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C:\Users\Sa219207\Desktop\"/>
    </mc:Choice>
  </mc:AlternateContent>
  <xr:revisionPtr revIDLastSave="0" documentId="13_ncr:1_{9E34BF37-0FB7-4D4F-B35B-51F105A43FF2}" xr6:coauthVersionLast="47" xr6:coauthVersionMax="47" xr10:uidLastSave="{00000000-0000-0000-0000-000000000000}"/>
  <bookViews>
    <workbookView xWindow="-28920" yWindow="-6045" windowWidth="29040" windowHeight="15840" tabRatio="772" firstSheet="2" activeTab="2" xr2:uid="{00000000-000D-0000-FFFF-FFFF00000000}"/>
  </bookViews>
  <sheets>
    <sheet name="Master List" sheetId="15" state="hidden" r:id="rId1"/>
    <sheet name="CWM &amp; Location" sheetId="26" state="hidden" r:id="rId2"/>
    <sheet name="Welcome" sheetId="31" r:id="rId3"/>
    <sheet name="Programmes (ENG)" sheetId="28" r:id="rId4"/>
    <sheet name="Rhaglen (CYM)" sheetId="29" r:id="rId5"/>
  </sheets>
  <definedNames>
    <definedName name="_xlnm._FilterDatabase" localSheetId="0" hidden="1">'Master List'!$A$1:$BC$413</definedName>
    <definedName name="_xlnm._FilterDatabase" localSheetId="3" hidden="1">'Programmes (ENG)'!$A$1:$AN$451</definedName>
    <definedName name="_xlnm._FilterDatabase" localSheetId="4" hidden="1">'Rhaglen (CYM)'!$A$1:$AN$451</definedName>
    <definedName name="_xlnm.Print_Area" localSheetId="2">Welcome!$V$1:$AQ$45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4" i="28" l="1"/>
  <c r="A25" i="28"/>
  <c r="A26" i="28"/>
  <c r="A27" i="28"/>
  <c r="A28" i="28"/>
  <c r="A29" i="28"/>
  <c r="A30" i="28"/>
  <c r="A31" i="28"/>
  <c r="A32" i="28"/>
  <c r="A33" i="28"/>
  <c r="A34" i="28"/>
  <c r="A35" i="28"/>
  <c r="A36" i="28"/>
  <c r="A37" i="28"/>
  <c r="A38" i="28"/>
  <c r="A39" i="28"/>
  <c r="A40" i="28"/>
  <c r="A41" i="28"/>
  <c r="A42" i="28"/>
  <c r="A43" i="28"/>
  <c r="A44" i="28"/>
  <c r="A45" i="28"/>
  <c r="A46" i="28"/>
  <c r="A47" i="28"/>
  <c r="A48" i="28"/>
  <c r="A49" i="28"/>
  <c r="A50" i="28"/>
  <c r="A51" i="28"/>
  <c r="A52" i="28"/>
  <c r="A53" i="28"/>
  <c r="A54" i="28"/>
  <c r="A55" i="28"/>
  <c r="A56" i="28"/>
  <c r="A57" i="28"/>
  <c r="A58" i="28"/>
  <c r="A59" i="28"/>
  <c r="A60" i="28"/>
  <c r="A61" i="28"/>
  <c r="A62" i="28"/>
  <c r="A63" i="28"/>
  <c r="A64" i="28"/>
  <c r="A65" i="28"/>
  <c r="A66" i="28"/>
  <c r="A67" i="28"/>
  <c r="A68" i="28"/>
  <c r="A69" i="28"/>
  <c r="A70" i="28"/>
  <c r="A71" i="28"/>
  <c r="A72" i="28"/>
  <c r="A73" i="28"/>
  <c r="A74" i="28"/>
  <c r="A75" i="28"/>
  <c r="A76" i="28"/>
  <c r="A77" i="28"/>
  <c r="A78" i="28"/>
  <c r="A79" i="28"/>
  <c r="A80" i="28"/>
  <c r="A81" i="28"/>
  <c r="A82" i="28"/>
  <c r="A83" i="28"/>
  <c r="A84" i="28"/>
  <c r="A85" i="28"/>
  <c r="A86" i="28"/>
  <c r="A87" i="28"/>
  <c r="A88" i="28"/>
  <c r="A89" i="28"/>
  <c r="A90" i="28"/>
  <c r="A91" i="28"/>
  <c r="A92" i="28"/>
  <c r="A93" i="28"/>
  <c r="A94" i="28"/>
  <c r="A95" i="28"/>
  <c r="A96" i="28"/>
  <c r="A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136" i="28"/>
  <c r="A137" i="28"/>
  <c r="A138" i="28"/>
  <c r="A139" i="28"/>
  <c r="A140" i="28"/>
  <c r="A141" i="28"/>
  <c r="A142" i="28"/>
  <c r="A143" i="28"/>
  <c r="A144" i="28"/>
  <c r="A145" i="28"/>
  <c r="A146" i="28"/>
  <c r="A147" i="28"/>
  <c r="A148" i="28"/>
  <c r="A149" i="28"/>
  <c r="A150" i="28"/>
  <c r="A151" i="28"/>
  <c r="A152" i="28"/>
  <c r="A153" i="28"/>
  <c r="A154" i="28"/>
  <c r="A155" i="28"/>
  <c r="A156" i="28"/>
  <c r="A157" i="28"/>
  <c r="A158" i="28"/>
  <c r="A159" i="28"/>
  <c r="A160" i="28"/>
  <c r="A161" i="28"/>
  <c r="A162" i="28"/>
  <c r="A163" i="28"/>
  <c r="A164" i="28"/>
  <c r="A165" i="28"/>
  <c r="A166" i="28"/>
  <c r="A167" i="28"/>
  <c r="A168" i="28"/>
  <c r="A169" i="28"/>
  <c r="A170" i="28"/>
  <c r="A171" i="28"/>
  <c r="A172" i="28"/>
  <c r="A173" i="28"/>
  <c r="A174" i="28"/>
  <c r="A175" i="28"/>
  <c r="A176" i="28"/>
  <c r="A177" i="28"/>
  <c r="A178" i="28"/>
  <c r="A179" i="28"/>
  <c r="A180" i="28"/>
  <c r="A181" i="28"/>
  <c r="A182" i="28"/>
  <c r="A183" i="28"/>
  <c r="A184" i="28"/>
  <c r="A185" i="28"/>
  <c r="A186" i="28"/>
  <c r="A187" i="28"/>
  <c r="A188" i="28"/>
  <c r="A189" i="28"/>
  <c r="A190" i="28"/>
  <c r="A191" i="28"/>
  <c r="A192" i="28"/>
  <c r="A193" i="28"/>
  <c r="A194" i="28"/>
  <c r="A195" i="28"/>
  <c r="A196" i="28"/>
  <c r="A197" i="28"/>
  <c r="A198" i="28"/>
  <c r="A199" i="28"/>
  <c r="A200" i="28"/>
  <c r="A201" i="28"/>
  <c r="A202" i="28"/>
  <c r="A203" i="28"/>
  <c r="A204" i="28"/>
  <c r="A205" i="28"/>
  <c r="A206" i="28"/>
  <c r="A207" i="28"/>
  <c r="A208" i="28"/>
  <c r="A209" i="28"/>
  <c r="A210" i="28"/>
  <c r="A211" i="28"/>
  <c r="A212" i="28"/>
  <c r="A213" i="28"/>
  <c r="A214" i="28"/>
  <c r="A215" i="28"/>
  <c r="A216" i="28"/>
  <c r="A217" i="28"/>
  <c r="A218" i="28"/>
  <c r="A219" i="28"/>
  <c r="A220" i="28"/>
  <c r="A221" i="28"/>
  <c r="A222" i="28"/>
  <c r="A223" i="28"/>
  <c r="A224" i="28"/>
  <c r="A225" i="28"/>
  <c r="A226" i="28"/>
  <c r="A227" i="28"/>
  <c r="A228" i="28"/>
  <c r="A229" i="28"/>
  <c r="A230" i="28"/>
  <c r="A231" i="28"/>
  <c r="A232" i="28"/>
  <c r="A233" i="28"/>
  <c r="A234" i="28"/>
  <c r="A235" i="28"/>
  <c r="A236" i="28"/>
  <c r="A237" i="28"/>
  <c r="A238" i="28"/>
  <c r="A239" i="28"/>
  <c r="A240" i="28"/>
  <c r="A241" i="28"/>
  <c r="A242" i="28"/>
  <c r="A243" i="28"/>
  <c r="A244" i="28"/>
  <c r="A245" i="28"/>
  <c r="A246" i="28"/>
  <c r="A247" i="28"/>
  <c r="A248" i="28"/>
  <c r="A249" i="28"/>
  <c r="A250" i="28"/>
  <c r="A251" i="28"/>
  <c r="A252" i="28"/>
  <c r="A253" i="28"/>
  <c r="A254" i="28"/>
  <c r="A255" i="28"/>
  <c r="A256" i="28"/>
  <c r="A257" i="28"/>
  <c r="A258" i="28"/>
  <c r="A259" i="28"/>
  <c r="A260" i="28"/>
  <c r="A261" i="28"/>
  <c r="A262" i="28"/>
  <c r="A263" i="28"/>
  <c r="A264" i="28"/>
  <c r="A265" i="28"/>
  <c r="A266" i="28"/>
  <c r="A267" i="28"/>
  <c r="A268" i="28"/>
  <c r="A269" i="28"/>
  <c r="A270" i="28"/>
  <c r="A271" i="28"/>
  <c r="A272" i="28"/>
  <c r="A273" i="28"/>
  <c r="A274" i="28"/>
  <c r="A275" i="28"/>
  <c r="A276" i="28"/>
  <c r="A277" i="28"/>
  <c r="A278" i="28"/>
  <c r="A279" i="28"/>
  <c r="A280" i="28"/>
  <c r="A281" i="28"/>
  <c r="A282" i="28"/>
  <c r="A283" i="28"/>
  <c r="A284" i="28"/>
  <c r="A285" i="28"/>
  <c r="A286" i="28"/>
  <c r="A287" i="28"/>
  <c r="A288" i="28"/>
  <c r="A289" i="28"/>
  <c r="A290" i="28"/>
  <c r="A291" i="28"/>
  <c r="A292" i="28"/>
  <c r="A293" i="28"/>
  <c r="A294" i="28"/>
  <c r="A295" i="28"/>
  <c r="A296" i="28"/>
  <c r="A297" i="28"/>
  <c r="A298" i="28"/>
  <c r="A299" i="28"/>
  <c r="A300" i="28"/>
  <c r="A301" i="28"/>
  <c r="A302" i="28"/>
  <c r="A303" i="28"/>
  <c r="A304" i="28"/>
  <c r="A305" i="28"/>
  <c r="A306" i="28"/>
  <c r="A307" i="28"/>
  <c r="A308" i="28"/>
  <c r="A309" i="28"/>
  <c r="A310" i="28"/>
  <c r="A311" i="28"/>
  <c r="A312" i="28"/>
  <c r="A313" i="28"/>
  <c r="A314" i="28"/>
  <c r="A315" i="28"/>
  <c r="A316" i="28"/>
  <c r="A317" i="28"/>
  <c r="A318" i="28"/>
  <c r="A319" i="28"/>
  <c r="A320" i="28"/>
  <c r="A321" i="28"/>
  <c r="A322" i="28"/>
  <c r="A323" i="28"/>
  <c r="A324" i="28"/>
  <c r="A325" i="28"/>
  <c r="A326" i="28"/>
  <c r="A327" i="28"/>
  <c r="A328" i="28"/>
  <c r="A329" i="28"/>
  <c r="A330" i="28"/>
  <c r="A331" i="28"/>
  <c r="A332" i="28"/>
  <c r="A333" i="28"/>
  <c r="A334" i="28"/>
  <c r="A335" i="28"/>
  <c r="A336" i="28"/>
  <c r="A337" i="28"/>
  <c r="A338" i="28"/>
  <c r="A339" i="28"/>
  <c r="A340" i="28"/>
  <c r="A341" i="28"/>
  <c r="A342" i="28"/>
  <c r="A343" i="28"/>
  <c r="A344" i="28"/>
  <c r="A345" i="28"/>
  <c r="A346" i="28"/>
  <c r="A347" i="28"/>
  <c r="A348" i="28"/>
  <c r="A349" i="28"/>
  <c r="A350" i="28"/>
  <c r="A351" i="28"/>
  <c r="A352" i="28"/>
  <c r="A353" i="28"/>
  <c r="A354" i="28"/>
  <c r="A355" i="28"/>
  <c r="A356" i="28"/>
  <c r="A357" i="28"/>
  <c r="A358" i="28"/>
  <c r="A359" i="28"/>
  <c r="A360" i="28"/>
  <c r="A361" i="28"/>
  <c r="A362" i="28"/>
  <c r="A363" i="28"/>
  <c r="A364" i="28"/>
  <c r="A365" i="28"/>
  <c r="A366" i="28"/>
  <c r="A367" i="28"/>
  <c r="A368" i="28"/>
  <c r="A369" i="28"/>
  <c r="A370" i="28"/>
  <c r="A371" i="28"/>
  <c r="A372" i="28"/>
  <c r="A373" i="28"/>
  <c r="A374" i="28"/>
  <c r="A375" i="28"/>
  <c r="A376" i="28"/>
  <c r="A377" i="28"/>
  <c r="A378" i="28"/>
  <c r="A379" i="28"/>
  <c r="A380" i="28"/>
  <c r="A381" i="28"/>
  <c r="A382" i="28"/>
  <c r="A383" i="28"/>
  <c r="A384" i="28"/>
  <c r="A385" i="28"/>
  <c r="A386" i="28"/>
  <c r="A387" i="28"/>
  <c r="A388" i="28"/>
  <c r="A389" i="28"/>
  <c r="A390" i="28"/>
  <c r="A391" i="28"/>
  <c r="A392" i="28"/>
  <c r="A393" i="28"/>
  <c r="A394" i="28"/>
  <c r="A395" i="28"/>
  <c r="A396" i="28"/>
  <c r="A397" i="28"/>
  <c r="A398" i="28"/>
  <c r="A399" i="28"/>
  <c r="A400" i="28"/>
  <c r="A401" i="28"/>
  <c r="A402" i="28"/>
  <c r="A403" i="28"/>
  <c r="A404" i="28"/>
  <c r="A405" i="28"/>
  <c r="A406" i="28"/>
  <c r="A407" i="28"/>
  <c r="A408" i="28"/>
  <c r="A409" i="28"/>
  <c r="A410" i="28"/>
  <c r="A411" i="28"/>
  <c r="A412" i="28"/>
  <c r="A413" i="28"/>
  <c r="A414" i="28"/>
  <c r="A415" i="28"/>
  <c r="A416" i="28"/>
  <c r="A417" i="28"/>
  <c r="A418" i="28"/>
  <c r="A419" i="28"/>
  <c r="A420" i="28"/>
  <c r="A421" i="28"/>
  <c r="A422" i="28"/>
  <c r="A423" i="28"/>
  <c r="A424" i="28"/>
  <c r="A425" i="28"/>
  <c r="A426" i="28"/>
  <c r="A427" i="28"/>
  <c r="A428" i="28"/>
  <c r="A429" i="28"/>
  <c r="A430" i="28"/>
  <c r="A431" i="28"/>
  <c r="A432" i="28"/>
  <c r="A433" i="28"/>
  <c r="A434" i="28"/>
  <c r="A435" i="28"/>
  <c r="A436" i="28"/>
  <c r="A437" i="28"/>
  <c r="A438" i="28"/>
  <c r="A439" i="28"/>
  <c r="A440" i="28"/>
  <c r="A441" i="28"/>
  <c r="A442" i="28"/>
  <c r="A443" i="28"/>
  <c r="A444" i="28"/>
  <c r="A445" i="28"/>
  <c r="A446" i="28"/>
  <c r="A447" i="28"/>
  <c r="A448" i="28"/>
  <c r="A449" i="28"/>
  <c r="A450" i="28"/>
  <c r="A451" i="28"/>
  <c r="A2" i="28"/>
  <c r="A3" i="28"/>
  <c r="A4" i="28"/>
  <c r="A5" i="28"/>
  <c r="A6" i="28"/>
  <c r="A7" i="28"/>
  <c r="A8" i="28"/>
  <c r="A9" i="28"/>
  <c r="A10" i="28"/>
  <c r="A11" i="28"/>
  <c r="A12" i="28"/>
  <c r="A13" i="28"/>
  <c r="A14" i="28"/>
  <c r="A15" i="28"/>
  <c r="A16" i="28"/>
  <c r="A17" i="28"/>
  <c r="A18" i="28"/>
  <c r="A19" i="28"/>
  <c r="A20" i="28"/>
  <c r="A21" i="28"/>
  <c r="A22" i="28"/>
  <c r="Y368" i="28"/>
  <c r="Y369" i="28"/>
  <c r="Y370" i="28"/>
  <c r="AI3" i="29"/>
  <c r="AI4" i="29"/>
  <c r="AI5" i="29"/>
  <c r="AI6" i="29"/>
  <c r="AI7" i="29"/>
  <c r="AI8" i="29"/>
  <c r="AI9" i="29"/>
  <c r="AI10" i="29"/>
  <c r="AI11" i="29"/>
  <c r="AI12" i="29"/>
  <c r="AI13" i="29"/>
  <c r="AI14" i="29"/>
  <c r="AI15" i="29"/>
  <c r="AI16" i="29"/>
  <c r="AI17" i="29"/>
  <c r="AI18" i="29"/>
  <c r="AI19" i="29"/>
  <c r="AI20" i="29"/>
  <c r="AI21" i="29"/>
  <c r="AI22" i="29"/>
  <c r="AI23" i="29"/>
  <c r="AI24" i="29"/>
  <c r="AI25" i="29"/>
  <c r="AI26" i="29"/>
  <c r="AI27" i="29"/>
  <c r="AI28" i="29"/>
  <c r="AI29" i="29"/>
  <c r="AI30" i="29"/>
  <c r="AI31" i="29"/>
  <c r="AI32" i="29"/>
  <c r="AI33" i="29"/>
  <c r="AI34" i="29"/>
  <c r="AI35" i="29"/>
  <c r="AI36" i="29"/>
  <c r="AI37" i="29"/>
  <c r="AI38" i="29"/>
  <c r="AI39" i="29"/>
  <c r="AI40" i="29"/>
  <c r="AI41" i="29"/>
  <c r="AI42" i="29"/>
  <c r="AI43" i="29"/>
  <c r="AI44" i="29"/>
  <c r="AI45" i="29"/>
  <c r="AI46" i="29"/>
  <c r="AI47" i="29"/>
  <c r="AI48" i="29"/>
  <c r="AI49" i="29"/>
  <c r="AI50" i="29"/>
  <c r="AI51" i="29"/>
  <c r="AI52" i="29"/>
  <c r="AI53" i="29"/>
  <c r="AI54" i="29"/>
  <c r="AI55" i="29"/>
  <c r="AI56" i="29"/>
  <c r="AI57" i="29"/>
  <c r="AI58" i="29"/>
  <c r="AI59" i="29"/>
  <c r="AI60" i="29"/>
  <c r="AI61" i="29"/>
  <c r="AI62" i="29"/>
  <c r="AI63" i="29"/>
  <c r="AI64" i="29"/>
  <c r="AI65" i="29"/>
  <c r="AI66" i="29"/>
  <c r="AI67" i="29"/>
  <c r="AI68" i="29"/>
  <c r="AI69" i="29"/>
  <c r="AI70" i="29"/>
  <c r="AI71" i="29"/>
  <c r="AI72" i="29"/>
  <c r="AI73" i="29"/>
  <c r="AI74" i="29"/>
  <c r="AI75" i="29"/>
  <c r="AI76" i="29"/>
  <c r="AI77" i="29"/>
  <c r="AI78" i="29"/>
  <c r="AI79" i="29"/>
  <c r="AI80" i="29"/>
  <c r="AI81" i="29"/>
  <c r="AI82" i="29"/>
  <c r="AI83" i="29"/>
  <c r="AI84" i="29"/>
  <c r="AI85" i="29"/>
  <c r="AI86" i="29"/>
  <c r="AI87" i="29"/>
  <c r="AI88" i="29"/>
  <c r="AI89" i="29"/>
  <c r="AI90" i="29"/>
  <c r="AI91" i="29"/>
  <c r="AI92" i="29"/>
  <c r="AI93" i="29"/>
  <c r="AI94" i="29"/>
  <c r="AI95" i="29"/>
  <c r="AI96" i="29"/>
  <c r="AI97" i="29"/>
  <c r="AI98" i="29"/>
  <c r="AI99" i="29"/>
  <c r="AI100" i="29"/>
  <c r="AI101" i="29"/>
  <c r="AI102" i="29"/>
  <c r="AI103" i="29"/>
  <c r="AI104" i="29"/>
  <c r="AI105" i="29"/>
  <c r="AI106" i="29"/>
  <c r="AI107" i="29"/>
  <c r="AI108" i="29"/>
  <c r="AI109" i="29"/>
  <c r="AI110" i="29"/>
  <c r="AI111" i="29"/>
  <c r="AI112" i="29"/>
  <c r="AI113" i="29"/>
  <c r="AI114" i="29"/>
  <c r="AI115" i="29"/>
  <c r="AI116" i="29"/>
  <c r="AI117" i="29"/>
  <c r="AI118" i="29"/>
  <c r="AI119" i="29"/>
  <c r="AI120" i="29"/>
  <c r="AI121" i="29"/>
  <c r="AI122" i="29"/>
  <c r="AI123" i="29"/>
  <c r="AI124" i="29"/>
  <c r="AI125" i="29"/>
  <c r="AI126" i="29"/>
  <c r="AI127" i="29"/>
  <c r="AI128" i="29"/>
  <c r="AI129" i="29"/>
  <c r="AI130" i="29"/>
  <c r="AI131" i="29"/>
  <c r="AI132" i="29"/>
  <c r="AI133" i="29"/>
  <c r="AI134" i="29"/>
  <c r="AI135" i="29"/>
  <c r="AI136" i="29"/>
  <c r="AI137" i="29"/>
  <c r="AI138" i="29"/>
  <c r="AI139" i="29"/>
  <c r="AI140" i="29"/>
  <c r="AI141" i="29"/>
  <c r="AI142" i="29"/>
  <c r="AI143" i="29"/>
  <c r="AI144" i="29"/>
  <c r="AI145" i="29"/>
  <c r="AI146" i="29"/>
  <c r="AI147" i="29"/>
  <c r="AI148" i="29"/>
  <c r="AI149" i="29"/>
  <c r="AI150" i="29"/>
  <c r="AI151" i="29"/>
  <c r="AI152" i="29"/>
  <c r="AI153" i="29"/>
  <c r="AI154" i="29"/>
  <c r="AI155" i="29"/>
  <c r="AI156" i="29"/>
  <c r="AI157" i="29"/>
  <c r="AI158" i="29"/>
  <c r="AI159" i="29"/>
  <c r="AI160" i="29"/>
  <c r="AI161" i="29"/>
  <c r="AI162" i="29"/>
  <c r="AI163" i="29"/>
  <c r="AI164" i="29"/>
  <c r="AI165" i="29"/>
  <c r="AI166" i="29"/>
  <c r="AI167" i="29"/>
  <c r="AI168" i="29"/>
  <c r="AI169" i="29"/>
  <c r="AI170" i="29"/>
  <c r="AI171" i="29"/>
  <c r="AI172" i="29"/>
  <c r="AI173" i="29"/>
  <c r="AI174" i="29"/>
  <c r="AI175" i="29"/>
  <c r="AI176" i="29"/>
  <c r="AI177" i="29"/>
  <c r="AI178" i="29"/>
  <c r="AI179" i="29"/>
  <c r="AI180" i="29"/>
  <c r="AI181" i="29"/>
  <c r="AI182" i="29"/>
  <c r="AI183" i="29"/>
  <c r="AI184" i="29"/>
  <c r="AI185" i="29"/>
  <c r="AI186" i="29"/>
  <c r="AI187" i="29"/>
  <c r="AI188" i="29"/>
  <c r="AI189" i="29"/>
  <c r="AI190" i="29"/>
  <c r="AI191" i="29"/>
  <c r="AI192" i="29"/>
  <c r="AI193" i="29"/>
  <c r="AI194" i="29"/>
  <c r="AI195" i="29"/>
  <c r="AI196" i="29"/>
  <c r="AI197" i="29"/>
  <c r="AI198" i="29"/>
  <c r="AI199" i="29"/>
  <c r="AI200" i="29"/>
  <c r="AI201" i="29"/>
  <c r="AI202" i="29"/>
  <c r="AI203" i="29"/>
  <c r="AI204" i="29"/>
  <c r="AI205" i="29"/>
  <c r="AI206" i="29"/>
  <c r="AI207" i="29"/>
  <c r="AI208" i="29"/>
  <c r="AI209" i="29"/>
  <c r="AI210" i="29"/>
  <c r="AI211" i="29"/>
  <c r="AI212" i="29"/>
  <c r="AI213" i="29"/>
  <c r="AI214" i="29"/>
  <c r="AI215" i="29"/>
  <c r="AI216" i="29"/>
  <c r="AI217" i="29"/>
  <c r="AI218" i="29"/>
  <c r="AI219" i="29"/>
  <c r="AI220" i="29"/>
  <c r="AI221" i="29"/>
  <c r="AI222" i="29"/>
  <c r="AI223" i="29"/>
  <c r="AI224" i="29"/>
  <c r="AI225" i="29"/>
  <c r="AI226" i="29"/>
  <c r="AI227" i="29"/>
  <c r="AI228" i="29"/>
  <c r="AI229" i="29"/>
  <c r="AI230" i="29"/>
  <c r="AI231" i="29"/>
  <c r="AI232" i="29"/>
  <c r="AI233" i="29"/>
  <c r="AI234" i="29"/>
  <c r="AI235" i="29"/>
  <c r="AI236" i="29"/>
  <c r="AI237" i="29"/>
  <c r="AI238" i="29"/>
  <c r="AI239" i="29"/>
  <c r="AI240" i="29"/>
  <c r="AI241" i="29"/>
  <c r="AI242" i="29"/>
  <c r="AI243" i="29"/>
  <c r="AI244" i="29"/>
  <c r="AI245" i="29"/>
  <c r="AI246" i="29"/>
  <c r="AI247" i="29"/>
  <c r="AI248" i="29"/>
  <c r="AI249" i="29"/>
  <c r="AI250" i="29"/>
  <c r="AI251" i="29"/>
  <c r="AI252" i="29"/>
  <c r="AI253" i="29"/>
  <c r="AI254" i="29"/>
  <c r="AI255" i="29"/>
  <c r="AI256" i="29"/>
  <c r="AI257" i="29"/>
  <c r="AI258" i="29"/>
  <c r="AI259" i="29"/>
  <c r="AI260" i="29"/>
  <c r="AI261" i="29"/>
  <c r="AI262" i="29"/>
  <c r="AI263" i="29"/>
  <c r="AI264" i="29"/>
  <c r="AI265" i="29"/>
  <c r="AI266" i="29"/>
  <c r="AI267" i="29"/>
  <c r="AI268" i="29"/>
  <c r="AI269" i="29"/>
  <c r="AI270" i="29"/>
  <c r="AI271" i="29"/>
  <c r="AI272" i="29"/>
  <c r="AI273" i="29"/>
  <c r="AI274" i="29"/>
  <c r="AI275" i="29"/>
  <c r="AI276" i="29"/>
  <c r="AI277" i="29"/>
  <c r="AI278" i="29"/>
  <c r="AI279" i="29"/>
  <c r="AI280" i="29"/>
  <c r="AI281" i="29"/>
  <c r="AI282" i="29"/>
  <c r="AI283" i="29"/>
  <c r="AI284" i="29"/>
  <c r="AI285" i="29"/>
  <c r="AI286" i="29"/>
  <c r="AI287" i="29"/>
  <c r="AI288" i="29"/>
  <c r="AI289" i="29"/>
  <c r="AI290" i="29"/>
  <c r="AI291" i="29"/>
  <c r="AI292" i="29"/>
  <c r="AI293" i="29"/>
  <c r="AI294" i="29"/>
  <c r="AI295" i="29"/>
  <c r="AI296" i="29"/>
  <c r="AI297" i="29"/>
  <c r="AI298" i="29"/>
  <c r="AI299" i="29"/>
  <c r="AI300" i="29"/>
  <c r="AI301" i="29"/>
  <c r="AI302" i="29"/>
  <c r="AI303" i="29"/>
  <c r="AI304" i="29"/>
  <c r="AI305" i="29"/>
  <c r="AI306" i="29"/>
  <c r="AI307" i="29"/>
  <c r="AI308" i="29"/>
  <c r="AI309" i="29"/>
  <c r="AI310" i="29"/>
  <c r="AI311" i="29"/>
  <c r="AI312" i="29"/>
  <c r="AI313" i="29"/>
  <c r="AI314" i="29"/>
  <c r="AI315" i="29"/>
  <c r="AI316" i="29"/>
  <c r="AI317" i="29"/>
  <c r="AI318" i="29"/>
  <c r="AI319" i="29"/>
  <c r="AI320" i="29"/>
  <c r="AI321" i="29"/>
  <c r="AI322" i="29"/>
  <c r="AI323" i="29"/>
  <c r="AI324" i="29"/>
  <c r="AI325" i="29"/>
  <c r="AI326" i="29"/>
  <c r="AI327" i="29"/>
  <c r="AI328" i="29"/>
  <c r="AI329" i="29"/>
  <c r="AI330" i="29"/>
  <c r="AI331" i="29"/>
  <c r="AI332" i="29"/>
  <c r="AI333" i="29"/>
  <c r="AI334" i="29"/>
  <c r="AI335" i="29"/>
  <c r="AI336" i="29"/>
  <c r="AI337" i="29"/>
  <c r="AI338" i="29"/>
  <c r="AI339" i="29"/>
  <c r="AI340" i="29"/>
  <c r="AI341" i="29"/>
  <c r="AI342" i="29"/>
  <c r="AI343" i="29"/>
  <c r="AI344" i="29"/>
  <c r="AI345" i="29"/>
  <c r="AI346" i="29"/>
  <c r="AI347" i="29"/>
  <c r="AI348" i="29"/>
  <c r="AI349" i="29"/>
  <c r="AI350" i="29"/>
  <c r="AI351" i="29"/>
  <c r="AI352" i="29"/>
  <c r="AI353" i="29"/>
  <c r="AI354" i="29"/>
  <c r="AI355" i="29"/>
  <c r="AI356" i="29"/>
  <c r="AI357" i="29"/>
  <c r="AI358" i="29"/>
  <c r="AI359" i="29"/>
  <c r="AI360" i="29"/>
  <c r="AI361" i="29"/>
  <c r="AI362" i="29"/>
  <c r="AI363" i="29"/>
  <c r="AI364" i="29"/>
  <c r="AI365" i="29"/>
  <c r="AI366" i="29"/>
  <c r="AI367" i="29"/>
  <c r="AI368" i="29"/>
  <c r="AI369" i="29"/>
  <c r="AI370" i="29"/>
  <c r="AI371" i="29"/>
  <c r="AI372" i="29"/>
  <c r="AI373" i="29"/>
  <c r="AI374" i="29"/>
  <c r="AI375" i="29"/>
  <c r="AI376" i="29"/>
  <c r="AI377" i="29"/>
  <c r="AI378" i="29"/>
  <c r="AI379" i="29"/>
  <c r="AI380" i="29"/>
  <c r="AI381" i="29"/>
  <c r="AI382" i="29"/>
  <c r="AI383" i="29"/>
  <c r="AI384" i="29"/>
  <c r="AI385" i="29"/>
  <c r="AI386" i="29"/>
  <c r="AI387" i="29"/>
  <c r="AI388" i="29"/>
  <c r="AI389" i="29"/>
  <c r="AI390" i="29"/>
  <c r="AI391" i="29"/>
  <c r="AI392" i="29"/>
  <c r="AI393" i="29"/>
  <c r="AI394" i="29"/>
  <c r="AI395" i="29"/>
  <c r="AI396" i="29"/>
  <c r="AI397" i="29"/>
  <c r="AI398" i="29"/>
  <c r="AI399" i="29"/>
  <c r="AI400" i="29"/>
  <c r="AI401" i="29"/>
  <c r="AI402" i="29"/>
  <c r="AI403" i="29"/>
  <c r="AI404" i="29"/>
  <c r="AI405" i="29"/>
  <c r="AI406" i="29"/>
  <c r="AI407" i="29"/>
  <c r="AI408" i="29"/>
  <c r="AI409" i="29"/>
  <c r="AI410" i="29"/>
  <c r="AI411" i="29"/>
  <c r="AI412" i="29"/>
  <c r="AI413" i="29"/>
  <c r="AI414" i="29"/>
  <c r="AI415" i="29"/>
  <c r="AI416" i="29"/>
  <c r="AI417" i="29"/>
  <c r="AI418" i="29"/>
  <c r="AI419" i="29"/>
  <c r="AI420" i="29"/>
  <c r="AI421" i="29"/>
  <c r="AI422" i="29"/>
  <c r="AI423" i="29"/>
  <c r="AI424" i="29"/>
  <c r="AI425" i="29"/>
  <c r="AI426" i="29"/>
  <c r="AI427" i="29"/>
  <c r="AI428" i="29"/>
  <c r="AI429" i="29"/>
  <c r="AI430" i="29"/>
  <c r="AI431" i="29"/>
  <c r="AI432" i="29"/>
  <c r="AI433" i="29"/>
  <c r="AI434" i="29"/>
  <c r="AI435" i="29"/>
  <c r="AI436" i="29"/>
  <c r="AI437" i="29"/>
  <c r="AI438" i="29"/>
  <c r="AI439" i="29"/>
  <c r="AI440" i="29"/>
  <c r="AI441" i="29"/>
  <c r="AI442" i="29"/>
  <c r="AI443" i="29"/>
  <c r="AI444" i="29"/>
  <c r="AI445" i="29"/>
  <c r="AI446" i="29"/>
  <c r="AI447" i="29"/>
  <c r="AI448" i="29"/>
  <c r="AI449" i="29"/>
  <c r="AI450" i="29"/>
  <c r="AI451" i="29"/>
  <c r="AI2" i="29"/>
  <c r="AE2" i="29"/>
  <c r="AE20" i="29"/>
  <c r="AE21" i="29"/>
  <c r="AE22" i="29"/>
  <c r="AE23" i="29"/>
  <c r="AE24" i="29"/>
  <c r="AE25" i="29"/>
  <c r="AE26" i="29"/>
  <c r="AE27" i="29"/>
  <c r="AE28" i="29"/>
  <c r="AE29" i="29"/>
  <c r="AE30" i="29"/>
  <c r="AE31" i="29"/>
  <c r="AE32" i="29"/>
  <c r="AE33" i="29"/>
  <c r="AE34" i="29"/>
  <c r="AE35" i="29"/>
  <c r="AE36" i="29"/>
  <c r="AE37" i="29"/>
  <c r="AE38" i="29"/>
  <c r="AE39" i="29"/>
  <c r="AE40" i="29"/>
  <c r="AE41" i="29"/>
  <c r="AE42" i="29"/>
  <c r="AE43" i="29"/>
  <c r="AE44" i="29"/>
  <c r="AE45" i="29"/>
  <c r="AE46" i="29"/>
  <c r="AE47" i="29"/>
  <c r="AE48" i="29"/>
  <c r="AE49" i="29"/>
  <c r="AE50" i="29"/>
  <c r="AE51" i="29"/>
  <c r="AE52" i="29"/>
  <c r="AE53" i="29"/>
  <c r="AE54" i="29"/>
  <c r="AE55" i="29"/>
  <c r="AE56" i="29"/>
  <c r="AE57" i="29"/>
  <c r="AE58" i="29"/>
  <c r="AE59" i="29"/>
  <c r="AE60" i="29"/>
  <c r="AE61" i="29"/>
  <c r="AE62" i="29"/>
  <c r="AE63" i="29"/>
  <c r="AE64" i="29"/>
  <c r="AE65" i="29"/>
  <c r="AE66" i="29"/>
  <c r="AE67" i="29"/>
  <c r="AE68" i="29"/>
  <c r="AE69" i="29"/>
  <c r="AE70" i="29"/>
  <c r="AE71" i="29"/>
  <c r="AE72" i="29"/>
  <c r="AE73" i="29"/>
  <c r="AE74" i="29"/>
  <c r="AE75" i="29"/>
  <c r="AE76" i="29"/>
  <c r="AE77" i="29"/>
  <c r="AE78" i="29"/>
  <c r="AE79" i="29"/>
  <c r="AE80" i="29"/>
  <c r="AE81" i="29"/>
  <c r="AE82" i="29"/>
  <c r="AE83" i="29"/>
  <c r="AE84" i="29"/>
  <c r="AE85" i="29"/>
  <c r="AE86" i="29"/>
  <c r="AE87" i="29"/>
  <c r="AE88" i="29"/>
  <c r="AE89" i="29"/>
  <c r="AE90" i="29"/>
  <c r="AE91" i="29"/>
  <c r="AE92" i="29"/>
  <c r="AE93" i="29"/>
  <c r="AE94" i="29"/>
  <c r="AE95" i="29"/>
  <c r="AE96" i="29"/>
  <c r="AE97" i="29"/>
  <c r="AE98" i="29"/>
  <c r="AE99" i="29"/>
  <c r="AE100" i="29"/>
  <c r="AE101" i="29"/>
  <c r="AE102" i="29"/>
  <c r="AE103" i="29"/>
  <c r="AE104" i="29"/>
  <c r="AE105" i="29"/>
  <c r="AE106" i="29"/>
  <c r="AE107" i="29"/>
  <c r="AE108" i="29"/>
  <c r="AE109" i="29"/>
  <c r="AE110" i="29"/>
  <c r="AE111" i="29"/>
  <c r="AE112" i="29"/>
  <c r="AE113" i="29"/>
  <c r="AE114" i="29"/>
  <c r="AE115" i="29"/>
  <c r="AE116" i="29"/>
  <c r="AE117" i="29"/>
  <c r="AE118" i="29"/>
  <c r="AE119" i="29"/>
  <c r="AE120" i="29"/>
  <c r="AE121" i="29"/>
  <c r="AE122" i="29"/>
  <c r="AE123" i="29"/>
  <c r="AE124" i="29"/>
  <c r="AE125" i="29"/>
  <c r="AE126" i="29"/>
  <c r="AE127" i="29"/>
  <c r="AE128" i="29"/>
  <c r="AE129" i="29"/>
  <c r="AE130" i="29"/>
  <c r="AE131" i="29"/>
  <c r="AE132" i="29"/>
  <c r="AE133" i="29"/>
  <c r="AE134" i="29"/>
  <c r="AE135" i="29"/>
  <c r="AE136" i="29"/>
  <c r="AE137" i="29"/>
  <c r="AE138" i="29"/>
  <c r="AE139" i="29"/>
  <c r="AE140" i="29"/>
  <c r="AE141" i="29"/>
  <c r="AE142" i="29"/>
  <c r="AE143" i="29"/>
  <c r="AE144" i="29"/>
  <c r="AE145" i="29"/>
  <c r="AE146" i="29"/>
  <c r="AE147" i="29"/>
  <c r="AE148" i="29"/>
  <c r="AE149" i="29"/>
  <c r="AE150" i="29"/>
  <c r="AE151" i="29"/>
  <c r="AE152" i="29"/>
  <c r="AE153" i="29"/>
  <c r="AE154" i="29"/>
  <c r="AE155" i="29"/>
  <c r="AE156" i="29"/>
  <c r="AE157" i="29"/>
  <c r="AE158" i="29"/>
  <c r="AE159" i="29"/>
  <c r="AE160" i="29"/>
  <c r="AE161" i="29"/>
  <c r="AE162" i="29"/>
  <c r="AE163" i="29"/>
  <c r="AE164" i="29"/>
  <c r="AE165" i="29"/>
  <c r="AE166" i="29"/>
  <c r="AE167" i="29"/>
  <c r="AE168" i="29"/>
  <c r="AE169" i="29"/>
  <c r="AE170" i="29"/>
  <c r="AE171" i="29"/>
  <c r="AE172" i="29"/>
  <c r="AE173" i="29"/>
  <c r="AE174" i="29"/>
  <c r="AE175" i="29"/>
  <c r="AE176" i="29"/>
  <c r="AE177" i="29"/>
  <c r="AE178" i="29"/>
  <c r="AE179" i="29"/>
  <c r="AE180" i="29"/>
  <c r="AE181" i="29"/>
  <c r="AE182" i="29"/>
  <c r="AE183" i="29"/>
  <c r="AE184" i="29"/>
  <c r="AE185" i="29"/>
  <c r="AE186" i="29"/>
  <c r="AE187" i="29"/>
  <c r="AE188" i="29"/>
  <c r="AE189" i="29"/>
  <c r="AE190" i="29"/>
  <c r="AE191" i="29"/>
  <c r="AE192" i="29"/>
  <c r="AE193" i="29"/>
  <c r="AE194" i="29"/>
  <c r="AE195" i="29"/>
  <c r="AE196" i="29"/>
  <c r="AE197" i="29"/>
  <c r="AE198" i="29"/>
  <c r="AE199" i="29"/>
  <c r="AE200" i="29"/>
  <c r="AE201" i="29"/>
  <c r="AE202" i="29"/>
  <c r="AE203" i="29"/>
  <c r="AE204" i="29"/>
  <c r="AE205" i="29"/>
  <c r="AE206" i="29"/>
  <c r="AE207" i="29"/>
  <c r="AE208" i="29"/>
  <c r="AE209" i="29"/>
  <c r="AE210" i="29"/>
  <c r="AE211" i="29"/>
  <c r="AE212" i="29"/>
  <c r="AE213" i="29"/>
  <c r="AE214" i="29"/>
  <c r="AE215" i="29"/>
  <c r="AE216" i="29"/>
  <c r="AE217" i="29"/>
  <c r="AE218" i="29"/>
  <c r="AE219" i="29"/>
  <c r="AE220" i="29"/>
  <c r="AE221" i="29"/>
  <c r="AE222" i="29"/>
  <c r="AE223" i="29"/>
  <c r="AE224" i="29"/>
  <c r="AE225" i="29"/>
  <c r="AE226" i="29"/>
  <c r="AE227" i="29"/>
  <c r="AE228" i="29"/>
  <c r="AE229" i="29"/>
  <c r="AE230" i="29"/>
  <c r="AE231" i="29"/>
  <c r="AE232" i="29"/>
  <c r="AE233" i="29"/>
  <c r="AE234" i="29"/>
  <c r="AE235" i="29"/>
  <c r="AE236" i="29"/>
  <c r="AE237" i="29"/>
  <c r="AE238" i="29"/>
  <c r="AE239" i="29"/>
  <c r="AE240" i="29"/>
  <c r="AE241" i="29"/>
  <c r="AE242" i="29"/>
  <c r="AE243" i="29"/>
  <c r="AE244" i="29"/>
  <c r="AE245" i="29"/>
  <c r="AE246" i="29"/>
  <c r="AE247" i="29"/>
  <c r="AE248" i="29"/>
  <c r="AE249" i="29"/>
  <c r="AE250" i="29"/>
  <c r="AE251" i="29"/>
  <c r="AE252" i="29"/>
  <c r="AE253" i="29"/>
  <c r="AE254" i="29"/>
  <c r="AE255" i="29"/>
  <c r="AE256" i="29"/>
  <c r="AE257" i="29"/>
  <c r="AE258" i="29"/>
  <c r="AE259" i="29"/>
  <c r="AE260" i="29"/>
  <c r="AE261" i="29"/>
  <c r="AE262" i="29"/>
  <c r="AE263" i="29"/>
  <c r="AE264" i="29"/>
  <c r="AE265" i="29"/>
  <c r="AE266" i="29"/>
  <c r="AE267" i="29"/>
  <c r="AE268" i="29"/>
  <c r="AE269" i="29"/>
  <c r="AE270" i="29"/>
  <c r="AE271" i="29"/>
  <c r="AE272" i="29"/>
  <c r="AE273" i="29"/>
  <c r="AE274" i="29"/>
  <c r="AE275" i="29"/>
  <c r="AE276" i="29"/>
  <c r="AE277" i="29"/>
  <c r="AE278" i="29"/>
  <c r="AE279" i="29"/>
  <c r="AE280" i="29"/>
  <c r="AE281" i="29"/>
  <c r="AE282" i="29"/>
  <c r="AE283" i="29"/>
  <c r="AE284" i="29"/>
  <c r="AE285" i="29"/>
  <c r="AE286" i="29"/>
  <c r="AE287" i="29"/>
  <c r="AE288" i="29"/>
  <c r="AE289" i="29"/>
  <c r="AE290" i="29"/>
  <c r="AE291" i="29"/>
  <c r="AE292" i="29"/>
  <c r="AE293" i="29"/>
  <c r="AE294" i="29"/>
  <c r="AE295" i="29"/>
  <c r="AE296" i="29"/>
  <c r="AE297" i="29"/>
  <c r="AE298" i="29"/>
  <c r="AE299" i="29"/>
  <c r="AE300" i="29"/>
  <c r="AE301" i="29"/>
  <c r="AE302" i="29"/>
  <c r="AE303" i="29"/>
  <c r="AE304" i="29"/>
  <c r="AE305" i="29"/>
  <c r="AE306" i="29"/>
  <c r="AE307" i="29"/>
  <c r="AE308" i="29"/>
  <c r="AE309" i="29"/>
  <c r="AE310" i="29"/>
  <c r="AE311" i="29"/>
  <c r="AE312" i="29"/>
  <c r="AE313" i="29"/>
  <c r="AE314" i="29"/>
  <c r="AE315" i="29"/>
  <c r="AE316" i="29"/>
  <c r="AE317" i="29"/>
  <c r="AE318" i="29"/>
  <c r="AE319" i="29"/>
  <c r="AE320" i="29"/>
  <c r="AE321" i="29"/>
  <c r="AE322" i="29"/>
  <c r="AE323" i="29"/>
  <c r="AE324" i="29"/>
  <c r="AE325" i="29"/>
  <c r="AE326" i="29"/>
  <c r="AE327" i="29"/>
  <c r="AE328" i="29"/>
  <c r="AE329" i="29"/>
  <c r="AE330" i="29"/>
  <c r="AE331" i="29"/>
  <c r="AE332" i="29"/>
  <c r="AE333" i="29"/>
  <c r="AE334" i="29"/>
  <c r="AE335" i="29"/>
  <c r="AE336" i="29"/>
  <c r="AE337" i="29"/>
  <c r="AE338" i="29"/>
  <c r="AE339" i="29"/>
  <c r="AE340" i="29"/>
  <c r="AE341" i="29"/>
  <c r="AE342" i="29"/>
  <c r="AE343" i="29"/>
  <c r="AE344" i="29"/>
  <c r="AE345" i="29"/>
  <c r="AE346" i="29"/>
  <c r="AE347" i="29"/>
  <c r="AE348" i="29"/>
  <c r="AE349" i="29"/>
  <c r="AE350" i="29"/>
  <c r="AE351" i="29"/>
  <c r="AE352" i="29"/>
  <c r="AE353" i="29"/>
  <c r="AE354" i="29"/>
  <c r="AE355" i="29"/>
  <c r="AE356" i="29"/>
  <c r="AE357" i="29"/>
  <c r="AE358" i="29"/>
  <c r="AE359" i="29"/>
  <c r="AE360" i="29"/>
  <c r="AE361" i="29"/>
  <c r="AE362" i="29"/>
  <c r="AE363" i="29"/>
  <c r="AE364" i="29"/>
  <c r="AE365" i="29"/>
  <c r="AE366" i="29"/>
  <c r="AE367" i="29"/>
  <c r="AE368" i="29"/>
  <c r="AE369" i="29"/>
  <c r="AE370" i="29"/>
  <c r="AE371" i="29"/>
  <c r="AE372" i="29"/>
  <c r="AE373" i="29"/>
  <c r="AE374" i="29"/>
  <c r="AE375" i="29"/>
  <c r="AE376" i="29"/>
  <c r="AE377" i="29"/>
  <c r="AE378" i="29"/>
  <c r="AE379" i="29"/>
  <c r="AE380" i="29"/>
  <c r="AE381" i="29"/>
  <c r="AE382" i="29"/>
  <c r="AE383" i="29"/>
  <c r="AE384" i="29"/>
  <c r="AE385" i="29"/>
  <c r="AE386" i="29"/>
  <c r="AE387" i="29"/>
  <c r="AE388" i="29"/>
  <c r="AE389" i="29"/>
  <c r="AE390" i="29"/>
  <c r="AE391" i="29"/>
  <c r="AE392" i="29"/>
  <c r="AE393" i="29"/>
  <c r="AE394" i="29"/>
  <c r="AE395" i="29"/>
  <c r="AE396" i="29"/>
  <c r="AE397" i="29"/>
  <c r="AE398" i="29"/>
  <c r="AE399" i="29"/>
  <c r="AE400" i="29"/>
  <c r="AE401" i="29"/>
  <c r="AE402" i="29"/>
  <c r="AE403" i="29"/>
  <c r="AE404" i="29"/>
  <c r="AE405" i="29"/>
  <c r="AE406" i="29"/>
  <c r="AE407" i="29"/>
  <c r="AE408" i="29"/>
  <c r="AE409" i="29"/>
  <c r="AE410" i="29"/>
  <c r="AE411" i="29"/>
  <c r="AE412" i="29"/>
  <c r="AE413" i="29"/>
  <c r="AE414" i="29"/>
  <c r="AE415" i="29"/>
  <c r="AE416" i="29"/>
  <c r="AE417" i="29"/>
  <c r="AE418" i="29"/>
  <c r="AE419" i="29"/>
  <c r="AE420" i="29"/>
  <c r="AE421" i="29"/>
  <c r="AE422" i="29"/>
  <c r="AE423" i="29"/>
  <c r="AE424" i="29"/>
  <c r="AE425" i="29"/>
  <c r="AE426" i="29"/>
  <c r="AE427" i="29"/>
  <c r="AE428" i="29"/>
  <c r="AE429" i="29"/>
  <c r="AE430" i="29"/>
  <c r="AE431" i="29"/>
  <c r="AE432" i="29"/>
  <c r="AE433" i="29"/>
  <c r="AE434" i="29"/>
  <c r="AE435" i="29"/>
  <c r="AE436" i="29"/>
  <c r="AE437" i="29"/>
  <c r="AE438" i="29"/>
  <c r="AE439" i="29"/>
  <c r="AE440" i="29"/>
  <c r="AE441" i="29"/>
  <c r="AE442" i="29"/>
  <c r="AE443" i="29"/>
  <c r="AE444" i="29"/>
  <c r="AE445" i="29"/>
  <c r="AE446" i="29"/>
  <c r="AE447" i="29"/>
  <c r="AE448" i="29"/>
  <c r="AE449" i="29"/>
  <c r="AE450" i="29"/>
  <c r="AE451" i="29"/>
  <c r="AE3" i="29"/>
  <c r="AE4" i="29"/>
  <c r="AE5" i="29"/>
  <c r="AE6" i="29"/>
  <c r="AE7" i="29"/>
  <c r="AE8" i="29"/>
  <c r="AE9" i="29"/>
  <c r="AE10" i="29"/>
  <c r="AE11" i="29"/>
  <c r="AE12" i="29"/>
  <c r="AE13" i="29"/>
  <c r="AE14" i="29"/>
  <c r="AE15" i="29"/>
  <c r="AE16" i="29"/>
  <c r="AE17" i="29"/>
  <c r="AE18" i="29"/>
  <c r="AE19" i="29"/>
  <c r="AA2" i="29"/>
  <c r="AA8" i="29"/>
  <c r="AA9" i="29"/>
  <c r="AA10" i="29"/>
  <c r="AA11" i="29"/>
  <c r="AA12" i="29"/>
  <c r="AA13" i="29"/>
  <c r="AA14" i="29"/>
  <c r="AA15" i="29"/>
  <c r="AA16" i="29"/>
  <c r="AA17" i="29"/>
  <c r="AA18" i="29"/>
  <c r="AA19" i="29"/>
  <c r="AA20" i="29"/>
  <c r="AA21" i="29"/>
  <c r="AA22" i="29"/>
  <c r="AA23" i="29"/>
  <c r="AA24" i="29"/>
  <c r="AA25" i="29"/>
  <c r="AA26" i="29"/>
  <c r="AA27" i="29"/>
  <c r="AA28" i="29"/>
  <c r="AA29" i="29"/>
  <c r="AA30" i="29"/>
  <c r="AA31" i="29"/>
  <c r="AA32" i="29"/>
  <c r="AA33" i="29"/>
  <c r="AA34" i="29"/>
  <c r="AA35" i="29"/>
  <c r="AA36" i="29"/>
  <c r="AA37" i="29"/>
  <c r="AA38" i="29"/>
  <c r="AA39" i="29"/>
  <c r="AA40" i="29"/>
  <c r="AA41" i="29"/>
  <c r="AA42" i="29"/>
  <c r="AA43" i="29"/>
  <c r="AA44" i="29"/>
  <c r="AA45" i="29"/>
  <c r="AA46" i="29"/>
  <c r="AA47" i="29"/>
  <c r="AA48" i="29"/>
  <c r="AA49" i="29"/>
  <c r="AA50" i="29"/>
  <c r="AA51" i="29"/>
  <c r="AA52" i="29"/>
  <c r="AA53" i="29"/>
  <c r="AA54" i="29"/>
  <c r="AA55" i="29"/>
  <c r="AA56" i="29"/>
  <c r="AA57" i="29"/>
  <c r="AA58" i="29"/>
  <c r="AA59" i="29"/>
  <c r="AA60" i="29"/>
  <c r="AA61" i="29"/>
  <c r="AA62" i="29"/>
  <c r="AA63" i="29"/>
  <c r="AA64" i="29"/>
  <c r="AA65" i="29"/>
  <c r="AA66" i="29"/>
  <c r="AA67" i="29"/>
  <c r="AA68" i="29"/>
  <c r="AA69" i="29"/>
  <c r="AA70" i="29"/>
  <c r="AA71" i="29"/>
  <c r="AA72" i="29"/>
  <c r="AA73" i="29"/>
  <c r="AA74" i="29"/>
  <c r="AA75" i="29"/>
  <c r="AA76" i="29"/>
  <c r="AA77" i="29"/>
  <c r="AA78" i="29"/>
  <c r="AA79" i="29"/>
  <c r="AA80" i="29"/>
  <c r="AA81" i="29"/>
  <c r="AA82" i="29"/>
  <c r="AA83" i="29"/>
  <c r="AA84" i="29"/>
  <c r="AA85" i="29"/>
  <c r="AA86" i="29"/>
  <c r="AA87" i="29"/>
  <c r="AA88" i="29"/>
  <c r="AA89" i="29"/>
  <c r="AA90" i="29"/>
  <c r="AA91" i="29"/>
  <c r="AA92" i="29"/>
  <c r="AA93" i="29"/>
  <c r="AA94" i="29"/>
  <c r="AA95" i="29"/>
  <c r="AA96" i="29"/>
  <c r="AA97" i="29"/>
  <c r="AA98" i="29"/>
  <c r="AA99" i="29"/>
  <c r="AA100" i="29"/>
  <c r="AA101" i="29"/>
  <c r="AA102" i="29"/>
  <c r="AA103" i="29"/>
  <c r="AA104" i="29"/>
  <c r="AA105" i="29"/>
  <c r="AA106" i="29"/>
  <c r="AA107" i="29"/>
  <c r="AA108" i="29"/>
  <c r="AA109" i="29"/>
  <c r="AA110" i="29"/>
  <c r="AA111" i="29"/>
  <c r="AA112" i="29"/>
  <c r="AA113" i="29"/>
  <c r="AA114" i="29"/>
  <c r="AA115" i="29"/>
  <c r="AA116" i="29"/>
  <c r="AA117" i="29"/>
  <c r="AA118" i="29"/>
  <c r="AA119" i="29"/>
  <c r="AA120" i="29"/>
  <c r="AA121" i="29"/>
  <c r="AA122" i="29"/>
  <c r="AA123" i="29"/>
  <c r="AA124" i="29"/>
  <c r="AA125" i="29"/>
  <c r="AA126" i="29"/>
  <c r="AA127" i="29"/>
  <c r="AA128" i="29"/>
  <c r="AA129" i="29"/>
  <c r="AA130" i="29"/>
  <c r="AA131" i="29"/>
  <c r="AA132" i="29"/>
  <c r="AA133" i="29"/>
  <c r="AA134" i="29"/>
  <c r="AA135" i="29"/>
  <c r="AA136" i="29"/>
  <c r="AA137" i="29"/>
  <c r="AA138" i="29"/>
  <c r="AA139" i="29"/>
  <c r="AA140" i="29"/>
  <c r="AA141" i="29"/>
  <c r="AA142" i="29"/>
  <c r="AA143" i="29"/>
  <c r="AA144" i="29"/>
  <c r="AA145" i="29"/>
  <c r="AA146" i="29"/>
  <c r="AA147" i="29"/>
  <c r="AA148" i="29"/>
  <c r="AA149" i="29"/>
  <c r="AA150" i="29"/>
  <c r="AA151" i="29"/>
  <c r="AA152" i="29"/>
  <c r="AA153" i="29"/>
  <c r="AA154" i="29"/>
  <c r="AA155" i="29"/>
  <c r="AA156" i="29"/>
  <c r="AA157" i="29"/>
  <c r="AA158" i="29"/>
  <c r="AA159" i="29"/>
  <c r="AA160" i="29"/>
  <c r="AA161" i="29"/>
  <c r="AA162" i="29"/>
  <c r="AA163" i="29"/>
  <c r="AA164" i="29"/>
  <c r="AA165" i="29"/>
  <c r="AA166" i="29"/>
  <c r="AA167" i="29"/>
  <c r="AA168" i="29"/>
  <c r="AA169" i="29"/>
  <c r="AA170" i="29"/>
  <c r="AA171" i="29"/>
  <c r="AA172" i="29"/>
  <c r="AA173" i="29"/>
  <c r="AA174" i="29"/>
  <c r="AA175" i="29"/>
  <c r="AA176" i="29"/>
  <c r="AA177" i="29"/>
  <c r="AA178" i="29"/>
  <c r="AA179" i="29"/>
  <c r="AA180" i="29"/>
  <c r="AA181" i="29"/>
  <c r="AA182" i="29"/>
  <c r="AA183" i="29"/>
  <c r="AA184" i="29"/>
  <c r="AA185" i="29"/>
  <c r="AA186" i="29"/>
  <c r="AA187" i="29"/>
  <c r="AA188" i="29"/>
  <c r="AA189" i="29"/>
  <c r="AA190" i="29"/>
  <c r="AA191" i="29"/>
  <c r="AA192" i="29"/>
  <c r="AA193" i="29"/>
  <c r="AA194" i="29"/>
  <c r="AA195" i="29"/>
  <c r="AA196" i="29"/>
  <c r="AA197" i="29"/>
  <c r="AA198" i="29"/>
  <c r="AA199" i="29"/>
  <c r="AA200" i="29"/>
  <c r="AA201" i="29"/>
  <c r="AA202" i="29"/>
  <c r="AA203" i="29"/>
  <c r="AA204" i="29"/>
  <c r="AA205" i="29"/>
  <c r="AA206" i="29"/>
  <c r="AA207" i="29"/>
  <c r="AA208" i="29"/>
  <c r="AA209" i="29"/>
  <c r="AA210" i="29"/>
  <c r="AA211" i="29"/>
  <c r="AA212" i="29"/>
  <c r="AA213" i="29"/>
  <c r="AA214" i="29"/>
  <c r="AA215" i="29"/>
  <c r="AA216" i="29"/>
  <c r="AA217" i="29"/>
  <c r="AA218" i="29"/>
  <c r="AA219" i="29"/>
  <c r="AA220" i="29"/>
  <c r="AA221" i="29"/>
  <c r="AA222" i="29"/>
  <c r="AA223" i="29"/>
  <c r="AA224" i="29"/>
  <c r="AA225" i="29"/>
  <c r="AA226" i="29"/>
  <c r="AA227" i="29"/>
  <c r="AA228" i="29"/>
  <c r="AA229" i="29"/>
  <c r="AA230" i="29"/>
  <c r="AA231" i="29"/>
  <c r="AA232" i="29"/>
  <c r="AA233" i="29"/>
  <c r="AA234" i="29"/>
  <c r="AA235" i="29"/>
  <c r="AA236" i="29"/>
  <c r="AA237" i="29"/>
  <c r="AA238" i="29"/>
  <c r="AA239" i="29"/>
  <c r="AA240" i="29"/>
  <c r="AA241" i="29"/>
  <c r="AA242" i="29"/>
  <c r="AA243" i="29"/>
  <c r="AA244" i="29"/>
  <c r="AA245" i="29"/>
  <c r="AA246" i="29"/>
  <c r="AA247" i="29"/>
  <c r="AA248" i="29"/>
  <c r="AA249" i="29"/>
  <c r="AA250" i="29"/>
  <c r="AA251" i="29"/>
  <c r="AA252" i="29"/>
  <c r="AA253" i="29"/>
  <c r="AA254" i="29"/>
  <c r="AA255" i="29"/>
  <c r="AA256" i="29"/>
  <c r="AA257" i="29"/>
  <c r="AA258" i="29"/>
  <c r="AA259" i="29"/>
  <c r="AA260" i="29"/>
  <c r="AA261" i="29"/>
  <c r="AA262" i="29"/>
  <c r="AA263" i="29"/>
  <c r="AA264" i="29"/>
  <c r="AA265" i="29"/>
  <c r="AA266" i="29"/>
  <c r="AA267" i="29"/>
  <c r="AA268" i="29"/>
  <c r="AA269" i="29"/>
  <c r="AA270" i="29"/>
  <c r="AA271" i="29"/>
  <c r="AA272" i="29"/>
  <c r="AA273" i="29"/>
  <c r="AA274" i="29"/>
  <c r="AA275" i="29"/>
  <c r="AA276" i="29"/>
  <c r="AA277" i="29"/>
  <c r="AA278" i="29"/>
  <c r="AA279" i="29"/>
  <c r="AA280" i="29"/>
  <c r="AA281" i="29"/>
  <c r="AA282" i="29"/>
  <c r="AA283" i="29"/>
  <c r="AA284" i="29"/>
  <c r="AA285" i="29"/>
  <c r="AA286" i="29"/>
  <c r="AA287" i="29"/>
  <c r="AA288" i="29"/>
  <c r="AA289" i="29"/>
  <c r="AA290" i="29"/>
  <c r="AA291" i="29"/>
  <c r="AA292" i="29"/>
  <c r="AA293" i="29"/>
  <c r="AA294" i="29"/>
  <c r="AA295" i="29"/>
  <c r="AA296" i="29"/>
  <c r="AA297" i="29"/>
  <c r="AA298" i="29"/>
  <c r="AA299" i="29"/>
  <c r="AA300" i="29"/>
  <c r="AA301" i="29"/>
  <c r="AA302" i="29"/>
  <c r="AA303" i="29"/>
  <c r="AA304" i="29"/>
  <c r="AA305" i="29"/>
  <c r="AA306" i="29"/>
  <c r="AA307" i="29"/>
  <c r="AA308" i="29"/>
  <c r="AA309" i="29"/>
  <c r="AA310" i="29"/>
  <c r="AA311" i="29"/>
  <c r="AA312" i="29"/>
  <c r="AA313" i="29"/>
  <c r="AA314" i="29"/>
  <c r="AA315" i="29"/>
  <c r="AA316" i="29"/>
  <c r="AA317" i="29"/>
  <c r="AA318" i="29"/>
  <c r="AA319" i="29"/>
  <c r="AA320" i="29"/>
  <c r="AA321" i="29"/>
  <c r="AA322" i="29"/>
  <c r="AA323" i="29"/>
  <c r="AA324" i="29"/>
  <c r="AA325" i="29"/>
  <c r="AA326" i="29"/>
  <c r="AA327" i="29"/>
  <c r="AA328" i="29"/>
  <c r="AA329" i="29"/>
  <c r="AA330" i="29"/>
  <c r="AA331" i="29"/>
  <c r="AA332" i="29"/>
  <c r="AA333" i="29"/>
  <c r="AA334" i="29"/>
  <c r="AA335" i="29"/>
  <c r="AA336" i="29"/>
  <c r="AA337" i="29"/>
  <c r="AA338" i="29"/>
  <c r="AA339" i="29"/>
  <c r="AA340" i="29"/>
  <c r="AA341" i="29"/>
  <c r="AA342" i="29"/>
  <c r="AA343" i="29"/>
  <c r="AA344" i="29"/>
  <c r="AA345" i="29"/>
  <c r="AA346" i="29"/>
  <c r="AA347" i="29"/>
  <c r="AA348" i="29"/>
  <c r="AA349" i="29"/>
  <c r="AA350" i="29"/>
  <c r="AA351" i="29"/>
  <c r="AA352" i="29"/>
  <c r="AA353" i="29"/>
  <c r="AA354" i="29"/>
  <c r="AA355" i="29"/>
  <c r="AA356" i="29"/>
  <c r="AA357" i="29"/>
  <c r="AA358" i="29"/>
  <c r="AA359" i="29"/>
  <c r="AA360" i="29"/>
  <c r="AA361" i="29"/>
  <c r="AA362" i="29"/>
  <c r="AA363" i="29"/>
  <c r="AA364" i="29"/>
  <c r="AA365" i="29"/>
  <c r="AA366" i="29"/>
  <c r="AA367" i="29"/>
  <c r="AA368" i="29"/>
  <c r="AA369" i="29"/>
  <c r="AA370" i="29"/>
  <c r="AA371" i="29"/>
  <c r="AA372" i="29"/>
  <c r="AA373" i="29"/>
  <c r="AA374" i="29"/>
  <c r="AA375" i="29"/>
  <c r="AA376" i="29"/>
  <c r="AA377" i="29"/>
  <c r="AA378" i="29"/>
  <c r="AA379" i="29"/>
  <c r="AA380" i="29"/>
  <c r="AA381" i="29"/>
  <c r="AA382" i="29"/>
  <c r="AA383" i="29"/>
  <c r="AA384" i="29"/>
  <c r="AA385" i="29"/>
  <c r="AA386" i="29"/>
  <c r="AA387" i="29"/>
  <c r="AA388" i="29"/>
  <c r="AA389" i="29"/>
  <c r="AA390" i="29"/>
  <c r="AA391" i="29"/>
  <c r="AA392" i="29"/>
  <c r="AA393" i="29"/>
  <c r="AA394" i="29"/>
  <c r="AA395" i="29"/>
  <c r="AA396" i="29"/>
  <c r="AA397" i="29"/>
  <c r="AA398" i="29"/>
  <c r="AA399" i="29"/>
  <c r="AA400" i="29"/>
  <c r="AA401" i="29"/>
  <c r="AA402" i="29"/>
  <c r="AA403" i="29"/>
  <c r="AA404" i="29"/>
  <c r="AA405" i="29"/>
  <c r="AA406" i="29"/>
  <c r="AA407" i="29"/>
  <c r="AA408" i="29"/>
  <c r="AA409" i="29"/>
  <c r="AA410" i="29"/>
  <c r="AA411" i="29"/>
  <c r="AA412" i="29"/>
  <c r="AA413" i="29"/>
  <c r="AA414" i="29"/>
  <c r="AA415" i="29"/>
  <c r="AA416" i="29"/>
  <c r="AA417" i="29"/>
  <c r="AA418" i="29"/>
  <c r="AA419" i="29"/>
  <c r="AA420" i="29"/>
  <c r="AA421" i="29"/>
  <c r="AA422" i="29"/>
  <c r="AA423" i="29"/>
  <c r="AA424" i="29"/>
  <c r="AA425" i="29"/>
  <c r="AA426" i="29"/>
  <c r="AA427" i="29"/>
  <c r="AA428" i="29"/>
  <c r="AA429" i="29"/>
  <c r="AA430" i="29"/>
  <c r="AA431" i="29"/>
  <c r="AA432" i="29"/>
  <c r="AA433" i="29"/>
  <c r="AA434" i="29"/>
  <c r="AA435" i="29"/>
  <c r="AA436" i="29"/>
  <c r="AA437" i="29"/>
  <c r="AA438" i="29"/>
  <c r="AA439" i="29"/>
  <c r="AA440" i="29"/>
  <c r="AA441" i="29"/>
  <c r="AA442" i="29"/>
  <c r="AA443" i="29"/>
  <c r="AA444" i="29"/>
  <c r="AA445" i="29"/>
  <c r="AA446" i="29"/>
  <c r="AA447" i="29"/>
  <c r="AA448" i="29"/>
  <c r="AA449" i="29"/>
  <c r="AA450" i="29"/>
  <c r="AA451" i="29"/>
  <c r="AA3" i="29"/>
  <c r="AA4" i="29"/>
  <c r="AA5" i="29"/>
  <c r="AA6" i="29"/>
  <c r="AA7" i="29"/>
  <c r="R2" i="29"/>
  <c r="T41" i="29"/>
  <c r="T42" i="29"/>
  <c r="T43" i="29"/>
  <c r="T44" i="29"/>
  <c r="T45" i="29"/>
  <c r="T46" i="29"/>
  <c r="T65" i="29"/>
  <c r="T66" i="29"/>
  <c r="T67" i="29"/>
  <c r="T68" i="29"/>
  <c r="T69" i="29"/>
  <c r="T70" i="29"/>
  <c r="T71" i="29"/>
  <c r="T72" i="29"/>
  <c r="T73" i="29"/>
  <c r="T77" i="29"/>
  <c r="T78" i="29"/>
  <c r="T79" i="29"/>
  <c r="T80" i="29"/>
  <c r="T81" i="29"/>
  <c r="T82" i="29"/>
  <c r="T83" i="29"/>
  <c r="T84" i="29"/>
  <c r="T85" i="29"/>
  <c r="T86" i="29"/>
  <c r="T87" i="29"/>
  <c r="T88" i="29"/>
  <c r="T92" i="29"/>
  <c r="T93" i="29"/>
  <c r="T94" i="29"/>
  <c r="T110" i="29"/>
  <c r="T111" i="29"/>
  <c r="T112" i="29"/>
  <c r="T113" i="29"/>
  <c r="T114" i="29"/>
  <c r="T115" i="29"/>
  <c r="T137" i="29"/>
  <c r="T138" i="29"/>
  <c r="T139" i="29"/>
  <c r="T140" i="29"/>
  <c r="T141" i="29"/>
  <c r="T142" i="29"/>
  <c r="T164" i="29"/>
  <c r="T165" i="29"/>
  <c r="T166" i="29"/>
  <c r="T173" i="29"/>
  <c r="T174" i="29"/>
  <c r="T175" i="29"/>
  <c r="T176" i="29"/>
  <c r="T177" i="29"/>
  <c r="T178" i="29"/>
  <c r="T179" i="29"/>
  <c r="T180" i="29"/>
  <c r="T181" i="29"/>
  <c r="T182" i="29"/>
  <c r="T183" i="29"/>
  <c r="T184" i="29"/>
  <c r="T185" i="29"/>
  <c r="T186" i="29"/>
  <c r="T187" i="29"/>
  <c r="T188" i="29"/>
  <c r="T189" i="29"/>
  <c r="T190" i="29"/>
  <c r="T197" i="29"/>
  <c r="T198" i="29"/>
  <c r="T199" i="29"/>
  <c r="T200" i="29"/>
  <c r="T201" i="29"/>
  <c r="T202" i="29"/>
  <c r="T221" i="29"/>
  <c r="T222" i="29"/>
  <c r="T223" i="29"/>
  <c r="T227" i="29"/>
  <c r="T228" i="29"/>
  <c r="T229" i="29"/>
  <c r="T233" i="29"/>
  <c r="T234" i="29"/>
  <c r="T235" i="29"/>
  <c r="T236" i="29"/>
  <c r="T237" i="29"/>
  <c r="T238" i="29"/>
  <c r="T242" i="29"/>
  <c r="T243" i="29"/>
  <c r="T244" i="29"/>
  <c r="T245" i="29"/>
  <c r="T246" i="29"/>
  <c r="T247" i="29"/>
  <c r="T260" i="29"/>
  <c r="T261" i="29"/>
  <c r="T262" i="29"/>
  <c r="T278" i="29"/>
  <c r="T279" i="29"/>
  <c r="T280" i="29"/>
  <c r="T293" i="29"/>
  <c r="T294" i="29"/>
  <c r="T295" i="29"/>
  <c r="T308" i="29"/>
  <c r="T309" i="29"/>
  <c r="T310" i="29"/>
  <c r="T314" i="29"/>
  <c r="T315" i="29"/>
  <c r="T316" i="29"/>
  <c r="T317" i="29"/>
  <c r="T318" i="29"/>
  <c r="T319" i="29"/>
  <c r="T320" i="29"/>
  <c r="T321" i="29"/>
  <c r="T322" i="29"/>
  <c r="T323" i="29"/>
  <c r="T324" i="29"/>
  <c r="T325" i="29"/>
  <c r="T416" i="29"/>
  <c r="T417" i="29"/>
  <c r="T418" i="29"/>
  <c r="T437" i="29"/>
  <c r="T438" i="29"/>
  <c r="T439" i="29"/>
  <c r="T29" i="29"/>
  <c r="T30" i="29"/>
  <c r="T31" i="29"/>
  <c r="R5" i="29"/>
  <c r="R6" i="29"/>
  <c r="R7" i="29"/>
  <c r="R8" i="29"/>
  <c r="R9" i="29"/>
  <c r="R10" i="29"/>
  <c r="R11" i="29"/>
  <c r="R12" i="29"/>
  <c r="R13" i="29"/>
  <c r="R14" i="29"/>
  <c r="R15" i="29"/>
  <c r="R16" i="29"/>
  <c r="R17" i="29"/>
  <c r="R18" i="29"/>
  <c r="R19" i="29"/>
  <c r="R20" i="29"/>
  <c r="R21" i="29"/>
  <c r="R22" i="29"/>
  <c r="R23" i="29"/>
  <c r="R24" i="29"/>
  <c r="R25" i="29"/>
  <c r="R26" i="29"/>
  <c r="R27" i="29"/>
  <c r="R28" i="29"/>
  <c r="R29" i="29"/>
  <c r="R30" i="29"/>
  <c r="R31" i="29"/>
  <c r="R32" i="29"/>
  <c r="R33" i="29"/>
  <c r="R34" i="29"/>
  <c r="R35" i="29"/>
  <c r="R36" i="29"/>
  <c r="R37" i="29"/>
  <c r="R38" i="29"/>
  <c r="R39" i="29"/>
  <c r="R40" i="29"/>
  <c r="R41" i="29"/>
  <c r="R42" i="29"/>
  <c r="R43" i="29"/>
  <c r="R44" i="29"/>
  <c r="R45" i="29"/>
  <c r="R46" i="29"/>
  <c r="R47" i="29"/>
  <c r="R48" i="29"/>
  <c r="R49" i="29"/>
  <c r="R50" i="29"/>
  <c r="R51" i="29"/>
  <c r="R52" i="29"/>
  <c r="R53" i="29"/>
  <c r="R54" i="29"/>
  <c r="R55" i="29"/>
  <c r="R56" i="29"/>
  <c r="R57" i="29"/>
  <c r="R58" i="29"/>
  <c r="R59" i="29"/>
  <c r="R60" i="29"/>
  <c r="R61" i="29"/>
  <c r="R62" i="29"/>
  <c r="R63" i="29"/>
  <c r="R64" i="29"/>
  <c r="R65" i="29"/>
  <c r="R66" i="29"/>
  <c r="R67" i="29"/>
  <c r="R68" i="29"/>
  <c r="R69" i="29"/>
  <c r="R70" i="29"/>
  <c r="R71" i="29"/>
  <c r="R72" i="29"/>
  <c r="R73" i="29"/>
  <c r="R74" i="29"/>
  <c r="R75" i="29"/>
  <c r="R76" i="29"/>
  <c r="R77" i="29"/>
  <c r="R78" i="29"/>
  <c r="R79" i="29"/>
  <c r="R80" i="29"/>
  <c r="R81" i="29"/>
  <c r="R82" i="29"/>
  <c r="R83" i="29"/>
  <c r="R84" i="29"/>
  <c r="R85" i="29"/>
  <c r="R86" i="29"/>
  <c r="R87" i="29"/>
  <c r="R88" i="29"/>
  <c r="R89" i="29"/>
  <c r="R90" i="29"/>
  <c r="R91" i="29"/>
  <c r="R92" i="29"/>
  <c r="R93" i="29"/>
  <c r="R94" i="29"/>
  <c r="R95" i="29"/>
  <c r="R96" i="29"/>
  <c r="R97" i="29"/>
  <c r="R98" i="29"/>
  <c r="R99" i="29"/>
  <c r="R100" i="29"/>
  <c r="R101" i="29"/>
  <c r="R102" i="29"/>
  <c r="R103" i="29"/>
  <c r="R104" i="29"/>
  <c r="R105" i="29"/>
  <c r="R106" i="29"/>
  <c r="R107" i="29"/>
  <c r="R108" i="29"/>
  <c r="R109" i="29"/>
  <c r="R110" i="29"/>
  <c r="R111" i="29"/>
  <c r="R112" i="29"/>
  <c r="R113" i="29"/>
  <c r="R114" i="29"/>
  <c r="R115" i="29"/>
  <c r="R116" i="29"/>
  <c r="R117" i="29"/>
  <c r="R118" i="29"/>
  <c r="R119" i="29"/>
  <c r="R120" i="29"/>
  <c r="R121" i="29"/>
  <c r="R122" i="29"/>
  <c r="R123" i="29"/>
  <c r="R124" i="29"/>
  <c r="R125" i="29"/>
  <c r="R126" i="29"/>
  <c r="R127" i="29"/>
  <c r="R128" i="29"/>
  <c r="R129" i="29"/>
  <c r="R130" i="29"/>
  <c r="R131" i="29"/>
  <c r="R132" i="29"/>
  <c r="R133" i="29"/>
  <c r="R134" i="29"/>
  <c r="R135" i="29"/>
  <c r="R136" i="29"/>
  <c r="R137" i="29"/>
  <c r="R138" i="29"/>
  <c r="R139" i="29"/>
  <c r="R140" i="29"/>
  <c r="R141" i="29"/>
  <c r="R142" i="29"/>
  <c r="R143" i="29"/>
  <c r="R144" i="29"/>
  <c r="R145" i="29"/>
  <c r="R146" i="29"/>
  <c r="R147" i="29"/>
  <c r="R148" i="29"/>
  <c r="R149" i="29"/>
  <c r="R150" i="29"/>
  <c r="R151" i="29"/>
  <c r="R152" i="29"/>
  <c r="R153" i="29"/>
  <c r="R154" i="29"/>
  <c r="R155" i="29"/>
  <c r="R156" i="29"/>
  <c r="R157" i="29"/>
  <c r="R158" i="29"/>
  <c r="R159" i="29"/>
  <c r="R160" i="29"/>
  <c r="R161" i="29"/>
  <c r="R162" i="29"/>
  <c r="R163" i="29"/>
  <c r="R164" i="29"/>
  <c r="R165" i="29"/>
  <c r="R166" i="29"/>
  <c r="R167" i="29"/>
  <c r="R168" i="29"/>
  <c r="R169" i="29"/>
  <c r="R170" i="29"/>
  <c r="R171" i="29"/>
  <c r="R172" i="29"/>
  <c r="R173" i="29"/>
  <c r="R174" i="29"/>
  <c r="R175" i="29"/>
  <c r="R176" i="29"/>
  <c r="R177" i="29"/>
  <c r="R178" i="29"/>
  <c r="R179" i="29"/>
  <c r="R180" i="29"/>
  <c r="R181" i="29"/>
  <c r="R182" i="29"/>
  <c r="R183" i="29"/>
  <c r="R184" i="29"/>
  <c r="R185" i="29"/>
  <c r="R186" i="29"/>
  <c r="R187" i="29"/>
  <c r="R188" i="29"/>
  <c r="R189" i="29"/>
  <c r="R190" i="29"/>
  <c r="R191" i="29"/>
  <c r="R192" i="29"/>
  <c r="R193" i="29"/>
  <c r="R194" i="29"/>
  <c r="R195" i="29"/>
  <c r="R196" i="29"/>
  <c r="R197" i="29"/>
  <c r="R198" i="29"/>
  <c r="R199" i="29"/>
  <c r="R200" i="29"/>
  <c r="R201" i="29"/>
  <c r="R202" i="29"/>
  <c r="R203" i="29"/>
  <c r="R204" i="29"/>
  <c r="R205" i="29"/>
  <c r="R206" i="29"/>
  <c r="R207" i="29"/>
  <c r="R208" i="29"/>
  <c r="R209" i="29"/>
  <c r="R210" i="29"/>
  <c r="R211" i="29"/>
  <c r="R212" i="29"/>
  <c r="R213" i="29"/>
  <c r="R214" i="29"/>
  <c r="R215" i="29"/>
  <c r="R216" i="29"/>
  <c r="R217" i="29"/>
  <c r="R218" i="29"/>
  <c r="R219" i="29"/>
  <c r="R220" i="29"/>
  <c r="R221" i="29"/>
  <c r="R222" i="29"/>
  <c r="R223" i="29"/>
  <c r="R224" i="29"/>
  <c r="R225" i="29"/>
  <c r="R226" i="29"/>
  <c r="R227" i="29"/>
  <c r="R228" i="29"/>
  <c r="R229" i="29"/>
  <c r="R230" i="29"/>
  <c r="R231" i="29"/>
  <c r="R232" i="29"/>
  <c r="R233" i="29"/>
  <c r="R234" i="29"/>
  <c r="R235" i="29"/>
  <c r="R236" i="29"/>
  <c r="R237" i="29"/>
  <c r="R238" i="29"/>
  <c r="R239" i="29"/>
  <c r="R240" i="29"/>
  <c r="R241" i="29"/>
  <c r="R242" i="29"/>
  <c r="R243" i="29"/>
  <c r="R244" i="29"/>
  <c r="R245" i="29"/>
  <c r="R246" i="29"/>
  <c r="R247" i="29"/>
  <c r="R248" i="29"/>
  <c r="R249" i="29"/>
  <c r="R250" i="29"/>
  <c r="R251" i="29"/>
  <c r="R252" i="29"/>
  <c r="R253" i="29"/>
  <c r="R254" i="29"/>
  <c r="R255" i="29"/>
  <c r="R256" i="29"/>
  <c r="R257" i="29"/>
  <c r="R258" i="29"/>
  <c r="R259" i="29"/>
  <c r="R260" i="29"/>
  <c r="R261" i="29"/>
  <c r="R262" i="29"/>
  <c r="R263" i="29"/>
  <c r="R264" i="29"/>
  <c r="R265" i="29"/>
  <c r="R266" i="29"/>
  <c r="R267" i="29"/>
  <c r="R268" i="29"/>
  <c r="R269" i="29"/>
  <c r="R270" i="29"/>
  <c r="R271" i="29"/>
  <c r="R272" i="29"/>
  <c r="R273" i="29"/>
  <c r="R274" i="29"/>
  <c r="R275" i="29"/>
  <c r="R276" i="29"/>
  <c r="R277" i="29"/>
  <c r="R278" i="29"/>
  <c r="R279" i="29"/>
  <c r="R280" i="29"/>
  <c r="R281" i="29"/>
  <c r="R282" i="29"/>
  <c r="R283" i="29"/>
  <c r="R284" i="29"/>
  <c r="R285" i="29"/>
  <c r="R286" i="29"/>
  <c r="R287" i="29"/>
  <c r="R288" i="29"/>
  <c r="R289" i="29"/>
  <c r="R290" i="29"/>
  <c r="R291" i="29"/>
  <c r="R292" i="29"/>
  <c r="R293" i="29"/>
  <c r="R294" i="29"/>
  <c r="R295" i="29"/>
  <c r="R296" i="29"/>
  <c r="R297" i="29"/>
  <c r="R298" i="29"/>
  <c r="R299" i="29"/>
  <c r="R300" i="29"/>
  <c r="R301" i="29"/>
  <c r="R302" i="29"/>
  <c r="R303" i="29"/>
  <c r="R304" i="29"/>
  <c r="R305" i="29"/>
  <c r="R306" i="29"/>
  <c r="R307" i="29"/>
  <c r="R308" i="29"/>
  <c r="R309" i="29"/>
  <c r="R310" i="29"/>
  <c r="R311" i="29"/>
  <c r="R312" i="29"/>
  <c r="R313" i="29"/>
  <c r="R314" i="29"/>
  <c r="R315" i="29"/>
  <c r="R316" i="29"/>
  <c r="R317" i="29"/>
  <c r="R318" i="29"/>
  <c r="R319" i="29"/>
  <c r="R320" i="29"/>
  <c r="R321" i="29"/>
  <c r="R322" i="29"/>
  <c r="R323" i="29"/>
  <c r="R324" i="29"/>
  <c r="R325" i="29"/>
  <c r="R326" i="29"/>
  <c r="R327" i="29"/>
  <c r="R328" i="29"/>
  <c r="R329" i="29"/>
  <c r="R330" i="29"/>
  <c r="R331" i="29"/>
  <c r="R332" i="29"/>
  <c r="R333" i="29"/>
  <c r="R334" i="29"/>
  <c r="R335" i="29"/>
  <c r="R336" i="29"/>
  <c r="R337" i="29"/>
  <c r="R338" i="29"/>
  <c r="R339" i="29"/>
  <c r="R340" i="29"/>
  <c r="R341" i="29"/>
  <c r="R342" i="29"/>
  <c r="R343" i="29"/>
  <c r="R344" i="29"/>
  <c r="R345" i="29"/>
  <c r="R346" i="29"/>
  <c r="R347" i="29"/>
  <c r="R348" i="29"/>
  <c r="R349" i="29"/>
  <c r="R350" i="29"/>
  <c r="R351" i="29"/>
  <c r="R352" i="29"/>
  <c r="R353" i="29"/>
  <c r="R354" i="29"/>
  <c r="R355" i="29"/>
  <c r="R356" i="29"/>
  <c r="R357" i="29"/>
  <c r="R358" i="29"/>
  <c r="R359" i="29"/>
  <c r="R360" i="29"/>
  <c r="R361" i="29"/>
  <c r="R362" i="29"/>
  <c r="R363" i="29"/>
  <c r="R364" i="29"/>
  <c r="R365" i="29"/>
  <c r="R366" i="29"/>
  <c r="R367" i="29"/>
  <c r="R368" i="29"/>
  <c r="R369" i="29"/>
  <c r="R370" i="29"/>
  <c r="R371" i="29"/>
  <c r="R372" i="29"/>
  <c r="R373" i="29"/>
  <c r="R374" i="29"/>
  <c r="R375" i="29"/>
  <c r="R376" i="29"/>
  <c r="R377" i="29"/>
  <c r="R378" i="29"/>
  <c r="R379" i="29"/>
  <c r="R380" i="29"/>
  <c r="R381" i="29"/>
  <c r="R382" i="29"/>
  <c r="R383" i="29"/>
  <c r="R384" i="29"/>
  <c r="R385" i="29"/>
  <c r="R386" i="29"/>
  <c r="R387" i="29"/>
  <c r="R388" i="29"/>
  <c r="R389" i="29"/>
  <c r="R390" i="29"/>
  <c r="R391" i="29"/>
  <c r="R392" i="29"/>
  <c r="R393" i="29"/>
  <c r="R394" i="29"/>
  <c r="R395" i="29"/>
  <c r="R396" i="29"/>
  <c r="R397" i="29"/>
  <c r="R398" i="29"/>
  <c r="R399" i="29"/>
  <c r="R400" i="29"/>
  <c r="R401" i="29"/>
  <c r="R402" i="29"/>
  <c r="R403" i="29"/>
  <c r="R404" i="29"/>
  <c r="R405" i="29"/>
  <c r="R406" i="29"/>
  <c r="R407" i="29"/>
  <c r="R408" i="29"/>
  <c r="R409" i="29"/>
  <c r="R410" i="29"/>
  <c r="R411" i="29"/>
  <c r="R412" i="29"/>
  <c r="R413" i="29"/>
  <c r="R414" i="29"/>
  <c r="R415" i="29"/>
  <c r="R416" i="29"/>
  <c r="R417" i="29"/>
  <c r="R418" i="29"/>
  <c r="R419" i="29"/>
  <c r="R420" i="29"/>
  <c r="R421" i="29"/>
  <c r="R422" i="29"/>
  <c r="R423" i="29"/>
  <c r="R424" i="29"/>
  <c r="R425" i="29"/>
  <c r="R426" i="29"/>
  <c r="R427" i="29"/>
  <c r="R428" i="29"/>
  <c r="R429" i="29"/>
  <c r="R430" i="29"/>
  <c r="R431" i="29"/>
  <c r="R432" i="29"/>
  <c r="R433" i="29"/>
  <c r="R434" i="29"/>
  <c r="R435" i="29"/>
  <c r="R436" i="29"/>
  <c r="R437" i="29"/>
  <c r="R438" i="29"/>
  <c r="R439" i="29"/>
  <c r="R440" i="29"/>
  <c r="R441" i="29"/>
  <c r="R442" i="29"/>
  <c r="R443" i="29"/>
  <c r="R444" i="29"/>
  <c r="R445" i="29"/>
  <c r="R446" i="29"/>
  <c r="R447" i="29"/>
  <c r="R448" i="29"/>
  <c r="R449" i="29"/>
  <c r="R450" i="29"/>
  <c r="R451" i="29"/>
  <c r="R3" i="29"/>
  <c r="R4" i="29"/>
  <c r="N2" i="29"/>
  <c r="N7" i="29"/>
  <c r="N8" i="29"/>
  <c r="N9" i="29"/>
  <c r="N10" i="29"/>
  <c r="N11" i="29"/>
  <c r="N12" i="29"/>
  <c r="N13" i="29"/>
  <c r="N14" i="29"/>
  <c r="N15" i="29"/>
  <c r="N16" i="29"/>
  <c r="N17" i="29"/>
  <c r="N18" i="29"/>
  <c r="N19" i="29"/>
  <c r="N20" i="29"/>
  <c r="N21" i="29"/>
  <c r="N22" i="29"/>
  <c r="N23" i="29"/>
  <c r="N24" i="29"/>
  <c r="N25" i="29"/>
  <c r="N26" i="29"/>
  <c r="N27" i="29"/>
  <c r="N28" i="29"/>
  <c r="N29" i="29"/>
  <c r="N30" i="29"/>
  <c r="N31" i="29"/>
  <c r="N32" i="29"/>
  <c r="N33" i="29"/>
  <c r="N34" i="29"/>
  <c r="N35" i="29"/>
  <c r="N36" i="29"/>
  <c r="N37" i="29"/>
  <c r="N38" i="29"/>
  <c r="N39" i="29"/>
  <c r="N40" i="29"/>
  <c r="N41" i="29"/>
  <c r="N42" i="29"/>
  <c r="N43" i="29"/>
  <c r="N44" i="29"/>
  <c r="N45" i="29"/>
  <c r="N46" i="29"/>
  <c r="N47" i="29"/>
  <c r="N48" i="29"/>
  <c r="N49" i="29"/>
  <c r="N50" i="29"/>
  <c r="N51" i="29"/>
  <c r="N52" i="29"/>
  <c r="N53" i="29"/>
  <c r="N54" i="29"/>
  <c r="N55" i="29"/>
  <c r="N56" i="29"/>
  <c r="N57" i="29"/>
  <c r="N58" i="29"/>
  <c r="N59" i="29"/>
  <c r="N60" i="29"/>
  <c r="N61" i="29"/>
  <c r="N62" i="29"/>
  <c r="N63" i="29"/>
  <c r="N64" i="29"/>
  <c r="N65" i="29"/>
  <c r="N66" i="29"/>
  <c r="N67" i="29"/>
  <c r="N68" i="29"/>
  <c r="N69" i="29"/>
  <c r="N70" i="29"/>
  <c r="N71" i="29"/>
  <c r="N72" i="29"/>
  <c r="N73" i="29"/>
  <c r="N74" i="29"/>
  <c r="N75" i="29"/>
  <c r="N76" i="29"/>
  <c r="N77" i="29"/>
  <c r="N78" i="29"/>
  <c r="N79" i="29"/>
  <c r="N80" i="29"/>
  <c r="N81" i="29"/>
  <c r="N82" i="29"/>
  <c r="N83" i="29"/>
  <c r="N84" i="29"/>
  <c r="N85" i="29"/>
  <c r="N86" i="29"/>
  <c r="N87" i="29"/>
  <c r="N88" i="29"/>
  <c r="N89" i="29"/>
  <c r="N90" i="29"/>
  <c r="N91" i="29"/>
  <c r="N92" i="29"/>
  <c r="N93" i="29"/>
  <c r="N94" i="29"/>
  <c r="N95" i="29"/>
  <c r="N96" i="29"/>
  <c r="N97" i="29"/>
  <c r="N98" i="29"/>
  <c r="N99" i="29"/>
  <c r="N100" i="29"/>
  <c r="N101" i="29"/>
  <c r="N102" i="29"/>
  <c r="N103" i="29"/>
  <c r="N104" i="29"/>
  <c r="N105" i="29"/>
  <c r="N106" i="29"/>
  <c r="N107" i="29"/>
  <c r="N108" i="29"/>
  <c r="N109" i="29"/>
  <c r="N110" i="29"/>
  <c r="N111" i="29"/>
  <c r="N112" i="29"/>
  <c r="N113" i="29"/>
  <c r="N114" i="29"/>
  <c r="N115" i="29"/>
  <c r="N116" i="29"/>
  <c r="N117" i="29"/>
  <c r="N118" i="29"/>
  <c r="N119" i="29"/>
  <c r="N120" i="29"/>
  <c r="N121" i="29"/>
  <c r="N122" i="29"/>
  <c r="N123" i="29"/>
  <c r="N124" i="29"/>
  <c r="N125" i="29"/>
  <c r="N126" i="29"/>
  <c r="N127" i="29"/>
  <c r="N128" i="29"/>
  <c r="N129" i="29"/>
  <c r="N130" i="29"/>
  <c r="N131" i="29"/>
  <c r="N132" i="29"/>
  <c r="N133" i="29"/>
  <c r="N134" i="29"/>
  <c r="N135" i="29"/>
  <c r="N136" i="29"/>
  <c r="N137" i="29"/>
  <c r="N138" i="29"/>
  <c r="N139" i="29"/>
  <c r="N140" i="29"/>
  <c r="N141" i="29"/>
  <c r="N142" i="29"/>
  <c r="N143" i="29"/>
  <c r="N144" i="29"/>
  <c r="N145" i="29"/>
  <c r="N146" i="29"/>
  <c r="N147" i="29"/>
  <c r="N148" i="29"/>
  <c r="N149" i="29"/>
  <c r="N150" i="29"/>
  <c r="N151" i="29"/>
  <c r="N152" i="29"/>
  <c r="N153" i="29"/>
  <c r="N154" i="29"/>
  <c r="N155" i="29"/>
  <c r="N156" i="29"/>
  <c r="N157" i="29"/>
  <c r="N158" i="29"/>
  <c r="N159" i="29"/>
  <c r="N160" i="29"/>
  <c r="N161" i="29"/>
  <c r="N162" i="29"/>
  <c r="N163" i="29"/>
  <c r="N164" i="29"/>
  <c r="N165" i="29"/>
  <c r="N166" i="29"/>
  <c r="N167" i="29"/>
  <c r="N168" i="29"/>
  <c r="N169" i="29"/>
  <c r="N170" i="29"/>
  <c r="N171" i="29"/>
  <c r="N172" i="29"/>
  <c r="N173" i="29"/>
  <c r="N174" i="29"/>
  <c r="N175" i="29"/>
  <c r="N176" i="29"/>
  <c r="N177" i="29"/>
  <c r="N178" i="29"/>
  <c r="N179" i="29"/>
  <c r="N180" i="29"/>
  <c r="N181" i="29"/>
  <c r="N182" i="29"/>
  <c r="N183" i="29"/>
  <c r="N184" i="29"/>
  <c r="N185" i="29"/>
  <c r="N186" i="29"/>
  <c r="N187" i="29"/>
  <c r="N188" i="29"/>
  <c r="N189" i="29"/>
  <c r="N190" i="29"/>
  <c r="N191" i="29"/>
  <c r="N192" i="29"/>
  <c r="N193" i="29"/>
  <c r="N194" i="29"/>
  <c r="N195" i="29"/>
  <c r="N196" i="29"/>
  <c r="N197" i="29"/>
  <c r="N198" i="29"/>
  <c r="N199" i="29"/>
  <c r="N200" i="29"/>
  <c r="N201" i="29"/>
  <c r="N202" i="29"/>
  <c r="N203" i="29"/>
  <c r="N204" i="29"/>
  <c r="N205" i="29"/>
  <c r="N206" i="29"/>
  <c r="N207" i="29"/>
  <c r="N208" i="29"/>
  <c r="N209" i="29"/>
  <c r="N210" i="29"/>
  <c r="N211" i="29"/>
  <c r="N212" i="29"/>
  <c r="N213" i="29"/>
  <c r="N214" i="29"/>
  <c r="N215" i="29"/>
  <c r="N216" i="29"/>
  <c r="N217" i="29"/>
  <c r="N218" i="29"/>
  <c r="N219" i="29"/>
  <c r="N220" i="29"/>
  <c r="N221" i="29"/>
  <c r="N222" i="29"/>
  <c r="N223" i="29"/>
  <c r="N224" i="29"/>
  <c r="N225" i="29"/>
  <c r="N226" i="29"/>
  <c r="N227" i="29"/>
  <c r="N228" i="29"/>
  <c r="N229" i="29"/>
  <c r="N230" i="29"/>
  <c r="N231" i="29"/>
  <c r="N232" i="29"/>
  <c r="N233" i="29"/>
  <c r="N234" i="29"/>
  <c r="N235" i="29"/>
  <c r="N236" i="29"/>
  <c r="N237" i="29"/>
  <c r="N238" i="29"/>
  <c r="N239" i="29"/>
  <c r="N240" i="29"/>
  <c r="N241" i="29"/>
  <c r="N242" i="29"/>
  <c r="N243" i="29"/>
  <c r="N244" i="29"/>
  <c r="N245" i="29"/>
  <c r="N246" i="29"/>
  <c r="N247" i="29"/>
  <c r="N248" i="29"/>
  <c r="N249" i="29"/>
  <c r="N250" i="29"/>
  <c r="N251" i="29"/>
  <c r="N252" i="29"/>
  <c r="N253" i="29"/>
  <c r="N254" i="29"/>
  <c r="N255" i="29"/>
  <c r="N256" i="29"/>
  <c r="N257" i="29"/>
  <c r="N258" i="29"/>
  <c r="N259" i="29"/>
  <c r="N260" i="29"/>
  <c r="N261" i="29"/>
  <c r="N262" i="29"/>
  <c r="N263" i="29"/>
  <c r="N264" i="29"/>
  <c r="N265" i="29"/>
  <c r="N266" i="29"/>
  <c r="N267" i="29"/>
  <c r="N268" i="29"/>
  <c r="N269" i="29"/>
  <c r="N270" i="29"/>
  <c r="N271" i="29"/>
  <c r="N272" i="29"/>
  <c r="N273" i="29"/>
  <c r="N274" i="29"/>
  <c r="N275" i="29"/>
  <c r="N276" i="29"/>
  <c r="N277" i="29"/>
  <c r="N278" i="29"/>
  <c r="N279" i="29"/>
  <c r="N280" i="29"/>
  <c r="N281" i="29"/>
  <c r="N282" i="29"/>
  <c r="N283" i="29"/>
  <c r="N284" i="29"/>
  <c r="N285" i="29"/>
  <c r="N286" i="29"/>
  <c r="N287" i="29"/>
  <c r="N288" i="29"/>
  <c r="N289" i="29"/>
  <c r="N290" i="29"/>
  <c r="N291" i="29"/>
  <c r="N292" i="29"/>
  <c r="N293" i="29"/>
  <c r="N294" i="29"/>
  <c r="N295" i="29"/>
  <c r="N296" i="29"/>
  <c r="N297" i="29"/>
  <c r="N298" i="29"/>
  <c r="N299" i="29"/>
  <c r="N300" i="29"/>
  <c r="N301" i="29"/>
  <c r="N302" i="29"/>
  <c r="N303" i="29"/>
  <c r="N304" i="29"/>
  <c r="N305" i="29"/>
  <c r="N306" i="29"/>
  <c r="N307" i="29"/>
  <c r="N308" i="29"/>
  <c r="N309" i="29"/>
  <c r="N310" i="29"/>
  <c r="N311" i="29"/>
  <c r="N312" i="29"/>
  <c r="N313" i="29"/>
  <c r="N314" i="29"/>
  <c r="N315" i="29"/>
  <c r="N316" i="29"/>
  <c r="N317" i="29"/>
  <c r="N318" i="29"/>
  <c r="N319" i="29"/>
  <c r="N320" i="29"/>
  <c r="N321" i="29"/>
  <c r="N322" i="29"/>
  <c r="N323" i="29"/>
  <c r="N324" i="29"/>
  <c r="N325" i="29"/>
  <c r="N326" i="29"/>
  <c r="N327" i="29"/>
  <c r="N328" i="29"/>
  <c r="N329" i="29"/>
  <c r="N330" i="29"/>
  <c r="N331" i="29"/>
  <c r="N332" i="29"/>
  <c r="N333" i="29"/>
  <c r="N334" i="29"/>
  <c r="N335" i="29"/>
  <c r="N336" i="29"/>
  <c r="N337" i="29"/>
  <c r="N338" i="29"/>
  <c r="N339" i="29"/>
  <c r="N340" i="29"/>
  <c r="N341" i="29"/>
  <c r="N342" i="29"/>
  <c r="N343" i="29"/>
  <c r="N344" i="29"/>
  <c r="N345" i="29"/>
  <c r="N346" i="29"/>
  <c r="N347" i="29"/>
  <c r="N348" i="29"/>
  <c r="N349" i="29"/>
  <c r="N350" i="29"/>
  <c r="N351" i="29"/>
  <c r="N352" i="29"/>
  <c r="N353" i="29"/>
  <c r="N354" i="29"/>
  <c r="N355" i="29"/>
  <c r="N356" i="29"/>
  <c r="N357" i="29"/>
  <c r="N358" i="29"/>
  <c r="N359" i="29"/>
  <c r="N360" i="29"/>
  <c r="N361" i="29"/>
  <c r="N362" i="29"/>
  <c r="N363" i="29"/>
  <c r="N364" i="29"/>
  <c r="N365" i="29"/>
  <c r="N366" i="29"/>
  <c r="N367" i="29"/>
  <c r="N368" i="29"/>
  <c r="N369" i="29"/>
  <c r="N370" i="29"/>
  <c r="N371" i="29"/>
  <c r="N372" i="29"/>
  <c r="N373" i="29"/>
  <c r="N374" i="29"/>
  <c r="N375" i="29"/>
  <c r="N376" i="29"/>
  <c r="N377" i="29"/>
  <c r="N378" i="29"/>
  <c r="N379" i="29"/>
  <c r="N380" i="29"/>
  <c r="N381" i="29"/>
  <c r="N382" i="29"/>
  <c r="N383" i="29"/>
  <c r="N384" i="29"/>
  <c r="N385" i="29"/>
  <c r="N386" i="29"/>
  <c r="N387" i="29"/>
  <c r="N388" i="29"/>
  <c r="N389" i="29"/>
  <c r="N390" i="29"/>
  <c r="N391" i="29"/>
  <c r="N392" i="29"/>
  <c r="N393" i="29"/>
  <c r="N394" i="29"/>
  <c r="N395" i="29"/>
  <c r="N396" i="29"/>
  <c r="N397" i="29"/>
  <c r="N398" i="29"/>
  <c r="N399" i="29"/>
  <c r="N400" i="29"/>
  <c r="N401" i="29"/>
  <c r="N402" i="29"/>
  <c r="N403" i="29"/>
  <c r="N404" i="29"/>
  <c r="N405" i="29"/>
  <c r="N406" i="29"/>
  <c r="N407" i="29"/>
  <c r="N408" i="29"/>
  <c r="N409" i="29"/>
  <c r="N410" i="29"/>
  <c r="N411" i="29"/>
  <c r="N412" i="29"/>
  <c r="N413" i="29"/>
  <c r="N414" i="29"/>
  <c r="N415" i="29"/>
  <c r="N416" i="29"/>
  <c r="N417" i="29"/>
  <c r="N418" i="29"/>
  <c r="N419" i="29"/>
  <c r="N420" i="29"/>
  <c r="N421" i="29"/>
  <c r="N422" i="29"/>
  <c r="N423" i="29"/>
  <c r="N424" i="29"/>
  <c r="N425" i="29"/>
  <c r="N426" i="29"/>
  <c r="N427" i="29"/>
  <c r="N428" i="29"/>
  <c r="N429" i="29"/>
  <c r="N430" i="29"/>
  <c r="N431" i="29"/>
  <c r="N432" i="29"/>
  <c r="N433" i="29"/>
  <c r="N434" i="29"/>
  <c r="N435" i="29"/>
  <c r="N436" i="29"/>
  <c r="N437" i="29"/>
  <c r="N438" i="29"/>
  <c r="N439" i="29"/>
  <c r="N440" i="29"/>
  <c r="N441" i="29"/>
  <c r="N442" i="29"/>
  <c r="N443" i="29"/>
  <c r="N444" i="29"/>
  <c r="N445" i="29"/>
  <c r="N446" i="29"/>
  <c r="N447" i="29"/>
  <c r="N448" i="29"/>
  <c r="N449" i="29"/>
  <c r="N450" i="29"/>
  <c r="N451" i="29"/>
  <c r="N6" i="29"/>
  <c r="N3" i="29"/>
  <c r="N4" i="29"/>
  <c r="N5" i="29"/>
  <c r="J2" i="29"/>
  <c r="J25" i="29"/>
  <c r="J26" i="29"/>
  <c r="J27" i="29"/>
  <c r="J28" i="29"/>
  <c r="J29" i="29"/>
  <c r="J30" i="29"/>
  <c r="J31" i="29"/>
  <c r="J32" i="29"/>
  <c r="J33" i="29"/>
  <c r="J34" i="29"/>
  <c r="J35" i="29"/>
  <c r="J36" i="29"/>
  <c r="J37" i="29"/>
  <c r="J38" i="29"/>
  <c r="J39" i="29"/>
  <c r="J40" i="29"/>
  <c r="J41" i="29"/>
  <c r="J42" i="29"/>
  <c r="J43" i="29"/>
  <c r="J44" i="29"/>
  <c r="J45" i="29"/>
  <c r="J46" i="29"/>
  <c r="J47" i="29"/>
  <c r="J48" i="29"/>
  <c r="J49" i="29"/>
  <c r="J50" i="29"/>
  <c r="J51" i="29"/>
  <c r="J52" i="29"/>
  <c r="J53" i="29"/>
  <c r="J54" i="29"/>
  <c r="J55" i="29"/>
  <c r="J56" i="29"/>
  <c r="J57" i="29"/>
  <c r="J58" i="29"/>
  <c r="J59" i="29"/>
  <c r="J60" i="29"/>
  <c r="J61" i="29"/>
  <c r="J62" i="29"/>
  <c r="J63" i="29"/>
  <c r="J64" i="29"/>
  <c r="J65" i="29"/>
  <c r="J66" i="29"/>
  <c r="J67" i="29"/>
  <c r="J68" i="29"/>
  <c r="J69" i="29"/>
  <c r="J70" i="29"/>
  <c r="J71" i="29"/>
  <c r="J72" i="29"/>
  <c r="J73" i="29"/>
  <c r="J74" i="29"/>
  <c r="J75" i="29"/>
  <c r="J76" i="29"/>
  <c r="J77" i="29"/>
  <c r="J78" i="29"/>
  <c r="J79" i="29"/>
  <c r="J80" i="29"/>
  <c r="J81" i="29"/>
  <c r="J82" i="29"/>
  <c r="J83" i="29"/>
  <c r="J84" i="29"/>
  <c r="J85" i="29"/>
  <c r="J86" i="29"/>
  <c r="J87" i="29"/>
  <c r="J88" i="29"/>
  <c r="J89" i="29"/>
  <c r="J90" i="29"/>
  <c r="J91" i="29"/>
  <c r="J92" i="29"/>
  <c r="J93" i="29"/>
  <c r="J94" i="29"/>
  <c r="J95" i="29"/>
  <c r="J96" i="29"/>
  <c r="J97" i="29"/>
  <c r="J98" i="29"/>
  <c r="J99" i="29"/>
  <c r="J100" i="29"/>
  <c r="J101" i="29"/>
  <c r="J102" i="29"/>
  <c r="J103" i="29"/>
  <c r="J104" i="29"/>
  <c r="J105" i="29"/>
  <c r="J106" i="29"/>
  <c r="J107" i="29"/>
  <c r="J108" i="29"/>
  <c r="J109" i="29"/>
  <c r="J110" i="29"/>
  <c r="J111" i="29"/>
  <c r="J112" i="29"/>
  <c r="J113" i="29"/>
  <c r="J114" i="29"/>
  <c r="J115" i="29"/>
  <c r="J116" i="29"/>
  <c r="J117" i="29"/>
  <c r="J118" i="29"/>
  <c r="J119" i="29"/>
  <c r="J120" i="29"/>
  <c r="J121" i="29"/>
  <c r="J122" i="29"/>
  <c r="J123" i="29"/>
  <c r="J124" i="29"/>
  <c r="J125" i="29"/>
  <c r="J126" i="29"/>
  <c r="J127" i="29"/>
  <c r="J128" i="29"/>
  <c r="J129" i="29"/>
  <c r="J130" i="29"/>
  <c r="J131" i="29"/>
  <c r="J132" i="29"/>
  <c r="J133" i="29"/>
  <c r="J134" i="29"/>
  <c r="J135" i="29"/>
  <c r="J136" i="29"/>
  <c r="J137" i="29"/>
  <c r="J138" i="29"/>
  <c r="J139" i="29"/>
  <c r="J140" i="29"/>
  <c r="J141" i="29"/>
  <c r="J142" i="29"/>
  <c r="J143" i="29"/>
  <c r="J144" i="29"/>
  <c r="J145" i="29"/>
  <c r="J146" i="29"/>
  <c r="J147" i="29"/>
  <c r="J148" i="29"/>
  <c r="J149" i="29"/>
  <c r="J150" i="29"/>
  <c r="J151" i="29"/>
  <c r="J152" i="29"/>
  <c r="J153" i="29"/>
  <c r="J154" i="29"/>
  <c r="J155" i="29"/>
  <c r="J156" i="29"/>
  <c r="J157" i="29"/>
  <c r="J158" i="29"/>
  <c r="J159" i="29"/>
  <c r="J160" i="29"/>
  <c r="J161" i="29"/>
  <c r="J162" i="29"/>
  <c r="J163" i="29"/>
  <c r="J164" i="29"/>
  <c r="J165" i="29"/>
  <c r="J166" i="29"/>
  <c r="J167" i="29"/>
  <c r="J168" i="29"/>
  <c r="J169" i="29"/>
  <c r="J170" i="29"/>
  <c r="J171" i="29"/>
  <c r="J172" i="29"/>
  <c r="J173" i="29"/>
  <c r="J174" i="29"/>
  <c r="J175" i="29"/>
  <c r="J176" i="29"/>
  <c r="J177" i="29"/>
  <c r="J178" i="29"/>
  <c r="J179" i="29"/>
  <c r="J180" i="29"/>
  <c r="J181" i="29"/>
  <c r="J182" i="29"/>
  <c r="J183" i="29"/>
  <c r="J184" i="29"/>
  <c r="J185" i="29"/>
  <c r="J186" i="29"/>
  <c r="J187" i="29"/>
  <c r="J188" i="29"/>
  <c r="J189" i="29"/>
  <c r="J190" i="29"/>
  <c r="J191" i="29"/>
  <c r="J192" i="29"/>
  <c r="J193" i="29"/>
  <c r="J194" i="29"/>
  <c r="J195" i="29"/>
  <c r="J196" i="29"/>
  <c r="J197" i="29"/>
  <c r="J198" i="29"/>
  <c r="J199" i="29"/>
  <c r="J200" i="29"/>
  <c r="J201" i="29"/>
  <c r="J202" i="29"/>
  <c r="J203" i="29"/>
  <c r="J204" i="29"/>
  <c r="J205" i="29"/>
  <c r="J206" i="29"/>
  <c r="J207" i="29"/>
  <c r="J208" i="29"/>
  <c r="J209" i="29"/>
  <c r="J210" i="29"/>
  <c r="J211" i="29"/>
  <c r="J212" i="29"/>
  <c r="J213" i="29"/>
  <c r="J214" i="29"/>
  <c r="J215" i="29"/>
  <c r="J216" i="29"/>
  <c r="J217" i="29"/>
  <c r="J218" i="29"/>
  <c r="J219" i="29"/>
  <c r="J220" i="29"/>
  <c r="J221" i="29"/>
  <c r="J222" i="29"/>
  <c r="J223" i="29"/>
  <c r="J224" i="29"/>
  <c r="J225" i="29"/>
  <c r="J226" i="29"/>
  <c r="J227" i="29"/>
  <c r="J228" i="29"/>
  <c r="J229" i="29"/>
  <c r="J230" i="29"/>
  <c r="J231" i="29"/>
  <c r="J232" i="29"/>
  <c r="J233" i="29"/>
  <c r="J234" i="29"/>
  <c r="J235" i="29"/>
  <c r="J236" i="29"/>
  <c r="J237" i="29"/>
  <c r="J238" i="29"/>
  <c r="J239" i="29"/>
  <c r="J240" i="29"/>
  <c r="J241" i="29"/>
  <c r="J242" i="29"/>
  <c r="J243" i="29"/>
  <c r="J244" i="29"/>
  <c r="J245" i="29"/>
  <c r="J246" i="29"/>
  <c r="J247" i="29"/>
  <c r="J248" i="29"/>
  <c r="J249" i="29"/>
  <c r="J250" i="29"/>
  <c r="J251" i="29"/>
  <c r="J252" i="29"/>
  <c r="J253" i="29"/>
  <c r="J254" i="29"/>
  <c r="J255" i="29"/>
  <c r="J256" i="29"/>
  <c r="J257" i="29"/>
  <c r="J258" i="29"/>
  <c r="J259" i="29"/>
  <c r="J260" i="29"/>
  <c r="J261" i="29"/>
  <c r="J262" i="29"/>
  <c r="J263" i="29"/>
  <c r="J264" i="29"/>
  <c r="J265" i="29"/>
  <c r="J266" i="29"/>
  <c r="J267" i="29"/>
  <c r="J268" i="29"/>
  <c r="J269" i="29"/>
  <c r="J270" i="29"/>
  <c r="J271" i="29"/>
  <c r="J272" i="29"/>
  <c r="J273" i="29"/>
  <c r="J274" i="29"/>
  <c r="J275" i="29"/>
  <c r="J276" i="29"/>
  <c r="J277" i="29"/>
  <c r="J278" i="29"/>
  <c r="J279" i="29"/>
  <c r="J280" i="29"/>
  <c r="J281" i="29"/>
  <c r="J282" i="29"/>
  <c r="J283" i="29"/>
  <c r="J284" i="29"/>
  <c r="J285" i="29"/>
  <c r="J286" i="29"/>
  <c r="J287" i="29"/>
  <c r="J288" i="29"/>
  <c r="J289" i="29"/>
  <c r="J290" i="29"/>
  <c r="J291" i="29"/>
  <c r="J292" i="29"/>
  <c r="J293" i="29"/>
  <c r="J294" i="29"/>
  <c r="J295" i="29"/>
  <c r="J296" i="29"/>
  <c r="J297" i="29"/>
  <c r="J298" i="29"/>
  <c r="J299" i="29"/>
  <c r="J300" i="29"/>
  <c r="J301" i="29"/>
  <c r="J302" i="29"/>
  <c r="J303" i="29"/>
  <c r="J304" i="29"/>
  <c r="J305" i="29"/>
  <c r="J306" i="29"/>
  <c r="J307" i="29"/>
  <c r="J308" i="29"/>
  <c r="J309" i="29"/>
  <c r="J310" i="29"/>
  <c r="J311" i="29"/>
  <c r="J312" i="29"/>
  <c r="J313" i="29"/>
  <c r="J314" i="29"/>
  <c r="J315" i="29"/>
  <c r="J316" i="29"/>
  <c r="J317" i="29"/>
  <c r="J318" i="29"/>
  <c r="J319" i="29"/>
  <c r="J320" i="29"/>
  <c r="J321" i="29"/>
  <c r="J322" i="29"/>
  <c r="J323" i="29"/>
  <c r="J324" i="29"/>
  <c r="J325" i="29"/>
  <c r="J326" i="29"/>
  <c r="J327" i="29"/>
  <c r="J328" i="29"/>
  <c r="J329" i="29"/>
  <c r="J330" i="29"/>
  <c r="J331" i="29"/>
  <c r="J332" i="29"/>
  <c r="J333" i="29"/>
  <c r="J334" i="29"/>
  <c r="J335" i="29"/>
  <c r="J336" i="29"/>
  <c r="J337" i="29"/>
  <c r="J338" i="29"/>
  <c r="J339" i="29"/>
  <c r="J340" i="29"/>
  <c r="J341" i="29"/>
  <c r="J342" i="29"/>
  <c r="J343" i="29"/>
  <c r="J344" i="29"/>
  <c r="J345" i="29"/>
  <c r="J346" i="29"/>
  <c r="J347" i="29"/>
  <c r="J348" i="29"/>
  <c r="J349" i="29"/>
  <c r="J350" i="29"/>
  <c r="J351" i="29"/>
  <c r="J352" i="29"/>
  <c r="J353" i="29"/>
  <c r="J354" i="29"/>
  <c r="J355" i="29"/>
  <c r="J356" i="29"/>
  <c r="J357" i="29"/>
  <c r="J358" i="29"/>
  <c r="J359" i="29"/>
  <c r="J360" i="29"/>
  <c r="J361" i="29"/>
  <c r="J362" i="29"/>
  <c r="J363" i="29"/>
  <c r="J364" i="29"/>
  <c r="J365" i="29"/>
  <c r="J366" i="29"/>
  <c r="J367" i="29"/>
  <c r="J368" i="29"/>
  <c r="J369" i="29"/>
  <c r="J370" i="29"/>
  <c r="J371" i="29"/>
  <c r="J372" i="29"/>
  <c r="J373" i="29"/>
  <c r="J374" i="29"/>
  <c r="J375" i="29"/>
  <c r="J376" i="29"/>
  <c r="J377" i="29"/>
  <c r="J378" i="29"/>
  <c r="J379" i="29"/>
  <c r="J380" i="29"/>
  <c r="J381" i="29"/>
  <c r="J382" i="29"/>
  <c r="J383" i="29"/>
  <c r="J384" i="29"/>
  <c r="J385" i="29"/>
  <c r="J386" i="29"/>
  <c r="J387" i="29"/>
  <c r="J388" i="29"/>
  <c r="J389" i="29"/>
  <c r="J390" i="29"/>
  <c r="J391" i="29"/>
  <c r="J392" i="29"/>
  <c r="J393" i="29"/>
  <c r="J394" i="29"/>
  <c r="J395" i="29"/>
  <c r="J396" i="29"/>
  <c r="J397" i="29"/>
  <c r="J398" i="29"/>
  <c r="J399" i="29"/>
  <c r="J400" i="29"/>
  <c r="J401" i="29"/>
  <c r="J402" i="29"/>
  <c r="J403" i="29"/>
  <c r="J404" i="29"/>
  <c r="J405" i="29"/>
  <c r="J406" i="29"/>
  <c r="J407" i="29"/>
  <c r="J408" i="29"/>
  <c r="J409" i="29"/>
  <c r="J410" i="29"/>
  <c r="J411" i="29"/>
  <c r="J412" i="29"/>
  <c r="J413" i="29"/>
  <c r="J414" i="29"/>
  <c r="J415" i="29"/>
  <c r="J416" i="29"/>
  <c r="J417" i="29"/>
  <c r="J418" i="29"/>
  <c r="J419" i="29"/>
  <c r="J420" i="29"/>
  <c r="J421" i="29"/>
  <c r="J422" i="29"/>
  <c r="J423" i="29"/>
  <c r="J424" i="29"/>
  <c r="J425" i="29"/>
  <c r="J426" i="29"/>
  <c r="J427" i="29"/>
  <c r="J428" i="29"/>
  <c r="J429" i="29"/>
  <c r="J430" i="29"/>
  <c r="J431" i="29"/>
  <c r="J432" i="29"/>
  <c r="J433" i="29"/>
  <c r="J434" i="29"/>
  <c r="J435" i="29"/>
  <c r="J436" i="29"/>
  <c r="J437" i="29"/>
  <c r="J438" i="29"/>
  <c r="J439" i="29"/>
  <c r="J440" i="29"/>
  <c r="J441" i="29"/>
  <c r="J442" i="29"/>
  <c r="J443" i="29"/>
  <c r="J444" i="29"/>
  <c r="J445" i="29"/>
  <c r="J446" i="29"/>
  <c r="J447" i="29"/>
  <c r="J448" i="29"/>
  <c r="J449" i="29"/>
  <c r="J450" i="29"/>
  <c r="J451" i="29"/>
  <c r="J3" i="29"/>
  <c r="J4" i="29"/>
  <c r="J5" i="29"/>
  <c r="J6" i="29"/>
  <c r="J7" i="29"/>
  <c r="J8" i="29"/>
  <c r="J9" i="29"/>
  <c r="J10" i="29"/>
  <c r="J11" i="29"/>
  <c r="J12" i="29"/>
  <c r="J13" i="29"/>
  <c r="J14" i="29"/>
  <c r="J15" i="29"/>
  <c r="J16" i="29"/>
  <c r="J17" i="29"/>
  <c r="J18" i="29"/>
  <c r="J19" i="29"/>
  <c r="J20" i="29"/>
  <c r="J21" i="29"/>
  <c r="J22" i="29"/>
  <c r="J23" i="29"/>
  <c r="J24" i="29"/>
  <c r="AN3" i="28"/>
  <c r="AN4" i="28"/>
  <c r="AN5" i="28"/>
  <c r="AN6" i="28"/>
  <c r="AN7" i="28"/>
  <c r="AN8" i="28"/>
  <c r="AN9" i="28"/>
  <c r="AN10" i="28"/>
  <c r="AN11" i="28"/>
  <c r="AN12" i="28"/>
  <c r="AN13" i="28"/>
  <c r="AN14" i="28"/>
  <c r="AN15" i="28"/>
  <c r="AN16" i="28"/>
  <c r="AN17" i="28"/>
  <c r="AN18" i="28"/>
  <c r="AN19" i="28"/>
  <c r="AN20" i="28"/>
  <c r="AN21" i="28"/>
  <c r="AN22" i="28"/>
  <c r="AN23" i="28"/>
  <c r="AN24" i="28"/>
  <c r="AN25" i="28"/>
  <c r="AN26" i="28"/>
  <c r="AN27" i="28"/>
  <c r="AN28" i="28"/>
  <c r="AN29" i="28"/>
  <c r="AN30" i="28"/>
  <c r="AN31" i="28"/>
  <c r="AN32" i="28"/>
  <c r="AN33" i="28"/>
  <c r="AN34" i="28"/>
  <c r="AN35" i="28"/>
  <c r="AN36" i="28"/>
  <c r="AN37" i="28"/>
  <c r="AN38" i="28"/>
  <c r="AN39" i="28"/>
  <c r="AN40" i="28"/>
  <c r="AN41" i="28"/>
  <c r="AN42" i="28"/>
  <c r="AN43" i="28"/>
  <c r="AN44" i="28"/>
  <c r="AN45" i="28"/>
  <c r="AN46" i="28"/>
  <c r="AN47" i="28"/>
  <c r="AN48" i="28"/>
  <c r="AN49" i="28"/>
  <c r="AN50" i="28"/>
  <c r="AN51" i="28"/>
  <c r="AN52" i="28"/>
  <c r="AN53" i="28"/>
  <c r="AN54" i="28"/>
  <c r="AN55" i="28"/>
  <c r="AN56" i="28"/>
  <c r="AN57" i="28"/>
  <c r="AN58" i="28"/>
  <c r="AN59" i="28"/>
  <c r="AN60" i="28"/>
  <c r="AN61" i="28"/>
  <c r="AN62" i="28"/>
  <c r="AN63" i="28"/>
  <c r="AN64" i="28"/>
  <c r="AN65" i="28"/>
  <c r="AN66" i="28"/>
  <c r="AN67" i="28"/>
  <c r="AN68" i="28"/>
  <c r="AN69" i="28"/>
  <c r="AN70" i="28"/>
  <c r="AN71" i="28"/>
  <c r="AN72" i="28"/>
  <c r="AN73" i="28"/>
  <c r="AN74" i="28"/>
  <c r="AN75" i="28"/>
  <c r="AN76" i="28"/>
  <c r="AN77" i="28"/>
  <c r="AN78" i="28"/>
  <c r="AN79" i="28"/>
  <c r="AN80" i="28"/>
  <c r="AN81" i="28"/>
  <c r="AN82" i="28"/>
  <c r="AN83" i="28"/>
  <c r="AN84" i="28"/>
  <c r="AN85" i="28"/>
  <c r="AN86" i="28"/>
  <c r="AN87" i="28"/>
  <c r="AN88" i="28"/>
  <c r="AN89" i="28"/>
  <c r="AN90" i="28"/>
  <c r="AN91" i="28"/>
  <c r="AN92" i="28"/>
  <c r="AN93" i="28"/>
  <c r="AN94" i="28"/>
  <c r="AN95" i="28"/>
  <c r="AN96" i="28"/>
  <c r="AN97" i="28"/>
  <c r="AN98" i="28"/>
  <c r="AN99" i="28"/>
  <c r="AN100" i="28"/>
  <c r="AN101" i="28"/>
  <c r="AN102" i="28"/>
  <c r="AN103" i="28"/>
  <c r="AN104" i="28"/>
  <c r="AN105" i="28"/>
  <c r="AN106" i="28"/>
  <c r="AN107" i="28"/>
  <c r="AN108" i="28"/>
  <c r="AN109" i="28"/>
  <c r="AN110" i="28"/>
  <c r="AN111" i="28"/>
  <c r="AN112" i="28"/>
  <c r="AN113" i="28"/>
  <c r="AN114" i="28"/>
  <c r="AN115" i="28"/>
  <c r="AN116" i="28"/>
  <c r="AN117" i="28"/>
  <c r="AN118" i="28"/>
  <c r="AN119" i="28"/>
  <c r="AN120" i="28"/>
  <c r="AN121" i="28"/>
  <c r="AN122" i="28"/>
  <c r="AN123" i="28"/>
  <c r="AN124" i="28"/>
  <c r="AN125" i="28"/>
  <c r="AN126" i="28"/>
  <c r="AN127" i="28"/>
  <c r="AN128" i="28"/>
  <c r="AN129" i="28"/>
  <c r="AN130" i="28"/>
  <c r="AN131" i="28"/>
  <c r="AN132" i="28"/>
  <c r="AN133" i="28"/>
  <c r="AN134" i="28"/>
  <c r="AN135" i="28"/>
  <c r="AN136" i="28"/>
  <c r="AN137" i="28"/>
  <c r="AN138" i="28"/>
  <c r="AN139" i="28"/>
  <c r="AN140" i="28"/>
  <c r="AN141" i="28"/>
  <c r="AN142" i="28"/>
  <c r="AN143" i="28"/>
  <c r="AN144" i="28"/>
  <c r="AN145" i="28"/>
  <c r="AN146" i="28"/>
  <c r="AN147" i="28"/>
  <c r="AN148" i="28"/>
  <c r="AN149" i="28"/>
  <c r="AN150" i="28"/>
  <c r="AN151" i="28"/>
  <c r="AN152" i="28"/>
  <c r="AN153" i="28"/>
  <c r="AN154" i="28"/>
  <c r="AN155" i="28"/>
  <c r="AN156" i="28"/>
  <c r="AN157" i="28"/>
  <c r="AN158" i="28"/>
  <c r="AN159" i="28"/>
  <c r="AN160" i="28"/>
  <c r="AN161" i="28"/>
  <c r="AN162" i="28"/>
  <c r="AN163" i="28"/>
  <c r="AN164" i="28"/>
  <c r="AN165" i="28"/>
  <c r="AN166" i="28"/>
  <c r="AN167" i="28"/>
  <c r="AN168" i="28"/>
  <c r="AN169" i="28"/>
  <c r="AN170" i="28"/>
  <c r="AN171" i="28"/>
  <c r="AN172" i="28"/>
  <c r="AN173" i="28"/>
  <c r="AN174" i="28"/>
  <c r="AN175" i="28"/>
  <c r="AN176" i="28"/>
  <c r="AN177" i="28"/>
  <c r="AN178" i="28"/>
  <c r="AN179" i="28"/>
  <c r="AN180" i="28"/>
  <c r="AN181" i="28"/>
  <c r="AN182" i="28"/>
  <c r="AN183" i="28"/>
  <c r="AN184" i="28"/>
  <c r="AN185" i="28"/>
  <c r="AN186" i="28"/>
  <c r="AN187" i="28"/>
  <c r="AN188" i="28"/>
  <c r="AN189" i="28"/>
  <c r="AN190" i="28"/>
  <c r="AN191" i="28"/>
  <c r="AN192" i="28"/>
  <c r="AN193" i="28"/>
  <c r="AN194" i="28"/>
  <c r="AN195" i="28"/>
  <c r="AN196" i="28"/>
  <c r="AN197" i="28"/>
  <c r="AN198" i="28"/>
  <c r="AN199" i="28"/>
  <c r="AN200" i="28"/>
  <c r="AN201" i="28"/>
  <c r="AN202" i="28"/>
  <c r="AN203" i="28"/>
  <c r="AN204" i="28"/>
  <c r="AN205" i="28"/>
  <c r="AN206" i="28"/>
  <c r="AN207" i="28"/>
  <c r="AN208" i="28"/>
  <c r="AN209" i="28"/>
  <c r="AN210" i="28"/>
  <c r="AN211" i="28"/>
  <c r="AN212" i="28"/>
  <c r="AN213" i="28"/>
  <c r="AN214" i="28"/>
  <c r="AN215" i="28"/>
  <c r="AN216" i="28"/>
  <c r="AN217" i="28"/>
  <c r="AN218" i="28"/>
  <c r="AN219" i="28"/>
  <c r="AN220" i="28"/>
  <c r="AN221" i="28"/>
  <c r="AN222" i="28"/>
  <c r="AN223" i="28"/>
  <c r="AN224" i="28"/>
  <c r="AN225" i="28"/>
  <c r="AN226" i="28"/>
  <c r="AN227" i="28"/>
  <c r="AN228" i="28"/>
  <c r="AN229" i="28"/>
  <c r="AN230" i="28"/>
  <c r="AN231" i="28"/>
  <c r="AN232" i="28"/>
  <c r="AN233" i="28"/>
  <c r="AN234" i="28"/>
  <c r="AN235" i="28"/>
  <c r="AN236" i="28"/>
  <c r="AN237" i="28"/>
  <c r="AN238" i="28"/>
  <c r="AN239" i="28"/>
  <c r="AN240" i="28"/>
  <c r="AN241" i="28"/>
  <c r="AN242" i="28"/>
  <c r="AN243" i="28"/>
  <c r="AN244" i="28"/>
  <c r="AN245" i="28"/>
  <c r="AN246" i="28"/>
  <c r="AN247" i="28"/>
  <c r="AN248" i="28"/>
  <c r="AN249" i="28"/>
  <c r="AN250" i="28"/>
  <c r="AN251" i="28"/>
  <c r="AN252" i="28"/>
  <c r="AN253" i="28"/>
  <c r="AN254" i="28"/>
  <c r="AN255" i="28"/>
  <c r="AN256" i="28"/>
  <c r="AN257" i="28"/>
  <c r="AN258" i="28"/>
  <c r="AN259" i="28"/>
  <c r="AN260" i="28"/>
  <c r="AN261" i="28"/>
  <c r="AN262" i="28"/>
  <c r="AN263" i="28"/>
  <c r="AN264" i="28"/>
  <c r="AN265" i="28"/>
  <c r="AN266" i="28"/>
  <c r="AN267" i="28"/>
  <c r="AN268" i="28"/>
  <c r="AN269" i="28"/>
  <c r="AN270" i="28"/>
  <c r="AN271" i="28"/>
  <c r="AN272" i="28"/>
  <c r="AN273" i="28"/>
  <c r="AN274" i="28"/>
  <c r="AN275" i="28"/>
  <c r="AN276" i="28"/>
  <c r="AN277" i="28"/>
  <c r="AN278" i="28"/>
  <c r="AN279" i="28"/>
  <c r="AN280" i="28"/>
  <c r="AN281" i="28"/>
  <c r="AN282" i="28"/>
  <c r="AN283" i="28"/>
  <c r="AN284" i="28"/>
  <c r="AN285" i="28"/>
  <c r="AN286" i="28"/>
  <c r="AN287" i="28"/>
  <c r="AN288" i="28"/>
  <c r="AN289" i="28"/>
  <c r="AN290" i="28"/>
  <c r="AN291" i="28"/>
  <c r="AN292" i="28"/>
  <c r="AN293" i="28"/>
  <c r="AN294" i="28"/>
  <c r="AN295" i="28"/>
  <c r="AN296" i="28"/>
  <c r="AN297" i="28"/>
  <c r="AN298" i="28"/>
  <c r="AN299" i="28"/>
  <c r="AN300" i="28"/>
  <c r="AN301" i="28"/>
  <c r="AN302" i="28"/>
  <c r="AN303" i="28"/>
  <c r="AN304" i="28"/>
  <c r="AN305" i="28"/>
  <c r="AN306" i="28"/>
  <c r="AN307" i="28"/>
  <c r="AN308" i="28"/>
  <c r="AN309" i="28"/>
  <c r="AN310" i="28"/>
  <c r="AN311" i="28"/>
  <c r="AN312" i="28"/>
  <c r="AN313" i="28"/>
  <c r="AN314" i="28"/>
  <c r="AN315" i="28"/>
  <c r="AN316" i="28"/>
  <c r="AN317" i="28"/>
  <c r="AN318" i="28"/>
  <c r="AN319" i="28"/>
  <c r="AN320" i="28"/>
  <c r="AN321" i="28"/>
  <c r="AN322" i="28"/>
  <c r="AN323" i="28"/>
  <c r="AN324" i="28"/>
  <c r="AN325" i="28"/>
  <c r="AN326" i="28"/>
  <c r="AN327" i="28"/>
  <c r="AN328" i="28"/>
  <c r="AN329" i="28"/>
  <c r="AN330" i="28"/>
  <c r="AN331" i="28"/>
  <c r="AN332" i="28"/>
  <c r="AN333" i="28"/>
  <c r="AN334" i="28"/>
  <c r="AN335" i="28"/>
  <c r="AN336" i="28"/>
  <c r="AN337" i="28"/>
  <c r="AN338" i="28"/>
  <c r="AN339" i="28"/>
  <c r="AN340" i="28"/>
  <c r="AN341" i="28"/>
  <c r="AN342" i="28"/>
  <c r="AN343" i="28"/>
  <c r="AN344" i="28"/>
  <c r="AN345" i="28"/>
  <c r="AN346" i="28"/>
  <c r="AN347" i="28"/>
  <c r="AN348" i="28"/>
  <c r="AN349" i="28"/>
  <c r="AN350" i="28"/>
  <c r="AN351" i="28"/>
  <c r="AN352" i="28"/>
  <c r="AN353" i="28"/>
  <c r="AN354" i="28"/>
  <c r="AN355" i="28"/>
  <c r="AN356" i="28"/>
  <c r="AN357" i="28"/>
  <c r="AN358" i="28"/>
  <c r="AN359" i="28"/>
  <c r="AN360" i="28"/>
  <c r="AN361" i="28"/>
  <c r="AN362" i="28"/>
  <c r="AN363" i="28"/>
  <c r="AN364" i="28"/>
  <c r="AN365" i="28"/>
  <c r="AN366" i="28"/>
  <c r="AN367" i="28"/>
  <c r="AN368" i="28"/>
  <c r="AN369" i="28"/>
  <c r="AN370" i="28"/>
  <c r="AN371" i="28"/>
  <c r="AN372" i="28"/>
  <c r="AN373" i="28"/>
  <c r="AN374" i="28"/>
  <c r="AN375" i="28"/>
  <c r="AN376" i="28"/>
  <c r="AN377" i="28"/>
  <c r="AN378" i="28"/>
  <c r="AN379" i="28"/>
  <c r="AN380" i="28"/>
  <c r="AN381" i="28"/>
  <c r="AN382" i="28"/>
  <c r="AN383" i="28"/>
  <c r="AN384" i="28"/>
  <c r="AN385" i="28"/>
  <c r="AN386" i="28"/>
  <c r="AN387" i="28"/>
  <c r="AN388" i="28"/>
  <c r="AN389" i="28"/>
  <c r="AN390" i="28"/>
  <c r="AN391" i="28"/>
  <c r="AN392" i="28"/>
  <c r="AN393" i="28"/>
  <c r="AN394" i="28"/>
  <c r="AN395" i="28"/>
  <c r="AN396" i="28"/>
  <c r="AN397" i="28"/>
  <c r="AN398" i="28"/>
  <c r="AN399" i="28"/>
  <c r="AN400" i="28"/>
  <c r="AN401" i="28"/>
  <c r="AN402" i="28"/>
  <c r="AN403" i="28"/>
  <c r="AN404" i="28"/>
  <c r="AN405" i="28"/>
  <c r="AN406" i="28"/>
  <c r="AN407" i="28"/>
  <c r="AN408" i="28"/>
  <c r="AN409" i="28"/>
  <c r="AN410" i="28"/>
  <c r="AN411" i="28"/>
  <c r="AN412" i="28"/>
  <c r="AN413" i="28"/>
  <c r="AN414" i="28"/>
  <c r="AN415" i="28"/>
  <c r="AN416" i="28"/>
  <c r="AN417" i="28"/>
  <c r="AN418" i="28"/>
  <c r="AN419" i="28"/>
  <c r="AN420" i="28"/>
  <c r="AN421" i="28"/>
  <c r="AN422" i="28"/>
  <c r="AN423" i="28"/>
  <c r="AN424" i="28"/>
  <c r="AN425" i="28"/>
  <c r="AN426" i="28"/>
  <c r="AN427" i="28"/>
  <c r="AN428" i="28"/>
  <c r="AN429" i="28"/>
  <c r="AN430" i="28"/>
  <c r="AN431" i="28"/>
  <c r="AN432" i="28"/>
  <c r="AN433" i="28"/>
  <c r="AN434" i="28"/>
  <c r="AN435" i="28"/>
  <c r="AN436" i="28"/>
  <c r="AN437" i="28"/>
  <c r="AN438" i="28"/>
  <c r="AN439" i="28"/>
  <c r="AN440" i="28"/>
  <c r="AN441" i="28"/>
  <c r="AN442" i="28"/>
  <c r="AN443" i="28"/>
  <c r="AN444" i="28"/>
  <c r="AN445" i="28"/>
  <c r="AN446" i="28"/>
  <c r="AN447" i="28"/>
  <c r="AN448" i="28"/>
  <c r="AN449" i="28"/>
  <c r="AN450" i="28"/>
  <c r="AN451" i="28"/>
  <c r="AN2" i="28"/>
  <c r="AM3" i="28"/>
  <c r="AM4" i="28"/>
  <c r="AM5" i="28"/>
  <c r="AM6" i="28"/>
  <c r="AM7" i="28"/>
  <c r="AM8" i="28"/>
  <c r="AM9" i="28"/>
  <c r="AM10" i="28"/>
  <c r="AM11" i="28"/>
  <c r="AM12" i="28"/>
  <c r="AM13" i="28"/>
  <c r="AM14" i="28"/>
  <c r="AM15" i="28"/>
  <c r="AM16" i="28"/>
  <c r="AM17" i="28"/>
  <c r="AM18" i="28"/>
  <c r="AM19" i="28"/>
  <c r="AM20" i="28"/>
  <c r="AM21" i="28"/>
  <c r="AM22" i="28"/>
  <c r="AM23" i="28"/>
  <c r="AM24" i="28"/>
  <c r="AM25" i="28"/>
  <c r="AM26" i="28"/>
  <c r="AM27" i="28"/>
  <c r="AM28" i="28"/>
  <c r="AM29" i="28"/>
  <c r="AM30" i="28"/>
  <c r="AM31" i="28"/>
  <c r="AM32" i="28"/>
  <c r="AM33" i="28"/>
  <c r="AM34" i="28"/>
  <c r="AM35" i="28"/>
  <c r="AM36" i="28"/>
  <c r="AM37" i="28"/>
  <c r="AM38" i="28"/>
  <c r="AM39" i="28"/>
  <c r="AM40" i="28"/>
  <c r="AM41" i="28"/>
  <c r="AM42" i="28"/>
  <c r="AM43" i="28"/>
  <c r="AM44" i="28"/>
  <c r="AM45" i="28"/>
  <c r="AM46" i="28"/>
  <c r="AM47" i="28"/>
  <c r="AM48" i="28"/>
  <c r="AM49" i="28"/>
  <c r="AM50" i="28"/>
  <c r="AM51" i="28"/>
  <c r="AM52" i="28"/>
  <c r="AM53" i="28"/>
  <c r="AM54" i="28"/>
  <c r="AM55" i="28"/>
  <c r="AM56" i="28"/>
  <c r="AM57" i="28"/>
  <c r="AM58" i="28"/>
  <c r="AM59" i="28"/>
  <c r="AM60" i="28"/>
  <c r="AM61" i="28"/>
  <c r="AM62" i="28"/>
  <c r="AM63" i="28"/>
  <c r="AM64" i="28"/>
  <c r="AM65" i="28"/>
  <c r="AM66" i="28"/>
  <c r="AM67" i="28"/>
  <c r="AM68" i="28"/>
  <c r="AM69" i="28"/>
  <c r="AM70" i="28"/>
  <c r="AM71" i="28"/>
  <c r="AM72" i="28"/>
  <c r="AM73" i="28"/>
  <c r="AM74" i="28"/>
  <c r="AM75" i="28"/>
  <c r="AM76" i="28"/>
  <c r="AM77" i="28"/>
  <c r="AM78" i="28"/>
  <c r="AM79" i="28"/>
  <c r="AM80" i="28"/>
  <c r="AM81" i="28"/>
  <c r="AM82" i="28"/>
  <c r="AM83" i="28"/>
  <c r="AM84" i="28"/>
  <c r="AM85" i="28"/>
  <c r="AM86" i="28"/>
  <c r="AM87" i="28"/>
  <c r="AM88" i="28"/>
  <c r="AM89" i="28"/>
  <c r="AM90" i="28"/>
  <c r="AM91" i="28"/>
  <c r="AM92" i="28"/>
  <c r="AM93" i="28"/>
  <c r="AM94" i="28"/>
  <c r="AM95" i="28"/>
  <c r="AM96" i="28"/>
  <c r="AM97" i="28"/>
  <c r="AM98" i="28"/>
  <c r="AM99" i="28"/>
  <c r="AM100" i="28"/>
  <c r="AM101" i="28"/>
  <c r="AM102" i="28"/>
  <c r="AM103" i="28"/>
  <c r="AM104" i="28"/>
  <c r="AM105" i="28"/>
  <c r="AM106" i="28"/>
  <c r="AM107" i="28"/>
  <c r="AM108" i="28"/>
  <c r="AM109" i="28"/>
  <c r="AM110" i="28"/>
  <c r="AM111" i="28"/>
  <c r="AM112" i="28"/>
  <c r="AM113" i="28"/>
  <c r="AM114" i="28"/>
  <c r="AM115" i="28"/>
  <c r="AM116" i="28"/>
  <c r="AM117" i="28"/>
  <c r="AM118" i="28"/>
  <c r="AM119" i="28"/>
  <c r="AM120" i="28"/>
  <c r="AM121" i="28"/>
  <c r="AM122" i="28"/>
  <c r="AM123" i="28"/>
  <c r="AM124" i="28"/>
  <c r="AM125" i="28"/>
  <c r="AM126" i="28"/>
  <c r="AM127" i="28"/>
  <c r="AM128" i="28"/>
  <c r="AM129" i="28"/>
  <c r="AM130" i="28"/>
  <c r="AM131" i="28"/>
  <c r="AM132" i="28"/>
  <c r="AM133" i="28"/>
  <c r="AM134" i="28"/>
  <c r="AM135" i="28"/>
  <c r="AM136" i="28"/>
  <c r="AM137" i="28"/>
  <c r="AM138" i="28"/>
  <c r="AM139" i="28"/>
  <c r="AM140" i="28"/>
  <c r="AM141" i="28"/>
  <c r="AM142" i="28"/>
  <c r="AM143" i="28"/>
  <c r="AM144" i="28"/>
  <c r="AM145" i="28"/>
  <c r="AM146" i="28"/>
  <c r="AM147" i="28"/>
  <c r="AM148" i="28"/>
  <c r="AM149" i="28"/>
  <c r="AM150" i="28"/>
  <c r="AM151" i="28"/>
  <c r="AM152" i="28"/>
  <c r="AM153" i="28"/>
  <c r="AM154" i="28"/>
  <c r="AM155" i="28"/>
  <c r="AM156" i="28"/>
  <c r="AM157" i="28"/>
  <c r="AM158" i="28"/>
  <c r="AM159" i="28"/>
  <c r="AM160" i="28"/>
  <c r="AM161" i="28"/>
  <c r="AM162" i="28"/>
  <c r="AM163" i="28"/>
  <c r="AM164" i="28"/>
  <c r="AM165" i="28"/>
  <c r="AM166" i="28"/>
  <c r="AM167" i="28"/>
  <c r="AM168" i="28"/>
  <c r="AM169" i="28"/>
  <c r="AM170" i="28"/>
  <c r="AM171" i="28"/>
  <c r="AM172" i="28"/>
  <c r="AM173" i="28"/>
  <c r="AM174" i="28"/>
  <c r="AM175" i="28"/>
  <c r="AM176" i="28"/>
  <c r="AM177" i="28"/>
  <c r="AM178" i="28"/>
  <c r="AM179" i="28"/>
  <c r="AM180" i="28"/>
  <c r="AM181" i="28"/>
  <c r="AM182" i="28"/>
  <c r="AM183" i="28"/>
  <c r="AM184" i="28"/>
  <c r="AM185" i="28"/>
  <c r="AM186" i="28"/>
  <c r="AM187" i="28"/>
  <c r="AM188" i="28"/>
  <c r="AM189" i="28"/>
  <c r="AM190" i="28"/>
  <c r="AM191" i="28"/>
  <c r="AM192" i="28"/>
  <c r="AM193" i="28"/>
  <c r="AM194" i="28"/>
  <c r="AM195" i="28"/>
  <c r="AM196" i="28"/>
  <c r="AM197" i="28"/>
  <c r="AM198" i="28"/>
  <c r="AM199" i="28"/>
  <c r="AM200" i="28"/>
  <c r="AM201" i="28"/>
  <c r="AM202" i="28"/>
  <c r="AM203" i="28"/>
  <c r="AM204" i="28"/>
  <c r="AM205" i="28"/>
  <c r="AM206" i="28"/>
  <c r="AM207" i="28"/>
  <c r="AM208" i="28"/>
  <c r="AM209" i="28"/>
  <c r="AM210" i="28"/>
  <c r="AM211" i="28"/>
  <c r="AM212" i="28"/>
  <c r="AM213" i="28"/>
  <c r="AM214" i="28"/>
  <c r="AM215" i="28"/>
  <c r="AM216" i="28"/>
  <c r="AM217" i="28"/>
  <c r="AM218" i="28"/>
  <c r="AM219" i="28"/>
  <c r="AM220" i="28"/>
  <c r="AM221" i="28"/>
  <c r="AM222" i="28"/>
  <c r="AM223" i="28"/>
  <c r="AM224" i="28"/>
  <c r="AM225" i="28"/>
  <c r="AM226" i="28"/>
  <c r="AM227" i="28"/>
  <c r="AM228" i="28"/>
  <c r="AM229" i="28"/>
  <c r="AM230" i="28"/>
  <c r="AM231" i="28"/>
  <c r="AM232" i="28"/>
  <c r="AM233" i="28"/>
  <c r="AM234" i="28"/>
  <c r="AM235" i="28"/>
  <c r="AM236" i="28"/>
  <c r="AM237" i="28"/>
  <c r="AM238" i="28"/>
  <c r="AM239" i="28"/>
  <c r="AM240" i="28"/>
  <c r="AM241" i="28"/>
  <c r="AM242" i="28"/>
  <c r="AM243" i="28"/>
  <c r="AM244" i="28"/>
  <c r="AM245" i="28"/>
  <c r="AM246" i="28"/>
  <c r="AM247" i="28"/>
  <c r="AM248" i="28"/>
  <c r="AM249" i="28"/>
  <c r="AM250" i="28"/>
  <c r="AM251" i="28"/>
  <c r="AM252" i="28"/>
  <c r="AM253" i="28"/>
  <c r="AM254" i="28"/>
  <c r="AM255" i="28"/>
  <c r="AM256" i="28"/>
  <c r="AM257" i="28"/>
  <c r="AM258" i="28"/>
  <c r="AM259" i="28"/>
  <c r="AM260" i="28"/>
  <c r="AM261" i="28"/>
  <c r="AM262" i="28"/>
  <c r="AM263" i="28"/>
  <c r="AM264" i="28"/>
  <c r="AM265" i="28"/>
  <c r="AM266" i="28"/>
  <c r="AM267" i="28"/>
  <c r="AM268" i="28"/>
  <c r="AM269" i="28"/>
  <c r="AM270" i="28"/>
  <c r="AM271" i="28"/>
  <c r="AM272" i="28"/>
  <c r="AM273" i="28"/>
  <c r="AM274" i="28"/>
  <c r="AM275" i="28"/>
  <c r="AM276" i="28"/>
  <c r="AM277" i="28"/>
  <c r="AM278" i="28"/>
  <c r="AM279" i="28"/>
  <c r="AM280" i="28"/>
  <c r="AM281" i="28"/>
  <c r="AM282" i="28"/>
  <c r="AM283" i="28"/>
  <c r="AM284" i="28"/>
  <c r="AM285" i="28"/>
  <c r="AM286" i="28"/>
  <c r="AM287" i="28"/>
  <c r="AM288" i="28"/>
  <c r="AM289" i="28"/>
  <c r="AM290" i="28"/>
  <c r="AM291" i="28"/>
  <c r="AM292" i="28"/>
  <c r="AM293" i="28"/>
  <c r="AM294" i="28"/>
  <c r="AM295" i="28"/>
  <c r="AM296" i="28"/>
  <c r="AM297" i="28"/>
  <c r="AM298" i="28"/>
  <c r="AM299" i="28"/>
  <c r="AM300" i="28"/>
  <c r="AM301" i="28"/>
  <c r="AM302" i="28"/>
  <c r="AM303" i="28"/>
  <c r="AM304" i="28"/>
  <c r="AM305" i="28"/>
  <c r="AM306" i="28"/>
  <c r="AM307" i="28"/>
  <c r="AM308" i="28"/>
  <c r="AM309" i="28"/>
  <c r="AM310" i="28"/>
  <c r="AM311" i="28"/>
  <c r="AM312" i="28"/>
  <c r="AM313" i="28"/>
  <c r="AM314" i="28"/>
  <c r="AM315" i="28"/>
  <c r="AM316" i="28"/>
  <c r="AM317" i="28"/>
  <c r="AM318" i="28"/>
  <c r="AM319" i="28"/>
  <c r="AM320" i="28"/>
  <c r="AM321" i="28"/>
  <c r="AM322" i="28"/>
  <c r="AM323" i="28"/>
  <c r="AM324" i="28"/>
  <c r="AM325" i="28"/>
  <c r="AM326" i="28"/>
  <c r="AM327" i="28"/>
  <c r="AM328" i="28"/>
  <c r="AM329" i="28"/>
  <c r="AM330" i="28"/>
  <c r="AM331" i="28"/>
  <c r="AM332" i="28"/>
  <c r="AM333" i="28"/>
  <c r="AM334" i="28"/>
  <c r="AM335" i="28"/>
  <c r="AM336" i="28"/>
  <c r="AM337" i="28"/>
  <c r="AM338" i="28"/>
  <c r="AM339" i="28"/>
  <c r="AM340" i="28"/>
  <c r="AM341" i="28"/>
  <c r="AM342" i="28"/>
  <c r="AM343" i="28"/>
  <c r="AM344" i="28"/>
  <c r="AM345" i="28"/>
  <c r="AM346" i="28"/>
  <c r="AM347" i="28"/>
  <c r="AM348" i="28"/>
  <c r="AM349" i="28"/>
  <c r="AM350" i="28"/>
  <c r="AM351" i="28"/>
  <c r="AM352" i="28"/>
  <c r="AM353" i="28"/>
  <c r="AM354" i="28"/>
  <c r="AM355" i="28"/>
  <c r="AM356" i="28"/>
  <c r="AM357" i="28"/>
  <c r="AM358" i="28"/>
  <c r="AM359" i="28"/>
  <c r="AM360" i="28"/>
  <c r="AM361" i="28"/>
  <c r="AM362" i="28"/>
  <c r="AM363" i="28"/>
  <c r="AM364" i="28"/>
  <c r="AM365" i="28"/>
  <c r="AM366" i="28"/>
  <c r="AM367" i="28"/>
  <c r="AM368" i="28"/>
  <c r="AM369" i="28"/>
  <c r="AM370" i="28"/>
  <c r="AM371" i="28"/>
  <c r="AM372" i="28"/>
  <c r="AM373" i="28"/>
  <c r="AM374" i="28"/>
  <c r="AM375" i="28"/>
  <c r="AM376" i="28"/>
  <c r="AM377" i="28"/>
  <c r="AM378" i="28"/>
  <c r="AM379" i="28"/>
  <c r="AM380" i="28"/>
  <c r="AM381" i="28"/>
  <c r="AM382" i="28"/>
  <c r="AM383" i="28"/>
  <c r="AM384" i="28"/>
  <c r="AM385" i="28"/>
  <c r="AM386" i="28"/>
  <c r="AM387" i="28"/>
  <c r="AM388" i="28"/>
  <c r="AM389" i="28"/>
  <c r="AM390" i="28"/>
  <c r="AM391" i="28"/>
  <c r="AM392" i="28"/>
  <c r="AM393" i="28"/>
  <c r="AM394" i="28"/>
  <c r="AM395" i="28"/>
  <c r="AM396" i="28"/>
  <c r="AM397" i="28"/>
  <c r="AM398" i="28"/>
  <c r="AM399" i="28"/>
  <c r="AM400" i="28"/>
  <c r="AM401" i="28"/>
  <c r="AM402" i="28"/>
  <c r="AM403" i="28"/>
  <c r="AM404" i="28"/>
  <c r="AM405" i="28"/>
  <c r="AM406" i="28"/>
  <c r="AM407" i="28"/>
  <c r="AM408" i="28"/>
  <c r="AM409" i="28"/>
  <c r="AM410" i="28"/>
  <c r="AM411" i="28"/>
  <c r="AM412" i="28"/>
  <c r="AM413" i="28"/>
  <c r="AM414" i="28"/>
  <c r="AM415" i="28"/>
  <c r="AM416" i="28"/>
  <c r="AM417" i="28"/>
  <c r="AM418" i="28"/>
  <c r="AM419" i="28"/>
  <c r="AM420" i="28"/>
  <c r="AM421" i="28"/>
  <c r="AM422" i="28"/>
  <c r="AM423" i="28"/>
  <c r="AM424" i="28"/>
  <c r="AM425" i="28"/>
  <c r="AM426" i="28"/>
  <c r="AM427" i="28"/>
  <c r="AM428" i="28"/>
  <c r="AM429" i="28"/>
  <c r="AM430" i="28"/>
  <c r="AM431" i="28"/>
  <c r="AM432" i="28"/>
  <c r="AM433" i="28"/>
  <c r="AM434" i="28"/>
  <c r="AM435" i="28"/>
  <c r="AM436" i="28"/>
  <c r="AM437" i="28"/>
  <c r="AM438" i="28"/>
  <c r="AM439" i="28"/>
  <c r="AM440" i="28"/>
  <c r="AM441" i="28"/>
  <c r="AM442" i="28"/>
  <c r="AM443" i="28"/>
  <c r="AM444" i="28"/>
  <c r="AM445" i="28"/>
  <c r="AM446" i="28"/>
  <c r="AM447" i="28"/>
  <c r="AM448" i="28"/>
  <c r="AM449" i="28"/>
  <c r="AM450" i="28"/>
  <c r="AM451" i="28"/>
  <c r="AM2" i="28"/>
  <c r="AK3" i="28"/>
  <c r="AK4" i="28"/>
  <c r="AK5" i="28"/>
  <c r="AK6" i="28"/>
  <c r="AK7" i="28"/>
  <c r="AK8" i="28"/>
  <c r="AK9" i="28"/>
  <c r="AK10" i="28"/>
  <c r="AK11" i="28"/>
  <c r="AK12" i="28"/>
  <c r="AK13" i="28"/>
  <c r="AK14" i="28"/>
  <c r="AK15" i="28"/>
  <c r="AK16" i="28"/>
  <c r="AK17" i="28"/>
  <c r="AK18" i="28"/>
  <c r="AK19" i="28"/>
  <c r="AK20" i="28"/>
  <c r="AK21" i="28"/>
  <c r="AK22" i="28"/>
  <c r="AK23" i="28"/>
  <c r="AK24" i="28"/>
  <c r="AK25" i="28"/>
  <c r="AK26" i="28"/>
  <c r="AK27" i="28"/>
  <c r="AK28" i="28"/>
  <c r="AK29" i="28"/>
  <c r="AK30" i="28"/>
  <c r="AK31" i="28"/>
  <c r="AK32" i="28"/>
  <c r="AK33" i="28"/>
  <c r="AK34" i="28"/>
  <c r="AK35" i="28"/>
  <c r="AK36" i="28"/>
  <c r="AK37" i="28"/>
  <c r="AK38" i="28"/>
  <c r="AK39" i="28"/>
  <c r="AK40" i="28"/>
  <c r="AK41" i="28"/>
  <c r="AK42" i="28"/>
  <c r="AK43" i="28"/>
  <c r="AK44" i="28"/>
  <c r="AK45" i="28"/>
  <c r="AK46" i="28"/>
  <c r="AK47" i="28"/>
  <c r="AK48" i="28"/>
  <c r="AK49" i="28"/>
  <c r="AK50" i="28"/>
  <c r="AK51" i="28"/>
  <c r="AK52" i="28"/>
  <c r="AK53" i="28"/>
  <c r="AK54" i="28"/>
  <c r="AK55" i="28"/>
  <c r="AK56" i="28"/>
  <c r="AK57" i="28"/>
  <c r="AK58" i="28"/>
  <c r="AK59" i="28"/>
  <c r="AK60" i="28"/>
  <c r="AK61" i="28"/>
  <c r="AK62" i="28"/>
  <c r="AK63" i="28"/>
  <c r="AK64" i="28"/>
  <c r="AK65" i="28"/>
  <c r="AK66" i="28"/>
  <c r="AK67" i="28"/>
  <c r="AK68" i="28"/>
  <c r="AK69" i="28"/>
  <c r="AK70" i="28"/>
  <c r="AK71" i="28"/>
  <c r="AK72" i="28"/>
  <c r="AK73" i="28"/>
  <c r="AK74" i="28"/>
  <c r="AK75" i="28"/>
  <c r="AK76" i="28"/>
  <c r="AK77" i="28"/>
  <c r="AK78" i="28"/>
  <c r="AK79" i="28"/>
  <c r="AK80" i="28"/>
  <c r="AK81" i="28"/>
  <c r="AK82" i="28"/>
  <c r="AK83" i="28"/>
  <c r="AK84" i="28"/>
  <c r="AK85" i="28"/>
  <c r="AK86" i="28"/>
  <c r="AK87" i="28"/>
  <c r="AK88" i="28"/>
  <c r="AK89" i="28"/>
  <c r="AK90" i="28"/>
  <c r="AK91" i="28"/>
  <c r="AK92" i="28"/>
  <c r="AK93" i="28"/>
  <c r="AK94" i="28"/>
  <c r="AK95" i="28"/>
  <c r="AK96" i="28"/>
  <c r="AK97" i="28"/>
  <c r="AK98" i="28"/>
  <c r="AK99" i="28"/>
  <c r="AK100" i="28"/>
  <c r="AK101" i="28"/>
  <c r="AK102" i="28"/>
  <c r="AK103" i="28"/>
  <c r="AK104" i="28"/>
  <c r="AK105" i="28"/>
  <c r="AK106" i="28"/>
  <c r="AK107" i="28"/>
  <c r="AK108" i="28"/>
  <c r="AK109" i="28"/>
  <c r="AK110" i="28"/>
  <c r="AK111" i="28"/>
  <c r="AK112" i="28"/>
  <c r="AK113" i="28"/>
  <c r="AK114" i="28"/>
  <c r="AK115" i="28"/>
  <c r="AK116" i="28"/>
  <c r="AK117" i="28"/>
  <c r="AK118" i="28"/>
  <c r="AK119" i="28"/>
  <c r="AK120" i="28"/>
  <c r="AK121" i="28"/>
  <c r="AK122" i="28"/>
  <c r="AK123" i="28"/>
  <c r="AK124" i="28"/>
  <c r="AK125" i="28"/>
  <c r="AK126" i="28"/>
  <c r="AK127" i="28"/>
  <c r="AK128" i="28"/>
  <c r="AK129" i="28"/>
  <c r="AK130" i="28"/>
  <c r="AK131" i="28"/>
  <c r="AK132" i="28"/>
  <c r="AK133" i="28"/>
  <c r="AK134" i="28"/>
  <c r="AK135" i="28"/>
  <c r="AK136" i="28"/>
  <c r="AK137" i="28"/>
  <c r="AK138" i="28"/>
  <c r="AK139" i="28"/>
  <c r="AK140" i="28"/>
  <c r="AK141" i="28"/>
  <c r="AK142" i="28"/>
  <c r="AK143" i="28"/>
  <c r="AK144" i="28"/>
  <c r="AK145" i="28"/>
  <c r="AK146" i="28"/>
  <c r="AK147" i="28"/>
  <c r="AK148" i="28"/>
  <c r="AK149" i="28"/>
  <c r="AK150" i="28"/>
  <c r="AK151" i="28"/>
  <c r="AK152" i="28"/>
  <c r="AK153" i="28"/>
  <c r="AK154" i="28"/>
  <c r="AK155" i="28"/>
  <c r="AK156" i="28"/>
  <c r="AK157" i="28"/>
  <c r="AK158" i="28"/>
  <c r="AK159" i="28"/>
  <c r="AK160" i="28"/>
  <c r="AK161" i="28"/>
  <c r="AK162" i="28"/>
  <c r="AK163" i="28"/>
  <c r="AK164" i="28"/>
  <c r="AK165" i="28"/>
  <c r="AK166" i="28"/>
  <c r="AK167" i="28"/>
  <c r="AK168" i="28"/>
  <c r="AK169" i="28"/>
  <c r="AK170" i="28"/>
  <c r="AK171" i="28"/>
  <c r="AK172" i="28"/>
  <c r="AK173" i="28"/>
  <c r="AK174" i="28"/>
  <c r="AK175" i="28"/>
  <c r="AK176" i="28"/>
  <c r="AK177" i="28"/>
  <c r="AK178" i="28"/>
  <c r="AK179" i="28"/>
  <c r="AK180" i="28"/>
  <c r="AK181" i="28"/>
  <c r="AK182" i="28"/>
  <c r="AK183" i="28"/>
  <c r="AK184" i="28"/>
  <c r="AK185" i="28"/>
  <c r="AK186" i="28"/>
  <c r="AK187" i="28"/>
  <c r="AK188" i="28"/>
  <c r="AK189" i="28"/>
  <c r="AK190" i="28"/>
  <c r="AK191" i="28"/>
  <c r="AK192" i="28"/>
  <c r="AK193" i="28"/>
  <c r="AK194" i="28"/>
  <c r="AK195" i="28"/>
  <c r="AK196" i="28"/>
  <c r="AK197" i="28"/>
  <c r="AK198" i="28"/>
  <c r="AK199" i="28"/>
  <c r="AK200" i="28"/>
  <c r="AK201" i="28"/>
  <c r="AK202" i="28"/>
  <c r="AK203" i="28"/>
  <c r="AK204" i="28"/>
  <c r="AK205" i="28"/>
  <c r="AK206" i="28"/>
  <c r="AK207" i="28"/>
  <c r="AK208" i="28"/>
  <c r="AK209" i="28"/>
  <c r="AK210" i="28"/>
  <c r="AK211" i="28"/>
  <c r="AK212" i="28"/>
  <c r="AK213" i="28"/>
  <c r="AK214" i="28"/>
  <c r="AK215" i="28"/>
  <c r="AK216" i="28"/>
  <c r="AK217" i="28"/>
  <c r="AK218" i="28"/>
  <c r="AK219" i="28"/>
  <c r="AK220" i="28"/>
  <c r="AK221" i="28"/>
  <c r="AK222" i="28"/>
  <c r="AK223" i="28"/>
  <c r="AK224" i="28"/>
  <c r="AK225" i="28"/>
  <c r="AK226" i="28"/>
  <c r="AK227" i="28"/>
  <c r="AK228" i="28"/>
  <c r="AK229" i="28"/>
  <c r="AK230" i="28"/>
  <c r="AK231" i="28"/>
  <c r="AK232" i="28"/>
  <c r="AK233" i="28"/>
  <c r="AK234" i="28"/>
  <c r="AK235" i="28"/>
  <c r="AK236" i="28"/>
  <c r="AK237" i="28"/>
  <c r="AK238" i="28"/>
  <c r="AK239" i="28"/>
  <c r="AK240" i="28"/>
  <c r="AK241" i="28"/>
  <c r="AK242" i="28"/>
  <c r="AK243" i="28"/>
  <c r="AK244" i="28"/>
  <c r="AK245" i="28"/>
  <c r="AK246" i="28"/>
  <c r="AK247" i="28"/>
  <c r="AK248" i="28"/>
  <c r="AK249" i="28"/>
  <c r="AK250" i="28"/>
  <c r="AK251" i="28"/>
  <c r="AK252" i="28"/>
  <c r="AK253" i="28"/>
  <c r="AK254" i="28"/>
  <c r="AK255" i="28"/>
  <c r="AK256" i="28"/>
  <c r="AK257" i="28"/>
  <c r="AK258" i="28"/>
  <c r="AK259" i="28"/>
  <c r="AK260" i="28"/>
  <c r="AK261" i="28"/>
  <c r="AK262" i="28"/>
  <c r="AK263" i="28"/>
  <c r="AK264" i="28"/>
  <c r="AK265" i="28"/>
  <c r="AK266" i="28"/>
  <c r="AK267" i="28"/>
  <c r="AK268" i="28"/>
  <c r="AK269" i="28"/>
  <c r="AK270" i="28"/>
  <c r="AK271" i="28"/>
  <c r="AK272" i="28"/>
  <c r="AK273" i="28"/>
  <c r="AK274" i="28"/>
  <c r="AK275" i="28"/>
  <c r="AK276" i="28"/>
  <c r="AK277" i="28"/>
  <c r="AK278" i="28"/>
  <c r="AK279" i="28"/>
  <c r="AK280" i="28"/>
  <c r="AK281" i="28"/>
  <c r="AK282" i="28"/>
  <c r="AK283" i="28"/>
  <c r="AK284" i="28"/>
  <c r="AK285" i="28"/>
  <c r="AK286" i="28"/>
  <c r="AK287" i="28"/>
  <c r="AK288" i="28"/>
  <c r="AK289" i="28"/>
  <c r="AK290" i="28"/>
  <c r="AK291" i="28"/>
  <c r="AK292" i="28"/>
  <c r="AK293" i="28"/>
  <c r="AK294" i="28"/>
  <c r="AK295" i="28"/>
  <c r="AK296" i="28"/>
  <c r="AK297" i="28"/>
  <c r="AK298" i="28"/>
  <c r="AK299" i="28"/>
  <c r="AK300" i="28"/>
  <c r="AK301" i="28"/>
  <c r="AK302" i="28"/>
  <c r="AK303" i="28"/>
  <c r="AK304" i="28"/>
  <c r="AK305" i="28"/>
  <c r="AK306" i="28"/>
  <c r="AK307" i="28"/>
  <c r="AK308" i="28"/>
  <c r="AK309" i="28"/>
  <c r="AK310" i="28"/>
  <c r="AK311" i="28"/>
  <c r="AK312" i="28"/>
  <c r="AK313" i="28"/>
  <c r="AK314" i="28"/>
  <c r="AK315" i="28"/>
  <c r="AK316" i="28"/>
  <c r="AK317" i="28"/>
  <c r="AK318" i="28"/>
  <c r="AK319" i="28"/>
  <c r="AK320" i="28"/>
  <c r="AK321" i="28"/>
  <c r="AK322" i="28"/>
  <c r="AK323" i="28"/>
  <c r="AK324" i="28"/>
  <c r="AK325" i="28"/>
  <c r="AK326" i="28"/>
  <c r="AK327" i="28"/>
  <c r="AK328" i="28"/>
  <c r="AK329" i="28"/>
  <c r="AK330" i="28"/>
  <c r="AK331" i="28"/>
  <c r="AK332" i="28"/>
  <c r="AK333" i="28"/>
  <c r="AK334" i="28"/>
  <c r="AK335" i="28"/>
  <c r="AK336" i="28"/>
  <c r="AK337" i="28"/>
  <c r="AK338" i="28"/>
  <c r="AK339" i="28"/>
  <c r="AK340" i="28"/>
  <c r="AK341" i="28"/>
  <c r="AK342" i="28"/>
  <c r="AK343" i="28"/>
  <c r="AK344" i="28"/>
  <c r="AK345" i="28"/>
  <c r="AK346" i="28"/>
  <c r="AK347" i="28"/>
  <c r="AK348" i="28"/>
  <c r="AK349" i="28"/>
  <c r="AK350" i="28"/>
  <c r="AK351" i="28"/>
  <c r="AK352" i="28"/>
  <c r="AK353" i="28"/>
  <c r="AK354" i="28"/>
  <c r="AK355" i="28"/>
  <c r="AK356" i="28"/>
  <c r="AK357" i="28"/>
  <c r="AK358" i="28"/>
  <c r="AK359" i="28"/>
  <c r="AK360" i="28"/>
  <c r="AK361" i="28"/>
  <c r="AK362" i="28"/>
  <c r="AK363" i="28"/>
  <c r="AK364" i="28"/>
  <c r="AK365" i="28"/>
  <c r="AK366" i="28"/>
  <c r="AK367" i="28"/>
  <c r="AK368" i="28"/>
  <c r="AK369" i="28"/>
  <c r="AK370" i="28"/>
  <c r="AK371" i="28"/>
  <c r="AK372" i="28"/>
  <c r="AK373" i="28"/>
  <c r="AK374" i="28"/>
  <c r="AK375" i="28"/>
  <c r="AK376" i="28"/>
  <c r="AK377" i="28"/>
  <c r="AK378" i="28"/>
  <c r="AK379" i="28"/>
  <c r="AK380" i="28"/>
  <c r="AK381" i="28"/>
  <c r="AK382" i="28"/>
  <c r="AK383" i="28"/>
  <c r="AK384" i="28"/>
  <c r="AK385" i="28"/>
  <c r="AK386" i="28"/>
  <c r="AK387" i="28"/>
  <c r="AK388" i="28"/>
  <c r="AK389" i="28"/>
  <c r="AK390" i="28"/>
  <c r="AK391" i="28"/>
  <c r="AK392" i="28"/>
  <c r="AK393" i="28"/>
  <c r="AK394" i="28"/>
  <c r="AK395" i="28"/>
  <c r="AK396" i="28"/>
  <c r="AK397" i="28"/>
  <c r="AK398" i="28"/>
  <c r="AK399" i="28"/>
  <c r="AK400" i="28"/>
  <c r="AK401" i="28"/>
  <c r="AK402" i="28"/>
  <c r="AK403" i="28"/>
  <c r="AK404" i="28"/>
  <c r="AK405" i="28"/>
  <c r="AK406" i="28"/>
  <c r="AK407" i="28"/>
  <c r="AK408" i="28"/>
  <c r="AK409" i="28"/>
  <c r="AK410" i="28"/>
  <c r="AK411" i="28"/>
  <c r="AK412" i="28"/>
  <c r="AK413" i="28"/>
  <c r="AK414" i="28"/>
  <c r="AK415" i="28"/>
  <c r="AK416" i="28"/>
  <c r="AK417" i="28"/>
  <c r="AK418" i="28"/>
  <c r="AK419" i="28"/>
  <c r="AK420" i="28"/>
  <c r="AK421" i="28"/>
  <c r="AK422" i="28"/>
  <c r="AK423" i="28"/>
  <c r="AK424" i="28"/>
  <c r="AK425" i="28"/>
  <c r="AK426" i="28"/>
  <c r="AK427" i="28"/>
  <c r="AK428" i="28"/>
  <c r="AK429" i="28"/>
  <c r="AK430" i="28"/>
  <c r="AK431" i="28"/>
  <c r="AK432" i="28"/>
  <c r="AK433" i="28"/>
  <c r="AK434" i="28"/>
  <c r="AK435" i="28"/>
  <c r="AK436" i="28"/>
  <c r="AK437" i="28"/>
  <c r="AK438" i="28"/>
  <c r="AK439" i="28"/>
  <c r="AK440" i="28"/>
  <c r="AK441" i="28"/>
  <c r="AK442" i="28"/>
  <c r="AK443" i="28"/>
  <c r="AK444" i="28"/>
  <c r="AK445" i="28"/>
  <c r="AK446" i="28"/>
  <c r="AK447" i="28"/>
  <c r="AK448" i="28"/>
  <c r="AK449" i="28"/>
  <c r="AK450" i="28"/>
  <c r="AK451" i="28"/>
  <c r="AK2" i="28"/>
  <c r="AJ3" i="28"/>
  <c r="AJ4" i="28"/>
  <c r="AJ5" i="28"/>
  <c r="AJ6" i="28"/>
  <c r="AJ7" i="28"/>
  <c r="AJ8" i="28"/>
  <c r="AJ9" i="28"/>
  <c r="AJ10" i="28"/>
  <c r="AJ11" i="28"/>
  <c r="AJ12" i="28"/>
  <c r="AJ13" i="28"/>
  <c r="AJ14" i="28"/>
  <c r="AJ15" i="28"/>
  <c r="AJ16" i="28"/>
  <c r="AJ17" i="28"/>
  <c r="AJ18" i="28"/>
  <c r="AJ19" i="28"/>
  <c r="AJ20" i="28"/>
  <c r="AJ21" i="28"/>
  <c r="AJ22" i="28"/>
  <c r="AJ23" i="28"/>
  <c r="AJ24" i="28"/>
  <c r="AJ25" i="28"/>
  <c r="AJ26" i="28"/>
  <c r="AJ27" i="28"/>
  <c r="AJ28" i="28"/>
  <c r="AJ29" i="28"/>
  <c r="AJ30" i="28"/>
  <c r="AJ31" i="28"/>
  <c r="AJ32" i="28"/>
  <c r="AJ33" i="28"/>
  <c r="AJ34" i="28"/>
  <c r="AJ35" i="28"/>
  <c r="AJ36" i="28"/>
  <c r="AJ37" i="28"/>
  <c r="AJ38" i="28"/>
  <c r="AJ39" i="28"/>
  <c r="AJ40" i="28"/>
  <c r="AJ41" i="28"/>
  <c r="AJ42" i="28"/>
  <c r="AJ43" i="28"/>
  <c r="AJ44" i="28"/>
  <c r="AJ45" i="28"/>
  <c r="AJ46" i="28"/>
  <c r="AJ47" i="28"/>
  <c r="AJ48" i="28"/>
  <c r="AJ49" i="28"/>
  <c r="AJ50" i="28"/>
  <c r="AJ51" i="28"/>
  <c r="AJ52" i="28"/>
  <c r="AJ53" i="28"/>
  <c r="AJ54" i="28"/>
  <c r="AJ55" i="28"/>
  <c r="AJ56" i="28"/>
  <c r="AJ57" i="28"/>
  <c r="AJ58" i="28"/>
  <c r="AJ59" i="28"/>
  <c r="AJ60" i="28"/>
  <c r="AJ61" i="28"/>
  <c r="AJ62" i="28"/>
  <c r="AJ63" i="28"/>
  <c r="AJ64" i="28"/>
  <c r="AJ65" i="28"/>
  <c r="AJ66" i="28"/>
  <c r="AJ67" i="28"/>
  <c r="AJ68" i="28"/>
  <c r="AJ69" i="28"/>
  <c r="AJ70" i="28"/>
  <c r="AJ71" i="28"/>
  <c r="AJ72" i="28"/>
  <c r="AJ73" i="28"/>
  <c r="AJ74" i="28"/>
  <c r="AJ75" i="28"/>
  <c r="AJ76" i="28"/>
  <c r="AJ77" i="28"/>
  <c r="AJ78" i="28"/>
  <c r="AJ79" i="28"/>
  <c r="AJ80" i="28"/>
  <c r="AJ81" i="28"/>
  <c r="AJ82" i="28"/>
  <c r="AJ83" i="28"/>
  <c r="AJ84" i="28"/>
  <c r="AJ85" i="28"/>
  <c r="AJ86" i="28"/>
  <c r="AJ87" i="28"/>
  <c r="AJ88" i="28"/>
  <c r="AJ89" i="28"/>
  <c r="AJ90" i="28"/>
  <c r="AJ91" i="28"/>
  <c r="AJ92" i="28"/>
  <c r="AJ93" i="28"/>
  <c r="AJ94" i="28"/>
  <c r="AJ95" i="28"/>
  <c r="AJ96" i="28"/>
  <c r="AJ97" i="28"/>
  <c r="AJ98" i="28"/>
  <c r="AJ99" i="28"/>
  <c r="AJ100" i="28"/>
  <c r="AJ101" i="28"/>
  <c r="AJ102" i="28"/>
  <c r="AJ103" i="28"/>
  <c r="AJ104" i="28"/>
  <c r="AJ105" i="28"/>
  <c r="AJ106" i="28"/>
  <c r="AJ107" i="28"/>
  <c r="AJ108" i="28"/>
  <c r="AJ109" i="28"/>
  <c r="AJ110" i="28"/>
  <c r="AJ111" i="28"/>
  <c r="AJ112" i="28"/>
  <c r="AJ113" i="28"/>
  <c r="AJ114" i="28"/>
  <c r="AJ115" i="28"/>
  <c r="AJ116" i="28"/>
  <c r="AJ117" i="28"/>
  <c r="AJ118" i="28"/>
  <c r="AJ119" i="28"/>
  <c r="AJ120" i="28"/>
  <c r="AJ121" i="28"/>
  <c r="AJ122" i="28"/>
  <c r="AJ123" i="28"/>
  <c r="AJ124" i="28"/>
  <c r="AJ125" i="28"/>
  <c r="AJ126" i="28"/>
  <c r="AJ127" i="28"/>
  <c r="AJ128" i="28"/>
  <c r="AJ129" i="28"/>
  <c r="AJ130" i="28"/>
  <c r="AJ131" i="28"/>
  <c r="AJ132" i="28"/>
  <c r="AJ133" i="28"/>
  <c r="AJ134" i="28"/>
  <c r="AJ135" i="28"/>
  <c r="AJ136" i="28"/>
  <c r="AJ137" i="28"/>
  <c r="AJ138" i="28"/>
  <c r="AJ139" i="28"/>
  <c r="AJ140" i="28"/>
  <c r="AJ141" i="28"/>
  <c r="AJ142" i="28"/>
  <c r="AJ143" i="28"/>
  <c r="AJ144" i="28"/>
  <c r="AJ145" i="28"/>
  <c r="AJ146" i="28"/>
  <c r="AJ147" i="28"/>
  <c r="AJ148" i="28"/>
  <c r="AJ149" i="28"/>
  <c r="AJ150" i="28"/>
  <c r="AJ151" i="28"/>
  <c r="AJ152" i="28"/>
  <c r="AJ153" i="28"/>
  <c r="AJ154" i="28"/>
  <c r="AJ155" i="28"/>
  <c r="AJ156" i="28"/>
  <c r="AJ157" i="28"/>
  <c r="AJ158" i="28"/>
  <c r="AJ159" i="28"/>
  <c r="AJ160" i="28"/>
  <c r="AJ161" i="28"/>
  <c r="AJ162" i="28"/>
  <c r="AJ163" i="28"/>
  <c r="AJ164" i="28"/>
  <c r="AJ165" i="28"/>
  <c r="AJ166" i="28"/>
  <c r="AJ167" i="28"/>
  <c r="AJ168" i="28"/>
  <c r="AJ169" i="28"/>
  <c r="AJ170" i="28"/>
  <c r="AJ171" i="28"/>
  <c r="AJ172" i="28"/>
  <c r="AJ173" i="28"/>
  <c r="AJ174" i="28"/>
  <c r="AJ175" i="28"/>
  <c r="AJ176" i="28"/>
  <c r="AJ177" i="28"/>
  <c r="AJ178" i="28"/>
  <c r="AJ179" i="28"/>
  <c r="AJ180" i="28"/>
  <c r="AJ181" i="28"/>
  <c r="AJ182" i="28"/>
  <c r="AJ183" i="28"/>
  <c r="AJ184" i="28"/>
  <c r="AJ185" i="28"/>
  <c r="AJ186" i="28"/>
  <c r="AJ187" i="28"/>
  <c r="AJ188" i="28"/>
  <c r="AJ189" i="28"/>
  <c r="AJ190" i="28"/>
  <c r="AJ191" i="28"/>
  <c r="AJ192" i="28"/>
  <c r="AJ193" i="28"/>
  <c r="AJ194" i="28"/>
  <c r="AJ195" i="28"/>
  <c r="AJ196" i="28"/>
  <c r="AJ197" i="28"/>
  <c r="AJ198" i="28"/>
  <c r="AJ199" i="28"/>
  <c r="AJ200" i="28"/>
  <c r="AJ201" i="28"/>
  <c r="AJ202" i="28"/>
  <c r="AJ203" i="28"/>
  <c r="AJ204" i="28"/>
  <c r="AJ205" i="28"/>
  <c r="AJ206" i="28"/>
  <c r="AJ207" i="28"/>
  <c r="AJ208" i="28"/>
  <c r="AJ209" i="28"/>
  <c r="AJ210" i="28"/>
  <c r="AJ211" i="28"/>
  <c r="AJ212" i="28"/>
  <c r="AJ213" i="28"/>
  <c r="AJ214" i="28"/>
  <c r="AJ215" i="28"/>
  <c r="AJ216" i="28"/>
  <c r="AJ217" i="28"/>
  <c r="AJ218" i="28"/>
  <c r="AJ219" i="28"/>
  <c r="AJ220" i="28"/>
  <c r="AJ221" i="28"/>
  <c r="AJ222" i="28"/>
  <c r="AJ223" i="28"/>
  <c r="AJ224" i="28"/>
  <c r="AJ225" i="28"/>
  <c r="AJ226" i="28"/>
  <c r="AJ227" i="28"/>
  <c r="AJ228" i="28"/>
  <c r="AJ229" i="28"/>
  <c r="AJ230" i="28"/>
  <c r="AJ231" i="28"/>
  <c r="AJ232" i="28"/>
  <c r="AJ233" i="28"/>
  <c r="AJ234" i="28"/>
  <c r="AJ235" i="28"/>
  <c r="AJ236" i="28"/>
  <c r="AJ237" i="28"/>
  <c r="AJ238" i="28"/>
  <c r="AJ239" i="28"/>
  <c r="AJ240" i="28"/>
  <c r="AJ241" i="28"/>
  <c r="AJ242" i="28"/>
  <c r="AJ243" i="28"/>
  <c r="AJ244" i="28"/>
  <c r="AJ245" i="28"/>
  <c r="AJ246" i="28"/>
  <c r="AJ247" i="28"/>
  <c r="AJ248" i="28"/>
  <c r="AJ249" i="28"/>
  <c r="AJ250" i="28"/>
  <c r="AJ251" i="28"/>
  <c r="AJ252" i="28"/>
  <c r="AJ253" i="28"/>
  <c r="AJ254" i="28"/>
  <c r="AJ255" i="28"/>
  <c r="AJ256" i="28"/>
  <c r="AJ257" i="28"/>
  <c r="AJ258" i="28"/>
  <c r="AJ259" i="28"/>
  <c r="AJ260" i="28"/>
  <c r="AJ261" i="28"/>
  <c r="AJ262" i="28"/>
  <c r="AJ263" i="28"/>
  <c r="AJ264" i="28"/>
  <c r="AJ265" i="28"/>
  <c r="AJ266" i="28"/>
  <c r="AJ267" i="28"/>
  <c r="AJ268" i="28"/>
  <c r="AJ269" i="28"/>
  <c r="AJ270" i="28"/>
  <c r="AJ271" i="28"/>
  <c r="AJ272" i="28"/>
  <c r="AJ273" i="28"/>
  <c r="AJ274" i="28"/>
  <c r="AJ275" i="28"/>
  <c r="AJ276" i="28"/>
  <c r="AJ277" i="28"/>
  <c r="AJ278" i="28"/>
  <c r="AJ279" i="28"/>
  <c r="AJ280" i="28"/>
  <c r="AJ281" i="28"/>
  <c r="AJ282" i="28"/>
  <c r="AJ283" i="28"/>
  <c r="AJ284" i="28"/>
  <c r="AJ285" i="28"/>
  <c r="AJ286" i="28"/>
  <c r="AJ287" i="28"/>
  <c r="AJ288" i="28"/>
  <c r="AJ289" i="28"/>
  <c r="AJ290" i="28"/>
  <c r="AJ291" i="28"/>
  <c r="AJ292" i="28"/>
  <c r="AJ293" i="28"/>
  <c r="AJ294" i="28"/>
  <c r="AJ295" i="28"/>
  <c r="AJ296" i="28"/>
  <c r="AJ297" i="28"/>
  <c r="AJ298" i="28"/>
  <c r="AJ299" i="28"/>
  <c r="AJ300" i="28"/>
  <c r="AJ301" i="28"/>
  <c r="AJ302" i="28"/>
  <c r="AJ303" i="28"/>
  <c r="AJ304" i="28"/>
  <c r="AJ305" i="28"/>
  <c r="AJ306" i="28"/>
  <c r="AJ307" i="28"/>
  <c r="AJ308" i="28"/>
  <c r="AJ309" i="28"/>
  <c r="AJ310" i="28"/>
  <c r="AJ311" i="28"/>
  <c r="AJ312" i="28"/>
  <c r="AJ313" i="28"/>
  <c r="AJ314" i="28"/>
  <c r="AJ315" i="28"/>
  <c r="AJ316" i="28"/>
  <c r="AJ317" i="28"/>
  <c r="AJ318" i="28"/>
  <c r="AJ319" i="28"/>
  <c r="AJ320" i="28"/>
  <c r="AJ321" i="28"/>
  <c r="AJ322" i="28"/>
  <c r="AJ323" i="28"/>
  <c r="AJ324" i="28"/>
  <c r="AJ325" i="28"/>
  <c r="AJ326" i="28"/>
  <c r="AJ327" i="28"/>
  <c r="AJ328" i="28"/>
  <c r="AJ329" i="28"/>
  <c r="AJ330" i="28"/>
  <c r="AJ331" i="28"/>
  <c r="AJ332" i="28"/>
  <c r="AJ333" i="28"/>
  <c r="AJ334" i="28"/>
  <c r="AJ335" i="28"/>
  <c r="AJ336" i="28"/>
  <c r="AJ337" i="28"/>
  <c r="AJ338" i="28"/>
  <c r="AJ339" i="28"/>
  <c r="AJ340" i="28"/>
  <c r="AJ341" i="28"/>
  <c r="AJ342" i="28"/>
  <c r="AJ343" i="28"/>
  <c r="AJ344" i="28"/>
  <c r="AJ345" i="28"/>
  <c r="AJ346" i="28"/>
  <c r="AJ347" i="28"/>
  <c r="AJ348" i="28"/>
  <c r="AJ349" i="28"/>
  <c r="AJ350" i="28"/>
  <c r="AJ351" i="28"/>
  <c r="AJ352" i="28"/>
  <c r="AJ353" i="28"/>
  <c r="AJ354" i="28"/>
  <c r="AJ355" i="28"/>
  <c r="AJ356" i="28"/>
  <c r="AJ357" i="28"/>
  <c r="AJ358" i="28"/>
  <c r="AJ359" i="28"/>
  <c r="AJ360" i="28"/>
  <c r="AJ361" i="28"/>
  <c r="AJ362" i="28"/>
  <c r="AJ363" i="28"/>
  <c r="AJ364" i="28"/>
  <c r="AJ365" i="28"/>
  <c r="AJ366" i="28"/>
  <c r="AJ367" i="28"/>
  <c r="AJ368" i="28"/>
  <c r="AJ369" i="28"/>
  <c r="AJ370" i="28"/>
  <c r="AJ371" i="28"/>
  <c r="AJ372" i="28"/>
  <c r="AJ373" i="28"/>
  <c r="AJ374" i="28"/>
  <c r="AJ375" i="28"/>
  <c r="AJ376" i="28"/>
  <c r="AJ377" i="28"/>
  <c r="AJ378" i="28"/>
  <c r="AJ379" i="28"/>
  <c r="AJ380" i="28"/>
  <c r="AJ381" i="28"/>
  <c r="AJ382" i="28"/>
  <c r="AJ383" i="28"/>
  <c r="AJ384" i="28"/>
  <c r="AJ385" i="28"/>
  <c r="AJ386" i="28"/>
  <c r="AJ387" i="28"/>
  <c r="AJ388" i="28"/>
  <c r="AJ389" i="28"/>
  <c r="AJ390" i="28"/>
  <c r="AJ391" i="28"/>
  <c r="AJ392" i="28"/>
  <c r="AJ393" i="28"/>
  <c r="AJ394" i="28"/>
  <c r="AJ395" i="28"/>
  <c r="AJ396" i="28"/>
  <c r="AJ397" i="28"/>
  <c r="AJ398" i="28"/>
  <c r="AJ399" i="28"/>
  <c r="AJ400" i="28"/>
  <c r="AJ401" i="28"/>
  <c r="AJ402" i="28"/>
  <c r="AJ403" i="28"/>
  <c r="AJ404" i="28"/>
  <c r="AJ405" i="28"/>
  <c r="AJ406" i="28"/>
  <c r="AJ407" i="28"/>
  <c r="AJ408" i="28"/>
  <c r="AJ409" i="28"/>
  <c r="AJ410" i="28"/>
  <c r="AJ411" i="28"/>
  <c r="AJ412" i="28"/>
  <c r="AJ413" i="28"/>
  <c r="AJ414" i="28"/>
  <c r="AJ415" i="28"/>
  <c r="AJ416" i="28"/>
  <c r="AJ417" i="28"/>
  <c r="AJ418" i="28"/>
  <c r="AJ419" i="28"/>
  <c r="AJ420" i="28"/>
  <c r="AJ421" i="28"/>
  <c r="AJ422" i="28"/>
  <c r="AJ423" i="28"/>
  <c r="AJ424" i="28"/>
  <c r="AJ425" i="28"/>
  <c r="AJ426" i="28"/>
  <c r="AJ427" i="28"/>
  <c r="AJ428" i="28"/>
  <c r="AJ429" i="28"/>
  <c r="AJ430" i="28"/>
  <c r="AJ431" i="28"/>
  <c r="AJ432" i="28"/>
  <c r="AJ433" i="28"/>
  <c r="AJ434" i="28"/>
  <c r="AJ435" i="28"/>
  <c r="AJ436" i="28"/>
  <c r="AJ437" i="28"/>
  <c r="AJ438" i="28"/>
  <c r="AJ439" i="28"/>
  <c r="AJ440" i="28"/>
  <c r="AJ441" i="28"/>
  <c r="AJ442" i="28"/>
  <c r="AJ443" i="28"/>
  <c r="AJ444" i="28"/>
  <c r="AJ445" i="28"/>
  <c r="AJ446" i="28"/>
  <c r="AJ447" i="28"/>
  <c r="AJ448" i="28"/>
  <c r="AJ449" i="28"/>
  <c r="AJ450" i="28"/>
  <c r="AJ451" i="28"/>
  <c r="AJ2" i="28"/>
  <c r="AI3" i="28"/>
  <c r="AI4" i="28"/>
  <c r="AI5" i="28"/>
  <c r="AI6" i="28"/>
  <c r="AI7" i="28"/>
  <c r="AI8" i="28"/>
  <c r="AI9" i="28"/>
  <c r="AI10" i="28"/>
  <c r="AI11" i="28"/>
  <c r="AI12" i="28"/>
  <c r="AI13" i="28"/>
  <c r="AI14" i="28"/>
  <c r="AI15" i="28"/>
  <c r="AI16" i="28"/>
  <c r="AI17" i="28"/>
  <c r="AI18" i="28"/>
  <c r="AI19" i="28"/>
  <c r="AI20" i="28"/>
  <c r="AI21" i="28"/>
  <c r="AI22" i="28"/>
  <c r="AI23" i="28"/>
  <c r="AI24" i="28"/>
  <c r="AI25" i="28"/>
  <c r="AI26" i="28"/>
  <c r="AI27" i="28"/>
  <c r="AI28" i="28"/>
  <c r="AI29" i="28"/>
  <c r="AI30" i="28"/>
  <c r="AI31" i="28"/>
  <c r="AI32" i="28"/>
  <c r="AI33" i="28"/>
  <c r="AI34" i="28"/>
  <c r="AI35" i="28"/>
  <c r="AI36" i="28"/>
  <c r="AI37" i="28"/>
  <c r="AI38" i="28"/>
  <c r="AI39" i="28"/>
  <c r="AI40" i="28"/>
  <c r="AI41" i="28"/>
  <c r="AI42" i="28"/>
  <c r="AI43" i="28"/>
  <c r="AI44" i="28"/>
  <c r="AI45" i="28"/>
  <c r="AI46" i="28"/>
  <c r="AI47" i="28"/>
  <c r="AI48" i="28"/>
  <c r="AI49" i="28"/>
  <c r="AI50" i="28"/>
  <c r="AI51" i="28"/>
  <c r="AI52" i="28"/>
  <c r="AI53" i="28"/>
  <c r="AI54" i="28"/>
  <c r="AI55" i="28"/>
  <c r="AI56" i="28"/>
  <c r="AI57" i="28"/>
  <c r="AI58" i="28"/>
  <c r="AI59" i="28"/>
  <c r="AI60" i="28"/>
  <c r="AI61" i="28"/>
  <c r="AI62" i="28"/>
  <c r="AI63" i="28"/>
  <c r="AI64" i="28"/>
  <c r="AI65" i="28"/>
  <c r="AI66" i="28"/>
  <c r="AI67" i="28"/>
  <c r="AI68" i="28"/>
  <c r="AI69" i="28"/>
  <c r="AI70" i="28"/>
  <c r="AI71" i="28"/>
  <c r="AI72" i="28"/>
  <c r="AI73" i="28"/>
  <c r="AI74" i="28"/>
  <c r="AI75" i="28"/>
  <c r="AI76" i="28"/>
  <c r="AI77" i="28"/>
  <c r="AI78" i="28"/>
  <c r="AI79" i="28"/>
  <c r="AI80" i="28"/>
  <c r="AI81" i="28"/>
  <c r="AI82" i="28"/>
  <c r="AI83" i="28"/>
  <c r="AI84" i="28"/>
  <c r="AI85" i="28"/>
  <c r="AI86" i="28"/>
  <c r="AI87" i="28"/>
  <c r="AI88" i="28"/>
  <c r="AI89" i="28"/>
  <c r="AI90" i="28"/>
  <c r="AI91" i="28"/>
  <c r="AI92" i="28"/>
  <c r="AI93" i="28"/>
  <c r="AI94" i="28"/>
  <c r="AI95" i="28"/>
  <c r="AI96" i="28"/>
  <c r="AI97" i="28"/>
  <c r="AI98" i="28"/>
  <c r="AI99" i="28"/>
  <c r="AI100" i="28"/>
  <c r="AI101" i="28"/>
  <c r="AI102" i="28"/>
  <c r="AI103" i="28"/>
  <c r="AI104" i="28"/>
  <c r="AI105" i="28"/>
  <c r="AI106" i="28"/>
  <c r="AI107" i="28"/>
  <c r="AI108" i="28"/>
  <c r="AI109" i="28"/>
  <c r="AI110" i="28"/>
  <c r="AI111" i="28"/>
  <c r="AI112" i="28"/>
  <c r="AI113" i="28"/>
  <c r="AI114" i="28"/>
  <c r="AI115" i="28"/>
  <c r="AI116" i="28"/>
  <c r="AI117" i="28"/>
  <c r="AI118" i="28"/>
  <c r="AI119" i="28"/>
  <c r="AI120" i="28"/>
  <c r="AI121" i="28"/>
  <c r="AI122" i="28"/>
  <c r="AI123" i="28"/>
  <c r="AI124" i="28"/>
  <c r="AI125" i="28"/>
  <c r="AI126" i="28"/>
  <c r="AI127" i="28"/>
  <c r="AI128" i="28"/>
  <c r="AI129" i="28"/>
  <c r="AI130" i="28"/>
  <c r="AI131" i="28"/>
  <c r="AI132" i="28"/>
  <c r="AI133" i="28"/>
  <c r="AI134" i="28"/>
  <c r="AI135" i="28"/>
  <c r="AI136" i="28"/>
  <c r="AI137" i="28"/>
  <c r="AI138" i="28"/>
  <c r="AI139" i="28"/>
  <c r="AI140" i="28"/>
  <c r="AI141" i="28"/>
  <c r="AI142" i="28"/>
  <c r="AI143" i="28"/>
  <c r="AI144" i="28"/>
  <c r="AI145" i="28"/>
  <c r="AI146" i="28"/>
  <c r="AI147" i="28"/>
  <c r="AI148" i="28"/>
  <c r="AI149" i="28"/>
  <c r="AI150" i="28"/>
  <c r="AI151" i="28"/>
  <c r="AI152" i="28"/>
  <c r="AI153" i="28"/>
  <c r="AI154" i="28"/>
  <c r="AI155" i="28"/>
  <c r="AI156" i="28"/>
  <c r="AI157" i="28"/>
  <c r="AI158" i="28"/>
  <c r="AI159" i="28"/>
  <c r="AI160" i="28"/>
  <c r="AI161" i="28"/>
  <c r="AI162" i="28"/>
  <c r="AI163" i="28"/>
  <c r="AI164" i="28"/>
  <c r="AI165" i="28"/>
  <c r="AI166" i="28"/>
  <c r="AI167" i="28"/>
  <c r="AI168" i="28"/>
  <c r="AI169" i="28"/>
  <c r="AI170" i="28"/>
  <c r="AI171" i="28"/>
  <c r="AI172" i="28"/>
  <c r="AI173" i="28"/>
  <c r="AI174" i="28"/>
  <c r="AI175" i="28"/>
  <c r="AI176" i="28"/>
  <c r="AI177" i="28"/>
  <c r="AI178" i="28"/>
  <c r="AI179" i="28"/>
  <c r="AI180" i="28"/>
  <c r="AI181" i="28"/>
  <c r="AI182" i="28"/>
  <c r="AI183" i="28"/>
  <c r="AI184" i="28"/>
  <c r="AI185" i="28"/>
  <c r="AI186" i="28"/>
  <c r="AI187" i="28"/>
  <c r="AI188" i="28"/>
  <c r="AI189" i="28"/>
  <c r="AI190" i="28"/>
  <c r="AI191" i="28"/>
  <c r="AI192" i="28"/>
  <c r="AI193" i="28"/>
  <c r="AI194" i="28"/>
  <c r="AI195" i="28"/>
  <c r="AI196" i="28"/>
  <c r="AI197" i="28"/>
  <c r="AI198" i="28"/>
  <c r="AI199" i="28"/>
  <c r="AI200" i="28"/>
  <c r="AI201" i="28"/>
  <c r="AI202" i="28"/>
  <c r="AI203" i="28"/>
  <c r="AI204" i="28"/>
  <c r="AI205" i="28"/>
  <c r="AI206" i="28"/>
  <c r="AI207" i="28"/>
  <c r="AI208" i="28"/>
  <c r="AI209" i="28"/>
  <c r="AI210" i="28"/>
  <c r="AI211" i="28"/>
  <c r="AI212" i="28"/>
  <c r="AI213" i="28"/>
  <c r="AI214" i="28"/>
  <c r="AI215" i="28"/>
  <c r="AI216" i="28"/>
  <c r="AI217" i="28"/>
  <c r="AI218" i="28"/>
  <c r="AI219" i="28"/>
  <c r="AI220" i="28"/>
  <c r="AI221" i="28"/>
  <c r="AI222" i="28"/>
  <c r="AI223" i="28"/>
  <c r="AI224" i="28"/>
  <c r="AI225" i="28"/>
  <c r="AI226" i="28"/>
  <c r="AI227" i="28"/>
  <c r="AI228" i="28"/>
  <c r="AI229" i="28"/>
  <c r="AI230" i="28"/>
  <c r="AI231" i="28"/>
  <c r="AI232" i="28"/>
  <c r="AI233" i="28"/>
  <c r="AI234" i="28"/>
  <c r="AI235" i="28"/>
  <c r="AI236" i="28"/>
  <c r="AI237" i="28"/>
  <c r="AI238" i="28"/>
  <c r="AI239" i="28"/>
  <c r="AI240" i="28"/>
  <c r="AI241" i="28"/>
  <c r="AI242" i="28"/>
  <c r="AI243" i="28"/>
  <c r="AI244" i="28"/>
  <c r="AI245" i="28"/>
  <c r="AI246" i="28"/>
  <c r="AI247" i="28"/>
  <c r="AI248" i="28"/>
  <c r="AI249" i="28"/>
  <c r="AI250" i="28"/>
  <c r="AI251" i="28"/>
  <c r="AI252" i="28"/>
  <c r="AI253" i="28"/>
  <c r="AI254" i="28"/>
  <c r="AI255" i="28"/>
  <c r="AI256" i="28"/>
  <c r="AI257" i="28"/>
  <c r="AI258" i="28"/>
  <c r="AI259" i="28"/>
  <c r="AI260" i="28"/>
  <c r="AI261" i="28"/>
  <c r="AI262" i="28"/>
  <c r="AI263" i="28"/>
  <c r="AI264" i="28"/>
  <c r="AI265" i="28"/>
  <c r="AI266" i="28"/>
  <c r="AI267" i="28"/>
  <c r="AI268" i="28"/>
  <c r="AI269" i="28"/>
  <c r="AI270" i="28"/>
  <c r="AI271" i="28"/>
  <c r="AI272" i="28"/>
  <c r="AI273" i="28"/>
  <c r="AI274" i="28"/>
  <c r="AI275" i="28"/>
  <c r="AI276" i="28"/>
  <c r="AI277" i="28"/>
  <c r="AI278" i="28"/>
  <c r="AI279" i="28"/>
  <c r="AI280" i="28"/>
  <c r="AI281" i="28"/>
  <c r="AI282" i="28"/>
  <c r="AI283" i="28"/>
  <c r="AI284" i="28"/>
  <c r="AI285" i="28"/>
  <c r="AI286" i="28"/>
  <c r="AI287" i="28"/>
  <c r="AI288" i="28"/>
  <c r="AI289" i="28"/>
  <c r="AI290" i="28"/>
  <c r="AI291" i="28"/>
  <c r="AI292" i="28"/>
  <c r="AI293" i="28"/>
  <c r="AI294" i="28"/>
  <c r="AI295" i="28"/>
  <c r="AI296" i="28"/>
  <c r="AI297" i="28"/>
  <c r="AI298" i="28"/>
  <c r="AI299" i="28"/>
  <c r="AI300" i="28"/>
  <c r="AI301" i="28"/>
  <c r="AI302" i="28"/>
  <c r="AI303" i="28"/>
  <c r="AI304" i="28"/>
  <c r="AI305" i="28"/>
  <c r="AI306" i="28"/>
  <c r="AI307" i="28"/>
  <c r="AI308" i="28"/>
  <c r="AI309" i="28"/>
  <c r="AI310" i="28"/>
  <c r="AI311" i="28"/>
  <c r="AI312" i="28"/>
  <c r="AI313" i="28"/>
  <c r="AI314" i="28"/>
  <c r="AI315" i="28"/>
  <c r="AI316" i="28"/>
  <c r="AI317" i="28"/>
  <c r="AI318" i="28"/>
  <c r="AI319" i="28"/>
  <c r="AI320" i="28"/>
  <c r="AI321" i="28"/>
  <c r="AI322" i="28"/>
  <c r="AI323" i="28"/>
  <c r="AI324" i="28"/>
  <c r="AI325" i="28"/>
  <c r="AI326" i="28"/>
  <c r="AI327" i="28"/>
  <c r="AI328" i="28"/>
  <c r="AI329" i="28"/>
  <c r="AI330" i="28"/>
  <c r="AI331" i="28"/>
  <c r="AI332" i="28"/>
  <c r="AI333" i="28"/>
  <c r="AI334" i="28"/>
  <c r="AI335" i="28"/>
  <c r="AI336" i="28"/>
  <c r="AI337" i="28"/>
  <c r="AI338" i="28"/>
  <c r="AI339" i="28"/>
  <c r="AI340" i="28"/>
  <c r="AI341" i="28"/>
  <c r="AI342" i="28"/>
  <c r="AI343" i="28"/>
  <c r="AI344" i="28"/>
  <c r="AI345" i="28"/>
  <c r="AI346" i="28"/>
  <c r="AI347" i="28"/>
  <c r="AI348" i="28"/>
  <c r="AI349" i="28"/>
  <c r="AI350" i="28"/>
  <c r="AI351" i="28"/>
  <c r="AI352" i="28"/>
  <c r="AI353" i="28"/>
  <c r="AI354" i="28"/>
  <c r="AI355" i="28"/>
  <c r="AI356" i="28"/>
  <c r="AI357" i="28"/>
  <c r="AI358" i="28"/>
  <c r="AI359" i="28"/>
  <c r="AI360" i="28"/>
  <c r="AI361" i="28"/>
  <c r="AI362" i="28"/>
  <c r="AI363" i="28"/>
  <c r="AI364" i="28"/>
  <c r="AI365" i="28"/>
  <c r="AI366" i="28"/>
  <c r="AI367" i="28"/>
  <c r="AI368" i="28"/>
  <c r="AI369" i="28"/>
  <c r="AI370" i="28"/>
  <c r="AI371" i="28"/>
  <c r="AI372" i="28"/>
  <c r="AI373" i="28"/>
  <c r="AI374" i="28"/>
  <c r="AI375" i="28"/>
  <c r="AI376" i="28"/>
  <c r="AI377" i="28"/>
  <c r="AI378" i="28"/>
  <c r="AI379" i="28"/>
  <c r="AI380" i="28"/>
  <c r="AI381" i="28"/>
  <c r="AI382" i="28"/>
  <c r="AI383" i="28"/>
  <c r="AI384" i="28"/>
  <c r="AI385" i="28"/>
  <c r="AI386" i="28"/>
  <c r="AI387" i="28"/>
  <c r="AI388" i="28"/>
  <c r="AI389" i="28"/>
  <c r="AI390" i="28"/>
  <c r="AI391" i="28"/>
  <c r="AI392" i="28"/>
  <c r="AI393" i="28"/>
  <c r="AI394" i="28"/>
  <c r="AI395" i="28"/>
  <c r="AI396" i="28"/>
  <c r="AI397" i="28"/>
  <c r="AI398" i="28"/>
  <c r="AI399" i="28"/>
  <c r="AI400" i="28"/>
  <c r="AI401" i="28"/>
  <c r="AI402" i="28"/>
  <c r="AI403" i="28"/>
  <c r="AI404" i="28"/>
  <c r="AI405" i="28"/>
  <c r="AI406" i="28"/>
  <c r="AI407" i="28"/>
  <c r="AI408" i="28"/>
  <c r="AI409" i="28"/>
  <c r="AI410" i="28"/>
  <c r="AI411" i="28"/>
  <c r="AI412" i="28"/>
  <c r="AI413" i="28"/>
  <c r="AI414" i="28"/>
  <c r="AI415" i="28"/>
  <c r="AI416" i="28"/>
  <c r="AI417" i="28"/>
  <c r="AI418" i="28"/>
  <c r="AI419" i="28"/>
  <c r="AI420" i="28"/>
  <c r="AI421" i="28"/>
  <c r="AI422" i="28"/>
  <c r="AI423" i="28"/>
  <c r="AI424" i="28"/>
  <c r="AI425" i="28"/>
  <c r="AI426" i="28"/>
  <c r="AI427" i="28"/>
  <c r="AI428" i="28"/>
  <c r="AI429" i="28"/>
  <c r="AI430" i="28"/>
  <c r="AI431" i="28"/>
  <c r="AI432" i="28"/>
  <c r="AI433" i="28"/>
  <c r="AI434" i="28"/>
  <c r="AI435" i="28"/>
  <c r="AI436" i="28"/>
  <c r="AI437" i="28"/>
  <c r="AI438" i="28"/>
  <c r="AI439" i="28"/>
  <c r="AI440" i="28"/>
  <c r="AI441" i="28"/>
  <c r="AI442" i="28"/>
  <c r="AI443" i="28"/>
  <c r="AI444" i="28"/>
  <c r="AI445" i="28"/>
  <c r="AI446" i="28"/>
  <c r="AI447" i="28"/>
  <c r="AI448" i="28"/>
  <c r="AI449" i="28"/>
  <c r="AI450" i="28"/>
  <c r="AI451" i="28"/>
  <c r="AI2" i="28"/>
  <c r="AG3" i="28"/>
  <c r="AG4" i="28"/>
  <c r="AG5" i="28"/>
  <c r="AG6" i="28"/>
  <c r="AG7" i="28"/>
  <c r="AG8" i="28"/>
  <c r="AG9" i="28"/>
  <c r="AG10" i="28"/>
  <c r="AG11" i="28"/>
  <c r="AG12" i="28"/>
  <c r="AG13" i="28"/>
  <c r="AG14" i="28"/>
  <c r="AG15" i="28"/>
  <c r="AG16" i="28"/>
  <c r="AG17" i="28"/>
  <c r="AG18" i="28"/>
  <c r="AG19" i="28"/>
  <c r="AG20" i="28"/>
  <c r="AG21" i="28"/>
  <c r="AG22" i="28"/>
  <c r="AG23" i="28"/>
  <c r="AG24" i="28"/>
  <c r="AG25" i="28"/>
  <c r="AG26" i="28"/>
  <c r="AG27" i="28"/>
  <c r="AG28" i="28"/>
  <c r="AG29" i="28"/>
  <c r="AG30" i="28"/>
  <c r="AG31" i="28"/>
  <c r="AG32" i="28"/>
  <c r="AG33" i="28"/>
  <c r="AG34" i="28"/>
  <c r="AG35" i="28"/>
  <c r="AG36" i="28"/>
  <c r="AG37" i="28"/>
  <c r="AG38" i="28"/>
  <c r="AG39" i="28"/>
  <c r="AG40" i="28"/>
  <c r="AG41" i="28"/>
  <c r="AG42" i="28"/>
  <c r="AG43" i="28"/>
  <c r="AG44" i="28"/>
  <c r="AG45" i="28"/>
  <c r="AG46" i="28"/>
  <c r="AG47" i="28"/>
  <c r="AG48" i="28"/>
  <c r="AG49" i="28"/>
  <c r="AG50" i="28"/>
  <c r="AG51" i="28"/>
  <c r="AG52" i="28"/>
  <c r="AG53" i="28"/>
  <c r="AG54" i="28"/>
  <c r="AG55" i="28"/>
  <c r="AG56" i="28"/>
  <c r="AG57" i="28"/>
  <c r="AG58" i="28"/>
  <c r="AG59" i="28"/>
  <c r="AG60" i="28"/>
  <c r="AG61" i="28"/>
  <c r="AG62" i="28"/>
  <c r="AG63" i="28"/>
  <c r="AG64" i="28"/>
  <c r="AG65" i="28"/>
  <c r="AG66" i="28"/>
  <c r="AG67" i="28"/>
  <c r="AG68" i="28"/>
  <c r="AG69" i="28"/>
  <c r="AG70" i="28"/>
  <c r="AG71" i="28"/>
  <c r="AG72" i="28"/>
  <c r="AG73" i="28"/>
  <c r="AG74" i="28"/>
  <c r="AG75" i="28"/>
  <c r="AG76" i="28"/>
  <c r="AG77" i="28"/>
  <c r="AG78" i="28"/>
  <c r="AG79" i="28"/>
  <c r="AG80" i="28"/>
  <c r="AG81" i="28"/>
  <c r="AG82" i="28"/>
  <c r="AG83" i="28"/>
  <c r="AG84" i="28"/>
  <c r="AG85" i="28"/>
  <c r="AG86" i="28"/>
  <c r="AG87" i="28"/>
  <c r="AG88" i="28"/>
  <c r="AG89" i="28"/>
  <c r="AG90" i="28"/>
  <c r="AG91" i="28"/>
  <c r="AG92" i="28"/>
  <c r="AG93" i="28"/>
  <c r="AG94" i="28"/>
  <c r="AG95" i="28"/>
  <c r="AG96" i="28"/>
  <c r="AG97" i="28"/>
  <c r="AG98" i="28"/>
  <c r="AG99" i="28"/>
  <c r="AG100" i="28"/>
  <c r="AG101" i="28"/>
  <c r="AG102" i="28"/>
  <c r="AG103" i="28"/>
  <c r="AG104" i="28"/>
  <c r="AG105" i="28"/>
  <c r="AG106" i="28"/>
  <c r="AG107" i="28"/>
  <c r="AG108" i="28"/>
  <c r="AG109" i="28"/>
  <c r="AG110" i="28"/>
  <c r="AG111" i="28"/>
  <c r="AG112" i="28"/>
  <c r="AG113" i="28"/>
  <c r="AG114" i="28"/>
  <c r="AG115" i="28"/>
  <c r="AG116" i="28"/>
  <c r="AG117" i="28"/>
  <c r="AG118" i="28"/>
  <c r="AG119" i="28"/>
  <c r="AG120" i="28"/>
  <c r="AG121" i="28"/>
  <c r="AG122" i="28"/>
  <c r="AG123" i="28"/>
  <c r="AG124" i="28"/>
  <c r="AG125" i="28"/>
  <c r="AG126" i="28"/>
  <c r="AG127" i="28"/>
  <c r="AG128" i="28"/>
  <c r="AG129" i="28"/>
  <c r="AG130" i="28"/>
  <c r="AG131" i="28"/>
  <c r="AG132" i="28"/>
  <c r="AG133" i="28"/>
  <c r="AG134" i="28"/>
  <c r="AG135" i="28"/>
  <c r="AG136" i="28"/>
  <c r="AG137" i="28"/>
  <c r="AG138" i="28"/>
  <c r="AG139" i="28"/>
  <c r="AG140" i="28"/>
  <c r="AG141" i="28"/>
  <c r="AG142" i="28"/>
  <c r="AG143" i="28"/>
  <c r="AG144" i="28"/>
  <c r="AG145" i="28"/>
  <c r="AG146" i="28"/>
  <c r="AG147" i="28"/>
  <c r="AG148" i="28"/>
  <c r="AG149" i="28"/>
  <c r="AG150" i="28"/>
  <c r="AG151" i="28"/>
  <c r="AG152" i="28"/>
  <c r="AG153" i="28"/>
  <c r="AG154" i="28"/>
  <c r="AG155" i="28"/>
  <c r="AG156" i="28"/>
  <c r="AG157" i="28"/>
  <c r="AG158" i="28"/>
  <c r="AG159" i="28"/>
  <c r="AG160" i="28"/>
  <c r="AG161" i="28"/>
  <c r="AG162" i="28"/>
  <c r="AG163" i="28"/>
  <c r="AG164" i="28"/>
  <c r="AG165" i="28"/>
  <c r="AG166" i="28"/>
  <c r="AG167" i="28"/>
  <c r="AG168" i="28"/>
  <c r="AG169" i="28"/>
  <c r="AG170" i="28"/>
  <c r="AG171" i="28"/>
  <c r="AG172" i="28"/>
  <c r="AG173" i="28"/>
  <c r="AG174" i="28"/>
  <c r="AG175" i="28"/>
  <c r="AG176" i="28"/>
  <c r="AG177" i="28"/>
  <c r="AG178" i="28"/>
  <c r="AG179" i="28"/>
  <c r="AG180" i="28"/>
  <c r="AG181" i="28"/>
  <c r="AG182" i="28"/>
  <c r="AG183" i="28"/>
  <c r="AG184" i="28"/>
  <c r="AG185" i="28"/>
  <c r="AG186" i="28"/>
  <c r="AG187" i="28"/>
  <c r="AG188" i="28"/>
  <c r="AG189" i="28"/>
  <c r="AG190" i="28"/>
  <c r="AG191" i="28"/>
  <c r="AG192" i="28"/>
  <c r="AG193" i="28"/>
  <c r="AG194" i="28"/>
  <c r="AG195" i="28"/>
  <c r="AG196" i="28"/>
  <c r="AG197" i="28"/>
  <c r="AG198" i="28"/>
  <c r="AG199" i="28"/>
  <c r="AG200" i="28"/>
  <c r="AG201" i="28"/>
  <c r="AG202" i="28"/>
  <c r="AG203" i="28"/>
  <c r="AG204" i="28"/>
  <c r="AG205" i="28"/>
  <c r="AG206" i="28"/>
  <c r="AG207" i="28"/>
  <c r="AG208" i="28"/>
  <c r="AG209" i="28"/>
  <c r="AG210" i="28"/>
  <c r="AG211" i="28"/>
  <c r="AG212" i="28"/>
  <c r="AG213" i="28"/>
  <c r="AG214" i="28"/>
  <c r="AG215" i="28"/>
  <c r="AG216" i="28"/>
  <c r="AG217" i="28"/>
  <c r="AG218" i="28"/>
  <c r="AG219" i="28"/>
  <c r="AG220" i="28"/>
  <c r="AG221" i="28"/>
  <c r="AG222" i="28"/>
  <c r="AG223" i="28"/>
  <c r="AG224" i="28"/>
  <c r="AG225" i="28"/>
  <c r="AG226" i="28"/>
  <c r="AG227" i="28"/>
  <c r="AG228" i="28"/>
  <c r="AG229" i="28"/>
  <c r="AG230" i="28"/>
  <c r="AG231" i="28"/>
  <c r="AG232" i="28"/>
  <c r="AG233" i="28"/>
  <c r="AG234" i="28"/>
  <c r="AG235" i="28"/>
  <c r="AG236" i="28"/>
  <c r="AG237" i="28"/>
  <c r="AG238" i="28"/>
  <c r="AG239" i="28"/>
  <c r="AG240" i="28"/>
  <c r="AG241" i="28"/>
  <c r="AG242" i="28"/>
  <c r="AG243" i="28"/>
  <c r="AG244" i="28"/>
  <c r="AG245" i="28"/>
  <c r="AG246" i="28"/>
  <c r="AG247" i="28"/>
  <c r="AG248" i="28"/>
  <c r="AG249" i="28"/>
  <c r="AG250" i="28"/>
  <c r="AG251" i="28"/>
  <c r="AG252" i="28"/>
  <c r="AG253" i="28"/>
  <c r="AG254" i="28"/>
  <c r="AG255" i="28"/>
  <c r="AG256" i="28"/>
  <c r="AG257" i="28"/>
  <c r="AG258" i="28"/>
  <c r="AG259" i="28"/>
  <c r="AG260" i="28"/>
  <c r="AG261" i="28"/>
  <c r="AG262" i="28"/>
  <c r="AG263" i="28"/>
  <c r="AG264" i="28"/>
  <c r="AG265" i="28"/>
  <c r="AG266" i="28"/>
  <c r="AG267" i="28"/>
  <c r="AG268" i="28"/>
  <c r="AG269" i="28"/>
  <c r="AG270" i="28"/>
  <c r="AG271" i="28"/>
  <c r="AG272" i="28"/>
  <c r="AG273" i="28"/>
  <c r="AG274" i="28"/>
  <c r="AG275" i="28"/>
  <c r="AG276" i="28"/>
  <c r="AG277" i="28"/>
  <c r="AG278" i="28"/>
  <c r="AG279" i="28"/>
  <c r="AG280" i="28"/>
  <c r="AG281" i="28"/>
  <c r="AG282" i="28"/>
  <c r="AG283" i="28"/>
  <c r="AG284" i="28"/>
  <c r="AG285" i="28"/>
  <c r="AG286" i="28"/>
  <c r="AG287" i="28"/>
  <c r="AG288" i="28"/>
  <c r="AG289" i="28"/>
  <c r="AG290" i="28"/>
  <c r="AG291" i="28"/>
  <c r="AG292" i="28"/>
  <c r="AG293" i="28"/>
  <c r="AG294" i="28"/>
  <c r="AG295" i="28"/>
  <c r="AG296" i="28"/>
  <c r="AG297" i="28"/>
  <c r="AG298" i="28"/>
  <c r="AG299" i="28"/>
  <c r="AG300" i="28"/>
  <c r="AG301" i="28"/>
  <c r="AG302" i="28"/>
  <c r="AG303" i="28"/>
  <c r="AG304" i="28"/>
  <c r="AG305" i="28"/>
  <c r="AG306" i="28"/>
  <c r="AG307" i="28"/>
  <c r="AG308" i="28"/>
  <c r="AG309" i="28"/>
  <c r="AG310" i="28"/>
  <c r="AG311" i="28"/>
  <c r="AG312" i="28"/>
  <c r="AG313" i="28"/>
  <c r="AG314" i="28"/>
  <c r="AG315" i="28"/>
  <c r="AG316" i="28"/>
  <c r="AG317" i="28"/>
  <c r="AG318" i="28"/>
  <c r="AG319" i="28"/>
  <c r="AG320" i="28"/>
  <c r="AG321" i="28"/>
  <c r="AG322" i="28"/>
  <c r="AG323" i="28"/>
  <c r="AG324" i="28"/>
  <c r="AG325" i="28"/>
  <c r="AG326" i="28"/>
  <c r="AG327" i="28"/>
  <c r="AG328" i="28"/>
  <c r="AG329" i="28"/>
  <c r="AG330" i="28"/>
  <c r="AG331" i="28"/>
  <c r="AG332" i="28"/>
  <c r="AG333" i="28"/>
  <c r="AG334" i="28"/>
  <c r="AG335" i="28"/>
  <c r="AG336" i="28"/>
  <c r="AG337" i="28"/>
  <c r="AG338" i="28"/>
  <c r="AG339" i="28"/>
  <c r="AG340" i="28"/>
  <c r="AG341" i="28"/>
  <c r="AG342" i="28"/>
  <c r="AG343" i="28"/>
  <c r="AG344" i="28"/>
  <c r="AG345" i="28"/>
  <c r="AG346" i="28"/>
  <c r="AG347" i="28"/>
  <c r="AG348" i="28"/>
  <c r="AG349" i="28"/>
  <c r="AG350" i="28"/>
  <c r="AG351" i="28"/>
  <c r="AG352" i="28"/>
  <c r="AG353" i="28"/>
  <c r="AG354" i="28"/>
  <c r="AG355" i="28"/>
  <c r="AG356" i="28"/>
  <c r="AG357" i="28"/>
  <c r="AG358" i="28"/>
  <c r="AG359" i="28"/>
  <c r="AG360" i="28"/>
  <c r="AG361" i="28"/>
  <c r="AG362" i="28"/>
  <c r="AG363" i="28"/>
  <c r="AG364" i="28"/>
  <c r="AG365" i="28"/>
  <c r="AG366" i="28"/>
  <c r="AG367" i="28"/>
  <c r="AG368" i="28"/>
  <c r="AG369" i="28"/>
  <c r="AG370" i="28"/>
  <c r="AG371" i="28"/>
  <c r="AG372" i="28"/>
  <c r="AG373" i="28"/>
  <c r="AG374" i="28"/>
  <c r="AG375" i="28"/>
  <c r="AG376" i="28"/>
  <c r="AG377" i="28"/>
  <c r="AG378" i="28"/>
  <c r="AG379" i="28"/>
  <c r="AG380" i="28"/>
  <c r="AG381" i="28"/>
  <c r="AG382" i="28"/>
  <c r="AG383" i="28"/>
  <c r="AG384" i="28"/>
  <c r="AG385" i="28"/>
  <c r="AG386" i="28"/>
  <c r="AG387" i="28"/>
  <c r="AG388" i="28"/>
  <c r="AG389" i="28"/>
  <c r="AG390" i="28"/>
  <c r="AG391" i="28"/>
  <c r="AG392" i="28"/>
  <c r="AG393" i="28"/>
  <c r="AG394" i="28"/>
  <c r="AG395" i="28"/>
  <c r="AG396" i="28"/>
  <c r="AG397" i="28"/>
  <c r="AG398" i="28"/>
  <c r="AG399" i="28"/>
  <c r="AG400" i="28"/>
  <c r="AG401" i="28"/>
  <c r="AG402" i="28"/>
  <c r="AG403" i="28"/>
  <c r="AG404" i="28"/>
  <c r="AG405" i="28"/>
  <c r="AG406" i="28"/>
  <c r="AG407" i="28"/>
  <c r="AG408" i="28"/>
  <c r="AG409" i="28"/>
  <c r="AG410" i="28"/>
  <c r="AG411" i="28"/>
  <c r="AG412" i="28"/>
  <c r="AG413" i="28"/>
  <c r="AG414" i="28"/>
  <c r="AG415" i="28"/>
  <c r="AG416" i="28"/>
  <c r="AG417" i="28"/>
  <c r="AG418" i="28"/>
  <c r="AG419" i="28"/>
  <c r="AG420" i="28"/>
  <c r="AG421" i="28"/>
  <c r="AG422" i="28"/>
  <c r="AG423" i="28"/>
  <c r="AG424" i="28"/>
  <c r="AG425" i="28"/>
  <c r="AG426" i="28"/>
  <c r="AG427" i="28"/>
  <c r="AG428" i="28"/>
  <c r="AG429" i="28"/>
  <c r="AG430" i="28"/>
  <c r="AG431" i="28"/>
  <c r="AG432" i="28"/>
  <c r="AG433" i="28"/>
  <c r="AG434" i="28"/>
  <c r="AG435" i="28"/>
  <c r="AG436" i="28"/>
  <c r="AG437" i="28"/>
  <c r="AG438" i="28"/>
  <c r="AG439" i="28"/>
  <c r="AG440" i="28"/>
  <c r="AG441" i="28"/>
  <c r="AG442" i="28"/>
  <c r="AG443" i="28"/>
  <c r="AG444" i="28"/>
  <c r="AG445" i="28"/>
  <c r="AG446" i="28"/>
  <c r="AG447" i="28"/>
  <c r="AG448" i="28"/>
  <c r="AG449" i="28"/>
  <c r="AG450" i="28"/>
  <c r="AG451" i="28"/>
  <c r="AG2" i="28"/>
  <c r="AF3" i="28"/>
  <c r="AF4" i="28"/>
  <c r="AF5" i="28"/>
  <c r="AF6" i="28"/>
  <c r="AF7" i="28"/>
  <c r="AF8" i="28"/>
  <c r="AF9" i="28"/>
  <c r="AF10" i="28"/>
  <c r="AF11" i="28"/>
  <c r="AF12" i="28"/>
  <c r="AF13" i="28"/>
  <c r="AF14" i="28"/>
  <c r="AF15" i="28"/>
  <c r="AF16" i="28"/>
  <c r="AF17" i="28"/>
  <c r="AF18" i="28"/>
  <c r="AF19" i="28"/>
  <c r="AF20" i="28"/>
  <c r="AF21" i="28"/>
  <c r="AF22" i="28"/>
  <c r="AF23" i="28"/>
  <c r="AF24" i="28"/>
  <c r="AF25" i="28"/>
  <c r="AF26" i="28"/>
  <c r="AF27" i="28"/>
  <c r="AF28" i="28"/>
  <c r="AF29" i="28"/>
  <c r="AF30" i="28"/>
  <c r="AF31" i="28"/>
  <c r="AF32" i="28"/>
  <c r="AF33" i="28"/>
  <c r="AF34" i="28"/>
  <c r="AF35" i="28"/>
  <c r="AF36" i="28"/>
  <c r="AF37" i="28"/>
  <c r="AF38" i="28"/>
  <c r="AF39" i="28"/>
  <c r="AF40" i="28"/>
  <c r="AF41" i="28"/>
  <c r="AF42" i="28"/>
  <c r="AF43" i="28"/>
  <c r="AF44" i="28"/>
  <c r="AF45" i="28"/>
  <c r="AF46" i="28"/>
  <c r="AF47" i="28"/>
  <c r="AF48" i="28"/>
  <c r="AF49" i="28"/>
  <c r="AF50" i="28"/>
  <c r="AF51" i="28"/>
  <c r="AF52" i="28"/>
  <c r="AF53" i="28"/>
  <c r="AF54" i="28"/>
  <c r="AF55" i="28"/>
  <c r="AF56" i="28"/>
  <c r="AF57" i="28"/>
  <c r="AF58" i="28"/>
  <c r="AF59" i="28"/>
  <c r="AF60" i="28"/>
  <c r="AF61" i="28"/>
  <c r="AF62" i="28"/>
  <c r="AF63" i="28"/>
  <c r="AF64" i="28"/>
  <c r="AF65" i="28"/>
  <c r="AF66" i="28"/>
  <c r="AF67" i="28"/>
  <c r="AF68" i="28"/>
  <c r="AF69" i="28"/>
  <c r="AF70" i="28"/>
  <c r="AF71" i="28"/>
  <c r="AF72" i="28"/>
  <c r="AF73" i="28"/>
  <c r="AF74" i="28"/>
  <c r="AF75" i="28"/>
  <c r="AF76" i="28"/>
  <c r="AF77" i="28"/>
  <c r="AF78" i="28"/>
  <c r="AF79" i="28"/>
  <c r="AF80" i="28"/>
  <c r="AF81" i="28"/>
  <c r="AF82" i="28"/>
  <c r="AF83" i="28"/>
  <c r="AF84" i="28"/>
  <c r="AF85" i="28"/>
  <c r="AF86" i="28"/>
  <c r="AF87" i="28"/>
  <c r="AF88" i="28"/>
  <c r="AF89" i="28"/>
  <c r="AF90" i="28"/>
  <c r="AF91" i="28"/>
  <c r="AF92" i="28"/>
  <c r="AF93" i="28"/>
  <c r="AF94" i="28"/>
  <c r="AF95" i="28"/>
  <c r="AF96" i="28"/>
  <c r="AF97" i="28"/>
  <c r="AF98" i="28"/>
  <c r="AF99" i="28"/>
  <c r="AF100" i="28"/>
  <c r="AF101" i="28"/>
  <c r="AF102" i="28"/>
  <c r="AF103" i="28"/>
  <c r="AF104" i="28"/>
  <c r="AF105" i="28"/>
  <c r="AF106" i="28"/>
  <c r="AF107" i="28"/>
  <c r="AF108" i="28"/>
  <c r="AF109" i="28"/>
  <c r="AF110" i="28"/>
  <c r="AF111" i="28"/>
  <c r="AF112" i="28"/>
  <c r="AF113" i="28"/>
  <c r="AF114" i="28"/>
  <c r="AF115" i="28"/>
  <c r="AF116" i="28"/>
  <c r="AF117" i="28"/>
  <c r="AF118" i="28"/>
  <c r="AF119" i="28"/>
  <c r="AF120" i="28"/>
  <c r="AF121" i="28"/>
  <c r="AF122" i="28"/>
  <c r="AF123" i="28"/>
  <c r="AF124" i="28"/>
  <c r="AF125" i="28"/>
  <c r="AF126" i="28"/>
  <c r="AF127" i="28"/>
  <c r="AF128" i="28"/>
  <c r="AF129" i="28"/>
  <c r="AF130" i="28"/>
  <c r="AF131" i="28"/>
  <c r="AF132" i="28"/>
  <c r="AF133" i="28"/>
  <c r="AF134" i="28"/>
  <c r="AF135" i="28"/>
  <c r="AF136" i="28"/>
  <c r="AF137" i="28"/>
  <c r="AF138" i="28"/>
  <c r="AF139" i="28"/>
  <c r="AF140" i="28"/>
  <c r="AF141" i="28"/>
  <c r="AF142" i="28"/>
  <c r="AF143" i="28"/>
  <c r="AF144" i="28"/>
  <c r="AF145" i="28"/>
  <c r="AF146" i="28"/>
  <c r="AF147" i="28"/>
  <c r="AF148" i="28"/>
  <c r="AF149" i="28"/>
  <c r="AF150" i="28"/>
  <c r="AF151" i="28"/>
  <c r="AF152" i="28"/>
  <c r="AF153" i="28"/>
  <c r="AF154" i="28"/>
  <c r="AF155" i="28"/>
  <c r="AF156" i="28"/>
  <c r="AF157" i="28"/>
  <c r="AF158" i="28"/>
  <c r="AF159" i="28"/>
  <c r="AF160" i="28"/>
  <c r="AF161" i="28"/>
  <c r="AF162" i="28"/>
  <c r="AF163" i="28"/>
  <c r="AF164" i="28"/>
  <c r="AF165" i="28"/>
  <c r="AF166" i="28"/>
  <c r="AF167" i="28"/>
  <c r="AF168" i="28"/>
  <c r="AF169" i="28"/>
  <c r="AF170" i="28"/>
  <c r="AF171" i="28"/>
  <c r="AF172" i="28"/>
  <c r="AF173" i="28"/>
  <c r="AF174" i="28"/>
  <c r="AF175" i="28"/>
  <c r="AF176" i="28"/>
  <c r="AF177" i="28"/>
  <c r="AF178" i="28"/>
  <c r="AF179" i="28"/>
  <c r="AF180" i="28"/>
  <c r="AF181" i="28"/>
  <c r="AF182" i="28"/>
  <c r="AF183" i="28"/>
  <c r="AF184" i="28"/>
  <c r="AF185" i="28"/>
  <c r="AF186" i="28"/>
  <c r="AF187" i="28"/>
  <c r="AF188" i="28"/>
  <c r="AF189" i="28"/>
  <c r="AF190" i="28"/>
  <c r="AF191" i="28"/>
  <c r="AF192" i="28"/>
  <c r="AF193" i="28"/>
  <c r="AF194" i="28"/>
  <c r="AF195" i="28"/>
  <c r="AF196" i="28"/>
  <c r="AF197" i="28"/>
  <c r="AF198" i="28"/>
  <c r="AF199" i="28"/>
  <c r="AF200" i="28"/>
  <c r="AF201" i="28"/>
  <c r="AF202" i="28"/>
  <c r="AF203" i="28"/>
  <c r="AF204" i="28"/>
  <c r="AF205" i="28"/>
  <c r="AF206" i="28"/>
  <c r="AF207" i="28"/>
  <c r="AF208" i="28"/>
  <c r="AF209" i="28"/>
  <c r="AF210" i="28"/>
  <c r="AF211" i="28"/>
  <c r="AF212" i="28"/>
  <c r="AF213" i="28"/>
  <c r="AF214" i="28"/>
  <c r="AF215" i="28"/>
  <c r="AF216" i="28"/>
  <c r="AF217" i="28"/>
  <c r="AF218" i="28"/>
  <c r="AF219" i="28"/>
  <c r="AF220" i="28"/>
  <c r="AF221" i="28"/>
  <c r="AF222" i="28"/>
  <c r="AF223" i="28"/>
  <c r="AF224" i="28"/>
  <c r="AF225" i="28"/>
  <c r="AF226" i="28"/>
  <c r="AF227" i="28"/>
  <c r="AF228" i="28"/>
  <c r="AF229" i="28"/>
  <c r="AF230" i="28"/>
  <c r="AF231" i="28"/>
  <c r="AF232" i="28"/>
  <c r="AF233" i="28"/>
  <c r="AF234" i="28"/>
  <c r="AF235" i="28"/>
  <c r="AF236" i="28"/>
  <c r="AF237" i="28"/>
  <c r="AF238" i="28"/>
  <c r="AF239" i="28"/>
  <c r="AF240" i="28"/>
  <c r="AF241" i="28"/>
  <c r="AF242" i="28"/>
  <c r="AF243" i="28"/>
  <c r="AF244" i="28"/>
  <c r="AF245" i="28"/>
  <c r="AF246" i="28"/>
  <c r="AF247" i="28"/>
  <c r="AF248" i="28"/>
  <c r="AF249" i="28"/>
  <c r="AF250" i="28"/>
  <c r="AF251" i="28"/>
  <c r="AF252" i="28"/>
  <c r="AF253" i="28"/>
  <c r="AF254" i="28"/>
  <c r="AF255" i="28"/>
  <c r="AF256" i="28"/>
  <c r="AF257" i="28"/>
  <c r="AF258" i="28"/>
  <c r="AF259" i="28"/>
  <c r="AF260" i="28"/>
  <c r="AF261" i="28"/>
  <c r="AF262" i="28"/>
  <c r="AF263" i="28"/>
  <c r="AF264" i="28"/>
  <c r="AF265" i="28"/>
  <c r="AF266" i="28"/>
  <c r="AF267" i="28"/>
  <c r="AF268" i="28"/>
  <c r="AF269" i="28"/>
  <c r="AF270" i="28"/>
  <c r="AF271" i="28"/>
  <c r="AF272" i="28"/>
  <c r="AF273" i="28"/>
  <c r="AF274" i="28"/>
  <c r="AF275" i="28"/>
  <c r="AF276" i="28"/>
  <c r="AF277" i="28"/>
  <c r="AF278" i="28"/>
  <c r="AF279" i="28"/>
  <c r="AF280" i="28"/>
  <c r="AF281" i="28"/>
  <c r="AF282" i="28"/>
  <c r="AF283" i="28"/>
  <c r="AF284" i="28"/>
  <c r="AF285" i="28"/>
  <c r="AF286" i="28"/>
  <c r="AF287" i="28"/>
  <c r="AF288" i="28"/>
  <c r="AF289" i="28"/>
  <c r="AF290" i="28"/>
  <c r="AF291" i="28"/>
  <c r="AF292" i="28"/>
  <c r="AF293" i="28"/>
  <c r="AF294" i="28"/>
  <c r="AF295" i="28"/>
  <c r="AF296" i="28"/>
  <c r="AF297" i="28"/>
  <c r="AF298" i="28"/>
  <c r="AF299" i="28"/>
  <c r="AF300" i="28"/>
  <c r="AF301" i="28"/>
  <c r="AF302" i="28"/>
  <c r="AF303" i="28"/>
  <c r="AF304" i="28"/>
  <c r="AF305" i="28"/>
  <c r="AF306" i="28"/>
  <c r="AF307" i="28"/>
  <c r="AF308" i="28"/>
  <c r="AF309" i="28"/>
  <c r="AF310" i="28"/>
  <c r="AF311" i="28"/>
  <c r="AF312" i="28"/>
  <c r="AF313" i="28"/>
  <c r="AF314" i="28"/>
  <c r="AF315" i="28"/>
  <c r="AF316" i="28"/>
  <c r="AF317" i="28"/>
  <c r="AF318" i="28"/>
  <c r="AF319" i="28"/>
  <c r="AF320" i="28"/>
  <c r="AF321" i="28"/>
  <c r="AF322" i="28"/>
  <c r="AF323" i="28"/>
  <c r="AF324" i="28"/>
  <c r="AF325" i="28"/>
  <c r="AF326" i="28"/>
  <c r="AF327" i="28"/>
  <c r="AF328" i="28"/>
  <c r="AF329" i="28"/>
  <c r="AF330" i="28"/>
  <c r="AF331" i="28"/>
  <c r="AF332" i="28"/>
  <c r="AF333" i="28"/>
  <c r="AF334" i="28"/>
  <c r="AF335" i="28"/>
  <c r="AF336" i="28"/>
  <c r="AF337" i="28"/>
  <c r="AF338" i="28"/>
  <c r="AF339" i="28"/>
  <c r="AF340" i="28"/>
  <c r="AF341" i="28"/>
  <c r="AF342" i="28"/>
  <c r="AF343" i="28"/>
  <c r="AF344" i="28"/>
  <c r="AF345" i="28"/>
  <c r="AF346" i="28"/>
  <c r="AF347" i="28"/>
  <c r="AF348" i="28"/>
  <c r="AF349" i="28"/>
  <c r="AF350" i="28"/>
  <c r="AF351" i="28"/>
  <c r="AF352" i="28"/>
  <c r="AF353" i="28"/>
  <c r="AF354" i="28"/>
  <c r="AF355" i="28"/>
  <c r="AF356" i="28"/>
  <c r="AF357" i="28"/>
  <c r="AF358" i="28"/>
  <c r="AF359" i="28"/>
  <c r="AF360" i="28"/>
  <c r="AF361" i="28"/>
  <c r="AF362" i="28"/>
  <c r="AF363" i="28"/>
  <c r="AF364" i="28"/>
  <c r="AF365" i="28"/>
  <c r="AF366" i="28"/>
  <c r="AF367" i="28"/>
  <c r="AF368" i="28"/>
  <c r="AF369" i="28"/>
  <c r="AF370" i="28"/>
  <c r="AF371" i="28"/>
  <c r="AF372" i="28"/>
  <c r="AF373" i="28"/>
  <c r="AF374" i="28"/>
  <c r="AF375" i="28"/>
  <c r="AF376" i="28"/>
  <c r="AF377" i="28"/>
  <c r="AF378" i="28"/>
  <c r="AF379" i="28"/>
  <c r="AF380" i="28"/>
  <c r="AF381" i="28"/>
  <c r="AF382" i="28"/>
  <c r="AF383" i="28"/>
  <c r="AF384" i="28"/>
  <c r="AF385" i="28"/>
  <c r="AF386" i="28"/>
  <c r="AF387" i="28"/>
  <c r="AF388" i="28"/>
  <c r="AF389" i="28"/>
  <c r="AF390" i="28"/>
  <c r="AF391" i="28"/>
  <c r="AF392" i="28"/>
  <c r="AF393" i="28"/>
  <c r="AF394" i="28"/>
  <c r="AF395" i="28"/>
  <c r="AF396" i="28"/>
  <c r="AF397" i="28"/>
  <c r="AF398" i="28"/>
  <c r="AF399" i="28"/>
  <c r="AF400" i="28"/>
  <c r="AF401" i="28"/>
  <c r="AF402" i="28"/>
  <c r="AF403" i="28"/>
  <c r="AF404" i="28"/>
  <c r="AF405" i="28"/>
  <c r="AF406" i="28"/>
  <c r="AF407" i="28"/>
  <c r="AF408" i="28"/>
  <c r="AF409" i="28"/>
  <c r="AF410" i="28"/>
  <c r="AF411" i="28"/>
  <c r="AF412" i="28"/>
  <c r="AF413" i="28"/>
  <c r="AF414" i="28"/>
  <c r="AF415" i="28"/>
  <c r="AF416" i="28"/>
  <c r="AF417" i="28"/>
  <c r="AF418" i="28"/>
  <c r="AF419" i="28"/>
  <c r="AF420" i="28"/>
  <c r="AF421" i="28"/>
  <c r="AF422" i="28"/>
  <c r="AF423" i="28"/>
  <c r="AF424" i="28"/>
  <c r="AF425" i="28"/>
  <c r="AF426" i="28"/>
  <c r="AF427" i="28"/>
  <c r="AF428" i="28"/>
  <c r="AF429" i="28"/>
  <c r="AF430" i="28"/>
  <c r="AF431" i="28"/>
  <c r="AF432" i="28"/>
  <c r="AF433" i="28"/>
  <c r="AF434" i="28"/>
  <c r="AF435" i="28"/>
  <c r="AF436" i="28"/>
  <c r="AF437" i="28"/>
  <c r="AF438" i="28"/>
  <c r="AF439" i="28"/>
  <c r="AF440" i="28"/>
  <c r="AF441" i="28"/>
  <c r="AF442" i="28"/>
  <c r="AF443" i="28"/>
  <c r="AF444" i="28"/>
  <c r="AF445" i="28"/>
  <c r="AF446" i="28"/>
  <c r="AF447" i="28"/>
  <c r="AF448" i="28"/>
  <c r="AF449" i="28"/>
  <c r="AF450" i="28"/>
  <c r="AF451" i="28"/>
  <c r="AF2" i="28"/>
  <c r="AE3" i="28"/>
  <c r="AE4" i="28"/>
  <c r="AE5" i="28"/>
  <c r="AE6" i="28"/>
  <c r="AE7" i="28"/>
  <c r="AE8" i="28"/>
  <c r="AE9" i="28"/>
  <c r="AE10" i="28"/>
  <c r="AE11" i="28"/>
  <c r="AE12" i="28"/>
  <c r="AE13" i="28"/>
  <c r="AE14" i="28"/>
  <c r="AE15" i="28"/>
  <c r="AE16" i="28"/>
  <c r="AE17" i="28"/>
  <c r="AE18" i="28"/>
  <c r="AE19" i="28"/>
  <c r="AE20" i="28"/>
  <c r="AE21" i="28"/>
  <c r="AE22" i="28"/>
  <c r="AE23" i="28"/>
  <c r="AE24" i="28"/>
  <c r="AE25" i="28"/>
  <c r="AE26" i="28"/>
  <c r="AE27" i="28"/>
  <c r="AE28" i="28"/>
  <c r="AE29" i="28"/>
  <c r="AE30" i="28"/>
  <c r="AE31" i="28"/>
  <c r="AE32" i="28"/>
  <c r="AE33" i="28"/>
  <c r="AE34" i="28"/>
  <c r="AE35" i="28"/>
  <c r="AE36" i="28"/>
  <c r="AE37" i="28"/>
  <c r="AE38" i="28"/>
  <c r="AE39" i="28"/>
  <c r="AE40" i="28"/>
  <c r="AE41" i="28"/>
  <c r="AE42" i="28"/>
  <c r="AE43" i="28"/>
  <c r="AE44" i="28"/>
  <c r="AE45" i="28"/>
  <c r="AE46" i="28"/>
  <c r="AE47" i="28"/>
  <c r="AE48" i="28"/>
  <c r="AE49" i="28"/>
  <c r="AE50" i="28"/>
  <c r="AE51" i="28"/>
  <c r="AE52" i="28"/>
  <c r="AE53" i="28"/>
  <c r="AE54" i="28"/>
  <c r="AE55" i="28"/>
  <c r="AE56" i="28"/>
  <c r="AE57" i="28"/>
  <c r="AE58" i="28"/>
  <c r="AE59" i="28"/>
  <c r="AE60" i="28"/>
  <c r="AE61" i="28"/>
  <c r="AE62" i="28"/>
  <c r="AE63" i="28"/>
  <c r="AE64" i="28"/>
  <c r="AE65" i="28"/>
  <c r="AE66" i="28"/>
  <c r="AE67" i="28"/>
  <c r="AE68" i="28"/>
  <c r="AE69" i="28"/>
  <c r="AE70" i="28"/>
  <c r="AE71" i="28"/>
  <c r="AE72" i="28"/>
  <c r="AE73" i="28"/>
  <c r="AE74" i="28"/>
  <c r="AE75" i="28"/>
  <c r="AE76" i="28"/>
  <c r="AE77" i="28"/>
  <c r="AE78" i="28"/>
  <c r="AE79" i="28"/>
  <c r="AE80" i="28"/>
  <c r="AE81" i="28"/>
  <c r="AE82" i="28"/>
  <c r="AE83" i="28"/>
  <c r="AE84" i="28"/>
  <c r="AE85" i="28"/>
  <c r="AE86" i="28"/>
  <c r="AE87" i="28"/>
  <c r="AE88" i="28"/>
  <c r="AE89" i="28"/>
  <c r="AE90" i="28"/>
  <c r="AE91" i="28"/>
  <c r="AE92" i="28"/>
  <c r="AE93" i="28"/>
  <c r="AE94" i="28"/>
  <c r="AE95" i="28"/>
  <c r="AE96" i="28"/>
  <c r="AE97" i="28"/>
  <c r="AE98" i="28"/>
  <c r="AE99" i="28"/>
  <c r="AE100" i="28"/>
  <c r="AE101" i="28"/>
  <c r="AE102" i="28"/>
  <c r="AE103" i="28"/>
  <c r="AE104" i="28"/>
  <c r="AE105" i="28"/>
  <c r="AE106" i="28"/>
  <c r="AE107" i="28"/>
  <c r="AE108" i="28"/>
  <c r="AE109" i="28"/>
  <c r="AE110" i="28"/>
  <c r="AE111" i="28"/>
  <c r="AE112" i="28"/>
  <c r="AE113" i="28"/>
  <c r="AE114" i="28"/>
  <c r="AE115" i="28"/>
  <c r="AE116" i="28"/>
  <c r="AE117" i="28"/>
  <c r="AE118" i="28"/>
  <c r="AE119" i="28"/>
  <c r="AE120" i="28"/>
  <c r="AE121" i="28"/>
  <c r="AE122" i="28"/>
  <c r="AE123" i="28"/>
  <c r="AE124" i="28"/>
  <c r="AE125" i="28"/>
  <c r="AE126" i="28"/>
  <c r="AE127" i="28"/>
  <c r="AE128" i="28"/>
  <c r="AE129" i="28"/>
  <c r="AE130" i="28"/>
  <c r="AE131" i="28"/>
  <c r="AE132" i="28"/>
  <c r="AE133" i="28"/>
  <c r="AE134" i="28"/>
  <c r="AE135" i="28"/>
  <c r="AE136" i="28"/>
  <c r="AE137" i="28"/>
  <c r="AE138" i="28"/>
  <c r="AE139" i="28"/>
  <c r="AE140" i="28"/>
  <c r="AE141" i="28"/>
  <c r="AE142" i="28"/>
  <c r="AE143" i="28"/>
  <c r="AE144" i="28"/>
  <c r="AE145" i="28"/>
  <c r="AE146" i="28"/>
  <c r="AE147" i="28"/>
  <c r="AE148" i="28"/>
  <c r="AE149" i="28"/>
  <c r="AE150" i="28"/>
  <c r="AE151" i="28"/>
  <c r="AE152" i="28"/>
  <c r="AE153" i="28"/>
  <c r="AE154" i="28"/>
  <c r="AE155" i="28"/>
  <c r="AE156" i="28"/>
  <c r="AE157" i="28"/>
  <c r="AE158" i="28"/>
  <c r="AE159" i="28"/>
  <c r="AE160" i="28"/>
  <c r="AE161" i="28"/>
  <c r="AE162" i="28"/>
  <c r="AE163" i="28"/>
  <c r="AE164" i="28"/>
  <c r="AE165" i="28"/>
  <c r="AE166" i="28"/>
  <c r="AE167" i="28"/>
  <c r="AE168" i="28"/>
  <c r="AE169" i="28"/>
  <c r="AE170" i="28"/>
  <c r="AE171" i="28"/>
  <c r="AE172" i="28"/>
  <c r="AE173" i="28"/>
  <c r="AE174" i="28"/>
  <c r="AE175" i="28"/>
  <c r="AE176" i="28"/>
  <c r="AE177" i="28"/>
  <c r="AE178" i="28"/>
  <c r="AE179" i="28"/>
  <c r="AE180" i="28"/>
  <c r="AE181" i="28"/>
  <c r="AE182" i="28"/>
  <c r="AE183" i="28"/>
  <c r="AE184" i="28"/>
  <c r="AE185" i="28"/>
  <c r="AE186" i="28"/>
  <c r="AE187" i="28"/>
  <c r="AE188" i="28"/>
  <c r="AE189" i="28"/>
  <c r="AE190" i="28"/>
  <c r="AE191" i="28"/>
  <c r="AE192" i="28"/>
  <c r="AE193" i="28"/>
  <c r="AE194" i="28"/>
  <c r="AE195" i="28"/>
  <c r="AE196" i="28"/>
  <c r="AE197" i="28"/>
  <c r="AE198" i="28"/>
  <c r="AE199" i="28"/>
  <c r="AE200" i="28"/>
  <c r="AE201" i="28"/>
  <c r="AE202" i="28"/>
  <c r="AE203" i="28"/>
  <c r="AE204" i="28"/>
  <c r="AE205" i="28"/>
  <c r="AE206" i="28"/>
  <c r="AE207" i="28"/>
  <c r="AE208" i="28"/>
  <c r="AE209" i="28"/>
  <c r="AE210" i="28"/>
  <c r="AE211" i="28"/>
  <c r="AE212" i="28"/>
  <c r="AE213" i="28"/>
  <c r="AE214" i="28"/>
  <c r="AE215" i="28"/>
  <c r="AE216" i="28"/>
  <c r="AE217" i="28"/>
  <c r="AE218" i="28"/>
  <c r="AE219" i="28"/>
  <c r="AE220" i="28"/>
  <c r="AE221" i="28"/>
  <c r="AE222" i="28"/>
  <c r="AE223" i="28"/>
  <c r="AE224" i="28"/>
  <c r="AE225" i="28"/>
  <c r="AE226" i="28"/>
  <c r="AE227" i="28"/>
  <c r="AE228" i="28"/>
  <c r="AE229" i="28"/>
  <c r="AE230" i="28"/>
  <c r="AE231" i="28"/>
  <c r="AE232" i="28"/>
  <c r="AE233" i="28"/>
  <c r="AE234" i="28"/>
  <c r="AE235" i="28"/>
  <c r="AE236" i="28"/>
  <c r="AE237" i="28"/>
  <c r="AE238" i="28"/>
  <c r="AE239" i="28"/>
  <c r="AE240" i="28"/>
  <c r="AE241" i="28"/>
  <c r="AE242" i="28"/>
  <c r="AE243" i="28"/>
  <c r="AE244" i="28"/>
  <c r="AE245" i="28"/>
  <c r="AE246" i="28"/>
  <c r="AE247" i="28"/>
  <c r="AE248" i="28"/>
  <c r="AE249" i="28"/>
  <c r="AE250" i="28"/>
  <c r="AE251" i="28"/>
  <c r="AE252" i="28"/>
  <c r="AE253" i="28"/>
  <c r="AE254" i="28"/>
  <c r="AE255" i="28"/>
  <c r="AE256" i="28"/>
  <c r="AE257" i="28"/>
  <c r="AE258" i="28"/>
  <c r="AE259" i="28"/>
  <c r="AE260" i="28"/>
  <c r="AE261" i="28"/>
  <c r="AE262" i="28"/>
  <c r="AE263" i="28"/>
  <c r="AE264" i="28"/>
  <c r="AE265" i="28"/>
  <c r="AE266" i="28"/>
  <c r="AE267" i="28"/>
  <c r="AE268" i="28"/>
  <c r="AE269" i="28"/>
  <c r="AE270" i="28"/>
  <c r="AE271" i="28"/>
  <c r="AE272" i="28"/>
  <c r="AE273" i="28"/>
  <c r="AE274" i="28"/>
  <c r="AE275" i="28"/>
  <c r="AE276" i="28"/>
  <c r="AE277" i="28"/>
  <c r="AE278" i="28"/>
  <c r="AE279" i="28"/>
  <c r="AE280" i="28"/>
  <c r="AE281" i="28"/>
  <c r="AE282" i="28"/>
  <c r="AE283" i="28"/>
  <c r="AE284" i="28"/>
  <c r="AE285" i="28"/>
  <c r="AE286" i="28"/>
  <c r="AE287" i="28"/>
  <c r="AE288" i="28"/>
  <c r="AE289" i="28"/>
  <c r="AE290" i="28"/>
  <c r="AE291" i="28"/>
  <c r="AE292" i="28"/>
  <c r="AE293" i="28"/>
  <c r="AE294" i="28"/>
  <c r="AE295" i="28"/>
  <c r="AE296" i="28"/>
  <c r="AE297" i="28"/>
  <c r="AE298" i="28"/>
  <c r="AE299" i="28"/>
  <c r="AE300" i="28"/>
  <c r="AE301" i="28"/>
  <c r="AE302" i="28"/>
  <c r="AE303" i="28"/>
  <c r="AE304" i="28"/>
  <c r="AE305" i="28"/>
  <c r="AE306" i="28"/>
  <c r="AE307" i="28"/>
  <c r="AE308" i="28"/>
  <c r="AE309" i="28"/>
  <c r="AE310" i="28"/>
  <c r="AE311" i="28"/>
  <c r="AE312" i="28"/>
  <c r="AE313" i="28"/>
  <c r="AE314" i="28"/>
  <c r="AE315" i="28"/>
  <c r="AE316" i="28"/>
  <c r="AE317" i="28"/>
  <c r="AE318" i="28"/>
  <c r="AE319" i="28"/>
  <c r="AE320" i="28"/>
  <c r="AE321" i="28"/>
  <c r="AE322" i="28"/>
  <c r="AE323" i="28"/>
  <c r="AE324" i="28"/>
  <c r="AE325" i="28"/>
  <c r="AE326" i="28"/>
  <c r="AE327" i="28"/>
  <c r="AE328" i="28"/>
  <c r="AE329" i="28"/>
  <c r="AE330" i="28"/>
  <c r="AE331" i="28"/>
  <c r="AE332" i="28"/>
  <c r="AE333" i="28"/>
  <c r="AE334" i="28"/>
  <c r="AE335" i="28"/>
  <c r="AE336" i="28"/>
  <c r="AE337" i="28"/>
  <c r="AE338" i="28"/>
  <c r="AE339" i="28"/>
  <c r="AE340" i="28"/>
  <c r="AE341" i="28"/>
  <c r="AE342" i="28"/>
  <c r="AE343" i="28"/>
  <c r="AE344" i="28"/>
  <c r="AE345" i="28"/>
  <c r="AE346" i="28"/>
  <c r="AE347" i="28"/>
  <c r="AE348" i="28"/>
  <c r="AE349" i="28"/>
  <c r="AE350" i="28"/>
  <c r="AE351" i="28"/>
  <c r="AE352" i="28"/>
  <c r="AE353" i="28"/>
  <c r="AE354" i="28"/>
  <c r="AE355" i="28"/>
  <c r="AE356" i="28"/>
  <c r="AE357" i="28"/>
  <c r="AE358" i="28"/>
  <c r="AE359" i="28"/>
  <c r="AE360" i="28"/>
  <c r="AE361" i="28"/>
  <c r="AE362" i="28"/>
  <c r="AE363" i="28"/>
  <c r="AE364" i="28"/>
  <c r="AE365" i="28"/>
  <c r="AE366" i="28"/>
  <c r="AE367" i="28"/>
  <c r="AE368" i="28"/>
  <c r="AE369" i="28"/>
  <c r="AE370" i="28"/>
  <c r="AE371" i="28"/>
  <c r="AE372" i="28"/>
  <c r="AE373" i="28"/>
  <c r="AE374" i="28"/>
  <c r="AE375" i="28"/>
  <c r="AE376" i="28"/>
  <c r="AE377" i="28"/>
  <c r="AE378" i="28"/>
  <c r="AE379" i="28"/>
  <c r="AE380" i="28"/>
  <c r="AE381" i="28"/>
  <c r="AE382" i="28"/>
  <c r="AE383" i="28"/>
  <c r="AE384" i="28"/>
  <c r="AE385" i="28"/>
  <c r="AE386" i="28"/>
  <c r="AE387" i="28"/>
  <c r="AE388" i="28"/>
  <c r="AE389" i="28"/>
  <c r="AE390" i="28"/>
  <c r="AE391" i="28"/>
  <c r="AE392" i="28"/>
  <c r="AE393" i="28"/>
  <c r="AE394" i="28"/>
  <c r="AE395" i="28"/>
  <c r="AE396" i="28"/>
  <c r="AE397" i="28"/>
  <c r="AE398" i="28"/>
  <c r="AE399" i="28"/>
  <c r="AE400" i="28"/>
  <c r="AE401" i="28"/>
  <c r="AE402" i="28"/>
  <c r="AE403" i="28"/>
  <c r="AE404" i="28"/>
  <c r="AE405" i="28"/>
  <c r="AE406" i="28"/>
  <c r="AE407" i="28"/>
  <c r="AE408" i="28"/>
  <c r="AE409" i="28"/>
  <c r="AE410" i="28"/>
  <c r="AE411" i="28"/>
  <c r="AE412" i="28"/>
  <c r="AE413" i="28"/>
  <c r="AE414" i="28"/>
  <c r="AE415" i="28"/>
  <c r="AE416" i="28"/>
  <c r="AE417" i="28"/>
  <c r="AE418" i="28"/>
  <c r="AE419" i="28"/>
  <c r="AE420" i="28"/>
  <c r="AE421" i="28"/>
  <c r="AE422" i="28"/>
  <c r="AE423" i="28"/>
  <c r="AE424" i="28"/>
  <c r="AE425" i="28"/>
  <c r="AE426" i="28"/>
  <c r="AE427" i="28"/>
  <c r="AE428" i="28"/>
  <c r="AE429" i="28"/>
  <c r="AE430" i="28"/>
  <c r="AE431" i="28"/>
  <c r="AE432" i="28"/>
  <c r="AE433" i="28"/>
  <c r="AE434" i="28"/>
  <c r="AE435" i="28"/>
  <c r="AE436" i="28"/>
  <c r="AE437" i="28"/>
  <c r="AE438" i="28"/>
  <c r="AE439" i="28"/>
  <c r="AE440" i="28"/>
  <c r="AE441" i="28"/>
  <c r="AE442" i="28"/>
  <c r="AE443" i="28"/>
  <c r="AE444" i="28"/>
  <c r="AE445" i="28"/>
  <c r="AE446" i="28"/>
  <c r="AE447" i="28"/>
  <c r="AE448" i="28"/>
  <c r="AE449" i="28"/>
  <c r="AE450" i="28"/>
  <c r="AE451" i="28"/>
  <c r="AE2" i="28"/>
  <c r="AC3" i="28"/>
  <c r="AC4" i="28"/>
  <c r="AC5" i="28"/>
  <c r="AC6" i="28"/>
  <c r="AC7" i="28"/>
  <c r="AC8" i="28"/>
  <c r="AC9" i="28"/>
  <c r="AC10" i="28"/>
  <c r="AC11" i="28"/>
  <c r="AC12" i="28"/>
  <c r="AC13" i="28"/>
  <c r="AC14" i="28"/>
  <c r="AC15" i="28"/>
  <c r="AC16" i="28"/>
  <c r="AC17" i="28"/>
  <c r="AC18" i="28"/>
  <c r="AC19" i="28"/>
  <c r="AC20" i="28"/>
  <c r="AC21" i="28"/>
  <c r="AC22" i="28"/>
  <c r="AC23" i="28"/>
  <c r="AC24" i="28"/>
  <c r="AC25" i="28"/>
  <c r="AC26" i="28"/>
  <c r="AC27" i="28"/>
  <c r="AC28" i="28"/>
  <c r="AC29" i="28"/>
  <c r="AC30" i="28"/>
  <c r="AC31" i="28"/>
  <c r="AC32" i="28"/>
  <c r="AC33" i="28"/>
  <c r="AC34" i="28"/>
  <c r="AC35" i="28"/>
  <c r="AC36" i="28"/>
  <c r="AC37" i="28"/>
  <c r="AC38" i="28"/>
  <c r="AC39" i="28"/>
  <c r="AC40" i="28"/>
  <c r="AC41" i="28"/>
  <c r="AC42" i="28"/>
  <c r="AC43" i="28"/>
  <c r="AC44" i="28"/>
  <c r="AC45" i="28"/>
  <c r="AC46" i="28"/>
  <c r="AC47" i="28"/>
  <c r="AC48" i="28"/>
  <c r="AC49" i="28"/>
  <c r="AC50" i="28"/>
  <c r="AC51" i="28"/>
  <c r="AC52" i="28"/>
  <c r="AC53" i="28"/>
  <c r="AC54" i="28"/>
  <c r="AC55" i="28"/>
  <c r="AC56" i="28"/>
  <c r="AC57" i="28"/>
  <c r="AC58" i="28"/>
  <c r="AC59" i="28"/>
  <c r="AC60" i="28"/>
  <c r="AC61" i="28"/>
  <c r="AC62" i="28"/>
  <c r="AC63" i="28"/>
  <c r="AC64" i="28"/>
  <c r="AC65" i="28"/>
  <c r="AC66" i="28"/>
  <c r="AC67" i="28"/>
  <c r="AC68" i="28"/>
  <c r="AC69" i="28"/>
  <c r="AC70" i="28"/>
  <c r="AC71" i="28"/>
  <c r="AC72" i="28"/>
  <c r="AC73" i="28"/>
  <c r="AC74" i="28"/>
  <c r="AC75" i="28"/>
  <c r="AC76" i="28"/>
  <c r="AC77" i="28"/>
  <c r="AC78" i="28"/>
  <c r="AC79" i="28"/>
  <c r="AC80" i="28"/>
  <c r="AC81" i="28"/>
  <c r="AC82" i="28"/>
  <c r="AC83" i="28"/>
  <c r="AC84" i="28"/>
  <c r="AC85" i="28"/>
  <c r="AC86" i="28"/>
  <c r="AC87" i="28"/>
  <c r="AC88" i="28"/>
  <c r="AC89" i="28"/>
  <c r="AC90" i="28"/>
  <c r="AC91" i="28"/>
  <c r="AC92" i="28"/>
  <c r="AC93" i="28"/>
  <c r="AC94" i="28"/>
  <c r="AC95" i="28"/>
  <c r="AC96" i="28"/>
  <c r="AC97" i="28"/>
  <c r="AC98" i="28"/>
  <c r="AC99" i="28"/>
  <c r="AC100" i="28"/>
  <c r="AC101" i="28"/>
  <c r="AC102" i="28"/>
  <c r="AC103" i="28"/>
  <c r="AC104" i="28"/>
  <c r="AC105" i="28"/>
  <c r="AC106" i="28"/>
  <c r="AC107" i="28"/>
  <c r="AC108" i="28"/>
  <c r="AC109" i="28"/>
  <c r="AC110" i="28"/>
  <c r="AC111" i="28"/>
  <c r="AC112" i="28"/>
  <c r="AC113" i="28"/>
  <c r="AC114" i="28"/>
  <c r="AC115" i="28"/>
  <c r="AC116" i="28"/>
  <c r="AC117" i="28"/>
  <c r="AC118" i="28"/>
  <c r="AC119" i="28"/>
  <c r="AC120" i="28"/>
  <c r="AC121" i="28"/>
  <c r="AC122" i="28"/>
  <c r="AC123" i="28"/>
  <c r="AC124" i="28"/>
  <c r="AC125" i="28"/>
  <c r="AC126" i="28"/>
  <c r="AC127" i="28"/>
  <c r="AC128" i="28"/>
  <c r="AC129" i="28"/>
  <c r="AC130" i="28"/>
  <c r="AC131" i="28"/>
  <c r="AC132" i="28"/>
  <c r="AC133" i="28"/>
  <c r="AC134" i="28"/>
  <c r="AC135" i="28"/>
  <c r="AC136" i="28"/>
  <c r="AC137" i="28"/>
  <c r="AC138" i="28"/>
  <c r="AC139" i="28"/>
  <c r="AC140" i="28"/>
  <c r="AC141" i="28"/>
  <c r="AC142" i="28"/>
  <c r="AC143" i="28"/>
  <c r="AC144" i="28"/>
  <c r="AC145" i="28"/>
  <c r="AC146" i="28"/>
  <c r="AC147" i="28"/>
  <c r="AC148" i="28"/>
  <c r="AC149" i="28"/>
  <c r="AC150" i="28"/>
  <c r="AC151" i="28"/>
  <c r="AC152" i="28"/>
  <c r="AC153" i="28"/>
  <c r="AC154" i="28"/>
  <c r="AC155" i="28"/>
  <c r="AC156" i="28"/>
  <c r="AC157" i="28"/>
  <c r="AC158" i="28"/>
  <c r="AC159" i="28"/>
  <c r="AC160" i="28"/>
  <c r="AC161" i="28"/>
  <c r="AC162" i="28"/>
  <c r="AC163" i="28"/>
  <c r="AC164" i="28"/>
  <c r="AC165" i="28"/>
  <c r="AC166" i="28"/>
  <c r="AC167" i="28"/>
  <c r="AC168" i="28"/>
  <c r="AC169" i="28"/>
  <c r="AC170" i="28"/>
  <c r="AC171" i="28"/>
  <c r="AC172" i="28"/>
  <c r="AC173" i="28"/>
  <c r="AC174" i="28"/>
  <c r="AC175" i="28"/>
  <c r="AC176" i="28"/>
  <c r="AC177" i="28"/>
  <c r="AC178" i="28"/>
  <c r="AC179" i="28"/>
  <c r="AC180" i="28"/>
  <c r="AC181" i="28"/>
  <c r="AC182" i="28"/>
  <c r="AC183" i="28"/>
  <c r="AC184" i="28"/>
  <c r="AC185" i="28"/>
  <c r="AC186" i="28"/>
  <c r="AC187" i="28"/>
  <c r="AC188" i="28"/>
  <c r="AC189" i="28"/>
  <c r="AC190" i="28"/>
  <c r="AC191" i="28"/>
  <c r="AC192" i="28"/>
  <c r="AC193" i="28"/>
  <c r="AC194" i="28"/>
  <c r="AC195" i="28"/>
  <c r="AC196" i="28"/>
  <c r="AC197" i="28"/>
  <c r="AC198" i="28"/>
  <c r="AC199" i="28"/>
  <c r="AC200" i="28"/>
  <c r="AC201" i="28"/>
  <c r="AC202" i="28"/>
  <c r="AC203" i="28"/>
  <c r="AC204" i="28"/>
  <c r="AC205" i="28"/>
  <c r="AC206" i="28"/>
  <c r="AC207" i="28"/>
  <c r="AC208" i="28"/>
  <c r="AC209" i="28"/>
  <c r="AC210" i="28"/>
  <c r="AC211" i="28"/>
  <c r="AC212" i="28"/>
  <c r="AC213" i="28"/>
  <c r="AC214" i="28"/>
  <c r="AC215" i="28"/>
  <c r="AC216" i="28"/>
  <c r="AC217" i="28"/>
  <c r="AC218" i="28"/>
  <c r="AC219" i="28"/>
  <c r="AC220" i="28"/>
  <c r="AC221" i="28"/>
  <c r="AC222" i="28"/>
  <c r="AC223" i="28"/>
  <c r="AC224" i="28"/>
  <c r="AC225" i="28"/>
  <c r="AC226" i="28"/>
  <c r="AC227" i="28"/>
  <c r="AC228" i="28"/>
  <c r="AC229" i="28"/>
  <c r="AC230" i="28"/>
  <c r="AC231" i="28"/>
  <c r="AC232" i="28"/>
  <c r="AC233" i="28"/>
  <c r="AC234" i="28"/>
  <c r="AC235" i="28"/>
  <c r="AC236" i="28"/>
  <c r="AC237" i="28"/>
  <c r="AC238" i="28"/>
  <c r="AC239" i="28"/>
  <c r="AC240" i="28"/>
  <c r="AC241" i="28"/>
  <c r="AC242" i="28"/>
  <c r="AC243" i="28"/>
  <c r="AC244" i="28"/>
  <c r="AC245" i="28"/>
  <c r="AC246" i="28"/>
  <c r="AC247" i="28"/>
  <c r="AC248" i="28"/>
  <c r="AC249" i="28"/>
  <c r="AC250" i="28"/>
  <c r="AC251" i="28"/>
  <c r="AC252" i="28"/>
  <c r="AC253" i="28"/>
  <c r="AC254" i="28"/>
  <c r="AC255" i="28"/>
  <c r="AC256" i="28"/>
  <c r="AC257" i="28"/>
  <c r="AC258" i="28"/>
  <c r="AC259" i="28"/>
  <c r="AC260" i="28"/>
  <c r="AC261" i="28"/>
  <c r="AC262" i="28"/>
  <c r="AC263" i="28"/>
  <c r="AC264" i="28"/>
  <c r="AC265" i="28"/>
  <c r="AC266" i="28"/>
  <c r="AC267" i="28"/>
  <c r="AC268" i="28"/>
  <c r="AC269" i="28"/>
  <c r="AC270" i="28"/>
  <c r="AC271" i="28"/>
  <c r="AC272" i="28"/>
  <c r="AC273" i="28"/>
  <c r="AC274" i="28"/>
  <c r="AC275" i="28"/>
  <c r="AC276" i="28"/>
  <c r="AC277" i="28"/>
  <c r="AC278" i="28"/>
  <c r="AC279" i="28"/>
  <c r="AC280" i="28"/>
  <c r="AC281" i="28"/>
  <c r="AC282" i="28"/>
  <c r="AC283" i="28"/>
  <c r="AC284" i="28"/>
  <c r="AC285" i="28"/>
  <c r="AC286" i="28"/>
  <c r="AC287" i="28"/>
  <c r="AC288" i="28"/>
  <c r="AC289" i="28"/>
  <c r="AC290" i="28"/>
  <c r="AC291" i="28"/>
  <c r="AC292" i="28"/>
  <c r="AC293" i="28"/>
  <c r="AC294" i="28"/>
  <c r="AC295" i="28"/>
  <c r="AC296" i="28"/>
  <c r="AC297" i="28"/>
  <c r="AC298" i="28"/>
  <c r="AC299" i="28"/>
  <c r="AC300" i="28"/>
  <c r="AC301" i="28"/>
  <c r="AC302" i="28"/>
  <c r="AC303" i="28"/>
  <c r="AC304" i="28"/>
  <c r="AC305" i="28"/>
  <c r="AC306" i="28"/>
  <c r="AC307" i="28"/>
  <c r="AC308" i="28"/>
  <c r="AC309" i="28"/>
  <c r="AC310" i="28"/>
  <c r="AC311" i="28"/>
  <c r="AC312" i="28"/>
  <c r="AC313" i="28"/>
  <c r="AC314" i="28"/>
  <c r="AC315" i="28"/>
  <c r="AC316" i="28"/>
  <c r="AC317" i="28"/>
  <c r="AC318" i="28"/>
  <c r="AC319" i="28"/>
  <c r="AC320" i="28"/>
  <c r="AC321" i="28"/>
  <c r="AC322" i="28"/>
  <c r="AC323" i="28"/>
  <c r="AC324" i="28"/>
  <c r="AC325" i="28"/>
  <c r="AC326" i="28"/>
  <c r="AC327" i="28"/>
  <c r="AC328" i="28"/>
  <c r="AC329" i="28"/>
  <c r="AC330" i="28"/>
  <c r="AC331" i="28"/>
  <c r="AC332" i="28"/>
  <c r="AC333" i="28"/>
  <c r="AC334" i="28"/>
  <c r="AC335" i="28"/>
  <c r="AC336" i="28"/>
  <c r="AC337" i="28"/>
  <c r="AC338" i="28"/>
  <c r="AC339" i="28"/>
  <c r="AC340" i="28"/>
  <c r="AC341" i="28"/>
  <c r="AC342" i="28"/>
  <c r="AC343" i="28"/>
  <c r="AC344" i="28"/>
  <c r="AC345" i="28"/>
  <c r="AC346" i="28"/>
  <c r="AC347" i="28"/>
  <c r="AC348" i="28"/>
  <c r="AC349" i="28"/>
  <c r="AC350" i="28"/>
  <c r="AC351" i="28"/>
  <c r="AC352" i="28"/>
  <c r="AC353" i="28"/>
  <c r="AC354" i="28"/>
  <c r="AC355" i="28"/>
  <c r="AC356" i="28"/>
  <c r="AC357" i="28"/>
  <c r="AC358" i="28"/>
  <c r="AC359" i="28"/>
  <c r="AC360" i="28"/>
  <c r="AC361" i="28"/>
  <c r="AC362" i="28"/>
  <c r="AC363" i="28"/>
  <c r="AC364" i="28"/>
  <c r="AC365" i="28"/>
  <c r="AC366" i="28"/>
  <c r="AC367" i="28"/>
  <c r="AC368" i="28"/>
  <c r="AC369" i="28"/>
  <c r="AC370" i="28"/>
  <c r="AC371" i="28"/>
  <c r="AC372" i="28"/>
  <c r="AC373" i="28"/>
  <c r="AC374" i="28"/>
  <c r="AC375" i="28"/>
  <c r="AC376" i="28"/>
  <c r="AC377" i="28"/>
  <c r="AC378" i="28"/>
  <c r="AC379" i="28"/>
  <c r="AC380" i="28"/>
  <c r="AC381" i="28"/>
  <c r="AC382" i="28"/>
  <c r="AC383" i="28"/>
  <c r="AC384" i="28"/>
  <c r="AC385" i="28"/>
  <c r="AC386" i="28"/>
  <c r="AC387" i="28"/>
  <c r="AC388" i="28"/>
  <c r="AC389" i="28"/>
  <c r="AC390" i="28"/>
  <c r="AC391" i="28"/>
  <c r="AC392" i="28"/>
  <c r="AC393" i="28"/>
  <c r="AC394" i="28"/>
  <c r="AC395" i="28"/>
  <c r="AC396" i="28"/>
  <c r="AC397" i="28"/>
  <c r="AC398" i="28"/>
  <c r="AC399" i="28"/>
  <c r="AC400" i="28"/>
  <c r="AC401" i="28"/>
  <c r="AC402" i="28"/>
  <c r="AC403" i="28"/>
  <c r="AC404" i="28"/>
  <c r="AC405" i="28"/>
  <c r="AC406" i="28"/>
  <c r="AC407" i="28"/>
  <c r="AC408" i="28"/>
  <c r="AC409" i="28"/>
  <c r="AC410" i="28"/>
  <c r="AC411" i="28"/>
  <c r="AC412" i="28"/>
  <c r="AC413" i="28"/>
  <c r="AC414" i="28"/>
  <c r="AC415" i="28"/>
  <c r="AC416" i="28"/>
  <c r="AC417" i="28"/>
  <c r="AC418" i="28"/>
  <c r="AC419" i="28"/>
  <c r="AC420" i="28"/>
  <c r="AC421" i="28"/>
  <c r="AC422" i="28"/>
  <c r="AC423" i="28"/>
  <c r="AC424" i="28"/>
  <c r="AC425" i="28"/>
  <c r="AC426" i="28"/>
  <c r="AC427" i="28"/>
  <c r="AC428" i="28"/>
  <c r="AC429" i="28"/>
  <c r="AC430" i="28"/>
  <c r="AC431" i="28"/>
  <c r="AC432" i="28"/>
  <c r="AC433" i="28"/>
  <c r="AC434" i="28"/>
  <c r="AC435" i="28"/>
  <c r="AC436" i="28"/>
  <c r="AC437" i="28"/>
  <c r="AC438" i="28"/>
  <c r="AC439" i="28"/>
  <c r="AC440" i="28"/>
  <c r="AC441" i="28"/>
  <c r="AC442" i="28"/>
  <c r="AC443" i="28"/>
  <c r="AC444" i="28"/>
  <c r="AC445" i="28"/>
  <c r="AC446" i="28"/>
  <c r="AC447" i="28"/>
  <c r="AC448" i="28"/>
  <c r="AC449" i="28"/>
  <c r="AC450" i="28"/>
  <c r="AC451" i="28"/>
  <c r="AC2" i="28"/>
  <c r="AB3" i="28"/>
  <c r="AB4" i="28"/>
  <c r="AB5" i="28"/>
  <c r="AB6" i="28"/>
  <c r="AB7" i="28"/>
  <c r="AB8" i="28"/>
  <c r="AB9" i="28"/>
  <c r="AB10" i="28"/>
  <c r="AB11" i="28"/>
  <c r="AB12" i="28"/>
  <c r="AB13" i="28"/>
  <c r="AB14" i="28"/>
  <c r="AB15" i="28"/>
  <c r="AB16" i="28"/>
  <c r="AB17" i="28"/>
  <c r="AB18" i="28"/>
  <c r="AB19" i="28"/>
  <c r="AB20" i="28"/>
  <c r="AB21" i="28"/>
  <c r="AB22" i="28"/>
  <c r="AB23" i="28"/>
  <c r="AB24" i="28"/>
  <c r="AB25" i="28"/>
  <c r="AB26" i="28"/>
  <c r="AB27" i="28"/>
  <c r="AB28" i="28"/>
  <c r="AB29" i="28"/>
  <c r="AB30" i="28"/>
  <c r="AB31" i="28"/>
  <c r="AB32" i="28"/>
  <c r="AB33" i="28"/>
  <c r="AB34" i="28"/>
  <c r="AB35" i="28"/>
  <c r="AB36" i="28"/>
  <c r="AB37" i="28"/>
  <c r="AB38" i="28"/>
  <c r="AB39" i="28"/>
  <c r="AB40" i="28"/>
  <c r="AB41" i="28"/>
  <c r="AB42" i="28"/>
  <c r="AB43" i="28"/>
  <c r="AB44" i="28"/>
  <c r="AB45" i="28"/>
  <c r="AB46" i="28"/>
  <c r="AB47" i="28"/>
  <c r="AB48" i="28"/>
  <c r="AB49" i="28"/>
  <c r="AB50" i="28"/>
  <c r="AB51" i="28"/>
  <c r="AB52" i="28"/>
  <c r="AB53" i="28"/>
  <c r="AB54" i="28"/>
  <c r="AB55" i="28"/>
  <c r="AB56" i="28"/>
  <c r="AB57" i="28"/>
  <c r="AB58" i="28"/>
  <c r="AB59" i="28"/>
  <c r="AB60" i="28"/>
  <c r="AB61" i="28"/>
  <c r="AB62" i="28"/>
  <c r="AB63" i="28"/>
  <c r="AB64" i="28"/>
  <c r="AB65" i="28"/>
  <c r="AB66" i="28"/>
  <c r="AB67" i="28"/>
  <c r="AB68" i="28"/>
  <c r="AB69" i="28"/>
  <c r="AB70" i="28"/>
  <c r="AB71" i="28"/>
  <c r="AB72" i="28"/>
  <c r="AB73" i="28"/>
  <c r="AB74" i="28"/>
  <c r="AB75" i="28"/>
  <c r="AB76" i="28"/>
  <c r="AB77" i="28"/>
  <c r="AB78" i="28"/>
  <c r="AB79" i="28"/>
  <c r="AB80" i="28"/>
  <c r="AB81" i="28"/>
  <c r="AB82" i="28"/>
  <c r="AB83" i="28"/>
  <c r="AB84" i="28"/>
  <c r="AB85" i="28"/>
  <c r="AB86" i="28"/>
  <c r="AB87" i="28"/>
  <c r="AB88" i="28"/>
  <c r="AB89" i="28"/>
  <c r="AB90" i="28"/>
  <c r="AB91" i="28"/>
  <c r="AB92" i="28"/>
  <c r="AB93" i="28"/>
  <c r="AB94" i="28"/>
  <c r="AB95" i="28"/>
  <c r="AB96" i="28"/>
  <c r="AB97" i="28"/>
  <c r="AB98" i="28"/>
  <c r="AB99" i="28"/>
  <c r="AB100" i="28"/>
  <c r="AB101" i="28"/>
  <c r="AB102" i="28"/>
  <c r="AB103" i="28"/>
  <c r="AB104" i="28"/>
  <c r="AB105" i="28"/>
  <c r="AB106" i="28"/>
  <c r="AB107" i="28"/>
  <c r="AB108" i="28"/>
  <c r="AB109" i="28"/>
  <c r="AB110" i="28"/>
  <c r="AB111" i="28"/>
  <c r="AB112" i="28"/>
  <c r="AB113" i="28"/>
  <c r="AB114" i="28"/>
  <c r="AB115" i="28"/>
  <c r="AB116" i="28"/>
  <c r="AB117" i="28"/>
  <c r="AB118" i="28"/>
  <c r="AB119" i="28"/>
  <c r="AB120" i="28"/>
  <c r="AB121" i="28"/>
  <c r="AB122" i="28"/>
  <c r="AB123" i="28"/>
  <c r="AB124" i="28"/>
  <c r="AB125" i="28"/>
  <c r="AB126" i="28"/>
  <c r="AB127" i="28"/>
  <c r="AB128" i="28"/>
  <c r="AB129" i="28"/>
  <c r="AB130" i="28"/>
  <c r="AB131" i="28"/>
  <c r="AB132" i="28"/>
  <c r="AB133" i="28"/>
  <c r="AB134" i="28"/>
  <c r="AB135" i="28"/>
  <c r="AB136" i="28"/>
  <c r="AB137" i="28"/>
  <c r="AB138" i="28"/>
  <c r="AB139" i="28"/>
  <c r="AB140" i="28"/>
  <c r="AB141" i="28"/>
  <c r="AB142" i="28"/>
  <c r="AB143" i="28"/>
  <c r="AB144" i="28"/>
  <c r="AB145" i="28"/>
  <c r="AB146" i="28"/>
  <c r="AB147" i="28"/>
  <c r="AB148" i="28"/>
  <c r="AB149" i="28"/>
  <c r="AB150" i="28"/>
  <c r="AB151" i="28"/>
  <c r="AB152" i="28"/>
  <c r="AB153" i="28"/>
  <c r="AB154" i="28"/>
  <c r="AB155" i="28"/>
  <c r="AB156" i="28"/>
  <c r="AB157" i="28"/>
  <c r="AB158" i="28"/>
  <c r="AB159" i="28"/>
  <c r="AB160" i="28"/>
  <c r="AB161" i="28"/>
  <c r="AB162" i="28"/>
  <c r="AB163" i="28"/>
  <c r="AB164" i="28"/>
  <c r="AB165" i="28"/>
  <c r="AB166" i="28"/>
  <c r="AB167" i="28"/>
  <c r="AB168" i="28"/>
  <c r="AB169" i="28"/>
  <c r="AB170" i="28"/>
  <c r="AB171" i="28"/>
  <c r="AB172" i="28"/>
  <c r="AB173" i="28"/>
  <c r="AB174" i="28"/>
  <c r="AB175" i="28"/>
  <c r="AB176" i="28"/>
  <c r="AB177" i="28"/>
  <c r="AB178" i="28"/>
  <c r="AB179" i="28"/>
  <c r="AB180" i="28"/>
  <c r="AB181" i="28"/>
  <c r="AB182" i="28"/>
  <c r="AB183" i="28"/>
  <c r="AB184" i="28"/>
  <c r="AB185" i="28"/>
  <c r="AB186" i="28"/>
  <c r="AB187" i="28"/>
  <c r="AB188" i="28"/>
  <c r="AB189" i="28"/>
  <c r="AB190" i="28"/>
  <c r="AB191" i="28"/>
  <c r="AB192" i="28"/>
  <c r="AB193" i="28"/>
  <c r="AB194" i="28"/>
  <c r="AB195" i="28"/>
  <c r="AB196" i="28"/>
  <c r="AB197" i="28"/>
  <c r="AB198" i="28"/>
  <c r="AB199" i="28"/>
  <c r="AB200" i="28"/>
  <c r="AB201" i="28"/>
  <c r="AB202" i="28"/>
  <c r="AB203" i="28"/>
  <c r="AB204" i="28"/>
  <c r="AB205" i="28"/>
  <c r="AB206" i="28"/>
  <c r="AB207" i="28"/>
  <c r="AB208" i="28"/>
  <c r="AB209" i="28"/>
  <c r="AB210" i="28"/>
  <c r="AB211" i="28"/>
  <c r="AB212" i="28"/>
  <c r="AB213" i="28"/>
  <c r="AB214" i="28"/>
  <c r="AB215" i="28"/>
  <c r="AB216" i="28"/>
  <c r="AB217" i="28"/>
  <c r="AB218" i="28"/>
  <c r="AB219" i="28"/>
  <c r="AB220" i="28"/>
  <c r="AB221" i="28"/>
  <c r="AB222" i="28"/>
  <c r="AB223" i="28"/>
  <c r="AB224" i="28"/>
  <c r="AB225" i="28"/>
  <c r="AB226" i="28"/>
  <c r="AB227" i="28"/>
  <c r="AB228" i="28"/>
  <c r="AB229" i="28"/>
  <c r="AB230" i="28"/>
  <c r="AB231" i="28"/>
  <c r="AB232" i="28"/>
  <c r="AB233" i="28"/>
  <c r="AB234" i="28"/>
  <c r="AB235" i="28"/>
  <c r="AB236" i="28"/>
  <c r="AB237" i="28"/>
  <c r="AB238" i="28"/>
  <c r="AB239" i="28"/>
  <c r="AB240" i="28"/>
  <c r="AB241" i="28"/>
  <c r="AB242" i="28"/>
  <c r="AB243" i="28"/>
  <c r="AB244" i="28"/>
  <c r="AB245" i="28"/>
  <c r="AB246" i="28"/>
  <c r="AB247" i="28"/>
  <c r="AB248" i="28"/>
  <c r="AB249" i="28"/>
  <c r="AB250" i="28"/>
  <c r="AB251" i="28"/>
  <c r="AB252" i="28"/>
  <c r="AB253" i="28"/>
  <c r="AB254" i="28"/>
  <c r="AB255" i="28"/>
  <c r="AB256" i="28"/>
  <c r="AB257" i="28"/>
  <c r="AB258" i="28"/>
  <c r="AB259" i="28"/>
  <c r="AB260" i="28"/>
  <c r="AB261" i="28"/>
  <c r="AB262" i="28"/>
  <c r="AB263" i="28"/>
  <c r="AB264" i="28"/>
  <c r="AB265" i="28"/>
  <c r="AB266" i="28"/>
  <c r="AB267" i="28"/>
  <c r="AB268" i="28"/>
  <c r="AB269" i="28"/>
  <c r="AB270" i="28"/>
  <c r="AB271" i="28"/>
  <c r="AB272" i="28"/>
  <c r="AB273" i="28"/>
  <c r="AB274" i="28"/>
  <c r="AB275" i="28"/>
  <c r="AB276" i="28"/>
  <c r="AB277" i="28"/>
  <c r="AB278" i="28"/>
  <c r="AB279" i="28"/>
  <c r="AB280" i="28"/>
  <c r="AB281" i="28"/>
  <c r="AB282" i="28"/>
  <c r="AB283" i="28"/>
  <c r="AB284" i="28"/>
  <c r="AB285" i="28"/>
  <c r="AB286" i="28"/>
  <c r="AB287" i="28"/>
  <c r="AB288" i="28"/>
  <c r="AB289" i="28"/>
  <c r="AB290" i="28"/>
  <c r="AB291" i="28"/>
  <c r="AB292" i="28"/>
  <c r="AB293" i="28"/>
  <c r="AB294" i="28"/>
  <c r="AB295" i="28"/>
  <c r="AB296" i="28"/>
  <c r="AB297" i="28"/>
  <c r="AB298" i="28"/>
  <c r="AB299" i="28"/>
  <c r="AB300" i="28"/>
  <c r="AB301" i="28"/>
  <c r="AB302" i="28"/>
  <c r="AB303" i="28"/>
  <c r="AB304" i="28"/>
  <c r="AB305" i="28"/>
  <c r="AB306" i="28"/>
  <c r="AB307" i="28"/>
  <c r="AB308" i="28"/>
  <c r="AB309" i="28"/>
  <c r="AB310" i="28"/>
  <c r="AB311" i="28"/>
  <c r="AB312" i="28"/>
  <c r="AB313" i="28"/>
  <c r="AB314" i="28"/>
  <c r="AB315" i="28"/>
  <c r="AB316" i="28"/>
  <c r="AB317" i="28"/>
  <c r="AB318" i="28"/>
  <c r="AB319" i="28"/>
  <c r="AB320" i="28"/>
  <c r="AB321" i="28"/>
  <c r="AB322" i="28"/>
  <c r="AB323" i="28"/>
  <c r="AB324" i="28"/>
  <c r="AB325" i="28"/>
  <c r="AB326" i="28"/>
  <c r="AB327" i="28"/>
  <c r="AB328" i="28"/>
  <c r="AB329" i="28"/>
  <c r="AB330" i="28"/>
  <c r="AB331" i="28"/>
  <c r="AB332" i="28"/>
  <c r="AB333" i="28"/>
  <c r="AB334" i="28"/>
  <c r="AB335" i="28"/>
  <c r="AB336" i="28"/>
  <c r="AB337" i="28"/>
  <c r="AB338" i="28"/>
  <c r="AB339" i="28"/>
  <c r="AB340" i="28"/>
  <c r="AB341" i="28"/>
  <c r="AB342" i="28"/>
  <c r="AB343" i="28"/>
  <c r="AB344" i="28"/>
  <c r="AB345" i="28"/>
  <c r="AB346" i="28"/>
  <c r="AB347" i="28"/>
  <c r="AB348" i="28"/>
  <c r="AB349" i="28"/>
  <c r="AB350" i="28"/>
  <c r="AB351" i="28"/>
  <c r="AB352" i="28"/>
  <c r="AB353" i="28"/>
  <c r="AB354" i="28"/>
  <c r="AB355" i="28"/>
  <c r="AB356" i="28"/>
  <c r="AB357" i="28"/>
  <c r="AB358" i="28"/>
  <c r="AB359" i="28"/>
  <c r="AB360" i="28"/>
  <c r="AB361" i="28"/>
  <c r="AB362" i="28"/>
  <c r="AB363" i="28"/>
  <c r="AB364" i="28"/>
  <c r="AB365" i="28"/>
  <c r="AB366" i="28"/>
  <c r="AB367" i="28"/>
  <c r="AB368" i="28"/>
  <c r="AB369" i="28"/>
  <c r="AB370" i="28"/>
  <c r="AB371" i="28"/>
  <c r="AB372" i="28"/>
  <c r="AB373" i="28"/>
  <c r="AB374" i="28"/>
  <c r="AB375" i="28"/>
  <c r="AB376" i="28"/>
  <c r="AB377" i="28"/>
  <c r="AB378" i="28"/>
  <c r="AB379" i="28"/>
  <c r="AB380" i="28"/>
  <c r="AB381" i="28"/>
  <c r="AB382" i="28"/>
  <c r="AB383" i="28"/>
  <c r="AB384" i="28"/>
  <c r="AB385" i="28"/>
  <c r="AB386" i="28"/>
  <c r="AB387" i="28"/>
  <c r="AB388" i="28"/>
  <c r="AB389" i="28"/>
  <c r="AB390" i="28"/>
  <c r="AB391" i="28"/>
  <c r="AB392" i="28"/>
  <c r="AB393" i="28"/>
  <c r="AB394" i="28"/>
  <c r="AB395" i="28"/>
  <c r="AB396" i="28"/>
  <c r="AB397" i="28"/>
  <c r="AB398" i="28"/>
  <c r="AB399" i="28"/>
  <c r="AB400" i="28"/>
  <c r="AB401" i="28"/>
  <c r="AB402" i="28"/>
  <c r="AB403" i="28"/>
  <c r="AB404" i="28"/>
  <c r="AB405" i="28"/>
  <c r="AB406" i="28"/>
  <c r="AB407" i="28"/>
  <c r="AB408" i="28"/>
  <c r="AB409" i="28"/>
  <c r="AB410" i="28"/>
  <c r="AB411" i="28"/>
  <c r="AB412" i="28"/>
  <c r="AB413" i="28"/>
  <c r="AB414" i="28"/>
  <c r="AB415" i="28"/>
  <c r="AB416" i="28"/>
  <c r="AB417" i="28"/>
  <c r="AB418" i="28"/>
  <c r="AB419" i="28"/>
  <c r="AB420" i="28"/>
  <c r="AB421" i="28"/>
  <c r="AB422" i="28"/>
  <c r="AB423" i="28"/>
  <c r="AB424" i="28"/>
  <c r="AB425" i="28"/>
  <c r="AB426" i="28"/>
  <c r="AB427" i="28"/>
  <c r="AB428" i="28"/>
  <c r="AB429" i="28"/>
  <c r="AB430" i="28"/>
  <c r="AB431" i="28"/>
  <c r="AB432" i="28"/>
  <c r="AB433" i="28"/>
  <c r="AB434" i="28"/>
  <c r="AB435" i="28"/>
  <c r="AB436" i="28"/>
  <c r="AB437" i="28"/>
  <c r="AB438" i="28"/>
  <c r="AB439" i="28"/>
  <c r="AB440" i="28"/>
  <c r="AB441" i="28"/>
  <c r="AB442" i="28"/>
  <c r="AB443" i="28"/>
  <c r="AB444" i="28"/>
  <c r="AB445" i="28"/>
  <c r="AB446" i="28"/>
  <c r="AB447" i="28"/>
  <c r="AB448" i="28"/>
  <c r="AB449" i="28"/>
  <c r="AB450" i="28"/>
  <c r="AB451" i="28"/>
  <c r="AB2" i="28"/>
  <c r="AA8" i="28"/>
  <c r="AA9" i="28"/>
  <c r="AA10" i="28"/>
  <c r="AA11" i="28"/>
  <c r="AA12" i="28"/>
  <c r="AA13" i="28"/>
  <c r="AA14" i="28"/>
  <c r="AA15" i="28"/>
  <c r="AA16" i="28"/>
  <c r="AA17" i="28"/>
  <c r="AA18" i="28"/>
  <c r="AA19" i="28"/>
  <c r="AA20" i="28"/>
  <c r="AA21" i="28"/>
  <c r="AA22" i="28"/>
  <c r="AA23" i="28"/>
  <c r="AA24" i="28"/>
  <c r="AA25" i="28"/>
  <c r="AA26" i="28"/>
  <c r="AA27" i="28"/>
  <c r="AA28" i="28"/>
  <c r="AA29" i="28"/>
  <c r="AA30" i="28"/>
  <c r="AA31" i="28"/>
  <c r="AA32" i="28"/>
  <c r="AA33" i="28"/>
  <c r="AA34" i="28"/>
  <c r="AA35" i="28"/>
  <c r="AA36" i="28"/>
  <c r="AA37" i="28"/>
  <c r="AA38" i="28"/>
  <c r="AA39" i="28"/>
  <c r="AA40" i="28"/>
  <c r="AA41" i="28"/>
  <c r="AA42" i="28"/>
  <c r="AA43" i="28"/>
  <c r="AA44" i="28"/>
  <c r="AA45" i="28"/>
  <c r="AA46" i="28"/>
  <c r="AA47" i="28"/>
  <c r="AA48" i="28"/>
  <c r="AA49" i="28"/>
  <c r="AA50" i="28"/>
  <c r="AA51" i="28"/>
  <c r="AA52" i="28"/>
  <c r="AA53" i="28"/>
  <c r="AA54" i="28"/>
  <c r="AA55" i="28"/>
  <c r="AA56" i="28"/>
  <c r="AA57" i="28"/>
  <c r="AA58" i="28"/>
  <c r="AA59" i="28"/>
  <c r="AA60" i="28"/>
  <c r="AA61" i="28"/>
  <c r="AA62" i="28"/>
  <c r="AA63" i="28"/>
  <c r="AA64" i="28"/>
  <c r="AA65" i="28"/>
  <c r="AA66" i="28"/>
  <c r="AA67" i="28"/>
  <c r="AA68" i="28"/>
  <c r="AA69" i="28"/>
  <c r="AA70" i="28"/>
  <c r="AA71" i="28"/>
  <c r="AA72" i="28"/>
  <c r="AA73" i="28"/>
  <c r="AA74" i="28"/>
  <c r="AA75" i="28"/>
  <c r="AA76" i="28"/>
  <c r="AA77" i="28"/>
  <c r="AA78" i="28"/>
  <c r="AA79" i="28"/>
  <c r="AA80" i="28"/>
  <c r="AA81" i="28"/>
  <c r="AA82" i="28"/>
  <c r="AA83" i="28"/>
  <c r="AA84" i="28"/>
  <c r="AA85" i="28"/>
  <c r="AA86" i="28"/>
  <c r="AA87" i="28"/>
  <c r="AA88" i="28"/>
  <c r="AA89" i="28"/>
  <c r="AA90" i="28"/>
  <c r="AA91" i="28"/>
  <c r="AA92" i="28"/>
  <c r="AA93" i="28"/>
  <c r="AA94" i="28"/>
  <c r="AA95" i="28"/>
  <c r="AA96" i="28"/>
  <c r="AA97" i="28"/>
  <c r="AA98" i="28"/>
  <c r="AA99" i="28"/>
  <c r="AA100" i="28"/>
  <c r="AA101" i="28"/>
  <c r="AA102" i="28"/>
  <c r="AA103" i="28"/>
  <c r="AA104" i="28"/>
  <c r="AA105" i="28"/>
  <c r="AA106" i="28"/>
  <c r="AA107" i="28"/>
  <c r="AA108" i="28"/>
  <c r="AA109" i="28"/>
  <c r="AA110" i="28"/>
  <c r="AA111" i="28"/>
  <c r="AA112" i="28"/>
  <c r="AA113" i="28"/>
  <c r="AA114" i="28"/>
  <c r="AA115" i="28"/>
  <c r="AA116" i="28"/>
  <c r="AA117" i="28"/>
  <c r="AA118" i="28"/>
  <c r="AA119" i="28"/>
  <c r="AA120" i="28"/>
  <c r="AA121" i="28"/>
  <c r="AA122" i="28"/>
  <c r="AA123" i="28"/>
  <c r="AA124" i="28"/>
  <c r="AA125" i="28"/>
  <c r="AA126" i="28"/>
  <c r="AA127" i="28"/>
  <c r="AA128" i="28"/>
  <c r="AA129" i="28"/>
  <c r="AA130" i="28"/>
  <c r="AA131" i="28"/>
  <c r="AA132" i="28"/>
  <c r="AA133" i="28"/>
  <c r="AA134" i="28"/>
  <c r="AA135" i="28"/>
  <c r="AA136" i="28"/>
  <c r="AA137" i="28"/>
  <c r="AA138" i="28"/>
  <c r="AA139" i="28"/>
  <c r="AA140" i="28"/>
  <c r="AA141" i="28"/>
  <c r="AA142" i="28"/>
  <c r="AA143" i="28"/>
  <c r="AA144" i="28"/>
  <c r="AA145" i="28"/>
  <c r="AA146" i="28"/>
  <c r="AA147" i="28"/>
  <c r="AA148" i="28"/>
  <c r="AA149" i="28"/>
  <c r="AA150" i="28"/>
  <c r="AA151" i="28"/>
  <c r="AA152" i="28"/>
  <c r="AA153" i="28"/>
  <c r="AA154" i="28"/>
  <c r="AA155" i="28"/>
  <c r="AA156" i="28"/>
  <c r="AA157" i="28"/>
  <c r="AA158" i="28"/>
  <c r="AA159" i="28"/>
  <c r="AA160" i="28"/>
  <c r="AA161" i="28"/>
  <c r="AA162" i="28"/>
  <c r="AA163" i="28"/>
  <c r="AA164" i="28"/>
  <c r="AA165" i="28"/>
  <c r="AA166" i="28"/>
  <c r="AA167" i="28"/>
  <c r="AA168" i="28"/>
  <c r="AA169" i="28"/>
  <c r="AA170" i="28"/>
  <c r="AA171" i="28"/>
  <c r="AA172" i="28"/>
  <c r="AA173" i="28"/>
  <c r="AA174" i="28"/>
  <c r="AA175" i="28"/>
  <c r="AA176" i="28"/>
  <c r="AA177" i="28"/>
  <c r="AA178" i="28"/>
  <c r="AA179" i="28"/>
  <c r="AA180" i="28"/>
  <c r="AA181" i="28"/>
  <c r="AA182" i="28"/>
  <c r="AA183" i="28"/>
  <c r="AA184" i="28"/>
  <c r="AA185" i="28"/>
  <c r="AA186" i="28"/>
  <c r="AA187" i="28"/>
  <c r="AA188" i="28"/>
  <c r="AA189" i="28"/>
  <c r="AA190" i="28"/>
  <c r="AA191" i="28"/>
  <c r="AA192" i="28"/>
  <c r="AA193" i="28"/>
  <c r="AA194" i="28"/>
  <c r="AA195" i="28"/>
  <c r="AA196" i="28"/>
  <c r="AA197" i="28"/>
  <c r="AA198" i="28"/>
  <c r="AA199" i="28"/>
  <c r="AA200" i="28"/>
  <c r="AA201" i="28"/>
  <c r="AA202" i="28"/>
  <c r="AA203" i="28"/>
  <c r="AA204" i="28"/>
  <c r="AA205" i="28"/>
  <c r="AA206" i="28"/>
  <c r="AA207" i="28"/>
  <c r="AA208" i="28"/>
  <c r="AA209" i="28"/>
  <c r="AA210" i="28"/>
  <c r="AA211" i="28"/>
  <c r="AA212" i="28"/>
  <c r="AA213" i="28"/>
  <c r="AA214" i="28"/>
  <c r="AA215" i="28"/>
  <c r="AA216" i="28"/>
  <c r="AA217" i="28"/>
  <c r="AA218" i="28"/>
  <c r="AA219" i="28"/>
  <c r="AA220" i="28"/>
  <c r="AA221" i="28"/>
  <c r="AA222" i="28"/>
  <c r="AA223" i="28"/>
  <c r="AA224" i="28"/>
  <c r="AA225" i="28"/>
  <c r="AA226" i="28"/>
  <c r="AA227" i="28"/>
  <c r="AA228" i="28"/>
  <c r="AA229" i="28"/>
  <c r="AA230" i="28"/>
  <c r="AA231" i="28"/>
  <c r="AA232" i="28"/>
  <c r="AA233" i="28"/>
  <c r="AA234" i="28"/>
  <c r="AA235" i="28"/>
  <c r="AA236" i="28"/>
  <c r="AA237" i="28"/>
  <c r="AA238" i="28"/>
  <c r="AA239" i="28"/>
  <c r="AA240" i="28"/>
  <c r="AA241" i="28"/>
  <c r="AA242" i="28"/>
  <c r="AA243" i="28"/>
  <c r="AA244" i="28"/>
  <c r="AA245" i="28"/>
  <c r="AA246" i="28"/>
  <c r="AA247" i="28"/>
  <c r="AA248" i="28"/>
  <c r="AA249" i="28"/>
  <c r="AA250" i="28"/>
  <c r="AA251" i="28"/>
  <c r="AA252" i="28"/>
  <c r="AA253" i="28"/>
  <c r="AA254" i="28"/>
  <c r="AA255" i="28"/>
  <c r="AA256" i="28"/>
  <c r="AA257" i="28"/>
  <c r="AA258" i="28"/>
  <c r="AA259" i="28"/>
  <c r="AA260" i="28"/>
  <c r="AA261" i="28"/>
  <c r="AA262" i="28"/>
  <c r="AA263" i="28"/>
  <c r="AA264" i="28"/>
  <c r="AA265" i="28"/>
  <c r="AA266" i="28"/>
  <c r="AA267" i="28"/>
  <c r="AA268" i="28"/>
  <c r="AA269" i="28"/>
  <c r="AA270" i="28"/>
  <c r="AA271" i="28"/>
  <c r="AA272" i="28"/>
  <c r="AA273" i="28"/>
  <c r="AA274" i="28"/>
  <c r="AA275" i="28"/>
  <c r="AA276" i="28"/>
  <c r="AA277" i="28"/>
  <c r="AA278" i="28"/>
  <c r="AA279" i="28"/>
  <c r="AA280" i="28"/>
  <c r="AA281" i="28"/>
  <c r="AA282" i="28"/>
  <c r="AA283" i="28"/>
  <c r="AA284" i="28"/>
  <c r="AA285" i="28"/>
  <c r="AA286" i="28"/>
  <c r="AA287" i="28"/>
  <c r="AA288" i="28"/>
  <c r="AA289" i="28"/>
  <c r="AA290" i="28"/>
  <c r="AA291" i="28"/>
  <c r="AA292" i="28"/>
  <c r="AA293" i="28"/>
  <c r="AA294" i="28"/>
  <c r="AA295" i="28"/>
  <c r="AA296" i="28"/>
  <c r="AA297" i="28"/>
  <c r="AA298" i="28"/>
  <c r="AA299" i="28"/>
  <c r="AA300" i="28"/>
  <c r="AA301" i="28"/>
  <c r="AA302" i="28"/>
  <c r="AA303" i="28"/>
  <c r="AA304" i="28"/>
  <c r="AA305" i="28"/>
  <c r="AA306" i="28"/>
  <c r="AA307" i="28"/>
  <c r="AA308" i="28"/>
  <c r="AA309" i="28"/>
  <c r="AA310" i="28"/>
  <c r="AA311" i="28"/>
  <c r="AA312" i="28"/>
  <c r="AA313" i="28"/>
  <c r="AA314" i="28"/>
  <c r="AA315" i="28"/>
  <c r="AA316" i="28"/>
  <c r="AA317" i="28"/>
  <c r="AA318" i="28"/>
  <c r="AA319" i="28"/>
  <c r="AA320" i="28"/>
  <c r="AA321" i="28"/>
  <c r="AA322" i="28"/>
  <c r="AA323" i="28"/>
  <c r="AA324" i="28"/>
  <c r="AA325" i="28"/>
  <c r="AA326" i="28"/>
  <c r="AA327" i="28"/>
  <c r="AA328" i="28"/>
  <c r="AA329" i="28"/>
  <c r="AA330" i="28"/>
  <c r="AA331" i="28"/>
  <c r="AA332" i="28"/>
  <c r="AA333" i="28"/>
  <c r="AA334" i="28"/>
  <c r="AA335" i="28"/>
  <c r="AA336" i="28"/>
  <c r="AA337" i="28"/>
  <c r="AA338" i="28"/>
  <c r="AA339" i="28"/>
  <c r="AA340" i="28"/>
  <c r="AA341" i="28"/>
  <c r="AA342" i="28"/>
  <c r="AA343" i="28"/>
  <c r="AA344" i="28"/>
  <c r="AA345" i="28"/>
  <c r="AA346" i="28"/>
  <c r="AA347" i="28"/>
  <c r="AA348" i="28"/>
  <c r="AA349" i="28"/>
  <c r="AA350" i="28"/>
  <c r="AA351" i="28"/>
  <c r="AA352" i="28"/>
  <c r="AA353" i="28"/>
  <c r="AA354" i="28"/>
  <c r="AA355" i="28"/>
  <c r="AA356" i="28"/>
  <c r="AA357" i="28"/>
  <c r="AA358" i="28"/>
  <c r="AA359" i="28"/>
  <c r="AA360" i="28"/>
  <c r="AA361" i="28"/>
  <c r="AA362" i="28"/>
  <c r="AA363" i="28"/>
  <c r="AA364" i="28"/>
  <c r="AA365" i="28"/>
  <c r="AA366" i="28"/>
  <c r="AA367" i="28"/>
  <c r="AA368" i="28"/>
  <c r="AA369" i="28"/>
  <c r="AA370" i="28"/>
  <c r="AA371" i="28"/>
  <c r="AA372" i="28"/>
  <c r="AA373" i="28"/>
  <c r="AA374" i="28"/>
  <c r="AA375" i="28"/>
  <c r="AA376" i="28"/>
  <c r="AA377" i="28"/>
  <c r="AA378" i="28"/>
  <c r="AA379" i="28"/>
  <c r="AA380" i="28"/>
  <c r="AA381" i="28"/>
  <c r="AA382" i="28"/>
  <c r="AA383" i="28"/>
  <c r="AA384" i="28"/>
  <c r="AA385" i="28"/>
  <c r="AA386" i="28"/>
  <c r="AA387" i="28"/>
  <c r="AA388" i="28"/>
  <c r="AA389" i="28"/>
  <c r="AA390" i="28"/>
  <c r="AA391" i="28"/>
  <c r="AA392" i="28"/>
  <c r="AA393" i="28"/>
  <c r="AA394" i="28"/>
  <c r="AA395" i="28"/>
  <c r="AA396" i="28"/>
  <c r="AA397" i="28"/>
  <c r="AA398" i="28"/>
  <c r="AA399" i="28"/>
  <c r="AA400" i="28"/>
  <c r="AA401" i="28"/>
  <c r="AA402" i="28"/>
  <c r="AA403" i="28"/>
  <c r="AA404" i="28"/>
  <c r="AA405" i="28"/>
  <c r="AA406" i="28"/>
  <c r="AA407" i="28"/>
  <c r="AA408" i="28"/>
  <c r="AA409" i="28"/>
  <c r="AA410" i="28"/>
  <c r="AA411" i="28"/>
  <c r="AA412" i="28"/>
  <c r="AA413" i="28"/>
  <c r="AA414" i="28"/>
  <c r="AA415" i="28"/>
  <c r="AA416" i="28"/>
  <c r="AA417" i="28"/>
  <c r="AA418" i="28"/>
  <c r="AA419" i="28"/>
  <c r="AA420" i="28"/>
  <c r="AA421" i="28"/>
  <c r="AA422" i="28"/>
  <c r="AA423" i="28"/>
  <c r="AA424" i="28"/>
  <c r="AA425" i="28"/>
  <c r="AA426" i="28"/>
  <c r="AA427" i="28"/>
  <c r="AA428" i="28"/>
  <c r="AA429" i="28"/>
  <c r="AA430" i="28"/>
  <c r="AA431" i="28"/>
  <c r="AA432" i="28"/>
  <c r="AA433" i="28"/>
  <c r="AA434" i="28"/>
  <c r="AA435" i="28"/>
  <c r="AA436" i="28"/>
  <c r="AA437" i="28"/>
  <c r="AA438" i="28"/>
  <c r="AA439" i="28"/>
  <c r="AA440" i="28"/>
  <c r="AA441" i="28"/>
  <c r="AA442" i="28"/>
  <c r="AA443" i="28"/>
  <c r="AA444" i="28"/>
  <c r="AA445" i="28"/>
  <c r="AA446" i="28"/>
  <c r="AA447" i="28"/>
  <c r="AA448" i="28"/>
  <c r="AA449" i="28"/>
  <c r="AA450" i="28"/>
  <c r="AA451" i="28"/>
  <c r="AA3" i="28"/>
  <c r="AA4" i="28"/>
  <c r="AA5" i="28"/>
  <c r="AA6" i="28"/>
  <c r="AA7" i="28"/>
  <c r="AA2" i="28"/>
  <c r="Y198" i="28"/>
  <c r="Y198" i="29" s="1"/>
  <c r="Y146" i="28" l="1"/>
  <c r="Y146" i="29" s="1"/>
  <c r="X142" i="28"/>
  <c r="X142" i="29" s="1"/>
  <c r="Y116" i="28"/>
  <c r="Y116" i="29" s="1"/>
  <c r="F3" i="28"/>
  <c r="F4" i="28"/>
  <c r="F5" i="28"/>
  <c r="F6" i="28"/>
  <c r="F7" i="28"/>
  <c r="F8" i="28"/>
  <c r="F9" i="28"/>
  <c r="F10" i="28"/>
  <c r="F11" i="28"/>
  <c r="F12" i="28"/>
  <c r="F13" i="28"/>
  <c r="F14" i="28"/>
  <c r="F15" i="28"/>
  <c r="F16" i="28"/>
  <c r="F17" i="28"/>
  <c r="F18" i="28"/>
  <c r="F19" i="28"/>
  <c r="F20" i="28"/>
  <c r="F21" i="28"/>
  <c r="F22" i="28"/>
  <c r="F23" i="28"/>
  <c r="F24" i="28"/>
  <c r="F25" i="28"/>
  <c r="F26" i="28"/>
  <c r="F27" i="28"/>
  <c r="F28" i="28"/>
  <c r="F29" i="28"/>
  <c r="F30" i="28"/>
  <c r="F31" i="28"/>
  <c r="F32" i="28"/>
  <c r="F33" i="28"/>
  <c r="F34" i="28"/>
  <c r="F35" i="28"/>
  <c r="F36" i="28"/>
  <c r="F37" i="28"/>
  <c r="F38" i="28"/>
  <c r="F39" i="28"/>
  <c r="F40" i="28"/>
  <c r="F41" i="28"/>
  <c r="F42" i="28"/>
  <c r="F43" i="28"/>
  <c r="F44" i="28"/>
  <c r="F45" i="28"/>
  <c r="F46" i="28"/>
  <c r="F47" i="28"/>
  <c r="F48" i="28"/>
  <c r="F49" i="28"/>
  <c r="F50" i="28"/>
  <c r="F51" i="28"/>
  <c r="F52" i="28"/>
  <c r="F53" i="28"/>
  <c r="F54" i="28"/>
  <c r="F55" i="28"/>
  <c r="F56" i="28"/>
  <c r="F57" i="28"/>
  <c r="F58" i="28"/>
  <c r="F59" i="28"/>
  <c r="F60" i="28"/>
  <c r="F61" i="28"/>
  <c r="F62" i="28"/>
  <c r="F63" i="28"/>
  <c r="F64" i="28"/>
  <c r="F65" i="28"/>
  <c r="F66" i="28"/>
  <c r="F67" i="28"/>
  <c r="F68" i="28"/>
  <c r="F69" i="28"/>
  <c r="F70" i="28"/>
  <c r="F71" i="28"/>
  <c r="F72" i="28"/>
  <c r="F73" i="28"/>
  <c r="F74" i="28"/>
  <c r="F75" i="28"/>
  <c r="F76" i="28"/>
  <c r="F77" i="28"/>
  <c r="F78" i="28"/>
  <c r="F79" i="28"/>
  <c r="F80" i="28"/>
  <c r="F81" i="28"/>
  <c r="F82" i="28"/>
  <c r="F83" i="28"/>
  <c r="F84" i="28"/>
  <c r="F85" i="28"/>
  <c r="F86" i="28"/>
  <c r="F87" i="28"/>
  <c r="F88" i="28"/>
  <c r="F89" i="28"/>
  <c r="F90" i="28"/>
  <c r="F91" i="28"/>
  <c r="F92" i="28"/>
  <c r="F93" i="28"/>
  <c r="F94" i="28"/>
  <c r="F95" i="28"/>
  <c r="F96" i="28"/>
  <c r="F97" i="28"/>
  <c r="F98" i="28"/>
  <c r="F99" i="28"/>
  <c r="F100" i="28"/>
  <c r="F101" i="28"/>
  <c r="F102" i="28"/>
  <c r="F103" i="28"/>
  <c r="F104" i="28"/>
  <c r="F105" i="28"/>
  <c r="F106" i="28"/>
  <c r="F107" i="28"/>
  <c r="F108" i="28"/>
  <c r="F109" i="28"/>
  <c r="F110" i="28"/>
  <c r="F111" i="28"/>
  <c r="F112" i="28"/>
  <c r="F113" i="28"/>
  <c r="F114" i="28"/>
  <c r="F115" i="28"/>
  <c r="F116" i="28"/>
  <c r="F117" i="28"/>
  <c r="F118" i="28"/>
  <c r="F119" i="28"/>
  <c r="F120" i="28"/>
  <c r="F121" i="28"/>
  <c r="F122" i="28"/>
  <c r="F123" i="28"/>
  <c r="F124" i="28"/>
  <c r="F125" i="28"/>
  <c r="F126" i="28"/>
  <c r="F127" i="28"/>
  <c r="F128" i="28"/>
  <c r="F129" i="28"/>
  <c r="F130" i="28"/>
  <c r="F131" i="28"/>
  <c r="F132" i="28"/>
  <c r="F133" i="28"/>
  <c r="F134" i="28"/>
  <c r="F135" i="28"/>
  <c r="F136" i="28"/>
  <c r="F137" i="28"/>
  <c r="F138" i="28"/>
  <c r="F139" i="28"/>
  <c r="F140" i="28"/>
  <c r="F141" i="28"/>
  <c r="F142" i="28"/>
  <c r="F143" i="28"/>
  <c r="F144" i="28"/>
  <c r="F145" i="28"/>
  <c r="F146" i="28"/>
  <c r="F147" i="28"/>
  <c r="F148" i="28"/>
  <c r="F149" i="28"/>
  <c r="F150" i="28"/>
  <c r="F151" i="28"/>
  <c r="F152" i="28"/>
  <c r="F153" i="28"/>
  <c r="F154" i="28"/>
  <c r="F155" i="28"/>
  <c r="F156" i="28"/>
  <c r="F157" i="28"/>
  <c r="F158" i="28"/>
  <c r="F159" i="28"/>
  <c r="F160" i="28"/>
  <c r="F161" i="28"/>
  <c r="F162" i="28"/>
  <c r="F163" i="28"/>
  <c r="F164" i="28"/>
  <c r="F165" i="28"/>
  <c r="F166" i="28"/>
  <c r="F167" i="28"/>
  <c r="F168" i="28"/>
  <c r="F169" i="28"/>
  <c r="F170" i="28"/>
  <c r="F171" i="28"/>
  <c r="F172" i="28"/>
  <c r="F173" i="28"/>
  <c r="F174" i="28"/>
  <c r="F175" i="28"/>
  <c r="F176" i="28"/>
  <c r="F177" i="28"/>
  <c r="F178" i="28"/>
  <c r="F179" i="28"/>
  <c r="F180" i="28"/>
  <c r="F181" i="28"/>
  <c r="F182" i="28"/>
  <c r="F183" i="28"/>
  <c r="F184" i="28"/>
  <c r="F185" i="28"/>
  <c r="F186" i="28"/>
  <c r="F187" i="28"/>
  <c r="F188" i="28"/>
  <c r="F189" i="28"/>
  <c r="F190" i="28"/>
  <c r="F191" i="28"/>
  <c r="F192" i="28"/>
  <c r="F193" i="28"/>
  <c r="F194" i="28"/>
  <c r="F195" i="28"/>
  <c r="F196" i="28"/>
  <c r="F197" i="28"/>
  <c r="F198" i="28"/>
  <c r="F199" i="28"/>
  <c r="F200" i="28"/>
  <c r="F201" i="28"/>
  <c r="F202" i="28"/>
  <c r="F203" i="28"/>
  <c r="F204" i="28"/>
  <c r="F205" i="28"/>
  <c r="F206" i="28"/>
  <c r="F207" i="28"/>
  <c r="F208" i="28"/>
  <c r="F209" i="28"/>
  <c r="F210" i="28"/>
  <c r="F211" i="28"/>
  <c r="F212" i="28"/>
  <c r="F213" i="28"/>
  <c r="F214" i="28"/>
  <c r="F215" i="28"/>
  <c r="F216" i="28"/>
  <c r="F217" i="28"/>
  <c r="F218" i="28"/>
  <c r="F219" i="28"/>
  <c r="F220" i="28"/>
  <c r="F221" i="28"/>
  <c r="F222" i="28"/>
  <c r="F223" i="28"/>
  <c r="F224" i="28"/>
  <c r="F225" i="28"/>
  <c r="F226" i="28"/>
  <c r="F227" i="28"/>
  <c r="F228" i="28"/>
  <c r="F229" i="28"/>
  <c r="F230" i="28"/>
  <c r="F231" i="28"/>
  <c r="F232" i="28"/>
  <c r="F233" i="28"/>
  <c r="F234" i="28"/>
  <c r="F235" i="28"/>
  <c r="F236" i="28"/>
  <c r="F237" i="28"/>
  <c r="F238" i="28"/>
  <c r="F239" i="28"/>
  <c r="F240" i="28"/>
  <c r="F241" i="28"/>
  <c r="F242" i="28"/>
  <c r="F243" i="28"/>
  <c r="F244" i="28"/>
  <c r="F245" i="28"/>
  <c r="F246" i="28"/>
  <c r="F247" i="28"/>
  <c r="F248" i="28"/>
  <c r="F249" i="28"/>
  <c r="F250" i="28"/>
  <c r="F251" i="28"/>
  <c r="F252" i="28"/>
  <c r="F253" i="28"/>
  <c r="F254" i="28"/>
  <c r="F255" i="28"/>
  <c r="F256" i="28"/>
  <c r="F257" i="28"/>
  <c r="F258" i="28"/>
  <c r="F259" i="28"/>
  <c r="F260" i="28"/>
  <c r="F261" i="28"/>
  <c r="F262" i="28"/>
  <c r="F263" i="28"/>
  <c r="F264" i="28"/>
  <c r="F265" i="28"/>
  <c r="F266" i="28"/>
  <c r="F267" i="28"/>
  <c r="F268" i="28"/>
  <c r="F269" i="28"/>
  <c r="F270" i="28"/>
  <c r="F271" i="28"/>
  <c r="F272" i="28"/>
  <c r="F273" i="28"/>
  <c r="F274" i="28"/>
  <c r="F275" i="28"/>
  <c r="F276" i="28"/>
  <c r="F277" i="28"/>
  <c r="F278" i="28"/>
  <c r="F279" i="28"/>
  <c r="F280" i="28"/>
  <c r="F281" i="28"/>
  <c r="F282" i="28"/>
  <c r="F283" i="28"/>
  <c r="F284" i="28"/>
  <c r="F285" i="28"/>
  <c r="F286" i="28"/>
  <c r="F287" i="28"/>
  <c r="F288" i="28"/>
  <c r="F289" i="28"/>
  <c r="F290" i="28"/>
  <c r="F291" i="28"/>
  <c r="F292" i="28"/>
  <c r="F293" i="28"/>
  <c r="F294" i="28"/>
  <c r="F295" i="28"/>
  <c r="F296" i="28"/>
  <c r="F297" i="28"/>
  <c r="F298" i="28"/>
  <c r="F299" i="28"/>
  <c r="F300" i="28"/>
  <c r="F301" i="28"/>
  <c r="F302" i="28"/>
  <c r="F303" i="28"/>
  <c r="F304" i="28"/>
  <c r="F305" i="28"/>
  <c r="F306" i="28"/>
  <c r="F307" i="28"/>
  <c r="F308" i="28"/>
  <c r="F309" i="28"/>
  <c r="F310" i="28"/>
  <c r="F311" i="28"/>
  <c r="F312" i="28"/>
  <c r="F313" i="28"/>
  <c r="F314" i="28"/>
  <c r="F315" i="28"/>
  <c r="F316" i="28"/>
  <c r="F317" i="28"/>
  <c r="F318" i="28"/>
  <c r="F319" i="28"/>
  <c r="F320" i="28"/>
  <c r="F321" i="28"/>
  <c r="F322" i="28"/>
  <c r="F323" i="28"/>
  <c r="F324" i="28"/>
  <c r="F325" i="28"/>
  <c r="F326" i="28"/>
  <c r="F327" i="28"/>
  <c r="F328" i="28"/>
  <c r="F329" i="28"/>
  <c r="F330" i="28"/>
  <c r="F331" i="28"/>
  <c r="F332" i="28"/>
  <c r="F333" i="28"/>
  <c r="F334" i="28"/>
  <c r="F335" i="28"/>
  <c r="F336" i="28"/>
  <c r="F337" i="28"/>
  <c r="F338" i="28"/>
  <c r="F339" i="28"/>
  <c r="F340" i="28"/>
  <c r="F341" i="28"/>
  <c r="F342" i="28"/>
  <c r="F343" i="28"/>
  <c r="F344" i="28"/>
  <c r="F345" i="28"/>
  <c r="F346" i="28"/>
  <c r="F347" i="28"/>
  <c r="F348" i="28"/>
  <c r="F349" i="28"/>
  <c r="F350" i="28"/>
  <c r="F351" i="28"/>
  <c r="F352" i="28"/>
  <c r="F353" i="28"/>
  <c r="F354" i="28"/>
  <c r="F355" i="28"/>
  <c r="F356" i="28"/>
  <c r="F357" i="28"/>
  <c r="F358" i="28"/>
  <c r="F359" i="28"/>
  <c r="F360" i="28"/>
  <c r="F361" i="28"/>
  <c r="F362" i="28"/>
  <c r="F363" i="28"/>
  <c r="F364" i="28"/>
  <c r="F365" i="28"/>
  <c r="F366" i="28"/>
  <c r="F367" i="28"/>
  <c r="F368" i="28"/>
  <c r="F369" i="28"/>
  <c r="F370" i="28"/>
  <c r="F371" i="28"/>
  <c r="F372" i="28"/>
  <c r="F373" i="28"/>
  <c r="F374" i="28"/>
  <c r="F375" i="28"/>
  <c r="F376" i="28"/>
  <c r="F377" i="28"/>
  <c r="F378" i="28"/>
  <c r="F379" i="28"/>
  <c r="F380" i="28"/>
  <c r="F381" i="28"/>
  <c r="F382" i="28"/>
  <c r="F383" i="28"/>
  <c r="F384" i="28"/>
  <c r="F385" i="28"/>
  <c r="F386" i="28"/>
  <c r="F387" i="28"/>
  <c r="F388" i="28"/>
  <c r="F389" i="28"/>
  <c r="F390" i="28"/>
  <c r="F391" i="28"/>
  <c r="F392" i="28"/>
  <c r="F393" i="28"/>
  <c r="F394" i="28"/>
  <c r="F395" i="28"/>
  <c r="F396" i="28"/>
  <c r="F397" i="28"/>
  <c r="F398" i="28"/>
  <c r="F399" i="28"/>
  <c r="F400" i="28"/>
  <c r="F401" i="28"/>
  <c r="F402" i="28"/>
  <c r="F403" i="28"/>
  <c r="F404" i="28"/>
  <c r="F405" i="28"/>
  <c r="F406" i="28"/>
  <c r="F407" i="28"/>
  <c r="F408" i="28"/>
  <c r="F409" i="28"/>
  <c r="F410" i="28"/>
  <c r="F411" i="28"/>
  <c r="F412" i="28"/>
  <c r="F413" i="28"/>
  <c r="F414" i="28"/>
  <c r="F415" i="28"/>
  <c r="F416" i="28"/>
  <c r="F417" i="28"/>
  <c r="F418" i="28"/>
  <c r="F419" i="28"/>
  <c r="F420" i="28"/>
  <c r="F421" i="28"/>
  <c r="F422" i="28"/>
  <c r="F423" i="28"/>
  <c r="F424" i="28"/>
  <c r="F425" i="28"/>
  <c r="F426" i="28"/>
  <c r="F427" i="28"/>
  <c r="F428" i="28"/>
  <c r="F429" i="28"/>
  <c r="F430" i="28"/>
  <c r="F431" i="28"/>
  <c r="F432" i="28"/>
  <c r="F433" i="28"/>
  <c r="F434" i="28"/>
  <c r="F435" i="28"/>
  <c r="F436" i="28"/>
  <c r="F437" i="28"/>
  <c r="F438" i="28"/>
  <c r="F439" i="28"/>
  <c r="F440" i="28"/>
  <c r="F441" i="28"/>
  <c r="F442" i="28"/>
  <c r="F443" i="28"/>
  <c r="F444" i="28"/>
  <c r="F445" i="28"/>
  <c r="F446" i="28"/>
  <c r="F447" i="28"/>
  <c r="F448" i="28"/>
  <c r="F449" i="28"/>
  <c r="F450" i="28"/>
  <c r="F451" i="28"/>
  <c r="F2" i="28"/>
  <c r="Y3" i="28"/>
  <c r="Y3" i="29" s="1"/>
  <c r="Y4" i="28"/>
  <c r="Y4" i="29" s="1"/>
  <c r="Y5" i="28"/>
  <c r="Y5" i="29" s="1"/>
  <c r="Y6" i="28"/>
  <c r="Y6" i="29" s="1"/>
  <c r="Y7" i="28"/>
  <c r="Y7" i="29" s="1"/>
  <c r="Y8" i="28"/>
  <c r="Y8" i="29" s="1"/>
  <c r="Y9" i="28"/>
  <c r="Y9" i="29" s="1"/>
  <c r="Y10" i="28"/>
  <c r="Y10" i="29" s="1"/>
  <c r="Y11" i="28"/>
  <c r="Y11" i="29" s="1"/>
  <c r="Y12" i="28"/>
  <c r="Y12" i="29" s="1"/>
  <c r="Y13" i="28"/>
  <c r="Y13" i="29" s="1"/>
  <c r="Y14" i="28"/>
  <c r="Y14" i="29" s="1"/>
  <c r="Y15" i="28"/>
  <c r="Y15" i="29" s="1"/>
  <c r="Y16" i="28"/>
  <c r="Y16" i="29" s="1"/>
  <c r="Y17" i="28"/>
  <c r="Y17" i="29" s="1"/>
  <c r="Y18" i="28"/>
  <c r="Y18" i="29" s="1"/>
  <c r="Y19" i="28"/>
  <c r="Y19" i="29" s="1"/>
  <c r="Y20" i="28"/>
  <c r="Y20" i="29" s="1"/>
  <c r="Y21" i="28"/>
  <c r="Y21" i="29" s="1"/>
  <c r="Y22" i="28"/>
  <c r="Y22" i="29" s="1"/>
  <c r="Y23" i="28"/>
  <c r="Y23" i="29" s="1"/>
  <c r="Y24" i="28"/>
  <c r="Y24" i="29" s="1"/>
  <c r="Y25" i="28"/>
  <c r="Y25" i="29" s="1"/>
  <c r="Y26" i="28"/>
  <c r="Y26" i="29" s="1"/>
  <c r="Y27" i="28"/>
  <c r="Y27" i="29" s="1"/>
  <c r="Y28" i="28"/>
  <c r="Y28" i="29" s="1"/>
  <c r="Y29" i="28"/>
  <c r="Y29" i="29" s="1"/>
  <c r="Y30" i="28"/>
  <c r="Y30" i="29" s="1"/>
  <c r="Y31" i="28"/>
  <c r="Y31" i="29" s="1"/>
  <c r="Y32" i="28"/>
  <c r="Y32" i="29" s="1"/>
  <c r="Y33" i="28"/>
  <c r="Y33" i="29" s="1"/>
  <c r="Y34" i="28"/>
  <c r="Y34" i="29" s="1"/>
  <c r="Y35" i="28"/>
  <c r="Y35" i="29" s="1"/>
  <c r="Y36" i="28"/>
  <c r="Y36" i="29" s="1"/>
  <c r="Y37" i="28"/>
  <c r="Y37" i="29" s="1"/>
  <c r="Y38" i="28"/>
  <c r="Y38" i="29" s="1"/>
  <c r="Y39" i="28"/>
  <c r="Y39" i="29" s="1"/>
  <c r="Y40" i="28"/>
  <c r="Y40" i="29" s="1"/>
  <c r="Y41" i="28"/>
  <c r="Y41" i="29" s="1"/>
  <c r="Y42" i="28"/>
  <c r="Y42" i="29" s="1"/>
  <c r="Y43" i="28"/>
  <c r="Y43" i="29" s="1"/>
  <c r="Y44" i="28"/>
  <c r="Y44" i="29" s="1"/>
  <c r="Y45" i="28"/>
  <c r="Y45" i="29" s="1"/>
  <c r="Y46" i="28"/>
  <c r="Y46" i="29" s="1"/>
  <c r="Y47" i="28"/>
  <c r="Y47" i="29" s="1"/>
  <c r="Y48" i="28"/>
  <c r="Y48" i="29" s="1"/>
  <c r="Y49" i="28"/>
  <c r="Y49" i="29" s="1"/>
  <c r="Y50" i="28"/>
  <c r="Y50" i="29" s="1"/>
  <c r="Y51" i="28"/>
  <c r="Y51" i="29" s="1"/>
  <c r="Y52" i="28"/>
  <c r="Y52" i="29" s="1"/>
  <c r="Y53" i="28"/>
  <c r="Y53" i="29" s="1"/>
  <c r="Y54" i="28"/>
  <c r="Y54" i="29" s="1"/>
  <c r="Y55" i="28"/>
  <c r="Y55" i="29" s="1"/>
  <c r="Y56" i="28"/>
  <c r="Y56" i="29" s="1"/>
  <c r="Y57" i="28"/>
  <c r="Y57" i="29" s="1"/>
  <c r="Y58" i="28"/>
  <c r="Y58" i="29" s="1"/>
  <c r="Y59" i="28"/>
  <c r="Y59" i="29" s="1"/>
  <c r="Y60" i="28"/>
  <c r="Y60" i="29" s="1"/>
  <c r="Y61" i="28"/>
  <c r="Y61" i="29" s="1"/>
  <c r="Y62" i="28"/>
  <c r="Y62" i="29" s="1"/>
  <c r="Y63" i="28"/>
  <c r="Y63" i="29" s="1"/>
  <c r="Y64" i="28"/>
  <c r="Y64" i="29" s="1"/>
  <c r="Y65" i="28"/>
  <c r="Y65" i="29" s="1"/>
  <c r="Y66" i="28"/>
  <c r="Y66" i="29" s="1"/>
  <c r="Y67" i="28"/>
  <c r="Y67" i="29" s="1"/>
  <c r="Y68" i="28"/>
  <c r="Y68" i="29" s="1"/>
  <c r="Y69" i="28"/>
  <c r="Y69" i="29" s="1"/>
  <c r="Y70" i="28"/>
  <c r="Y70" i="29" s="1"/>
  <c r="Y71" i="28"/>
  <c r="Y71" i="29" s="1"/>
  <c r="Y72" i="28"/>
  <c r="Y72" i="29" s="1"/>
  <c r="Y73" i="28"/>
  <c r="Y73" i="29" s="1"/>
  <c r="Y74" i="28"/>
  <c r="Y74" i="29" s="1"/>
  <c r="Y75" i="28"/>
  <c r="Y75" i="29" s="1"/>
  <c r="Y76" i="28"/>
  <c r="Y76" i="29" s="1"/>
  <c r="Y77" i="28"/>
  <c r="Y77" i="29" s="1"/>
  <c r="Y78" i="28"/>
  <c r="Y78" i="29" s="1"/>
  <c r="Y79" i="28"/>
  <c r="Y79" i="29" s="1"/>
  <c r="Y80" i="28"/>
  <c r="Y80" i="29" s="1"/>
  <c r="Y81" i="28"/>
  <c r="Y81" i="29" s="1"/>
  <c r="Y82" i="28"/>
  <c r="Y82" i="29" s="1"/>
  <c r="Y83" i="28"/>
  <c r="Y83" i="29" s="1"/>
  <c r="Y84" i="28"/>
  <c r="Y84" i="29" s="1"/>
  <c r="Y85" i="28"/>
  <c r="Y85" i="29" s="1"/>
  <c r="Y86" i="28"/>
  <c r="Y86" i="29" s="1"/>
  <c r="Y87" i="28"/>
  <c r="Y87" i="29" s="1"/>
  <c r="Y88" i="28"/>
  <c r="Y88" i="29" s="1"/>
  <c r="Y89" i="28"/>
  <c r="Y89" i="29" s="1"/>
  <c r="Y90" i="28"/>
  <c r="Y90" i="29" s="1"/>
  <c r="Y91" i="28"/>
  <c r="Y91" i="29" s="1"/>
  <c r="Y92" i="28"/>
  <c r="Y92" i="29" s="1"/>
  <c r="Y93" i="28"/>
  <c r="Y93" i="29" s="1"/>
  <c r="Y94" i="28"/>
  <c r="Y94" i="29" s="1"/>
  <c r="Y95" i="28"/>
  <c r="Y95" i="29" s="1"/>
  <c r="Y96" i="28"/>
  <c r="Y96" i="29" s="1"/>
  <c r="Y97" i="28"/>
  <c r="Y97" i="29" s="1"/>
  <c r="Y98" i="28"/>
  <c r="Y98" i="29" s="1"/>
  <c r="Y99" i="28"/>
  <c r="Y99" i="29" s="1"/>
  <c r="Y100" i="28"/>
  <c r="Y100" i="29" s="1"/>
  <c r="Y101" i="28"/>
  <c r="Y101" i="29" s="1"/>
  <c r="Y102" i="28"/>
  <c r="Y102" i="29" s="1"/>
  <c r="Y103" i="28"/>
  <c r="Y103" i="29" s="1"/>
  <c r="Y104" i="28"/>
  <c r="Y104" i="29" s="1"/>
  <c r="Y105" i="28"/>
  <c r="Y105" i="29" s="1"/>
  <c r="Y106" i="28"/>
  <c r="Y106" i="29" s="1"/>
  <c r="Y107" i="28"/>
  <c r="Y107" i="29" s="1"/>
  <c r="Y108" i="28"/>
  <c r="Y108" i="29" s="1"/>
  <c r="Y109" i="28"/>
  <c r="Y109" i="29" s="1"/>
  <c r="Y110" i="28"/>
  <c r="Y110" i="29" s="1"/>
  <c r="Y111" i="28"/>
  <c r="Y111" i="29" s="1"/>
  <c r="Y112" i="28"/>
  <c r="Y112" i="29" s="1"/>
  <c r="Y113" i="28"/>
  <c r="Y113" i="29" s="1"/>
  <c r="Y114" i="28"/>
  <c r="Y114" i="29" s="1"/>
  <c r="Y115" i="28"/>
  <c r="Y115" i="29" s="1"/>
  <c r="Y117" i="28"/>
  <c r="Y117" i="29" s="1"/>
  <c r="Y118" i="28"/>
  <c r="Y118" i="29" s="1"/>
  <c r="Y119" i="28"/>
  <c r="Y119" i="29" s="1"/>
  <c r="Y120" i="28"/>
  <c r="Y120" i="29" s="1"/>
  <c r="Y121" i="28"/>
  <c r="Y121" i="29" s="1"/>
  <c r="Y122" i="28"/>
  <c r="Y122" i="29" s="1"/>
  <c r="Y123" i="28"/>
  <c r="Y123" i="29" s="1"/>
  <c r="Y124" i="28"/>
  <c r="Y124" i="29" s="1"/>
  <c r="Y125" i="28"/>
  <c r="Y125" i="29" s="1"/>
  <c r="Y126" i="28"/>
  <c r="Y126" i="29" s="1"/>
  <c r="Y127" i="28"/>
  <c r="Y127" i="29" s="1"/>
  <c r="Y128" i="28"/>
  <c r="Y128" i="29" s="1"/>
  <c r="Y129" i="28"/>
  <c r="Y129" i="29" s="1"/>
  <c r="Y130" i="28"/>
  <c r="Y130" i="29" s="1"/>
  <c r="Y131" i="28"/>
  <c r="Y131" i="29" s="1"/>
  <c r="Y132" i="28"/>
  <c r="Y132" i="29" s="1"/>
  <c r="Y133" i="28"/>
  <c r="Y133" i="29" s="1"/>
  <c r="Y134" i="28"/>
  <c r="Y134" i="29" s="1"/>
  <c r="Y135" i="28"/>
  <c r="Y135" i="29" s="1"/>
  <c r="Y136" i="28"/>
  <c r="Y136" i="29" s="1"/>
  <c r="Y137" i="28"/>
  <c r="Y137" i="29" s="1"/>
  <c r="Y138" i="28"/>
  <c r="Y138" i="29" s="1"/>
  <c r="Y139" i="28"/>
  <c r="Y139" i="29" s="1"/>
  <c r="Y140" i="28"/>
  <c r="Y140" i="29" s="1"/>
  <c r="Y141" i="28"/>
  <c r="Y141" i="29" s="1"/>
  <c r="Y142" i="28"/>
  <c r="Y142" i="29" s="1"/>
  <c r="Y143" i="28"/>
  <c r="Y143" i="29" s="1"/>
  <c r="Y144" i="28"/>
  <c r="Y144" i="29" s="1"/>
  <c r="Y145" i="28"/>
  <c r="Y145" i="29" s="1"/>
  <c r="Y147" i="28"/>
  <c r="Y147" i="29" s="1"/>
  <c r="Y148" i="28"/>
  <c r="Y148" i="29" s="1"/>
  <c r="Y149" i="28"/>
  <c r="Y149" i="29" s="1"/>
  <c r="Y150" i="28"/>
  <c r="Y150" i="29" s="1"/>
  <c r="Y151" i="28"/>
  <c r="Y151" i="29" s="1"/>
  <c r="Y152" i="28"/>
  <c r="Y152" i="29" s="1"/>
  <c r="Y153" i="28"/>
  <c r="Y153" i="29" s="1"/>
  <c r="Y154" i="28"/>
  <c r="Y154" i="29" s="1"/>
  <c r="Y155" i="28"/>
  <c r="Y155" i="29" s="1"/>
  <c r="Y156" i="28"/>
  <c r="Y156" i="29" s="1"/>
  <c r="Y157" i="28"/>
  <c r="Y157" i="29" s="1"/>
  <c r="Y158" i="28"/>
  <c r="Y158" i="29" s="1"/>
  <c r="Y159" i="28"/>
  <c r="Y159" i="29" s="1"/>
  <c r="Y160" i="28"/>
  <c r="Y160" i="29" s="1"/>
  <c r="Y161" i="28"/>
  <c r="Y161" i="29" s="1"/>
  <c r="Y162" i="28"/>
  <c r="Y162" i="29" s="1"/>
  <c r="Y163" i="28"/>
  <c r="Y163" i="29" s="1"/>
  <c r="Y164" i="28"/>
  <c r="Y164" i="29" s="1"/>
  <c r="Y165" i="28"/>
  <c r="Y165" i="29" s="1"/>
  <c r="Y166" i="28"/>
  <c r="Y166" i="29" s="1"/>
  <c r="Y167" i="28"/>
  <c r="Y167" i="29" s="1"/>
  <c r="Y168" i="28"/>
  <c r="Y168" i="29" s="1"/>
  <c r="Y169" i="28"/>
  <c r="Y169" i="29" s="1"/>
  <c r="Y170" i="28"/>
  <c r="Y170" i="29" s="1"/>
  <c r="Y171" i="28"/>
  <c r="Y171" i="29" s="1"/>
  <c r="Y172" i="28"/>
  <c r="Y172" i="29" s="1"/>
  <c r="Y173" i="28"/>
  <c r="Y173" i="29" s="1"/>
  <c r="Y174" i="28"/>
  <c r="Y174" i="29" s="1"/>
  <c r="Y175" i="28"/>
  <c r="Y175" i="29" s="1"/>
  <c r="Y176" i="28"/>
  <c r="Y176" i="29" s="1"/>
  <c r="Y177" i="28"/>
  <c r="Y177" i="29" s="1"/>
  <c r="Y178" i="28"/>
  <c r="Y178" i="29" s="1"/>
  <c r="Y179" i="28"/>
  <c r="Y179" i="29" s="1"/>
  <c r="Y180" i="28"/>
  <c r="Y180" i="29" s="1"/>
  <c r="Y181" i="28"/>
  <c r="Y181" i="29" s="1"/>
  <c r="Y182" i="28"/>
  <c r="Y182" i="29" s="1"/>
  <c r="Y183" i="28"/>
  <c r="Y183" i="29" s="1"/>
  <c r="Y184" i="28"/>
  <c r="Y184" i="29" s="1"/>
  <c r="Y185" i="28"/>
  <c r="Y185" i="29" s="1"/>
  <c r="Y186" i="28"/>
  <c r="Y186" i="29" s="1"/>
  <c r="Y187" i="28"/>
  <c r="Y187" i="29" s="1"/>
  <c r="Y188" i="28"/>
  <c r="Y188" i="29" s="1"/>
  <c r="Y189" i="28"/>
  <c r="Y189" i="29" s="1"/>
  <c r="Y190" i="28"/>
  <c r="Y190" i="29" s="1"/>
  <c r="Y191" i="28"/>
  <c r="Y191" i="29" s="1"/>
  <c r="Y192" i="28"/>
  <c r="Y192" i="29" s="1"/>
  <c r="Y193" i="28"/>
  <c r="Y193" i="29" s="1"/>
  <c r="Y194" i="28"/>
  <c r="Y194" i="29" s="1"/>
  <c r="Y195" i="28"/>
  <c r="Y195" i="29" s="1"/>
  <c r="Y196" i="28"/>
  <c r="Y196" i="29" s="1"/>
  <c r="Y197" i="28"/>
  <c r="Y197" i="29" s="1"/>
  <c r="Y199" i="28"/>
  <c r="Y199" i="29" s="1"/>
  <c r="Y200" i="28"/>
  <c r="Y200" i="29" s="1"/>
  <c r="Y201" i="28"/>
  <c r="Y201" i="29" s="1"/>
  <c r="Y202" i="28"/>
  <c r="Y202" i="29" s="1"/>
  <c r="Y203" i="28"/>
  <c r="Y203" i="29" s="1"/>
  <c r="Y204" i="28"/>
  <c r="Y204" i="29" s="1"/>
  <c r="Y205" i="28"/>
  <c r="Y205" i="29" s="1"/>
  <c r="Y206" i="28"/>
  <c r="Y206" i="29" s="1"/>
  <c r="Y207" i="28"/>
  <c r="Y207" i="29" s="1"/>
  <c r="Y208" i="28"/>
  <c r="Y208" i="29" s="1"/>
  <c r="Y209" i="28"/>
  <c r="Y209" i="29" s="1"/>
  <c r="Y210" i="28"/>
  <c r="Y210" i="29" s="1"/>
  <c r="Y211" i="28"/>
  <c r="Y211" i="29" s="1"/>
  <c r="Y212" i="28"/>
  <c r="Y212" i="29" s="1"/>
  <c r="Y213" i="28"/>
  <c r="Y213" i="29" s="1"/>
  <c r="Y214" i="28"/>
  <c r="Y214" i="29" s="1"/>
  <c r="Y215" i="28"/>
  <c r="Y215" i="29" s="1"/>
  <c r="Y216" i="28"/>
  <c r="Y216" i="29" s="1"/>
  <c r="Y217" i="28"/>
  <c r="Y217" i="29" s="1"/>
  <c r="Y218" i="28"/>
  <c r="Y218" i="29" s="1"/>
  <c r="Y219" i="28"/>
  <c r="Y219" i="29" s="1"/>
  <c r="Y220" i="28"/>
  <c r="Y220" i="29" s="1"/>
  <c r="Y221" i="28"/>
  <c r="Y221" i="29" s="1"/>
  <c r="Y222" i="28"/>
  <c r="Y222" i="29" s="1"/>
  <c r="Y223" i="28"/>
  <c r="Y223" i="29" s="1"/>
  <c r="Y224" i="28"/>
  <c r="Y224" i="29" s="1"/>
  <c r="Y225" i="28"/>
  <c r="Y225" i="29" s="1"/>
  <c r="Y226" i="28"/>
  <c r="Y226" i="29" s="1"/>
  <c r="Y227" i="28"/>
  <c r="Y227" i="29" s="1"/>
  <c r="Y228" i="28"/>
  <c r="Y228" i="29" s="1"/>
  <c r="Y229" i="28"/>
  <c r="Y229" i="29" s="1"/>
  <c r="Y230" i="28"/>
  <c r="Y230" i="29" s="1"/>
  <c r="Y231" i="28"/>
  <c r="Y231" i="29" s="1"/>
  <c r="Y232" i="28"/>
  <c r="Y232" i="29" s="1"/>
  <c r="Y233" i="28"/>
  <c r="Y233" i="29" s="1"/>
  <c r="Y234" i="28"/>
  <c r="Y234" i="29" s="1"/>
  <c r="Y235" i="28"/>
  <c r="Y235" i="29" s="1"/>
  <c r="Y236" i="28"/>
  <c r="Y236" i="29" s="1"/>
  <c r="Y237" i="28"/>
  <c r="Y237" i="29" s="1"/>
  <c r="Y238" i="28"/>
  <c r="Y238" i="29" s="1"/>
  <c r="Y239" i="28"/>
  <c r="Y239" i="29" s="1"/>
  <c r="Y240" i="28"/>
  <c r="Y240" i="29" s="1"/>
  <c r="Y241" i="28"/>
  <c r="Y241" i="29" s="1"/>
  <c r="Y242" i="28"/>
  <c r="Y242" i="29" s="1"/>
  <c r="Y243" i="28"/>
  <c r="Y243" i="29" s="1"/>
  <c r="Y244" i="28"/>
  <c r="Y244" i="29" s="1"/>
  <c r="Y245" i="28"/>
  <c r="Y245" i="29" s="1"/>
  <c r="Y246" i="28"/>
  <c r="Y246" i="29" s="1"/>
  <c r="Y247" i="28"/>
  <c r="Y247" i="29" s="1"/>
  <c r="Y248" i="28"/>
  <c r="Y248" i="29" s="1"/>
  <c r="Y249" i="28"/>
  <c r="Y249" i="29" s="1"/>
  <c r="Y250" i="28"/>
  <c r="Y250" i="29" s="1"/>
  <c r="Y251" i="28"/>
  <c r="Y251" i="29" s="1"/>
  <c r="Y252" i="28"/>
  <c r="Y252" i="29" s="1"/>
  <c r="Y253" i="28"/>
  <c r="Y253" i="29" s="1"/>
  <c r="Y254" i="28"/>
  <c r="Y254" i="29" s="1"/>
  <c r="Y255" i="28"/>
  <c r="Y255" i="29" s="1"/>
  <c r="Y256" i="28"/>
  <c r="Y256" i="29" s="1"/>
  <c r="Y257" i="28"/>
  <c r="Y257" i="29" s="1"/>
  <c r="Y258" i="28"/>
  <c r="Y258" i="29" s="1"/>
  <c r="Y259" i="28"/>
  <c r="Y259" i="29" s="1"/>
  <c r="Y260" i="28"/>
  <c r="Y260" i="29" s="1"/>
  <c r="Y261" i="28"/>
  <c r="Y261" i="29" s="1"/>
  <c r="Y262" i="28"/>
  <c r="Y262" i="29" s="1"/>
  <c r="Y263" i="28"/>
  <c r="Y263" i="29" s="1"/>
  <c r="Y264" i="28"/>
  <c r="Y264" i="29" s="1"/>
  <c r="Y265" i="28"/>
  <c r="Y265" i="29" s="1"/>
  <c r="Y266" i="28"/>
  <c r="Y266" i="29" s="1"/>
  <c r="Y267" i="28"/>
  <c r="Y267" i="29" s="1"/>
  <c r="Y268" i="28"/>
  <c r="Y268" i="29" s="1"/>
  <c r="Y269" i="28"/>
  <c r="Y269" i="29" s="1"/>
  <c r="Y270" i="28"/>
  <c r="Y270" i="29" s="1"/>
  <c r="Y271" i="28"/>
  <c r="Y271" i="29" s="1"/>
  <c r="Y272" i="28"/>
  <c r="Y272" i="29" s="1"/>
  <c r="Y273" i="28"/>
  <c r="Y273" i="29" s="1"/>
  <c r="Y274" i="28"/>
  <c r="Y274" i="29" s="1"/>
  <c r="Y275" i="28"/>
  <c r="Y275" i="29" s="1"/>
  <c r="Y276" i="28"/>
  <c r="Y276" i="29" s="1"/>
  <c r="Y277" i="28"/>
  <c r="Y277" i="29" s="1"/>
  <c r="Y278" i="28"/>
  <c r="Y278" i="29" s="1"/>
  <c r="Y279" i="28"/>
  <c r="Y279" i="29" s="1"/>
  <c r="Y280" i="28"/>
  <c r="Y280" i="29" s="1"/>
  <c r="Y281" i="28"/>
  <c r="Y281" i="29" s="1"/>
  <c r="Y282" i="28"/>
  <c r="Y282" i="29" s="1"/>
  <c r="Y283" i="28"/>
  <c r="Y283" i="29" s="1"/>
  <c r="Y284" i="28"/>
  <c r="Y284" i="29" s="1"/>
  <c r="Y285" i="28"/>
  <c r="Y285" i="29" s="1"/>
  <c r="Y286" i="28"/>
  <c r="Y286" i="29" s="1"/>
  <c r="Y287" i="28"/>
  <c r="Y287" i="29" s="1"/>
  <c r="Y288" i="28"/>
  <c r="Y288" i="29" s="1"/>
  <c r="Y289" i="28"/>
  <c r="Y289" i="29" s="1"/>
  <c r="Y290" i="28"/>
  <c r="Y290" i="29" s="1"/>
  <c r="Y291" i="28"/>
  <c r="Y291" i="29" s="1"/>
  <c r="Y292" i="28"/>
  <c r="Y292" i="29" s="1"/>
  <c r="Y293" i="28"/>
  <c r="Y293" i="29" s="1"/>
  <c r="Y294" i="28"/>
  <c r="Y294" i="29" s="1"/>
  <c r="Y295" i="28"/>
  <c r="Y295" i="29" s="1"/>
  <c r="Y296" i="28"/>
  <c r="Y296" i="29" s="1"/>
  <c r="Y297" i="28"/>
  <c r="Y297" i="29" s="1"/>
  <c r="Y298" i="28"/>
  <c r="Y298" i="29" s="1"/>
  <c r="Y299" i="28"/>
  <c r="Y299" i="29" s="1"/>
  <c r="Y300" i="28"/>
  <c r="Y300" i="29" s="1"/>
  <c r="Y301" i="28"/>
  <c r="Y301" i="29" s="1"/>
  <c r="Y302" i="28"/>
  <c r="Y302" i="29" s="1"/>
  <c r="Y303" i="28"/>
  <c r="Y303" i="29" s="1"/>
  <c r="Y304" i="28"/>
  <c r="Y304" i="29" s="1"/>
  <c r="Y305" i="28"/>
  <c r="Y305" i="29" s="1"/>
  <c r="Y306" i="28"/>
  <c r="Y306" i="29" s="1"/>
  <c r="Y307" i="28"/>
  <c r="Y307" i="29" s="1"/>
  <c r="Y308" i="28"/>
  <c r="Y308" i="29" s="1"/>
  <c r="Y309" i="28"/>
  <c r="Y309" i="29" s="1"/>
  <c r="Y310" i="28"/>
  <c r="Y310" i="29" s="1"/>
  <c r="Y311" i="28"/>
  <c r="Y311" i="29" s="1"/>
  <c r="Y312" i="28"/>
  <c r="Y312" i="29" s="1"/>
  <c r="Y313" i="28"/>
  <c r="Y313" i="29" s="1"/>
  <c r="Y314" i="28"/>
  <c r="Y314" i="29" s="1"/>
  <c r="Y315" i="28"/>
  <c r="Y315" i="29" s="1"/>
  <c r="Y316" i="28"/>
  <c r="Y316" i="29" s="1"/>
  <c r="Y317" i="28"/>
  <c r="Y317" i="29" s="1"/>
  <c r="Y318" i="28"/>
  <c r="Y318" i="29" s="1"/>
  <c r="Y319" i="28"/>
  <c r="Y319" i="29" s="1"/>
  <c r="Y320" i="28"/>
  <c r="Y320" i="29" s="1"/>
  <c r="Y321" i="28"/>
  <c r="Y321" i="29" s="1"/>
  <c r="Y322" i="28"/>
  <c r="Y322" i="29" s="1"/>
  <c r="Y323" i="28"/>
  <c r="Y323" i="29" s="1"/>
  <c r="Y324" i="28"/>
  <c r="Y324" i="29" s="1"/>
  <c r="Y325" i="28"/>
  <c r="Y325" i="29" s="1"/>
  <c r="Y326" i="28"/>
  <c r="Y326" i="29" s="1"/>
  <c r="Y327" i="28"/>
  <c r="Y327" i="29" s="1"/>
  <c r="Y328" i="28"/>
  <c r="Y328" i="29" s="1"/>
  <c r="Y329" i="28"/>
  <c r="Y329" i="29" s="1"/>
  <c r="Y330" i="28"/>
  <c r="Y330" i="29" s="1"/>
  <c r="Y331" i="28"/>
  <c r="Y331" i="29" s="1"/>
  <c r="Y332" i="28"/>
  <c r="Y332" i="29" s="1"/>
  <c r="Y333" i="28"/>
  <c r="Y333" i="29" s="1"/>
  <c r="Y334" i="28"/>
  <c r="Y334" i="29" s="1"/>
  <c r="Y335" i="28"/>
  <c r="Y335" i="29" s="1"/>
  <c r="Y336" i="28"/>
  <c r="Y336" i="29" s="1"/>
  <c r="Y337" i="28"/>
  <c r="Y337" i="29" s="1"/>
  <c r="Y338" i="28"/>
  <c r="Y338" i="29" s="1"/>
  <c r="Y339" i="28"/>
  <c r="Y339" i="29" s="1"/>
  <c r="Y340" i="28"/>
  <c r="Y340" i="29" s="1"/>
  <c r="Y341" i="28"/>
  <c r="Y341" i="29" s="1"/>
  <c r="Y342" i="28"/>
  <c r="Y342" i="29" s="1"/>
  <c r="Y343" i="28"/>
  <c r="Y343" i="29" s="1"/>
  <c r="Y344" i="28"/>
  <c r="Y344" i="29" s="1"/>
  <c r="Y345" i="28"/>
  <c r="Y345" i="29" s="1"/>
  <c r="Y346" i="28"/>
  <c r="Y346" i="29" s="1"/>
  <c r="Y347" i="28"/>
  <c r="Y347" i="29" s="1"/>
  <c r="Y348" i="28"/>
  <c r="Y348" i="29" s="1"/>
  <c r="Y349" i="28"/>
  <c r="Y349" i="29" s="1"/>
  <c r="Y350" i="28"/>
  <c r="Y350" i="29" s="1"/>
  <c r="Y351" i="28"/>
  <c r="Y351" i="29" s="1"/>
  <c r="Y352" i="28"/>
  <c r="Y352" i="29" s="1"/>
  <c r="Y353" i="28"/>
  <c r="Y353" i="29" s="1"/>
  <c r="Y354" i="28"/>
  <c r="Y354" i="29" s="1"/>
  <c r="Y355" i="28"/>
  <c r="Y355" i="29" s="1"/>
  <c r="Y356" i="28"/>
  <c r="Y356" i="29" s="1"/>
  <c r="Y357" i="28"/>
  <c r="Y357" i="29" s="1"/>
  <c r="Y358" i="28"/>
  <c r="Y358" i="29" s="1"/>
  <c r="Y359" i="28"/>
  <c r="Y359" i="29" s="1"/>
  <c r="Y360" i="28"/>
  <c r="Y360" i="29" s="1"/>
  <c r="Y361" i="28"/>
  <c r="Y361" i="29" s="1"/>
  <c r="Y362" i="28"/>
  <c r="Y362" i="29" s="1"/>
  <c r="Y363" i="28"/>
  <c r="Y363" i="29" s="1"/>
  <c r="Y364" i="28"/>
  <c r="Y364" i="29" s="1"/>
  <c r="Y365" i="28"/>
  <c r="Y365" i="29" s="1"/>
  <c r="Y366" i="28"/>
  <c r="Y366" i="29" s="1"/>
  <c r="Y367" i="28"/>
  <c r="Y367" i="29" s="1"/>
  <c r="Y368" i="29"/>
  <c r="Y369" i="29"/>
  <c r="Y370" i="29"/>
  <c r="Y371" i="28"/>
  <c r="Y371" i="29" s="1"/>
  <c r="Y372" i="28"/>
  <c r="Y372" i="29" s="1"/>
  <c r="Y373" i="28"/>
  <c r="Y373" i="29" s="1"/>
  <c r="Y374" i="28"/>
  <c r="Y374" i="29" s="1"/>
  <c r="Y375" i="28"/>
  <c r="Y375" i="29" s="1"/>
  <c r="Y376" i="28"/>
  <c r="Y376" i="29" s="1"/>
  <c r="Y377" i="28"/>
  <c r="Y377" i="29" s="1"/>
  <c r="Y378" i="28"/>
  <c r="Y378" i="29" s="1"/>
  <c r="Y379" i="28"/>
  <c r="Y379" i="29" s="1"/>
  <c r="Y380" i="28"/>
  <c r="Y380" i="29" s="1"/>
  <c r="Y381" i="28"/>
  <c r="Y381" i="29" s="1"/>
  <c r="Y382" i="28"/>
  <c r="Y382" i="29" s="1"/>
  <c r="Y383" i="28"/>
  <c r="Y383" i="29" s="1"/>
  <c r="Y384" i="28"/>
  <c r="Y384" i="29" s="1"/>
  <c r="Y385" i="28"/>
  <c r="Y385" i="29" s="1"/>
  <c r="Y386" i="28"/>
  <c r="Y386" i="29" s="1"/>
  <c r="Y387" i="28"/>
  <c r="Y387" i="29" s="1"/>
  <c r="Y388" i="28"/>
  <c r="Y388" i="29" s="1"/>
  <c r="Y389" i="28"/>
  <c r="Y389" i="29" s="1"/>
  <c r="Y390" i="28"/>
  <c r="Y390" i="29" s="1"/>
  <c r="Y391" i="28"/>
  <c r="Y391" i="29" s="1"/>
  <c r="Y392" i="28"/>
  <c r="Y392" i="29" s="1"/>
  <c r="Y393" i="28"/>
  <c r="Y393" i="29" s="1"/>
  <c r="Y394" i="28"/>
  <c r="Y394" i="29" s="1"/>
  <c r="Y395" i="28"/>
  <c r="Y395" i="29" s="1"/>
  <c r="Y396" i="28"/>
  <c r="Y396" i="29" s="1"/>
  <c r="Y397" i="28"/>
  <c r="Y397" i="29" s="1"/>
  <c r="Y398" i="28"/>
  <c r="Y398" i="29" s="1"/>
  <c r="Y399" i="28"/>
  <c r="Y399" i="29" s="1"/>
  <c r="Y400" i="28"/>
  <c r="Y400" i="29" s="1"/>
  <c r="Y401" i="28"/>
  <c r="Y401" i="29" s="1"/>
  <c r="Y402" i="28"/>
  <c r="Y402" i="29" s="1"/>
  <c r="Y403" i="28"/>
  <c r="Y403" i="29" s="1"/>
  <c r="Y404" i="28"/>
  <c r="Y404" i="29" s="1"/>
  <c r="Y405" i="28"/>
  <c r="Y405" i="29" s="1"/>
  <c r="Y406" i="28"/>
  <c r="Y406" i="29" s="1"/>
  <c r="Y407" i="28"/>
  <c r="Y407" i="29" s="1"/>
  <c r="Y408" i="28"/>
  <c r="Y408" i="29" s="1"/>
  <c r="Y409" i="28"/>
  <c r="Y409" i="29" s="1"/>
  <c r="Y410" i="28"/>
  <c r="Y410" i="29" s="1"/>
  <c r="Y411" i="28"/>
  <c r="Y411" i="29" s="1"/>
  <c r="Y412" i="28"/>
  <c r="Y412" i="29" s="1"/>
  <c r="Y413" i="28"/>
  <c r="Y413" i="29" s="1"/>
  <c r="Y414" i="28"/>
  <c r="Y414" i="29" s="1"/>
  <c r="Y415" i="28"/>
  <c r="Y415" i="29" s="1"/>
  <c r="Y416" i="28"/>
  <c r="Y416" i="29" s="1"/>
  <c r="Y417" i="28"/>
  <c r="Y417" i="29" s="1"/>
  <c r="Y418" i="28"/>
  <c r="Y418" i="29" s="1"/>
  <c r="Y419" i="28"/>
  <c r="Y419" i="29" s="1"/>
  <c r="Y420" i="28"/>
  <c r="Y420" i="29" s="1"/>
  <c r="Y421" i="28"/>
  <c r="Y421" i="29" s="1"/>
  <c r="Y422" i="28"/>
  <c r="Y422" i="29" s="1"/>
  <c r="Y423" i="28"/>
  <c r="Y423" i="29" s="1"/>
  <c r="Y424" i="28"/>
  <c r="Y424" i="29" s="1"/>
  <c r="Y425" i="28"/>
  <c r="Y425" i="29" s="1"/>
  <c r="Y426" i="28"/>
  <c r="Y426" i="29" s="1"/>
  <c r="Y427" i="28"/>
  <c r="Y427" i="29" s="1"/>
  <c r="Y428" i="28"/>
  <c r="Y428" i="29" s="1"/>
  <c r="Y429" i="28"/>
  <c r="Y429" i="29" s="1"/>
  <c r="Y430" i="28"/>
  <c r="Y430" i="29" s="1"/>
  <c r="Y431" i="28"/>
  <c r="Y431" i="29" s="1"/>
  <c r="Y432" i="28"/>
  <c r="Y432" i="29" s="1"/>
  <c r="Y433" i="28"/>
  <c r="Y433" i="29" s="1"/>
  <c r="Y434" i="28"/>
  <c r="Y434" i="29" s="1"/>
  <c r="Y435" i="28"/>
  <c r="Y435" i="29" s="1"/>
  <c r="Y436" i="28"/>
  <c r="Y436" i="29" s="1"/>
  <c r="Y437" i="28"/>
  <c r="Y437" i="29" s="1"/>
  <c r="Y438" i="28"/>
  <c r="Y438" i="29" s="1"/>
  <c r="Y439" i="28"/>
  <c r="Y439" i="29" s="1"/>
  <c r="Y440" i="28"/>
  <c r="Y440" i="29" s="1"/>
  <c r="Y441" i="28"/>
  <c r="Y441" i="29" s="1"/>
  <c r="Y442" i="28"/>
  <c r="Y442" i="29" s="1"/>
  <c r="Y443" i="28"/>
  <c r="Y443" i="29" s="1"/>
  <c r="Y444" i="28"/>
  <c r="Y444" i="29" s="1"/>
  <c r="Y445" i="28"/>
  <c r="Y445" i="29" s="1"/>
  <c r="Y446" i="28"/>
  <c r="Y446" i="29" s="1"/>
  <c r="Y447" i="28"/>
  <c r="Y447" i="29" s="1"/>
  <c r="Y448" i="28"/>
  <c r="Y448" i="29" s="1"/>
  <c r="Y449" i="28"/>
  <c r="Y449" i="29" s="1"/>
  <c r="Y450" i="28"/>
  <c r="Y450" i="29" s="1"/>
  <c r="Y451" i="28"/>
  <c r="Y451" i="29" s="1"/>
  <c r="Y2" i="28"/>
  <c r="Y2" i="29" s="1"/>
  <c r="X3" i="28"/>
  <c r="X3" i="29" s="1"/>
  <c r="X4" i="28"/>
  <c r="X4" i="29" s="1"/>
  <c r="X5" i="28"/>
  <c r="X5" i="29" s="1"/>
  <c r="X6" i="28"/>
  <c r="X6" i="29" s="1"/>
  <c r="X7" i="28"/>
  <c r="X7" i="29" s="1"/>
  <c r="X8" i="28"/>
  <c r="X8" i="29" s="1"/>
  <c r="X9" i="28"/>
  <c r="X9" i="29" s="1"/>
  <c r="X10" i="28"/>
  <c r="X10" i="29" s="1"/>
  <c r="X11" i="28"/>
  <c r="X11" i="29" s="1"/>
  <c r="X12" i="28"/>
  <c r="X12" i="29" s="1"/>
  <c r="X13" i="28"/>
  <c r="X13" i="29" s="1"/>
  <c r="X14" i="28"/>
  <c r="X14" i="29" s="1"/>
  <c r="X15" i="28"/>
  <c r="X15" i="29" s="1"/>
  <c r="X16" i="28"/>
  <c r="X16" i="29" s="1"/>
  <c r="X17" i="28"/>
  <c r="X17" i="29" s="1"/>
  <c r="X18" i="28"/>
  <c r="X18" i="29" s="1"/>
  <c r="X19" i="28"/>
  <c r="X19" i="29" s="1"/>
  <c r="X20" i="28"/>
  <c r="X20" i="29" s="1"/>
  <c r="X21" i="28"/>
  <c r="X21" i="29" s="1"/>
  <c r="X22" i="28"/>
  <c r="X22" i="29" s="1"/>
  <c r="X23" i="28"/>
  <c r="X23" i="29" s="1"/>
  <c r="X24" i="28"/>
  <c r="X24" i="29" s="1"/>
  <c r="X25" i="28"/>
  <c r="X25" i="29" s="1"/>
  <c r="X26" i="28"/>
  <c r="X26" i="29" s="1"/>
  <c r="X27" i="28"/>
  <c r="X27" i="29" s="1"/>
  <c r="X28" i="28"/>
  <c r="X28" i="29" s="1"/>
  <c r="X29" i="28"/>
  <c r="X29" i="29" s="1"/>
  <c r="X30" i="28"/>
  <c r="X30" i="29" s="1"/>
  <c r="X31" i="28"/>
  <c r="X31" i="29" s="1"/>
  <c r="X32" i="28"/>
  <c r="X32" i="29" s="1"/>
  <c r="X33" i="28"/>
  <c r="X33" i="29" s="1"/>
  <c r="X34" i="28"/>
  <c r="X34" i="29" s="1"/>
  <c r="X35" i="28"/>
  <c r="X35" i="29" s="1"/>
  <c r="X36" i="28"/>
  <c r="X36" i="29" s="1"/>
  <c r="X37" i="28"/>
  <c r="X37" i="29" s="1"/>
  <c r="X38" i="28"/>
  <c r="X38" i="29" s="1"/>
  <c r="X39" i="28"/>
  <c r="X39" i="29" s="1"/>
  <c r="X40" i="28"/>
  <c r="X40" i="29" s="1"/>
  <c r="X41" i="28"/>
  <c r="X41" i="29" s="1"/>
  <c r="X42" i="28"/>
  <c r="X42" i="29" s="1"/>
  <c r="X43" i="28"/>
  <c r="X43" i="29" s="1"/>
  <c r="X44" i="28"/>
  <c r="X44" i="29" s="1"/>
  <c r="X45" i="28"/>
  <c r="X45" i="29" s="1"/>
  <c r="X46" i="28"/>
  <c r="X46" i="29" s="1"/>
  <c r="X47" i="28"/>
  <c r="X47" i="29" s="1"/>
  <c r="X48" i="28"/>
  <c r="X48" i="29" s="1"/>
  <c r="X49" i="28"/>
  <c r="X49" i="29" s="1"/>
  <c r="X50" i="28"/>
  <c r="X50" i="29" s="1"/>
  <c r="X51" i="28"/>
  <c r="X51" i="29" s="1"/>
  <c r="X52" i="28"/>
  <c r="X52" i="29" s="1"/>
  <c r="X53" i="28"/>
  <c r="X53" i="29" s="1"/>
  <c r="X54" i="28"/>
  <c r="X54" i="29" s="1"/>
  <c r="X55" i="28"/>
  <c r="X55" i="29" s="1"/>
  <c r="X56" i="28"/>
  <c r="X56" i="29" s="1"/>
  <c r="X57" i="28"/>
  <c r="X57" i="29" s="1"/>
  <c r="X58" i="28"/>
  <c r="X58" i="29" s="1"/>
  <c r="X59" i="28"/>
  <c r="X59" i="29" s="1"/>
  <c r="X60" i="28"/>
  <c r="X60" i="29" s="1"/>
  <c r="X61" i="28"/>
  <c r="X61" i="29" s="1"/>
  <c r="X62" i="28"/>
  <c r="X62" i="29" s="1"/>
  <c r="X63" i="28"/>
  <c r="X63" i="29" s="1"/>
  <c r="X64" i="28"/>
  <c r="X64" i="29" s="1"/>
  <c r="X65" i="28"/>
  <c r="X65" i="29" s="1"/>
  <c r="X66" i="28"/>
  <c r="X66" i="29" s="1"/>
  <c r="X67" i="28"/>
  <c r="X67" i="29" s="1"/>
  <c r="X68" i="28"/>
  <c r="X68" i="29" s="1"/>
  <c r="X69" i="28"/>
  <c r="X69" i="29" s="1"/>
  <c r="X70" i="28"/>
  <c r="X70" i="29" s="1"/>
  <c r="X71" i="28"/>
  <c r="X71" i="29" s="1"/>
  <c r="X72" i="28"/>
  <c r="X72" i="29" s="1"/>
  <c r="X73" i="28"/>
  <c r="X73" i="29" s="1"/>
  <c r="X74" i="28"/>
  <c r="X74" i="29" s="1"/>
  <c r="X75" i="28"/>
  <c r="X75" i="29" s="1"/>
  <c r="X76" i="28"/>
  <c r="X76" i="29" s="1"/>
  <c r="X77" i="28"/>
  <c r="X77" i="29" s="1"/>
  <c r="X78" i="28"/>
  <c r="X78" i="29" s="1"/>
  <c r="X79" i="28"/>
  <c r="X79" i="29" s="1"/>
  <c r="X80" i="28"/>
  <c r="X80" i="29" s="1"/>
  <c r="X81" i="28"/>
  <c r="X81" i="29" s="1"/>
  <c r="X82" i="28"/>
  <c r="X82" i="29" s="1"/>
  <c r="X83" i="28"/>
  <c r="X83" i="29" s="1"/>
  <c r="X84" i="28"/>
  <c r="X84" i="29" s="1"/>
  <c r="X85" i="28"/>
  <c r="X85" i="29" s="1"/>
  <c r="X86" i="28"/>
  <c r="X86" i="29" s="1"/>
  <c r="X87" i="28"/>
  <c r="X87" i="29" s="1"/>
  <c r="X88" i="28"/>
  <c r="X88" i="29" s="1"/>
  <c r="X89" i="28"/>
  <c r="X89" i="29" s="1"/>
  <c r="X90" i="28"/>
  <c r="X90" i="29" s="1"/>
  <c r="X91" i="28"/>
  <c r="X91" i="29" s="1"/>
  <c r="X92" i="28"/>
  <c r="X92" i="29" s="1"/>
  <c r="X93" i="28"/>
  <c r="X93" i="29" s="1"/>
  <c r="X94" i="28"/>
  <c r="X94" i="29" s="1"/>
  <c r="X95" i="28"/>
  <c r="X95" i="29" s="1"/>
  <c r="X96" i="28"/>
  <c r="X96" i="29" s="1"/>
  <c r="X97" i="28"/>
  <c r="X97" i="29" s="1"/>
  <c r="X98" i="28"/>
  <c r="X98" i="29" s="1"/>
  <c r="X99" i="28"/>
  <c r="X99" i="29" s="1"/>
  <c r="X100" i="28"/>
  <c r="X100" i="29" s="1"/>
  <c r="X101" i="28"/>
  <c r="X101" i="29" s="1"/>
  <c r="X102" i="28"/>
  <c r="X102" i="29" s="1"/>
  <c r="X103" i="28"/>
  <c r="X103" i="29" s="1"/>
  <c r="X104" i="28"/>
  <c r="X104" i="29" s="1"/>
  <c r="X105" i="28"/>
  <c r="X105" i="29" s="1"/>
  <c r="X106" i="28"/>
  <c r="X106" i="29" s="1"/>
  <c r="X107" i="28"/>
  <c r="X107" i="29" s="1"/>
  <c r="X108" i="28"/>
  <c r="X108" i="29" s="1"/>
  <c r="X109" i="28"/>
  <c r="X109" i="29" s="1"/>
  <c r="X110" i="28"/>
  <c r="X110" i="29" s="1"/>
  <c r="X111" i="28"/>
  <c r="X111" i="29" s="1"/>
  <c r="X112" i="28"/>
  <c r="X112" i="29" s="1"/>
  <c r="X113" i="28"/>
  <c r="X113" i="29" s="1"/>
  <c r="X114" i="28"/>
  <c r="X114" i="29" s="1"/>
  <c r="X115" i="28"/>
  <c r="X115" i="29" s="1"/>
  <c r="X116" i="28"/>
  <c r="X116" i="29" s="1"/>
  <c r="X117" i="28"/>
  <c r="X117" i="29" s="1"/>
  <c r="X118" i="28"/>
  <c r="X118" i="29" s="1"/>
  <c r="X119" i="28"/>
  <c r="X119" i="29" s="1"/>
  <c r="X120" i="28"/>
  <c r="X120" i="29" s="1"/>
  <c r="X121" i="28"/>
  <c r="X121" i="29" s="1"/>
  <c r="X122" i="28"/>
  <c r="X122" i="29" s="1"/>
  <c r="X123" i="28"/>
  <c r="X123" i="29" s="1"/>
  <c r="X124" i="28"/>
  <c r="X124" i="29" s="1"/>
  <c r="X125" i="28"/>
  <c r="X125" i="29" s="1"/>
  <c r="X126" i="28"/>
  <c r="X126" i="29" s="1"/>
  <c r="X127" i="28"/>
  <c r="X127" i="29" s="1"/>
  <c r="X128" i="28"/>
  <c r="X128" i="29" s="1"/>
  <c r="X129" i="28"/>
  <c r="X129" i="29" s="1"/>
  <c r="X130" i="28"/>
  <c r="X130" i="29" s="1"/>
  <c r="X131" i="28"/>
  <c r="X131" i="29" s="1"/>
  <c r="X132" i="28"/>
  <c r="X132" i="29" s="1"/>
  <c r="X133" i="28"/>
  <c r="X133" i="29" s="1"/>
  <c r="X134" i="28"/>
  <c r="X134" i="29" s="1"/>
  <c r="X135" i="28"/>
  <c r="X135" i="29" s="1"/>
  <c r="X136" i="28"/>
  <c r="X136" i="29" s="1"/>
  <c r="X137" i="28"/>
  <c r="X137" i="29" s="1"/>
  <c r="X138" i="28"/>
  <c r="X138" i="29" s="1"/>
  <c r="X139" i="28"/>
  <c r="X139" i="29" s="1"/>
  <c r="X140" i="28"/>
  <c r="X140" i="29" s="1"/>
  <c r="X141" i="28"/>
  <c r="X141" i="29" s="1"/>
  <c r="X143" i="28"/>
  <c r="X143" i="29" s="1"/>
  <c r="X144" i="28"/>
  <c r="X144" i="29" s="1"/>
  <c r="X145" i="28"/>
  <c r="X145" i="29" s="1"/>
  <c r="X146" i="28"/>
  <c r="X146" i="29" s="1"/>
  <c r="X147" i="28"/>
  <c r="X147" i="29" s="1"/>
  <c r="X148" i="28"/>
  <c r="X148" i="29" s="1"/>
  <c r="X149" i="28"/>
  <c r="X149" i="29" s="1"/>
  <c r="X150" i="28"/>
  <c r="X150" i="29" s="1"/>
  <c r="X151" i="28"/>
  <c r="X151" i="29" s="1"/>
  <c r="X152" i="28"/>
  <c r="X152" i="29" s="1"/>
  <c r="X153" i="28"/>
  <c r="X153" i="29" s="1"/>
  <c r="X154" i="28"/>
  <c r="X154" i="29" s="1"/>
  <c r="X155" i="28"/>
  <c r="X155" i="29" s="1"/>
  <c r="X156" i="28"/>
  <c r="X156" i="29" s="1"/>
  <c r="X157" i="28"/>
  <c r="X157" i="29" s="1"/>
  <c r="X158" i="28"/>
  <c r="X158" i="29" s="1"/>
  <c r="X159" i="28"/>
  <c r="X159" i="29" s="1"/>
  <c r="X160" i="28"/>
  <c r="X160" i="29" s="1"/>
  <c r="X161" i="28"/>
  <c r="X161" i="29" s="1"/>
  <c r="X162" i="28"/>
  <c r="X162" i="29" s="1"/>
  <c r="X163" i="28"/>
  <c r="X163" i="29" s="1"/>
  <c r="X164" i="28"/>
  <c r="X164" i="29" s="1"/>
  <c r="X165" i="28"/>
  <c r="X165" i="29" s="1"/>
  <c r="X166" i="28"/>
  <c r="X166" i="29" s="1"/>
  <c r="X167" i="28"/>
  <c r="X167" i="29" s="1"/>
  <c r="X168" i="28"/>
  <c r="X168" i="29" s="1"/>
  <c r="X169" i="28"/>
  <c r="X169" i="29" s="1"/>
  <c r="X170" i="28"/>
  <c r="X170" i="29" s="1"/>
  <c r="X171" i="28"/>
  <c r="X171" i="29" s="1"/>
  <c r="X172" i="28"/>
  <c r="X172" i="29" s="1"/>
  <c r="X173" i="28"/>
  <c r="X173" i="29" s="1"/>
  <c r="X174" i="28"/>
  <c r="X174" i="29" s="1"/>
  <c r="X175" i="28"/>
  <c r="X175" i="29" s="1"/>
  <c r="X176" i="28"/>
  <c r="X176" i="29" s="1"/>
  <c r="X177" i="28"/>
  <c r="X177" i="29" s="1"/>
  <c r="X178" i="28"/>
  <c r="X178" i="29" s="1"/>
  <c r="X179" i="28"/>
  <c r="X179" i="29" s="1"/>
  <c r="X180" i="28"/>
  <c r="X180" i="29" s="1"/>
  <c r="X181" i="28"/>
  <c r="X181" i="29" s="1"/>
  <c r="X182" i="28"/>
  <c r="X182" i="29" s="1"/>
  <c r="X183" i="28"/>
  <c r="X183" i="29" s="1"/>
  <c r="X184" i="28"/>
  <c r="X184" i="29" s="1"/>
  <c r="X185" i="28"/>
  <c r="X185" i="29" s="1"/>
  <c r="X186" i="28"/>
  <c r="X186" i="29" s="1"/>
  <c r="X187" i="28"/>
  <c r="X187" i="29" s="1"/>
  <c r="X188" i="28"/>
  <c r="X188" i="29" s="1"/>
  <c r="X189" i="28"/>
  <c r="X189" i="29" s="1"/>
  <c r="X190" i="28"/>
  <c r="X190" i="29" s="1"/>
  <c r="X191" i="28"/>
  <c r="X191" i="29" s="1"/>
  <c r="X192" i="28"/>
  <c r="X192" i="29" s="1"/>
  <c r="X193" i="28"/>
  <c r="X193" i="29" s="1"/>
  <c r="X194" i="28"/>
  <c r="X194" i="29" s="1"/>
  <c r="X195" i="28"/>
  <c r="X195" i="29" s="1"/>
  <c r="X196" i="28"/>
  <c r="X196" i="29" s="1"/>
  <c r="X197" i="28"/>
  <c r="X197" i="29" s="1"/>
  <c r="X198" i="28"/>
  <c r="X198" i="29" s="1"/>
  <c r="X199" i="28"/>
  <c r="X199" i="29" s="1"/>
  <c r="X200" i="28"/>
  <c r="X200" i="29" s="1"/>
  <c r="X201" i="28"/>
  <c r="X201" i="29" s="1"/>
  <c r="X202" i="28"/>
  <c r="X202" i="29" s="1"/>
  <c r="X203" i="28"/>
  <c r="X203" i="29" s="1"/>
  <c r="X204" i="28"/>
  <c r="X204" i="29" s="1"/>
  <c r="X205" i="28"/>
  <c r="X205" i="29" s="1"/>
  <c r="X206" i="28"/>
  <c r="X206" i="29" s="1"/>
  <c r="X207" i="28"/>
  <c r="X207" i="29" s="1"/>
  <c r="X208" i="28"/>
  <c r="X208" i="29" s="1"/>
  <c r="X209" i="28"/>
  <c r="X209" i="29" s="1"/>
  <c r="X210" i="28"/>
  <c r="X210" i="29" s="1"/>
  <c r="X211" i="28"/>
  <c r="X211" i="29" s="1"/>
  <c r="X212" i="28"/>
  <c r="X212" i="29" s="1"/>
  <c r="X213" i="28"/>
  <c r="X213" i="29" s="1"/>
  <c r="X214" i="28"/>
  <c r="X214" i="29" s="1"/>
  <c r="X215" i="28"/>
  <c r="X215" i="29" s="1"/>
  <c r="X216" i="28"/>
  <c r="X216" i="29" s="1"/>
  <c r="X217" i="28"/>
  <c r="X217" i="29" s="1"/>
  <c r="X218" i="28"/>
  <c r="X218" i="29" s="1"/>
  <c r="X219" i="28"/>
  <c r="X219" i="29" s="1"/>
  <c r="X220" i="28"/>
  <c r="X220" i="29" s="1"/>
  <c r="X221" i="28"/>
  <c r="X221" i="29" s="1"/>
  <c r="X222" i="28"/>
  <c r="X222" i="29" s="1"/>
  <c r="X223" i="28"/>
  <c r="X223" i="29" s="1"/>
  <c r="X224" i="28"/>
  <c r="X224" i="29" s="1"/>
  <c r="X225" i="28"/>
  <c r="X225" i="29" s="1"/>
  <c r="X226" i="28"/>
  <c r="X226" i="29" s="1"/>
  <c r="X227" i="28"/>
  <c r="X227" i="29" s="1"/>
  <c r="X228" i="28"/>
  <c r="X228" i="29" s="1"/>
  <c r="X229" i="28"/>
  <c r="X229" i="29" s="1"/>
  <c r="X230" i="28"/>
  <c r="X230" i="29" s="1"/>
  <c r="X231" i="28"/>
  <c r="X231" i="29" s="1"/>
  <c r="X232" i="28"/>
  <c r="X232" i="29" s="1"/>
  <c r="X233" i="28"/>
  <c r="X233" i="29" s="1"/>
  <c r="X234" i="28"/>
  <c r="X234" i="29" s="1"/>
  <c r="X235" i="28"/>
  <c r="X235" i="29" s="1"/>
  <c r="X236" i="28"/>
  <c r="X236" i="29" s="1"/>
  <c r="X237" i="28"/>
  <c r="X237" i="29" s="1"/>
  <c r="X238" i="28"/>
  <c r="X238" i="29" s="1"/>
  <c r="X239" i="28"/>
  <c r="X239" i="29" s="1"/>
  <c r="X240" i="28"/>
  <c r="X240" i="29" s="1"/>
  <c r="X241" i="28"/>
  <c r="X241" i="29" s="1"/>
  <c r="X242" i="28"/>
  <c r="X242" i="29" s="1"/>
  <c r="X243" i="28"/>
  <c r="X243" i="29" s="1"/>
  <c r="X244" i="28"/>
  <c r="X244" i="29" s="1"/>
  <c r="X245" i="28"/>
  <c r="X245" i="29" s="1"/>
  <c r="X246" i="28"/>
  <c r="X246" i="29" s="1"/>
  <c r="X247" i="28"/>
  <c r="X247" i="29" s="1"/>
  <c r="X248" i="28"/>
  <c r="X248" i="29" s="1"/>
  <c r="X249" i="28"/>
  <c r="X249" i="29" s="1"/>
  <c r="X250" i="28"/>
  <c r="X250" i="29" s="1"/>
  <c r="X251" i="28"/>
  <c r="X251" i="29" s="1"/>
  <c r="X252" i="28"/>
  <c r="X252" i="29" s="1"/>
  <c r="X253" i="28"/>
  <c r="X253" i="29" s="1"/>
  <c r="X254" i="28"/>
  <c r="X254" i="29" s="1"/>
  <c r="X255" i="28"/>
  <c r="X255" i="29" s="1"/>
  <c r="X256" i="28"/>
  <c r="X256" i="29" s="1"/>
  <c r="X257" i="28"/>
  <c r="X257" i="29" s="1"/>
  <c r="X258" i="28"/>
  <c r="X258" i="29" s="1"/>
  <c r="X259" i="28"/>
  <c r="X259" i="29" s="1"/>
  <c r="X260" i="28"/>
  <c r="X260" i="29" s="1"/>
  <c r="X261" i="28"/>
  <c r="X261" i="29" s="1"/>
  <c r="X262" i="28"/>
  <c r="X262" i="29" s="1"/>
  <c r="X263" i="28"/>
  <c r="X263" i="29" s="1"/>
  <c r="X264" i="28"/>
  <c r="X264" i="29" s="1"/>
  <c r="X265" i="28"/>
  <c r="X265" i="29" s="1"/>
  <c r="X266" i="28"/>
  <c r="X266" i="29" s="1"/>
  <c r="X267" i="28"/>
  <c r="X267" i="29" s="1"/>
  <c r="X268" i="28"/>
  <c r="X268" i="29" s="1"/>
  <c r="X269" i="28"/>
  <c r="X269" i="29" s="1"/>
  <c r="X270" i="28"/>
  <c r="X270" i="29" s="1"/>
  <c r="X271" i="28"/>
  <c r="X271" i="29" s="1"/>
  <c r="X272" i="28"/>
  <c r="X272" i="29" s="1"/>
  <c r="X273" i="28"/>
  <c r="X273" i="29" s="1"/>
  <c r="X274" i="28"/>
  <c r="X274" i="29" s="1"/>
  <c r="X275" i="28"/>
  <c r="X275" i="29" s="1"/>
  <c r="X276" i="28"/>
  <c r="X276" i="29" s="1"/>
  <c r="X277" i="28"/>
  <c r="X277" i="29" s="1"/>
  <c r="X278" i="28"/>
  <c r="X278" i="29" s="1"/>
  <c r="X279" i="28"/>
  <c r="X279" i="29" s="1"/>
  <c r="X280" i="28"/>
  <c r="X280" i="29" s="1"/>
  <c r="X281" i="28"/>
  <c r="X281" i="29" s="1"/>
  <c r="X282" i="28"/>
  <c r="X282" i="29" s="1"/>
  <c r="X283" i="28"/>
  <c r="X283" i="29" s="1"/>
  <c r="X284" i="28"/>
  <c r="X284" i="29" s="1"/>
  <c r="X285" i="28"/>
  <c r="X285" i="29" s="1"/>
  <c r="X286" i="28"/>
  <c r="X286" i="29" s="1"/>
  <c r="X287" i="28"/>
  <c r="X287" i="29" s="1"/>
  <c r="X288" i="28"/>
  <c r="X288" i="29" s="1"/>
  <c r="X289" i="28"/>
  <c r="X289" i="29" s="1"/>
  <c r="X290" i="28"/>
  <c r="X290" i="29" s="1"/>
  <c r="X291" i="28"/>
  <c r="X291" i="29" s="1"/>
  <c r="X292" i="28"/>
  <c r="X292" i="29" s="1"/>
  <c r="X293" i="28"/>
  <c r="X293" i="29" s="1"/>
  <c r="X294" i="28"/>
  <c r="X294" i="29" s="1"/>
  <c r="X295" i="28"/>
  <c r="X295" i="29" s="1"/>
  <c r="X296" i="28"/>
  <c r="X296" i="29" s="1"/>
  <c r="X297" i="28"/>
  <c r="X297" i="29" s="1"/>
  <c r="X298" i="28"/>
  <c r="X298" i="29" s="1"/>
  <c r="X299" i="28"/>
  <c r="X299" i="29" s="1"/>
  <c r="X300" i="28"/>
  <c r="X300" i="29" s="1"/>
  <c r="X301" i="28"/>
  <c r="X301" i="29" s="1"/>
  <c r="X302" i="28"/>
  <c r="X302" i="29" s="1"/>
  <c r="X303" i="28"/>
  <c r="X303" i="29" s="1"/>
  <c r="X304" i="28"/>
  <c r="X304" i="29" s="1"/>
  <c r="X305" i="28"/>
  <c r="X305" i="29" s="1"/>
  <c r="X306" i="28"/>
  <c r="X306" i="29" s="1"/>
  <c r="X307" i="28"/>
  <c r="X307" i="29" s="1"/>
  <c r="X308" i="28"/>
  <c r="X308" i="29" s="1"/>
  <c r="X309" i="28"/>
  <c r="X309" i="29" s="1"/>
  <c r="X310" i="28"/>
  <c r="X310" i="29" s="1"/>
  <c r="X311" i="28"/>
  <c r="X311" i="29" s="1"/>
  <c r="X312" i="28"/>
  <c r="X312" i="29" s="1"/>
  <c r="X313" i="28"/>
  <c r="X313" i="29" s="1"/>
  <c r="X314" i="28"/>
  <c r="X314" i="29" s="1"/>
  <c r="X315" i="28"/>
  <c r="X315" i="29" s="1"/>
  <c r="X316" i="28"/>
  <c r="X316" i="29" s="1"/>
  <c r="X317" i="28"/>
  <c r="X317" i="29" s="1"/>
  <c r="X318" i="28"/>
  <c r="X318" i="29" s="1"/>
  <c r="X319" i="28"/>
  <c r="X319" i="29" s="1"/>
  <c r="X320" i="28"/>
  <c r="X320" i="29" s="1"/>
  <c r="X321" i="28"/>
  <c r="X321" i="29" s="1"/>
  <c r="X322" i="28"/>
  <c r="X322" i="29" s="1"/>
  <c r="X323" i="28"/>
  <c r="X323" i="29" s="1"/>
  <c r="X324" i="28"/>
  <c r="X324" i="29" s="1"/>
  <c r="X325" i="28"/>
  <c r="X325" i="29" s="1"/>
  <c r="X326" i="28"/>
  <c r="X326" i="29" s="1"/>
  <c r="X327" i="28"/>
  <c r="X327" i="29" s="1"/>
  <c r="X328" i="28"/>
  <c r="X328" i="29" s="1"/>
  <c r="X329" i="28"/>
  <c r="X329" i="29" s="1"/>
  <c r="X330" i="28"/>
  <c r="X330" i="29" s="1"/>
  <c r="X331" i="28"/>
  <c r="X331" i="29" s="1"/>
  <c r="X332" i="28"/>
  <c r="X332" i="29" s="1"/>
  <c r="X333" i="28"/>
  <c r="X333" i="29" s="1"/>
  <c r="X334" i="28"/>
  <c r="X334" i="29" s="1"/>
  <c r="X335" i="28"/>
  <c r="X335" i="29" s="1"/>
  <c r="X336" i="28"/>
  <c r="X336" i="29" s="1"/>
  <c r="X337" i="28"/>
  <c r="X337" i="29" s="1"/>
  <c r="X338" i="28"/>
  <c r="X338" i="29" s="1"/>
  <c r="X339" i="28"/>
  <c r="X339" i="29" s="1"/>
  <c r="X340" i="28"/>
  <c r="X340" i="29" s="1"/>
  <c r="X341" i="28"/>
  <c r="X341" i="29" s="1"/>
  <c r="X342" i="28"/>
  <c r="X342" i="29" s="1"/>
  <c r="X343" i="28"/>
  <c r="X343" i="29" s="1"/>
  <c r="X344" i="28"/>
  <c r="X344" i="29" s="1"/>
  <c r="X345" i="28"/>
  <c r="X345" i="29" s="1"/>
  <c r="X346" i="28"/>
  <c r="X346" i="29" s="1"/>
  <c r="X347" i="28"/>
  <c r="X347" i="29" s="1"/>
  <c r="X348" i="28"/>
  <c r="X348" i="29" s="1"/>
  <c r="X349" i="28"/>
  <c r="X349" i="29" s="1"/>
  <c r="X350" i="28"/>
  <c r="X350" i="29" s="1"/>
  <c r="X351" i="28"/>
  <c r="X351" i="29" s="1"/>
  <c r="X352" i="28"/>
  <c r="X352" i="29" s="1"/>
  <c r="X353" i="28"/>
  <c r="X353" i="29" s="1"/>
  <c r="X354" i="28"/>
  <c r="X354" i="29" s="1"/>
  <c r="X355" i="28"/>
  <c r="X355" i="29" s="1"/>
  <c r="X356" i="28"/>
  <c r="X356" i="29" s="1"/>
  <c r="X357" i="28"/>
  <c r="X357" i="29" s="1"/>
  <c r="X358" i="28"/>
  <c r="X358" i="29" s="1"/>
  <c r="X359" i="28"/>
  <c r="X359" i="29" s="1"/>
  <c r="X360" i="28"/>
  <c r="X360" i="29" s="1"/>
  <c r="X361" i="28"/>
  <c r="X361" i="29" s="1"/>
  <c r="X362" i="28"/>
  <c r="X362" i="29" s="1"/>
  <c r="X363" i="28"/>
  <c r="X363" i="29" s="1"/>
  <c r="X364" i="28"/>
  <c r="X364" i="29" s="1"/>
  <c r="X365" i="28"/>
  <c r="X365" i="29" s="1"/>
  <c r="X366" i="28"/>
  <c r="X366" i="29" s="1"/>
  <c r="X367" i="28"/>
  <c r="X367" i="29" s="1"/>
  <c r="X368" i="28"/>
  <c r="X368" i="29" s="1"/>
  <c r="X369" i="28"/>
  <c r="X369" i="29" s="1"/>
  <c r="X370" i="28"/>
  <c r="X370" i="29" s="1"/>
  <c r="X371" i="28"/>
  <c r="X371" i="29" s="1"/>
  <c r="X372" i="28"/>
  <c r="X372" i="29" s="1"/>
  <c r="X373" i="28"/>
  <c r="X373" i="29" s="1"/>
  <c r="X374" i="28"/>
  <c r="X374" i="29" s="1"/>
  <c r="X375" i="28"/>
  <c r="X375" i="29" s="1"/>
  <c r="X376" i="28"/>
  <c r="X376" i="29" s="1"/>
  <c r="X377" i="28"/>
  <c r="X377" i="29" s="1"/>
  <c r="X378" i="28"/>
  <c r="X378" i="29" s="1"/>
  <c r="X379" i="28"/>
  <c r="X379" i="29" s="1"/>
  <c r="X380" i="28"/>
  <c r="X380" i="29" s="1"/>
  <c r="X381" i="28"/>
  <c r="X381" i="29" s="1"/>
  <c r="X382" i="28"/>
  <c r="X382" i="29" s="1"/>
  <c r="X383" i="28"/>
  <c r="X383" i="29" s="1"/>
  <c r="X384" i="28"/>
  <c r="X384" i="29" s="1"/>
  <c r="X385" i="28"/>
  <c r="X385" i="29" s="1"/>
  <c r="X386" i="28"/>
  <c r="X386" i="29" s="1"/>
  <c r="X387" i="28"/>
  <c r="X387" i="29" s="1"/>
  <c r="X388" i="28"/>
  <c r="X388" i="29" s="1"/>
  <c r="X389" i="28"/>
  <c r="X389" i="29" s="1"/>
  <c r="X390" i="28"/>
  <c r="X390" i="29" s="1"/>
  <c r="X391" i="28"/>
  <c r="X391" i="29" s="1"/>
  <c r="X392" i="28"/>
  <c r="X392" i="29" s="1"/>
  <c r="X393" i="28"/>
  <c r="X393" i="29" s="1"/>
  <c r="X394" i="28"/>
  <c r="X394" i="29" s="1"/>
  <c r="X395" i="28"/>
  <c r="X395" i="29" s="1"/>
  <c r="X396" i="28"/>
  <c r="X396" i="29" s="1"/>
  <c r="X397" i="28"/>
  <c r="X397" i="29" s="1"/>
  <c r="X398" i="28"/>
  <c r="X398" i="29" s="1"/>
  <c r="X399" i="28"/>
  <c r="X399" i="29" s="1"/>
  <c r="X400" i="28"/>
  <c r="X400" i="29" s="1"/>
  <c r="X401" i="28"/>
  <c r="X401" i="29" s="1"/>
  <c r="X402" i="28"/>
  <c r="X402" i="29" s="1"/>
  <c r="X403" i="28"/>
  <c r="X403" i="29" s="1"/>
  <c r="X404" i="28"/>
  <c r="X404" i="29" s="1"/>
  <c r="X405" i="28"/>
  <c r="X405" i="29" s="1"/>
  <c r="X406" i="28"/>
  <c r="X406" i="29" s="1"/>
  <c r="X407" i="28"/>
  <c r="X407" i="29" s="1"/>
  <c r="X408" i="28"/>
  <c r="X408" i="29" s="1"/>
  <c r="X409" i="28"/>
  <c r="X409" i="29" s="1"/>
  <c r="X410" i="28"/>
  <c r="X410" i="29" s="1"/>
  <c r="X411" i="28"/>
  <c r="X411" i="29" s="1"/>
  <c r="X412" i="28"/>
  <c r="X412" i="29" s="1"/>
  <c r="X413" i="28"/>
  <c r="X413" i="29" s="1"/>
  <c r="X414" i="28"/>
  <c r="X414" i="29" s="1"/>
  <c r="X415" i="28"/>
  <c r="X415" i="29" s="1"/>
  <c r="X416" i="28"/>
  <c r="X416" i="29" s="1"/>
  <c r="X417" i="28"/>
  <c r="X417" i="29" s="1"/>
  <c r="X418" i="28"/>
  <c r="X418" i="29" s="1"/>
  <c r="X419" i="28"/>
  <c r="X419" i="29" s="1"/>
  <c r="X420" i="28"/>
  <c r="X420" i="29" s="1"/>
  <c r="X421" i="28"/>
  <c r="X421" i="29" s="1"/>
  <c r="X422" i="28"/>
  <c r="X422" i="29" s="1"/>
  <c r="X423" i="28"/>
  <c r="X423" i="29" s="1"/>
  <c r="X424" i="28"/>
  <c r="X424" i="29" s="1"/>
  <c r="X425" i="28"/>
  <c r="X425" i="29" s="1"/>
  <c r="X426" i="28"/>
  <c r="X426" i="29" s="1"/>
  <c r="X427" i="28"/>
  <c r="X427" i="29" s="1"/>
  <c r="X428" i="28"/>
  <c r="X428" i="29" s="1"/>
  <c r="X429" i="28"/>
  <c r="X429" i="29" s="1"/>
  <c r="X430" i="28"/>
  <c r="X430" i="29" s="1"/>
  <c r="X431" i="28"/>
  <c r="X431" i="29" s="1"/>
  <c r="X432" i="28"/>
  <c r="X432" i="29" s="1"/>
  <c r="X433" i="28"/>
  <c r="X433" i="29" s="1"/>
  <c r="X434" i="28"/>
  <c r="X434" i="29" s="1"/>
  <c r="X435" i="28"/>
  <c r="X435" i="29" s="1"/>
  <c r="X436" i="28"/>
  <c r="X436" i="29" s="1"/>
  <c r="X437" i="28"/>
  <c r="X437" i="29" s="1"/>
  <c r="X438" i="28"/>
  <c r="X438" i="29" s="1"/>
  <c r="X439" i="28"/>
  <c r="X439" i="29" s="1"/>
  <c r="X440" i="28"/>
  <c r="X440" i="29" s="1"/>
  <c r="X441" i="28"/>
  <c r="X441" i="29" s="1"/>
  <c r="X442" i="28"/>
  <c r="X442" i="29" s="1"/>
  <c r="X443" i="28"/>
  <c r="X443" i="29" s="1"/>
  <c r="X444" i="28"/>
  <c r="X444" i="29" s="1"/>
  <c r="X445" i="28"/>
  <c r="X445" i="29" s="1"/>
  <c r="X446" i="28"/>
  <c r="X446" i="29" s="1"/>
  <c r="X447" i="28"/>
  <c r="X447" i="29" s="1"/>
  <c r="X448" i="28"/>
  <c r="X448" i="29" s="1"/>
  <c r="X449" i="28"/>
  <c r="X449" i="29" s="1"/>
  <c r="X450" i="28"/>
  <c r="X450" i="29" s="1"/>
  <c r="X451" i="28"/>
  <c r="X451" i="29" s="1"/>
  <c r="X2" i="28"/>
  <c r="X2" i="29" s="1"/>
  <c r="W2" i="28"/>
  <c r="W2" i="29" s="1"/>
  <c r="W3" i="28"/>
  <c r="W3" i="29" s="1"/>
  <c r="W4" i="28"/>
  <c r="W4" i="29" s="1"/>
  <c r="W5" i="28"/>
  <c r="W5" i="29" s="1"/>
  <c r="W6" i="28"/>
  <c r="W6" i="29" s="1"/>
  <c r="W7" i="28"/>
  <c r="W7" i="29" s="1"/>
  <c r="W8" i="28"/>
  <c r="W8" i="29" s="1"/>
  <c r="W9" i="28"/>
  <c r="W9" i="29" s="1"/>
  <c r="W10" i="28"/>
  <c r="W10" i="29" s="1"/>
  <c r="W11" i="28"/>
  <c r="W11" i="29" s="1"/>
  <c r="W12" i="28"/>
  <c r="W12" i="29" s="1"/>
  <c r="W13" i="28"/>
  <c r="W13" i="29" s="1"/>
  <c r="W14" i="28"/>
  <c r="W14" i="29" s="1"/>
  <c r="W15" i="28"/>
  <c r="W15" i="29" s="1"/>
  <c r="W16" i="28"/>
  <c r="W16" i="29" s="1"/>
  <c r="W17" i="28"/>
  <c r="W17" i="29" s="1"/>
  <c r="W18" i="28"/>
  <c r="W18" i="29" s="1"/>
  <c r="W19" i="28"/>
  <c r="W19" i="29" s="1"/>
  <c r="W20" i="28"/>
  <c r="W20" i="29" s="1"/>
  <c r="W21" i="28"/>
  <c r="W21" i="29" s="1"/>
  <c r="W22" i="28"/>
  <c r="W22" i="29" s="1"/>
  <c r="W23" i="28"/>
  <c r="W23" i="29" s="1"/>
  <c r="W24" i="28"/>
  <c r="W24" i="29" s="1"/>
  <c r="W25" i="28"/>
  <c r="W25" i="29" s="1"/>
  <c r="W26" i="28"/>
  <c r="W26" i="29" s="1"/>
  <c r="W27" i="28"/>
  <c r="W27" i="29" s="1"/>
  <c r="W28" i="28"/>
  <c r="W28" i="29" s="1"/>
  <c r="W29" i="28"/>
  <c r="W29" i="29" s="1"/>
  <c r="W30" i="28"/>
  <c r="W30" i="29" s="1"/>
  <c r="W31" i="28"/>
  <c r="W31" i="29" s="1"/>
  <c r="W32" i="28"/>
  <c r="W32" i="29" s="1"/>
  <c r="W33" i="28"/>
  <c r="W33" i="29" s="1"/>
  <c r="W34" i="28"/>
  <c r="W34" i="29" s="1"/>
  <c r="W35" i="28"/>
  <c r="W35" i="29" s="1"/>
  <c r="W36" i="28"/>
  <c r="W36" i="29" s="1"/>
  <c r="W37" i="28"/>
  <c r="W37" i="29" s="1"/>
  <c r="W38" i="28"/>
  <c r="W38" i="29" s="1"/>
  <c r="W39" i="28"/>
  <c r="W39" i="29" s="1"/>
  <c r="W40" i="28"/>
  <c r="W40" i="29" s="1"/>
  <c r="W41" i="28"/>
  <c r="W41" i="29" s="1"/>
  <c r="W42" i="28"/>
  <c r="W42" i="29" s="1"/>
  <c r="W43" i="28"/>
  <c r="W43" i="29" s="1"/>
  <c r="W44" i="28"/>
  <c r="W44" i="29" s="1"/>
  <c r="W45" i="28"/>
  <c r="W45" i="29" s="1"/>
  <c r="W46" i="28"/>
  <c r="W46" i="29" s="1"/>
  <c r="W47" i="28"/>
  <c r="W47" i="29" s="1"/>
  <c r="W48" i="28"/>
  <c r="W48" i="29" s="1"/>
  <c r="W49" i="28"/>
  <c r="W49" i="29" s="1"/>
  <c r="W50" i="28"/>
  <c r="W50" i="29" s="1"/>
  <c r="W51" i="28"/>
  <c r="W51" i="29" s="1"/>
  <c r="W52" i="28"/>
  <c r="W52" i="29" s="1"/>
  <c r="W53" i="28"/>
  <c r="W53" i="29" s="1"/>
  <c r="W54" i="28"/>
  <c r="W54" i="29" s="1"/>
  <c r="W55" i="28"/>
  <c r="W55" i="29" s="1"/>
  <c r="W56" i="28"/>
  <c r="W56" i="29" s="1"/>
  <c r="W57" i="28"/>
  <c r="W57" i="29" s="1"/>
  <c r="W58" i="28"/>
  <c r="W58" i="29" s="1"/>
  <c r="W59" i="28"/>
  <c r="W59" i="29" s="1"/>
  <c r="W60" i="28"/>
  <c r="W60" i="29" s="1"/>
  <c r="W61" i="28"/>
  <c r="W61" i="29" s="1"/>
  <c r="W62" i="28"/>
  <c r="W62" i="29" s="1"/>
  <c r="W63" i="28"/>
  <c r="W63" i="29" s="1"/>
  <c r="W64" i="28"/>
  <c r="W64" i="29" s="1"/>
  <c r="W65" i="28"/>
  <c r="W65" i="29" s="1"/>
  <c r="W66" i="28"/>
  <c r="W66" i="29" s="1"/>
  <c r="W67" i="28"/>
  <c r="W67" i="29" s="1"/>
  <c r="W68" i="28"/>
  <c r="W68" i="29" s="1"/>
  <c r="W69" i="28"/>
  <c r="W69" i="29" s="1"/>
  <c r="W70" i="28"/>
  <c r="W70" i="29" s="1"/>
  <c r="W71" i="28"/>
  <c r="W71" i="29" s="1"/>
  <c r="W72" i="28"/>
  <c r="W72" i="29" s="1"/>
  <c r="W73" i="28"/>
  <c r="W73" i="29" s="1"/>
  <c r="W74" i="28"/>
  <c r="W74" i="29" s="1"/>
  <c r="W75" i="28"/>
  <c r="W75" i="29" s="1"/>
  <c r="W76" i="28"/>
  <c r="W76" i="29" s="1"/>
  <c r="W77" i="28"/>
  <c r="W77" i="29" s="1"/>
  <c r="W78" i="28"/>
  <c r="W78" i="29" s="1"/>
  <c r="W79" i="28"/>
  <c r="W79" i="29" s="1"/>
  <c r="W80" i="28"/>
  <c r="W80" i="29" s="1"/>
  <c r="W81" i="28"/>
  <c r="W81" i="29" s="1"/>
  <c r="W82" i="28"/>
  <c r="W82" i="29" s="1"/>
  <c r="W83" i="28"/>
  <c r="W83" i="29" s="1"/>
  <c r="W84" i="28"/>
  <c r="W84" i="29" s="1"/>
  <c r="W85" i="28"/>
  <c r="W85" i="29" s="1"/>
  <c r="W86" i="28"/>
  <c r="W86" i="29" s="1"/>
  <c r="W87" i="28"/>
  <c r="W87" i="29" s="1"/>
  <c r="W88" i="28"/>
  <c r="W88" i="29" s="1"/>
  <c r="W89" i="28"/>
  <c r="W89" i="29" s="1"/>
  <c r="W90" i="28"/>
  <c r="W90" i="29" s="1"/>
  <c r="W91" i="28"/>
  <c r="W91" i="29" s="1"/>
  <c r="W92" i="28"/>
  <c r="W92" i="29" s="1"/>
  <c r="W93" i="28"/>
  <c r="W93" i="29" s="1"/>
  <c r="W94" i="28"/>
  <c r="W94" i="29" s="1"/>
  <c r="W95" i="28"/>
  <c r="W95" i="29" s="1"/>
  <c r="W96" i="28"/>
  <c r="W96" i="29" s="1"/>
  <c r="W97" i="28"/>
  <c r="W97" i="29" s="1"/>
  <c r="W98" i="28"/>
  <c r="W98" i="29" s="1"/>
  <c r="W99" i="28"/>
  <c r="W99" i="29" s="1"/>
  <c r="W100" i="28"/>
  <c r="W100" i="29" s="1"/>
  <c r="W101" i="28"/>
  <c r="W101" i="29" s="1"/>
  <c r="W102" i="28"/>
  <c r="W102" i="29" s="1"/>
  <c r="W103" i="28"/>
  <c r="W103" i="29" s="1"/>
  <c r="W104" i="28"/>
  <c r="W104" i="29" s="1"/>
  <c r="W105" i="28"/>
  <c r="W105" i="29" s="1"/>
  <c r="W106" i="28"/>
  <c r="W106" i="29" s="1"/>
  <c r="W107" i="28"/>
  <c r="W107" i="29" s="1"/>
  <c r="W108" i="28"/>
  <c r="W108" i="29" s="1"/>
  <c r="W109" i="28"/>
  <c r="W109" i="29" s="1"/>
  <c r="W110" i="28"/>
  <c r="W110" i="29" s="1"/>
  <c r="W111" i="28"/>
  <c r="W111" i="29" s="1"/>
  <c r="W112" i="28"/>
  <c r="W112" i="29" s="1"/>
  <c r="W113" i="28"/>
  <c r="W113" i="29" s="1"/>
  <c r="W114" i="28"/>
  <c r="W114" i="29" s="1"/>
  <c r="W115" i="28"/>
  <c r="W115" i="29" s="1"/>
  <c r="W116" i="28"/>
  <c r="W116" i="29" s="1"/>
  <c r="W117" i="28"/>
  <c r="W117" i="29" s="1"/>
  <c r="W118" i="28"/>
  <c r="W118" i="29" s="1"/>
  <c r="W119" i="28"/>
  <c r="W119" i="29" s="1"/>
  <c r="W120" i="28"/>
  <c r="W120" i="29" s="1"/>
  <c r="W121" i="28"/>
  <c r="W121" i="29" s="1"/>
  <c r="W122" i="28"/>
  <c r="W122" i="29" s="1"/>
  <c r="W123" i="28"/>
  <c r="W123" i="29" s="1"/>
  <c r="W124" i="28"/>
  <c r="W124" i="29" s="1"/>
  <c r="W125" i="28"/>
  <c r="W125" i="29" s="1"/>
  <c r="W126" i="28"/>
  <c r="W126" i="29" s="1"/>
  <c r="W127" i="28"/>
  <c r="W127" i="29" s="1"/>
  <c r="W128" i="28"/>
  <c r="W128" i="29" s="1"/>
  <c r="W129" i="28"/>
  <c r="W129" i="29" s="1"/>
  <c r="W130" i="28"/>
  <c r="W130" i="29" s="1"/>
  <c r="W131" i="28"/>
  <c r="W131" i="29" s="1"/>
  <c r="W132" i="28"/>
  <c r="W132" i="29" s="1"/>
  <c r="W133" i="28"/>
  <c r="W133" i="29" s="1"/>
  <c r="W134" i="28"/>
  <c r="W134" i="29" s="1"/>
  <c r="W135" i="28"/>
  <c r="W135" i="29" s="1"/>
  <c r="W136" i="28"/>
  <c r="W136" i="29" s="1"/>
  <c r="W137" i="28"/>
  <c r="W137" i="29" s="1"/>
  <c r="W138" i="28"/>
  <c r="W138" i="29" s="1"/>
  <c r="W139" i="28"/>
  <c r="W139" i="29" s="1"/>
  <c r="W140" i="28"/>
  <c r="W140" i="29" s="1"/>
  <c r="W141" i="28"/>
  <c r="W141" i="29" s="1"/>
  <c r="W142" i="28"/>
  <c r="W142" i="29" s="1"/>
  <c r="W143" i="28"/>
  <c r="W143" i="29" s="1"/>
  <c r="W144" i="28"/>
  <c r="W144" i="29" s="1"/>
  <c r="W145" i="28"/>
  <c r="W145" i="29" s="1"/>
  <c r="W146" i="28"/>
  <c r="W146" i="29" s="1"/>
  <c r="W147" i="28"/>
  <c r="W147" i="29" s="1"/>
  <c r="W148" i="28"/>
  <c r="W148" i="29" s="1"/>
  <c r="W149" i="28"/>
  <c r="W149" i="29" s="1"/>
  <c r="W150" i="28"/>
  <c r="W150" i="29" s="1"/>
  <c r="W151" i="28"/>
  <c r="W151" i="29" s="1"/>
  <c r="W152" i="28"/>
  <c r="W152" i="29" s="1"/>
  <c r="W153" i="28"/>
  <c r="W153" i="29" s="1"/>
  <c r="W154" i="28"/>
  <c r="W154" i="29" s="1"/>
  <c r="W155" i="28"/>
  <c r="W155" i="29" s="1"/>
  <c r="W156" i="28"/>
  <c r="W156" i="29" s="1"/>
  <c r="W157" i="28"/>
  <c r="W157" i="29" s="1"/>
  <c r="W158" i="28"/>
  <c r="W158" i="29" s="1"/>
  <c r="W159" i="28"/>
  <c r="W159" i="29" s="1"/>
  <c r="W160" i="28"/>
  <c r="W160" i="29" s="1"/>
  <c r="W161" i="28"/>
  <c r="W161" i="29" s="1"/>
  <c r="W162" i="28"/>
  <c r="W162" i="29" s="1"/>
  <c r="W163" i="28"/>
  <c r="W163" i="29" s="1"/>
  <c r="W164" i="28"/>
  <c r="W164" i="29" s="1"/>
  <c r="W165" i="28"/>
  <c r="W165" i="29" s="1"/>
  <c r="W166" i="28"/>
  <c r="W166" i="29" s="1"/>
  <c r="W167" i="28"/>
  <c r="W167" i="29" s="1"/>
  <c r="W168" i="28"/>
  <c r="W168" i="29" s="1"/>
  <c r="W169" i="28"/>
  <c r="W169" i="29" s="1"/>
  <c r="W170" i="28"/>
  <c r="W170" i="29" s="1"/>
  <c r="W171" i="28"/>
  <c r="W171" i="29" s="1"/>
  <c r="W172" i="28"/>
  <c r="W172" i="29" s="1"/>
  <c r="W173" i="28"/>
  <c r="W173" i="29" s="1"/>
  <c r="W174" i="28"/>
  <c r="W174" i="29" s="1"/>
  <c r="W175" i="28"/>
  <c r="W175" i="29" s="1"/>
  <c r="W176" i="28"/>
  <c r="W176" i="29" s="1"/>
  <c r="W177" i="28"/>
  <c r="W177" i="29" s="1"/>
  <c r="W178" i="28"/>
  <c r="W178" i="29" s="1"/>
  <c r="W179" i="28"/>
  <c r="W179" i="29" s="1"/>
  <c r="W180" i="28"/>
  <c r="W180" i="29" s="1"/>
  <c r="W181" i="28"/>
  <c r="W181" i="29" s="1"/>
  <c r="W182" i="28"/>
  <c r="W182" i="29" s="1"/>
  <c r="W183" i="28"/>
  <c r="W183" i="29" s="1"/>
  <c r="W184" i="28"/>
  <c r="W184" i="29" s="1"/>
  <c r="W185" i="28"/>
  <c r="W185" i="29" s="1"/>
  <c r="W186" i="28"/>
  <c r="W186" i="29" s="1"/>
  <c r="W187" i="28"/>
  <c r="W187" i="29" s="1"/>
  <c r="W188" i="28"/>
  <c r="W188" i="29" s="1"/>
  <c r="W189" i="28"/>
  <c r="W189" i="29" s="1"/>
  <c r="W190" i="28"/>
  <c r="W190" i="29" s="1"/>
  <c r="W191" i="28"/>
  <c r="W191" i="29" s="1"/>
  <c r="W192" i="28"/>
  <c r="W192" i="29" s="1"/>
  <c r="W193" i="28"/>
  <c r="W193" i="29" s="1"/>
  <c r="W194" i="28"/>
  <c r="W194" i="29" s="1"/>
  <c r="W195" i="28"/>
  <c r="W195" i="29" s="1"/>
  <c r="W196" i="28"/>
  <c r="W196" i="29" s="1"/>
  <c r="W197" i="28"/>
  <c r="W197" i="29" s="1"/>
  <c r="W198" i="28"/>
  <c r="W198" i="29" s="1"/>
  <c r="W199" i="28"/>
  <c r="W199" i="29" s="1"/>
  <c r="W200" i="28"/>
  <c r="W200" i="29" s="1"/>
  <c r="W201" i="28"/>
  <c r="W201" i="29" s="1"/>
  <c r="W202" i="28"/>
  <c r="W202" i="29" s="1"/>
  <c r="W203" i="28"/>
  <c r="W203" i="29" s="1"/>
  <c r="W204" i="28"/>
  <c r="W204" i="29" s="1"/>
  <c r="W205" i="28"/>
  <c r="W205" i="29" s="1"/>
  <c r="W206" i="28"/>
  <c r="W206" i="29" s="1"/>
  <c r="W207" i="28"/>
  <c r="W207" i="29" s="1"/>
  <c r="W208" i="28"/>
  <c r="W208" i="29" s="1"/>
  <c r="W209" i="28"/>
  <c r="W209" i="29" s="1"/>
  <c r="W210" i="28"/>
  <c r="W210" i="29" s="1"/>
  <c r="W211" i="28"/>
  <c r="W211" i="29" s="1"/>
  <c r="W212" i="28"/>
  <c r="W212" i="29" s="1"/>
  <c r="W213" i="28"/>
  <c r="W213" i="29" s="1"/>
  <c r="W214" i="28"/>
  <c r="W214" i="29" s="1"/>
  <c r="W215" i="28"/>
  <c r="W215" i="29" s="1"/>
  <c r="W216" i="28"/>
  <c r="W216" i="29" s="1"/>
  <c r="W217" i="28"/>
  <c r="W217" i="29" s="1"/>
  <c r="W218" i="28"/>
  <c r="W218" i="29" s="1"/>
  <c r="W219" i="28"/>
  <c r="W219" i="29" s="1"/>
  <c r="W220" i="28"/>
  <c r="W220" i="29" s="1"/>
  <c r="W221" i="28"/>
  <c r="W221" i="29" s="1"/>
  <c r="W222" i="28"/>
  <c r="W222" i="29" s="1"/>
  <c r="W223" i="28"/>
  <c r="W223" i="29" s="1"/>
  <c r="W224" i="28"/>
  <c r="W224" i="29" s="1"/>
  <c r="W225" i="28"/>
  <c r="W225" i="29" s="1"/>
  <c r="W226" i="28"/>
  <c r="W226" i="29" s="1"/>
  <c r="W227" i="28"/>
  <c r="W227" i="29" s="1"/>
  <c r="W228" i="28"/>
  <c r="W228" i="29" s="1"/>
  <c r="W229" i="28"/>
  <c r="W229" i="29" s="1"/>
  <c r="W230" i="28"/>
  <c r="W230" i="29" s="1"/>
  <c r="W231" i="28"/>
  <c r="W231" i="29" s="1"/>
  <c r="W232" i="28"/>
  <c r="W232" i="29" s="1"/>
  <c r="W233" i="28"/>
  <c r="W233" i="29" s="1"/>
  <c r="W234" i="28"/>
  <c r="W234" i="29" s="1"/>
  <c r="W235" i="28"/>
  <c r="W235" i="29" s="1"/>
  <c r="W236" i="28"/>
  <c r="W236" i="29" s="1"/>
  <c r="W237" i="28"/>
  <c r="W237" i="29" s="1"/>
  <c r="W238" i="28"/>
  <c r="W238" i="29" s="1"/>
  <c r="W239" i="28"/>
  <c r="W239" i="29" s="1"/>
  <c r="W240" i="28"/>
  <c r="W240" i="29" s="1"/>
  <c r="W241" i="28"/>
  <c r="W241" i="29" s="1"/>
  <c r="W242" i="28"/>
  <c r="W242" i="29" s="1"/>
  <c r="W243" i="28"/>
  <c r="W243" i="29" s="1"/>
  <c r="W244" i="28"/>
  <c r="W244" i="29" s="1"/>
  <c r="W245" i="28"/>
  <c r="W245" i="29" s="1"/>
  <c r="W246" i="28"/>
  <c r="W246" i="29" s="1"/>
  <c r="W247" i="28"/>
  <c r="W247" i="29" s="1"/>
  <c r="W248" i="28"/>
  <c r="W248" i="29" s="1"/>
  <c r="W249" i="28"/>
  <c r="W249" i="29" s="1"/>
  <c r="W250" i="28"/>
  <c r="W250" i="29" s="1"/>
  <c r="W251" i="28"/>
  <c r="W251" i="29" s="1"/>
  <c r="W252" i="28"/>
  <c r="W252" i="29" s="1"/>
  <c r="W253" i="28"/>
  <c r="W253" i="29" s="1"/>
  <c r="W254" i="28"/>
  <c r="W254" i="29" s="1"/>
  <c r="W255" i="28"/>
  <c r="W255" i="29" s="1"/>
  <c r="W256" i="28"/>
  <c r="W256" i="29" s="1"/>
  <c r="W257" i="28"/>
  <c r="W257" i="29" s="1"/>
  <c r="W258" i="28"/>
  <c r="W258" i="29" s="1"/>
  <c r="W259" i="28"/>
  <c r="W259" i="29" s="1"/>
  <c r="W260" i="28"/>
  <c r="W260" i="29" s="1"/>
  <c r="W261" i="28"/>
  <c r="W261" i="29" s="1"/>
  <c r="W262" i="28"/>
  <c r="W262" i="29" s="1"/>
  <c r="W263" i="28"/>
  <c r="W263" i="29" s="1"/>
  <c r="W264" i="28"/>
  <c r="W264" i="29" s="1"/>
  <c r="W265" i="28"/>
  <c r="W265" i="29" s="1"/>
  <c r="W266" i="28"/>
  <c r="W266" i="29" s="1"/>
  <c r="W267" i="28"/>
  <c r="W267" i="29" s="1"/>
  <c r="W268" i="28"/>
  <c r="W268" i="29" s="1"/>
  <c r="W269" i="28"/>
  <c r="W269" i="29" s="1"/>
  <c r="W270" i="28"/>
  <c r="W270" i="29" s="1"/>
  <c r="W271" i="28"/>
  <c r="W271" i="29" s="1"/>
  <c r="W272" i="28"/>
  <c r="W272" i="29" s="1"/>
  <c r="W273" i="28"/>
  <c r="W273" i="29" s="1"/>
  <c r="W274" i="28"/>
  <c r="W274" i="29" s="1"/>
  <c r="W275" i="28"/>
  <c r="W275" i="29" s="1"/>
  <c r="W276" i="28"/>
  <c r="W276" i="29" s="1"/>
  <c r="W277" i="28"/>
  <c r="W277" i="29" s="1"/>
  <c r="W278" i="28"/>
  <c r="W278" i="29" s="1"/>
  <c r="W279" i="28"/>
  <c r="W279" i="29" s="1"/>
  <c r="W280" i="28"/>
  <c r="W280" i="29" s="1"/>
  <c r="W281" i="28"/>
  <c r="W281" i="29" s="1"/>
  <c r="W282" i="28"/>
  <c r="W282" i="29" s="1"/>
  <c r="W283" i="28"/>
  <c r="W283" i="29" s="1"/>
  <c r="W284" i="28"/>
  <c r="W284" i="29" s="1"/>
  <c r="W285" i="28"/>
  <c r="W285" i="29" s="1"/>
  <c r="W286" i="28"/>
  <c r="W286" i="29" s="1"/>
  <c r="W287" i="28"/>
  <c r="W287" i="29" s="1"/>
  <c r="W288" i="28"/>
  <c r="W288" i="29" s="1"/>
  <c r="W289" i="28"/>
  <c r="W289" i="29" s="1"/>
  <c r="W290" i="28"/>
  <c r="W290" i="29" s="1"/>
  <c r="W291" i="28"/>
  <c r="W291" i="29" s="1"/>
  <c r="W292" i="28"/>
  <c r="W292" i="29" s="1"/>
  <c r="W293" i="28"/>
  <c r="W293" i="29" s="1"/>
  <c r="W294" i="28"/>
  <c r="W294" i="29" s="1"/>
  <c r="W295" i="28"/>
  <c r="W295" i="29" s="1"/>
  <c r="W296" i="28"/>
  <c r="W296" i="29" s="1"/>
  <c r="W297" i="28"/>
  <c r="W297" i="29" s="1"/>
  <c r="W298" i="28"/>
  <c r="W298" i="29" s="1"/>
  <c r="W299" i="28"/>
  <c r="W299" i="29" s="1"/>
  <c r="W300" i="28"/>
  <c r="W300" i="29" s="1"/>
  <c r="W301" i="28"/>
  <c r="W301" i="29" s="1"/>
  <c r="W302" i="28"/>
  <c r="W302" i="29" s="1"/>
  <c r="W303" i="28"/>
  <c r="W303" i="29" s="1"/>
  <c r="W304" i="28"/>
  <c r="W304" i="29" s="1"/>
  <c r="W305" i="28"/>
  <c r="W305" i="29" s="1"/>
  <c r="W306" i="28"/>
  <c r="W306" i="29" s="1"/>
  <c r="W307" i="28"/>
  <c r="W307" i="29" s="1"/>
  <c r="W308" i="28"/>
  <c r="W308" i="29" s="1"/>
  <c r="W309" i="28"/>
  <c r="W309" i="29" s="1"/>
  <c r="W310" i="28"/>
  <c r="W310" i="29" s="1"/>
  <c r="W311" i="28"/>
  <c r="W311" i="29" s="1"/>
  <c r="W312" i="28"/>
  <c r="W312" i="29" s="1"/>
  <c r="W313" i="28"/>
  <c r="W313" i="29" s="1"/>
  <c r="W314" i="28"/>
  <c r="W314" i="29" s="1"/>
  <c r="W315" i="28"/>
  <c r="W315" i="29" s="1"/>
  <c r="W316" i="28"/>
  <c r="W316" i="29" s="1"/>
  <c r="W317" i="28"/>
  <c r="W317" i="29" s="1"/>
  <c r="W318" i="28"/>
  <c r="W318" i="29" s="1"/>
  <c r="W319" i="28"/>
  <c r="W319" i="29" s="1"/>
  <c r="W320" i="28"/>
  <c r="W320" i="29" s="1"/>
  <c r="W321" i="28"/>
  <c r="W321" i="29" s="1"/>
  <c r="W322" i="28"/>
  <c r="W322" i="29" s="1"/>
  <c r="W323" i="28"/>
  <c r="W323" i="29" s="1"/>
  <c r="W324" i="28"/>
  <c r="W324" i="29" s="1"/>
  <c r="W325" i="28"/>
  <c r="W325" i="29" s="1"/>
  <c r="W326" i="28"/>
  <c r="W326" i="29" s="1"/>
  <c r="W327" i="28"/>
  <c r="W327" i="29" s="1"/>
  <c r="W328" i="28"/>
  <c r="W328" i="29" s="1"/>
  <c r="W329" i="28"/>
  <c r="W329" i="29" s="1"/>
  <c r="W330" i="28"/>
  <c r="W330" i="29" s="1"/>
  <c r="W331" i="28"/>
  <c r="W331" i="29" s="1"/>
  <c r="W332" i="28"/>
  <c r="W332" i="29" s="1"/>
  <c r="W333" i="28"/>
  <c r="W333" i="29" s="1"/>
  <c r="W334" i="28"/>
  <c r="W334" i="29" s="1"/>
  <c r="W335" i="28"/>
  <c r="W335" i="29" s="1"/>
  <c r="W336" i="28"/>
  <c r="W336" i="29" s="1"/>
  <c r="W337" i="28"/>
  <c r="W337" i="29" s="1"/>
  <c r="W338" i="28"/>
  <c r="W338" i="29" s="1"/>
  <c r="W339" i="28"/>
  <c r="W339" i="29" s="1"/>
  <c r="W340" i="28"/>
  <c r="W340" i="29" s="1"/>
  <c r="W341" i="28"/>
  <c r="W341" i="29" s="1"/>
  <c r="W342" i="28"/>
  <c r="W342" i="29" s="1"/>
  <c r="W343" i="28"/>
  <c r="W343" i="29" s="1"/>
  <c r="W344" i="28"/>
  <c r="W344" i="29" s="1"/>
  <c r="W345" i="28"/>
  <c r="W345" i="29" s="1"/>
  <c r="W346" i="28"/>
  <c r="W346" i="29" s="1"/>
  <c r="W347" i="28"/>
  <c r="W347" i="29" s="1"/>
  <c r="W348" i="28"/>
  <c r="W348" i="29" s="1"/>
  <c r="W349" i="28"/>
  <c r="W349" i="29" s="1"/>
  <c r="W350" i="28"/>
  <c r="W350" i="29" s="1"/>
  <c r="W351" i="28"/>
  <c r="W351" i="29" s="1"/>
  <c r="W352" i="28"/>
  <c r="W352" i="29" s="1"/>
  <c r="W353" i="28"/>
  <c r="W353" i="29" s="1"/>
  <c r="W354" i="28"/>
  <c r="W354" i="29" s="1"/>
  <c r="W355" i="28"/>
  <c r="W355" i="29" s="1"/>
  <c r="W356" i="28"/>
  <c r="W356" i="29" s="1"/>
  <c r="W357" i="28"/>
  <c r="W357" i="29" s="1"/>
  <c r="W358" i="28"/>
  <c r="W358" i="29" s="1"/>
  <c r="W359" i="28"/>
  <c r="W359" i="29" s="1"/>
  <c r="W360" i="28"/>
  <c r="W360" i="29" s="1"/>
  <c r="W361" i="28"/>
  <c r="W361" i="29" s="1"/>
  <c r="W362" i="28"/>
  <c r="W362" i="29" s="1"/>
  <c r="W363" i="28"/>
  <c r="W363" i="29" s="1"/>
  <c r="W364" i="28"/>
  <c r="W364" i="29" s="1"/>
  <c r="W365" i="28"/>
  <c r="W365" i="29" s="1"/>
  <c r="W366" i="28"/>
  <c r="W366" i="29" s="1"/>
  <c r="W367" i="28"/>
  <c r="W367" i="29" s="1"/>
  <c r="W368" i="28"/>
  <c r="W368" i="29" s="1"/>
  <c r="W369" i="28"/>
  <c r="W369" i="29" s="1"/>
  <c r="W370" i="28"/>
  <c r="W370" i="29" s="1"/>
  <c r="W371" i="28"/>
  <c r="W371" i="29" s="1"/>
  <c r="W372" i="28"/>
  <c r="W372" i="29" s="1"/>
  <c r="W373" i="28"/>
  <c r="W373" i="29" s="1"/>
  <c r="W374" i="28"/>
  <c r="W374" i="29" s="1"/>
  <c r="W375" i="28"/>
  <c r="W375" i="29" s="1"/>
  <c r="W376" i="28"/>
  <c r="W376" i="29" s="1"/>
  <c r="W377" i="28"/>
  <c r="W377" i="29" s="1"/>
  <c r="W378" i="28"/>
  <c r="W378" i="29" s="1"/>
  <c r="W379" i="28"/>
  <c r="W379" i="29" s="1"/>
  <c r="W380" i="28"/>
  <c r="W380" i="29" s="1"/>
  <c r="W381" i="28"/>
  <c r="W381" i="29" s="1"/>
  <c r="W382" i="28"/>
  <c r="W382" i="29" s="1"/>
  <c r="W383" i="28"/>
  <c r="W383" i="29" s="1"/>
  <c r="W384" i="28"/>
  <c r="W384" i="29" s="1"/>
  <c r="W385" i="28"/>
  <c r="W385" i="29" s="1"/>
  <c r="W386" i="28"/>
  <c r="W386" i="29" s="1"/>
  <c r="W387" i="28"/>
  <c r="W387" i="29" s="1"/>
  <c r="W388" i="28"/>
  <c r="W388" i="29" s="1"/>
  <c r="W389" i="28"/>
  <c r="W389" i="29" s="1"/>
  <c r="W390" i="28"/>
  <c r="W390" i="29" s="1"/>
  <c r="W391" i="28"/>
  <c r="W391" i="29" s="1"/>
  <c r="W392" i="28"/>
  <c r="W392" i="29" s="1"/>
  <c r="W393" i="28"/>
  <c r="W393" i="29" s="1"/>
  <c r="W394" i="28"/>
  <c r="W394" i="29" s="1"/>
  <c r="W395" i="28"/>
  <c r="W395" i="29" s="1"/>
  <c r="W396" i="28"/>
  <c r="W396" i="29" s="1"/>
  <c r="W397" i="28"/>
  <c r="W397" i="29" s="1"/>
  <c r="W398" i="28"/>
  <c r="W398" i="29" s="1"/>
  <c r="W399" i="28"/>
  <c r="W399" i="29" s="1"/>
  <c r="W400" i="28"/>
  <c r="W400" i="29" s="1"/>
  <c r="W401" i="28"/>
  <c r="W401" i="29" s="1"/>
  <c r="W402" i="28"/>
  <c r="W402" i="29" s="1"/>
  <c r="W403" i="28"/>
  <c r="W403" i="29" s="1"/>
  <c r="W404" i="28"/>
  <c r="W404" i="29" s="1"/>
  <c r="W405" i="28"/>
  <c r="W405" i="29" s="1"/>
  <c r="W406" i="28"/>
  <c r="W406" i="29" s="1"/>
  <c r="W407" i="28"/>
  <c r="W407" i="29" s="1"/>
  <c r="W408" i="28"/>
  <c r="W408" i="29" s="1"/>
  <c r="W409" i="28"/>
  <c r="W409" i="29" s="1"/>
  <c r="W410" i="28"/>
  <c r="W410" i="29" s="1"/>
  <c r="W411" i="28"/>
  <c r="W411" i="29" s="1"/>
  <c r="W412" i="28"/>
  <c r="W412" i="29" s="1"/>
  <c r="W413" i="28"/>
  <c r="W413" i="29" s="1"/>
  <c r="W414" i="28"/>
  <c r="W414" i="29" s="1"/>
  <c r="W415" i="28"/>
  <c r="W415" i="29" s="1"/>
  <c r="W416" i="28"/>
  <c r="W416" i="29" s="1"/>
  <c r="W417" i="28"/>
  <c r="W417" i="29" s="1"/>
  <c r="W418" i="28"/>
  <c r="W418" i="29" s="1"/>
  <c r="W419" i="28"/>
  <c r="W419" i="29" s="1"/>
  <c r="W420" i="28"/>
  <c r="W420" i="29" s="1"/>
  <c r="W421" i="28"/>
  <c r="W421" i="29" s="1"/>
  <c r="W422" i="28"/>
  <c r="W422" i="29" s="1"/>
  <c r="W423" i="28"/>
  <c r="W423" i="29" s="1"/>
  <c r="W424" i="28"/>
  <c r="W424" i="29" s="1"/>
  <c r="W425" i="28"/>
  <c r="W425" i="29" s="1"/>
  <c r="W426" i="28"/>
  <c r="W426" i="29" s="1"/>
  <c r="W427" i="28"/>
  <c r="W427" i="29" s="1"/>
  <c r="W428" i="28"/>
  <c r="W428" i="29" s="1"/>
  <c r="W429" i="28"/>
  <c r="W429" i="29" s="1"/>
  <c r="W430" i="28"/>
  <c r="W430" i="29" s="1"/>
  <c r="W431" i="28"/>
  <c r="W431" i="29" s="1"/>
  <c r="W432" i="28"/>
  <c r="W432" i="29" s="1"/>
  <c r="W433" i="28"/>
  <c r="W433" i="29" s="1"/>
  <c r="W434" i="28"/>
  <c r="W434" i="29" s="1"/>
  <c r="W435" i="28"/>
  <c r="W435" i="29" s="1"/>
  <c r="W436" i="28"/>
  <c r="W436" i="29" s="1"/>
  <c r="W437" i="28"/>
  <c r="W437" i="29" s="1"/>
  <c r="W438" i="28"/>
  <c r="W438" i="29" s="1"/>
  <c r="W439" i="28"/>
  <c r="W439" i="29" s="1"/>
  <c r="W440" i="28"/>
  <c r="W440" i="29" s="1"/>
  <c r="W441" i="28"/>
  <c r="W441" i="29" s="1"/>
  <c r="W442" i="28"/>
  <c r="W442" i="29" s="1"/>
  <c r="W443" i="28"/>
  <c r="W443" i="29" s="1"/>
  <c r="W444" i="28"/>
  <c r="W444" i="29" s="1"/>
  <c r="W445" i="28"/>
  <c r="W445" i="29" s="1"/>
  <c r="W446" i="28"/>
  <c r="W446" i="29" s="1"/>
  <c r="W447" i="28"/>
  <c r="W447" i="29" s="1"/>
  <c r="W448" i="28"/>
  <c r="W448" i="29" s="1"/>
  <c r="W449" i="28"/>
  <c r="W449" i="29" s="1"/>
  <c r="W450" i="28"/>
  <c r="W450" i="29" s="1"/>
  <c r="W451" i="28"/>
  <c r="W451" i="29" s="1"/>
  <c r="V3" i="28"/>
  <c r="V3" i="29" s="1"/>
  <c r="V4" i="28"/>
  <c r="V4" i="29" s="1"/>
  <c r="V5" i="28"/>
  <c r="V5" i="29" s="1"/>
  <c r="V6" i="28"/>
  <c r="V6" i="29" s="1"/>
  <c r="V7" i="28"/>
  <c r="V7" i="29" s="1"/>
  <c r="V8" i="28"/>
  <c r="V8" i="29" s="1"/>
  <c r="V9" i="28"/>
  <c r="V9" i="29" s="1"/>
  <c r="V10" i="28"/>
  <c r="V10" i="29" s="1"/>
  <c r="V11" i="28"/>
  <c r="V11" i="29" s="1"/>
  <c r="V12" i="28"/>
  <c r="V12" i="29" s="1"/>
  <c r="V13" i="28"/>
  <c r="V13" i="29" s="1"/>
  <c r="V14" i="28"/>
  <c r="V14" i="29" s="1"/>
  <c r="V15" i="28"/>
  <c r="V15" i="29" s="1"/>
  <c r="V16" i="28"/>
  <c r="V16" i="29" s="1"/>
  <c r="V17" i="28"/>
  <c r="V17" i="29" s="1"/>
  <c r="V18" i="28"/>
  <c r="V18" i="29" s="1"/>
  <c r="V19" i="28"/>
  <c r="V19" i="29" s="1"/>
  <c r="V20" i="28"/>
  <c r="V20" i="29" s="1"/>
  <c r="V21" i="28"/>
  <c r="V21" i="29" s="1"/>
  <c r="V22" i="28"/>
  <c r="V22" i="29" s="1"/>
  <c r="V23" i="28"/>
  <c r="V23" i="29" s="1"/>
  <c r="V24" i="28"/>
  <c r="V24" i="29" s="1"/>
  <c r="V25" i="28"/>
  <c r="V25" i="29" s="1"/>
  <c r="V26" i="28"/>
  <c r="V26" i="29" s="1"/>
  <c r="V27" i="28"/>
  <c r="V27" i="29" s="1"/>
  <c r="V28" i="28"/>
  <c r="V28" i="29" s="1"/>
  <c r="V29" i="28"/>
  <c r="V29" i="29" s="1"/>
  <c r="V30" i="28"/>
  <c r="V30" i="29" s="1"/>
  <c r="V31" i="28"/>
  <c r="V31" i="29" s="1"/>
  <c r="V32" i="28"/>
  <c r="V32" i="29" s="1"/>
  <c r="V33" i="28"/>
  <c r="V33" i="29" s="1"/>
  <c r="V34" i="28"/>
  <c r="V34" i="29" s="1"/>
  <c r="V35" i="28"/>
  <c r="V35" i="29" s="1"/>
  <c r="V36" i="28"/>
  <c r="V36" i="29" s="1"/>
  <c r="V37" i="28"/>
  <c r="V37" i="29" s="1"/>
  <c r="V38" i="28"/>
  <c r="V38" i="29" s="1"/>
  <c r="V39" i="28"/>
  <c r="V39" i="29" s="1"/>
  <c r="V40" i="28"/>
  <c r="V40" i="29" s="1"/>
  <c r="V41" i="28"/>
  <c r="V41" i="29" s="1"/>
  <c r="V42" i="28"/>
  <c r="V42" i="29" s="1"/>
  <c r="V43" i="28"/>
  <c r="V43" i="29" s="1"/>
  <c r="V44" i="28"/>
  <c r="V44" i="29" s="1"/>
  <c r="V45" i="28"/>
  <c r="V45" i="29" s="1"/>
  <c r="V46" i="28"/>
  <c r="V46" i="29" s="1"/>
  <c r="V47" i="28"/>
  <c r="V47" i="29" s="1"/>
  <c r="V48" i="28"/>
  <c r="V48" i="29" s="1"/>
  <c r="V49" i="28"/>
  <c r="V49" i="29" s="1"/>
  <c r="V50" i="28"/>
  <c r="V50" i="29" s="1"/>
  <c r="V51" i="28"/>
  <c r="V51" i="29" s="1"/>
  <c r="V52" i="28"/>
  <c r="V52" i="29" s="1"/>
  <c r="V53" i="28"/>
  <c r="V53" i="29" s="1"/>
  <c r="V54" i="28"/>
  <c r="V54" i="29" s="1"/>
  <c r="V55" i="28"/>
  <c r="V55" i="29" s="1"/>
  <c r="V56" i="28"/>
  <c r="V56" i="29" s="1"/>
  <c r="V57" i="28"/>
  <c r="V57" i="29" s="1"/>
  <c r="V58" i="28"/>
  <c r="V58" i="29" s="1"/>
  <c r="V59" i="28"/>
  <c r="V59" i="29" s="1"/>
  <c r="V60" i="28"/>
  <c r="V60" i="29" s="1"/>
  <c r="V61" i="28"/>
  <c r="V61" i="29" s="1"/>
  <c r="V62" i="28"/>
  <c r="V62" i="29" s="1"/>
  <c r="V63" i="28"/>
  <c r="V63" i="29" s="1"/>
  <c r="V64" i="28"/>
  <c r="V64" i="29" s="1"/>
  <c r="V65" i="28"/>
  <c r="V65" i="29" s="1"/>
  <c r="V66" i="28"/>
  <c r="V66" i="29" s="1"/>
  <c r="V67" i="28"/>
  <c r="V67" i="29" s="1"/>
  <c r="V68" i="28"/>
  <c r="V68" i="29" s="1"/>
  <c r="V69" i="28"/>
  <c r="V69" i="29" s="1"/>
  <c r="V70" i="28"/>
  <c r="V70" i="29" s="1"/>
  <c r="V71" i="28"/>
  <c r="V71" i="29" s="1"/>
  <c r="V72" i="28"/>
  <c r="V72" i="29" s="1"/>
  <c r="V73" i="28"/>
  <c r="V73" i="29" s="1"/>
  <c r="V74" i="28"/>
  <c r="V74" i="29" s="1"/>
  <c r="V75" i="28"/>
  <c r="V75" i="29" s="1"/>
  <c r="V76" i="28"/>
  <c r="V76" i="29" s="1"/>
  <c r="V77" i="28"/>
  <c r="V77" i="29" s="1"/>
  <c r="V78" i="28"/>
  <c r="V78" i="29" s="1"/>
  <c r="V79" i="28"/>
  <c r="V79" i="29" s="1"/>
  <c r="V80" i="28"/>
  <c r="V80" i="29" s="1"/>
  <c r="V81" i="28"/>
  <c r="V81" i="29" s="1"/>
  <c r="V82" i="28"/>
  <c r="V82" i="29" s="1"/>
  <c r="V83" i="28"/>
  <c r="V83" i="29" s="1"/>
  <c r="V84" i="28"/>
  <c r="V84" i="29" s="1"/>
  <c r="V85" i="28"/>
  <c r="V85" i="29" s="1"/>
  <c r="V86" i="28"/>
  <c r="V86" i="29" s="1"/>
  <c r="V87" i="28"/>
  <c r="V87" i="29" s="1"/>
  <c r="V88" i="28"/>
  <c r="V88" i="29" s="1"/>
  <c r="V89" i="28"/>
  <c r="V89" i="29" s="1"/>
  <c r="V90" i="28"/>
  <c r="V90" i="29" s="1"/>
  <c r="V91" i="28"/>
  <c r="V91" i="29" s="1"/>
  <c r="V92" i="28"/>
  <c r="V92" i="29" s="1"/>
  <c r="V93" i="28"/>
  <c r="V93" i="29" s="1"/>
  <c r="V94" i="28"/>
  <c r="V94" i="29" s="1"/>
  <c r="V95" i="28"/>
  <c r="V95" i="29" s="1"/>
  <c r="V96" i="28"/>
  <c r="V96" i="29" s="1"/>
  <c r="V97" i="28"/>
  <c r="V97" i="29" s="1"/>
  <c r="V98" i="28"/>
  <c r="V98" i="29" s="1"/>
  <c r="V99" i="28"/>
  <c r="V99" i="29" s="1"/>
  <c r="V100" i="28"/>
  <c r="V100" i="29" s="1"/>
  <c r="V101" i="28"/>
  <c r="V101" i="29" s="1"/>
  <c r="V102" i="28"/>
  <c r="V102" i="29" s="1"/>
  <c r="V103" i="28"/>
  <c r="V103" i="29" s="1"/>
  <c r="V104" i="28"/>
  <c r="V104" i="29" s="1"/>
  <c r="V105" i="28"/>
  <c r="V105" i="29" s="1"/>
  <c r="V106" i="28"/>
  <c r="V106" i="29" s="1"/>
  <c r="V107" i="28"/>
  <c r="V107" i="29" s="1"/>
  <c r="V108" i="28"/>
  <c r="V108" i="29" s="1"/>
  <c r="V109" i="28"/>
  <c r="V109" i="29" s="1"/>
  <c r="V110" i="28"/>
  <c r="V110" i="29" s="1"/>
  <c r="V111" i="28"/>
  <c r="V111" i="29" s="1"/>
  <c r="V112" i="28"/>
  <c r="V112" i="29" s="1"/>
  <c r="V113" i="28"/>
  <c r="V113" i="29" s="1"/>
  <c r="V114" i="28"/>
  <c r="V114" i="29" s="1"/>
  <c r="V115" i="28"/>
  <c r="V115" i="29" s="1"/>
  <c r="V116" i="28"/>
  <c r="V116" i="29" s="1"/>
  <c r="V117" i="28"/>
  <c r="V117" i="29" s="1"/>
  <c r="V118" i="28"/>
  <c r="V118" i="29" s="1"/>
  <c r="V119" i="28"/>
  <c r="V119" i="29" s="1"/>
  <c r="V120" i="28"/>
  <c r="V120" i="29" s="1"/>
  <c r="V121" i="28"/>
  <c r="V121" i="29" s="1"/>
  <c r="V122" i="28"/>
  <c r="V122" i="29" s="1"/>
  <c r="V123" i="28"/>
  <c r="V123" i="29" s="1"/>
  <c r="V124" i="28"/>
  <c r="V124" i="29" s="1"/>
  <c r="V125" i="28"/>
  <c r="V125" i="29" s="1"/>
  <c r="V126" i="28"/>
  <c r="V126" i="29" s="1"/>
  <c r="V127" i="28"/>
  <c r="V127" i="29" s="1"/>
  <c r="V128" i="28"/>
  <c r="V128" i="29" s="1"/>
  <c r="V129" i="28"/>
  <c r="V129" i="29" s="1"/>
  <c r="V130" i="28"/>
  <c r="V130" i="29" s="1"/>
  <c r="V131" i="28"/>
  <c r="V131" i="29" s="1"/>
  <c r="V132" i="28"/>
  <c r="V132" i="29" s="1"/>
  <c r="V133" i="28"/>
  <c r="V133" i="29" s="1"/>
  <c r="V134" i="28"/>
  <c r="V134" i="29" s="1"/>
  <c r="V135" i="28"/>
  <c r="V135" i="29" s="1"/>
  <c r="V136" i="28"/>
  <c r="V136" i="29" s="1"/>
  <c r="V137" i="28"/>
  <c r="V137" i="29" s="1"/>
  <c r="V138" i="28"/>
  <c r="V138" i="29" s="1"/>
  <c r="V139" i="28"/>
  <c r="V139" i="29" s="1"/>
  <c r="V140" i="28"/>
  <c r="V140" i="29" s="1"/>
  <c r="V141" i="28"/>
  <c r="V141" i="29" s="1"/>
  <c r="V142" i="28"/>
  <c r="V142" i="29" s="1"/>
  <c r="V143" i="28"/>
  <c r="V143" i="29" s="1"/>
  <c r="V144" i="28"/>
  <c r="V144" i="29" s="1"/>
  <c r="V145" i="28"/>
  <c r="V145" i="29" s="1"/>
  <c r="V146" i="28"/>
  <c r="V146" i="29" s="1"/>
  <c r="V147" i="28"/>
  <c r="V147" i="29" s="1"/>
  <c r="V148" i="28"/>
  <c r="V148" i="29" s="1"/>
  <c r="V149" i="28"/>
  <c r="V149" i="29" s="1"/>
  <c r="V150" i="28"/>
  <c r="V150" i="29" s="1"/>
  <c r="V151" i="28"/>
  <c r="V151" i="29" s="1"/>
  <c r="V152" i="28"/>
  <c r="V152" i="29" s="1"/>
  <c r="V153" i="28"/>
  <c r="V153" i="29" s="1"/>
  <c r="V154" i="28"/>
  <c r="V154" i="29" s="1"/>
  <c r="V155" i="28"/>
  <c r="V155" i="29" s="1"/>
  <c r="V156" i="28"/>
  <c r="V156" i="29" s="1"/>
  <c r="V157" i="28"/>
  <c r="V157" i="29" s="1"/>
  <c r="V158" i="28"/>
  <c r="V158" i="29" s="1"/>
  <c r="V159" i="28"/>
  <c r="V159" i="29" s="1"/>
  <c r="V160" i="28"/>
  <c r="V160" i="29" s="1"/>
  <c r="V161" i="28"/>
  <c r="V161" i="29" s="1"/>
  <c r="V162" i="28"/>
  <c r="V162" i="29" s="1"/>
  <c r="V163" i="28"/>
  <c r="V163" i="29" s="1"/>
  <c r="V164" i="28"/>
  <c r="V164" i="29" s="1"/>
  <c r="V165" i="28"/>
  <c r="V165" i="29" s="1"/>
  <c r="V166" i="28"/>
  <c r="V166" i="29" s="1"/>
  <c r="V167" i="28"/>
  <c r="V167" i="29" s="1"/>
  <c r="V168" i="28"/>
  <c r="V168" i="29" s="1"/>
  <c r="V169" i="28"/>
  <c r="V169" i="29" s="1"/>
  <c r="V170" i="28"/>
  <c r="V170" i="29" s="1"/>
  <c r="V171" i="28"/>
  <c r="V171" i="29" s="1"/>
  <c r="V172" i="28"/>
  <c r="V172" i="29" s="1"/>
  <c r="V173" i="28"/>
  <c r="V173" i="29" s="1"/>
  <c r="V174" i="28"/>
  <c r="V174" i="29" s="1"/>
  <c r="V175" i="28"/>
  <c r="V175" i="29" s="1"/>
  <c r="V176" i="28"/>
  <c r="V176" i="29" s="1"/>
  <c r="V177" i="28"/>
  <c r="V177" i="29" s="1"/>
  <c r="V178" i="28"/>
  <c r="V178" i="29" s="1"/>
  <c r="V179" i="28"/>
  <c r="V179" i="29" s="1"/>
  <c r="V180" i="28"/>
  <c r="V180" i="29" s="1"/>
  <c r="V181" i="28"/>
  <c r="V181" i="29" s="1"/>
  <c r="V182" i="28"/>
  <c r="V182" i="29" s="1"/>
  <c r="V183" i="28"/>
  <c r="V183" i="29" s="1"/>
  <c r="V184" i="28"/>
  <c r="V184" i="29" s="1"/>
  <c r="V185" i="28"/>
  <c r="V185" i="29" s="1"/>
  <c r="V186" i="28"/>
  <c r="V186" i="29" s="1"/>
  <c r="V187" i="28"/>
  <c r="V187" i="29" s="1"/>
  <c r="V188" i="28"/>
  <c r="V188" i="29" s="1"/>
  <c r="V189" i="28"/>
  <c r="V189" i="29" s="1"/>
  <c r="V190" i="28"/>
  <c r="V190" i="29" s="1"/>
  <c r="V191" i="28"/>
  <c r="V191" i="29" s="1"/>
  <c r="V192" i="28"/>
  <c r="V192" i="29" s="1"/>
  <c r="V193" i="28"/>
  <c r="V193" i="29" s="1"/>
  <c r="V194" i="28"/>
  <c r="V194" i="29" s="1"/>
  <c r="V195" i="28"/>
  <c r="V195" i="29" s="1"/>
  <c r="V196" i="28"/>
  <c r="V196" i="29" s="1"/>
  <c r="V197" i="28"/>
  <c r="V197" i="29" s="1"/>
  <c r="V198" i="28"/>
  <c r="V198" i="29" s="1"/>
  <c r="V199" i="28"/>
  <c r="V199" i="29" s="1"/>
  <c r="V200" i="28"/>
  <c r="V200" i="29" s="1"/>
  <c r="V201" i="28"/>
  <c r="V201" i="29" s="1"/>
  <c r="V202" i="28"/>
  <c r="V202" i="29" s="1"/>
  <c r="V203" i="28"/>
  <c r="V203" i="29" s="1"/>
  <c r="V204" i="28"/>
  <c r="V204" i="29" s="1"/>
  <c r="V205" i="28"/>
  <c r="V205" i="29" s="1"/>
  <c r="V206" i="28"/>
  <c r="V206" i="29" s="1"/>
  <c r="V207" i="28"/>
  <c r="V207" i="29" s="1"/>
  <c r="V208" i="28"/>
  <c r="V208" i="29" s="1"/>
  <c r="V209" i="28"/>
  <c r="V209" i="29" s="1"/>
  <c r="V210" i="28"/>
  <c r="V210" i="29" s="1"/>
  <c r="V211" i="28"/>
  <c r="V211" i="29" s="1"/>
  <c r="V212" i="28"/>
  <c r="V212" i="29" s="1"/>
  <c r="V213" i="28"/>
  <c r="V213" i="29" s="1"/>
  <c r="V214" i="28"/>
  <c r="V214" i="29" s="1"/>
  <c r="V215" i="28"/>
  <c r="V215" i="29" s="1"/>
  <c r="V216" i="28"/>
  <c r="V216" i="29" s="1"/>
  <c r="V217" i="28"/>
  <c r="V217" i="29" s="1"/>
  <c r="V218" i="28"/>
  <c r="V218" i="29" s="1"/>
  <c r="V219" i="28"/>
  <c r="V219" i="29" s="1"/>
  <c r="V220" i="28"/>
  <c r="V220" i="29" s="1"/>
  <c r="V221" i="28"/>
  <c r="V221" i="29" s="1"/>
  <c r="V222" i="28"/>
  <c r="V222" i="29" s="1"/>
  <c r="V223" i="28"/>
  <c r="V223" i="29" s="1"/>
  <c r="V224" i="28"/>
  <c r="V224" i="29" s="1"/>
  <c r="V225" i="28"/>
  <c r="V225" i="29" s="1"/>
  <c r="V226" i="28"/>
  <c r="V226" i="29" s="1"/>
  <c r="V227" i="28"/>
  <c r="V227" i="29" s="1"/>
  <c r="V228" i="28"/>
  <c r="V228" i="29" s="1"/>
  <c r="V229" i="28"/>
  <c r="V229" i="29" s="1"/>
  <c r="V230" i="28"/>
  <c r="V230" i="29" s="1"/>
  <c r="V231" i="28"/>
  <c r="V231" i="29" s="1"/>
  <c r="V232" i="28"/>
  <c r="V232" i="29" s="1"/>
  <c r="V233" i="28"/>
  <c r="V233" i="29" s="1"/>
  <c r="V234" i="28"/>
  <c r="V234" i="29" s="1"/>
  <c r="V235" i="28"/>
  <c r="V235" i="29" s="1"/>
  <c r="V236" i="28"/>
  <c r="V236" i="29" s="1"/>
  <c r="V237" i="28"/>
  <c r="V237" i="29" s="1"/>
  <c r="V238" i="28"/>
  <c r="V238" i="29" s="1"/>
  <c r="V239" i="28"/>
  <c r="V239" i="29" s="1"/>
  <c r="V240" i="28"/>
  <c r="V240" i="29" s="1"/>
  <c r="V241" i="28"/>
  <c r="V241" i="29" s="1"/>
  <c r="V242" i="28"/>
  <c r="V242" i="29" s="1"/>
  <c r="V243" i="28"/>
  <c r="V243" i="29" s="1"/>
  <c r="V244" i="28"/>
  <c r="V244" i="29" s="1"/>
  <c r="V245" i="28"/>
  <c r="V245" i="29" s="1"/>
  <c r="V246" i="28"/>
  <c r="V246" i="29" s="1"/>
  <c r="V247" i="28"/>
  <c r="V247" i="29" s="1"/>
  <c r="V248" i="28"/>
  <c r="V248" i="29" s="1"/>
  <c r="V249" i="28"/>
  <c r="V249" i="29" s="1"/>
  <c r="V250" i="28"/>
  <c r="V250" i="29" s="1"/>
  <c r="V251" i="28"/>
  <c r="V251" i="29" s="1"/>
  <c r="V252" i="28"/>
  <c r="V252" i="29" s="1"/>
  <c r="V253" i="28"/>
  <c r="V253" i="29" s="1"/>
  <c r="V254" i="28"/>
  <c r="V254" i="29" s="1"/>
  <c r="V255" i="28"/>
  <c r="V255" i="29" s="1"/>
  <c r="V256" i="28"/>
  <c r="V256" i="29" s="1"/>
  <c r="V257" i="28"/>
  <c r="V257" i="29" s="1"/>
  <c r="V258" i="28"/>
  <c r="V258" i="29" s="1"/>
  <c r="V259" i="28"/>
  <c r="V259" i="29" s="1"/>
  <c r="V260" i="28"/>
  <c r="V260" i="29" s="1"/>
  <c r="V261" i="28"/>
  <c r="V261" i="29" s="1"/>
  <c r="V262" i="28"/>
  <c r="V262" i="29" s="1"/>
  <c r="V263" i="28"/>
  <c r="V263" i="29" s="1"/>
  <c r="V264" i="28"/>
  <c r="V264" i="29" s="1"/>
  <c r="V265" i="28"/>
  <c r="V265" i="29" s="1"/>
  <c r="V266" i="28"/>
  <c r="V266" i="29" s="1"/>
  <c r="V267" i="28"/>
  <c r="V267" i="29" s="1"/>
  <c r="V268" i="28"/>
  <c r="V268" i="29" s="1"/>
  <c r="V269" i="28"/>
  <c r="V269" i="29" s="1"/>
  <c r="V270" i="28"/>
  <c r="V270" i="29" s="1"/>
  <c r="V271" i="28"/>
  <c r="V271" i="29" s="1"/>
  <c r="V272" i="28"/>
  <c r="V272" i="29" s="1"/>
  <c r="V273" i="28"/>
  <c r="V273" i="29" s="1"/>
  <c r="V274" i="28"/>
  <c r="V274" i="29" s="1"/>
  <c r="V275" i="28"/>
  <c r="V275" i="29" s="1"/>
  <c r="V276" i="28"/>
  <c r="V276" i="29" s="1"/>
  <c r="V277" i="28"/>
  <c r="V277" i="29" s="1"/>
  <c r="V278" i="28"/>
  <c r="V278" i="29" s="1"/>
  <c r="V279" i="28"/>
  <c r="V279" i="29" s="1"/>
  <c r="V280" i="28"/>
  <c r="V280" i="29" s="1"/>
  <c r="V281" i="28"/>
  <c r="V281" i="29" s="1"/>
  <c r="V282" i="28"/>
  <c r="V282" i="29" s="1"/>
  <c r="V283" i="28"/>
  <c r="V283" i="29" s="1"/>
  <c r="V284" i="28"/>
  <c r="V284" i="29" s="1"/>
  <c r="V285" i="28"/>
  <c r="V285" i="29" s="1"/>
  <c r="V286" i="28"/>
  <c r="V286" i="29" s="1"/>
  <c r="V287" i="28"/>
  <c r="V287" i="29" s="1"/>
  <c r="V288" i="28"/>
  <c r="V288" i="29" s="1"/>
  <c r="V289" i="28"/>
  <c r="V289" i="29" s="1"/>
  <c r="V290" i="28"/>
  <c r="V290" i="29" s="1"/>
  <c r="V291" i="28"/>
  <c r="V291" i="29" s="1"/>
  <c r="V292" i="28"/>
  <c r="V292" i="29" s="1"/>
  <c r="V293" i="28"/>
  <c r="V293" i="29" s="1"/>
  <c r="V294" i="28"/>
  <c r="V294" i="29" s="1"/>
  <c r="V295" i="28"/>
  <c r="V295" i="29" s="1"/>
  <c r="V296" i="28"/>
  <c r="V296" i="29" s="1"/>
  <c r="V297" i="28"/>
  <c r="V297" i="29" s="1"/>
  <c r="V298" i="28"/>
  <c r="V298" i="29" s="1"/>
  <c r="V299" i="28"/>
  <c r="V299" i="29" s="1"/>
  <c r="V300" i="28"/>
  <c r="V300" i="29" s="1"/>
  <c r="V301" i="28"/>
  <c r="V301" i="29" s="1"/>
  <c r="V302" i="28"/>
  <c r="V302" i="29" s="1"/>
  <c r="V303" i="28"/>
  <c r="V303" i="29" s="1"/>
  <c r="V304" i="28"/>
  <c r="V304" i="29" s="1"/>
  <c r="V305" i="28"/>
  <c r="V305" i="29" s="1"/>
  <c r="V306" i="28"/>
  <c r="V306" i="29" s="1"/>
  <c r="V307" i="28"/>
  <c r="V307" i="29" s="1"/>
  <c r="V308" i="28"/>
  <c r="V308" i="29" s="1"/>
  <c r="V309" i="28"/>
  <c r="V309" i="29" s="1"/>
  <c r="V310" i="28"/>
  <c r="V310" i="29" s="1"/>
  <c r="V311" i="28"/>
  <c r="V311" i="29" s="1"/>
  <c r="V312" i="28"/>
  <c r="V312" i="29" s="1"/>
  <c r="V313" i="28"/>
  <c r="V313" i="29" s="1"/>
  <c r="V314" i="28"/>
  <c r="V314" i="29" s="1"/>
  <c r="V315" i="28"/>
  <c r="V315" i="29" s="1"/>
  <c r="V316" i="28"/>
  <c r="V316" i="29" s="1"/>
  <c r="V317" i="28"/>
  <c r="V317" i="29" s="1"/>
  <c r="V318" i="28"/>
  <c r="V318" i="29" s="1"/>
  <c r="V319" i="28"/>
  <c r="V319" i="29" s="1"/>
  <c r="V320" i="28"/>
  <c r="V320" i="29" s="1"/>
  <c r="V321" i="28"/>
  <c r="V321" i="29" s="1"/>
  <c r="V322" i="28"/>
  <c r="V322" i="29" s="1"/>
  <c r="V323" i="28"/>
  <c r="V323" i="29" s="1"/>
  <c r="V324" i="28"/>
  <c r="V324" i="29" s="1"/>
  <c r="V325" i="28"/>
  <c r="V325" i="29" s="1"/>
  <c r="V326" i="28"/>
  <c r="V326" i="29" s="1"/>
  <c r="V327" i="28"/>
  <c r="V327" i="29" s="1"/>
  <c r="V328" i="28"/>
  <c r="V328" i="29" s="1"/>
  <c r="V329" i="28"/>
  <c r="V329" i="29" s="1"/>
  <c r="V330" i="28"/>
  <c r="V330" i="29" s="1"/>
  <c r="V331" i="28"/>
  <c r="V331" i="29" s="1"/>
  <c r="V332" i="28"/>
  <c r="V332" i="29" s="1"/>
  <c r="V333" i="28"/>
  <c r="V333" i="29" s="1"/>
  <c r="V334" i="28"/>
  <c r="V334" i="29" s="1"/>
  <c r="V335" i="28"/>
  <c r="V335" i="29" s="1"/>
  <c r="V336" i="28"/>
  <c r="V336" i="29" s="1"/>
  <c r="V337" i="28"/>
  <c r="V337" i="29" s="1"/>
  <c r="V338" i="28"/>
  <c r="V338" i="29" s="1"/>
  <c r="V339" i="28"/>
  <c r="V339" i="29" s="1"/>
  <c r="V340" i="28"/>
  <c r="V340" i="29" s="1"/>
  <c r="V341" i="28"/>
  <c r="V341" i="29" s="1"/>
  <c r="V342" i="28"/>
  <c r="V342" i="29" s="1"/>
  <c r="V343" i="28"/>
  <c r="V343" i="29" s="1"/>
  <c r="V344" i="28"/>
  <c r="V344" i="29" s="1"/>
  <c r="V345" i="28"/>
  <c r="V345" i="29" s="1"/>
  <c r="V346" i="28"/>
  <c r="V346" i="29" s="1"/>
  <c r="V347" i="28"/>
  <c r="V347" i="29" s="1"/>
  <c r="V348" i="28"/>
  <c r="V348" i="29" s="1"/>
  <c r="V349" i="28"/>
  <c r="V349" i="29" s="1"/>
  <c r="V350" i="28"/>
  <c r="V350" i="29" s="1"/>
  <c r="V351" i="28"/>
  <c r="V351" i="29" s="1"/>
  <c r="V352" i="28"/>
  <c r="V352" i="29" s="1"/>
  <c r="V353" i="28"/>
  <c r="V353" i="29" s="1"/>
  <c r="V354" i="28"/>
  <c r="V354" i="29" s="1"/>
  <c r="V355" i="28"/>
  <c r="V355" i="29" s="1"/>
  <c r="V356" i="28"/>
  <c r="V356" i="29" s="1"/>
  <c r="V357" i="28"/>
  <c r="V357" i="29" s="1"/>
  <c r="V358" i="28"/>
  <c r="V358" i="29" s="1"/>
  <c r="V359" i="28"/>
  <c r="V359" i="29" s="1"/>
  <c r="V360" i="28"/>
  <c r="V360" i="29" s="1"/>
  <c r="V361" i="28"/>
  <c r="V361" i="29" s="1"/>
  <c r="V362" i="28"/>
  <c r="V362" i="29" s="1"/>
  <c r="V363" i="28"/>
  <c r="V363" i="29" s="1"/>
  <c r="V364" i="28"/>
  <c r="V364" i="29" s="1"/>
  <c r="V365" i="28"/>
  <c r="V365" i="29" s="1"/>
  <c r="V366" i="28"/>
  <c r="V366" i="29" s="1"/>
  <c r="V367" i="28"/>
  <c r="V367" i="29" s="1"/>
  <c r="V368" i="28"/>
  <c r="V368" i="29" s="1"/>
  <c r="V369" i="28"/>
  <c r="V369" i="29" s="1"/>
  <c r="V370" i="28"/>
  <c r="V370" i="29" s="1"/>
  <c r="V371" i="28"/>
  <c r="V371" i="29" s="1"/>
  <c r="V372" i="28"/>
  <c r="V372" i="29" s="1"/>
  <c r="V373" i="28"/>
  <c r="V373" i="29" s="1"/>
  <c r="V374" i="28"/>
  <c r="V374" i="29" s="1"/>
  <c r="V375" i="28"/>
  <c r="V375" i="29" s="1"/>
  <c r="V376" i="28"/>
  <c r="V376" i="29" s="1"/>
  <c r="V377" i="28"/>
  <c r="V377" i="29" s="1"/>
  <c r="V378" i="28"/>
  <c r="V378" i="29" s="1"/>
  <c r="V379" i="28"/>
  <c r="V379" i="29" s="1"/>
  <c r="V380" i="28"/>
  <c r="V380" i="29" s="1"/>
  <c r="V381" i="28"/>
  <c r="V381" i="29" s="1"/>
  <c r="V382" i="28"/>
  <c r="V382" i="29" s="1"/>
  <c r="V383" i="28"/>
  <c r="V383" i="29" s="1"/>
  <c r="V384" i="28"/>
  <c r="V384" i="29" s="1"/>
  <c r="V385" i="28"/>
  <c r="V385" i="29" s="1"/>
  <c r="V386" i="28"/>
  <c r="V386" i="29" s="1"/>
  <c r="V387" i="28"/>
  <c r="V387" i="29" s="1"/>
  <c r="V388" i="28"/>
  <c r="V388" i="29" s="1"/>
  <c r="V389" i="28"/>
  <c r="V389" i="29" s="1"/>
  <c r="V390" i="28"/>
  <c r="V390" i="29" s="1"/>
  <c r="V391" i="28"/>
  <c r="V391" i="29" s="1"/>
  <c r="V392" i="28"/>
  <c r="V392" i="29" s="1"/>
  <c r="V393" i="28"/>
  <c r="V393" i="29" s="1"/>
  <c r="V394" i="28"/>
  <c r="V394" i="29" s="1"/>
  <c r="V395" i="28"/>
  <c r="V395" i="29" s="1"/>
  <c r="V396" i="28"/>
  <c r="V396" i="29" s="1"/>
  <c r="V397" i="28"/>
  <c r="V397" i="29" s="1"/>
  <c r="V398" i="28"/>
  <c r="V398" i="29" s="1"/>
  <c r="V399" i="28"/>
  <c r="V399" i="29" s="1"/>
  <c r="V400" i="28"/>
  <c r="V400" i="29" s="1"/>
  <c r="V401" i="28"/>
  <c r="V401" i="29" s="1"/>
  <c r="V402" i="28"/>
  <c r="V402" i="29" s="1"/>
  <c r="V403" i="28"/>
  <c r="V403" i="29" s="1"/>
  <c r="V404" i="28"/>
  <c r="V404" i="29" s="1"/>
  <c r="V405" i="28"/>
  <c r="V405" i="29" s="1"/>
  <c r="V406" i="28"/>
  <c r="V406" i="29" s="1"/>
  <c r="V407" i="28"/>
  <c r="V407" i="29" s="1"/>
  <c r="V408" i="28"/>
  <c r="V408" i="29" s="1"/>
  <c r="V409" i="28"/>
  <c r="V409" i="29" s="1"/>
  <c r="V410" i="28"/>
  <c r="V410" i="29" s="1"/>
  <c r="V411" i="28"/>
  <c r="V411" i="29" s="1"/>
  <c r="V412" i="28"/>
  <c r="V412" i="29" s="1"/>
  <c r="V413" i="28"/>
  <c r="V413" i="29" s="1"/>
  <c r="V414" i="28"/>
  <c r="V414" i="29" s="1"/>
  <c r="V415" i="28"/>
  <c r="V415" i="29" s="1"/>
  <c r="V416" i="28"/>
  <c r="V416" i="29" s="1"/>
  <c r="V417" i="28"/>
  <c r="V417" i="29" s="1"/>
  <c r="V418" i="28"/>
  <c r="V418" i="29" s="1"/>
  <c r="V419" i="28"/>
  <c r="V419" i="29" s="1"/>
  <c r="V420" i="28"/>
  <c r="V420" i="29" s="1"/>
  <c r="V421" i="28"/>
  <c r="V421" i="29" s="1"/>
  <c r="V422" i="28"/>
  <c r="V422" i="29" s="1"/>
  <c r="V423" i="28"/>
  <c r="V423" i="29" s="1"/>
  <c r="V424" i="28"/>
  <c r="V424" i="29" s="1"/>
  <c r="V425" i="28"/>
  <c r="V425" i="29" s="1"/>
  <c r="V426" i="28"/>
  <c r="V426" i="29" s="1"/>
  <c r="V427" i="28"/>
  <c r="V427" i="29" s="1"/>
  <c r="V428" i="28"/>
  <c r="V428" i="29" s="1"/>
  <c r="V429" i="28"/>
  <c r="V429" i="29" s="1"/>
  <c r="V430" i="28"/>
  <c r="V430" i="29" s="1"/>
  <c r="V431" i="28"/>
  <c r="V431" i="29" s="1"/>
  <c r="V432" i="28"/>
  <c r="V432" i="29" s="1"/>
  <c r="V433" i="28"/>
  <c r="V433" i="29" s="1"/>
  <c r="V434" i="28"/>
  <c r="V434" i="29" s="1"/>
  <c r="V435" i="28"/>
  <c r="V435" i="29" s="1"/>
  <c r="V436" i="28"/>
  <c r="V436" i="29" s="1"/>
  <c r="V437" i="28"/>
  <c r="V437" i="29" s="1"/>
  <c r="V438" i="28"/>
  <c r="V438" i="29" s="1"/>
  <c r="V439" i="28"/>
  <c r="V439" i="29" s="1"/>
  <c r="V440" i="28"/>
  <c r="V440" i="29" s="1"/>
  <c r="V441" i="28"/>
  <c r="V441" i="29" s="1"/>
  <c r="V442" i="28"/>
  <c r="V442" i="29" s="1"/>
  <c r="V443" i="28"/>
  <c r="V443" i="29" s="1"/>
  <c r="V444" i="28"/>
  <c r="V444" i="29" s="1"/>
  <c r="V445" i="28"/>
  <c r="V445" i="29" s="1"/>
  <c r="V446" i="28"/>
  <c r="V446" i="29" s="1"/>
  <c r="V447" i="28"/>
  <c r="V447" i="29" s="1"/>
  <c r="V448" i="28"/>
  <c r="V448" i="29" s="1"/>
  <c r="V449" i="28"/>
  <c r="V449" i="29" s="1"/>
  <c r="V450" i="28"/>
  <c r="V450" i="29" s="1"/>
  <c r="V451" i="28"/>
  <c r="V451" i="29" s="1"/>
  <c r="V2" i="28"/>
  <c r="V2" i="29" s="1"/>
  <c r="T3" i="28"/>
  <c r="T3" i="29" s="1"/>
  <c r="T4" i="28"/>
  <c r="T4" i="29" s="1"/>
  <c r="T5" i="28"/>
  <c r="T5" i="29" s="1"/>
  <c r="T6" i="28"/>
  <c r="T6" i="29" s="1"/>
  <c r="T7" i="28"/>
  <c r="T7" i="29" s="1"/>
  <c r="T8" i="28"/>
  <c r="T8" i="29" s="1"/>
  <c r="T9" i="28"/>
  <c r="T9" i="29" s="1"/>
  <c r="T10" i="28"/>
  <c r="T10" i="29" s="1"/>
  <c r="T11" i="28"/>
  <c r="T11" i="29" s="1"/>
  <c r="T12" i="28"/>
  <c r="T12" i="29" s="1"/>
  <c r="T13" i="28"/>
  <c r="T13" i="29" s="1"/>
  <c r="T14" i="28"/>
  <c r="T14" i="29" s="1"/>
  <c r="T15" i="28"/>
  <c r="T15" i="29" s="1"/>
  <c r="T16" i="28"/>
  <c r="T16" i="29" s="1"/>
  <c r="T17" i="28"/>
  <c r="T17" i="29" s="1"/>
  <c r="T18" i="28"/>
  <c r="T18" i="29" s="1"/>
  <c r="T19" i="28"/>
  <c r="T19" i="29" s="1"/>
  <c r="T20" i="28"/>
  <c r="T20" i="29" s="1"/>
  <c r="T21" i="28"/>
  <c r="T21" i="29" s="1"/>
  <c r="T22" i="28"/>
  <c r="T22" i="29" s="1"/>
  <c r="T23" i="28"/>
  <c r="T23" i="29" s="1"/>
  <c r="T24" i="28"/>
  <c r="T24" i="29" s="1"/>
  <c r="T25" i="28"/>
  <c r="T25" i="29" s="1"/>
  <c r="T26" i="28"/>
  <c r="T26" i="29" s="1"/>
  <c r="T27" i="28"/>
  <c r="T27" i="29" s="1"/>
  <c r="T28" i="28"/>
  <c r="T28" i="29" s="1"/>
  <c r="T29" i="28"/>
  <c r="T30" i="28"/>
  <c r="T31" i="28"/>
  <c r="T32" i="28"/>
  <c r="T32" i="29" s="1"/>
  <c r="T33" i="28"/>
  <c r="T33" i="29" s="1"/>
  <c r="T34" i="28"/>
  <c r="T34" i="29" s="1"/>
  <c r="T35" i="28"/>
  <c r="T35" i="29" s="1"/>
  <c r="T36" i="28"/>
  <c r="T36" i="29" s="1"/>
  <c r="T37" i="28"/>
  <c r="T37" i="29" s="1"/>
  <c r="T38" i="28"/>
  <c r="T38" i="29" s="1"/>
  <c r="T39" i="28"/>
  <c r="T39" i="29" s="1"/>
  <c r="T40" i="28"/>
  <c r="T40" i="29" s="1"/>
  <c r="T41" i="28"/>
  <c r="T42" i="28"/>
  <c r="T43" i="28"/>
  <c r="T44" i="28"/>
  <c r="T45" i="28"/>
  <c r="T46" i="28"/>
  <c r="T47" i="28"/>
  <c r="T47" i="29" s="1"/>
  <c r="T48" i="28"/>
  <c r="T48" i="29" s="1"/>
  <c r="T49" i="28"/>
  <c r="T49" i="29" s="1"/>
  <c r="T50" i="28"/>
  <c r="T50" i="29" s="1"/>
  <c r="T51" i="28"/>
  <c r="T51" i="29" s="1"/>
  <c r="T52" i="28"/>
  <c r="T52" i="29" s="1"/>
  <c r="T53" i="28"/>
  <c r="T53" i="29" s="1"/>
  <c r="T54" i="28"/>
  <c r="T54" i="29" s="1"/>
  <c r="T55" i="28"/>
  <c r="T55" i="29" s="1"/>
  <c r="T56" i="28"/>
  <c r="T56" i="29" s="1"/>
  <c r="T57" i="28"/>
  <c r="T57" i="29" s="1"/>
  <c r="T58" i="28"/>
  <c r="T58" i="29" s="1"/>
  <c r="T59" i="28"/>
  <c r="T59" i="29" s="1"/>
  <c r="T60" i="28"/>
  <c r="T60" i="29" s="1"/>
  <c r="T61" i="28"/>
  <c r="T61" i="29" s="1"/>
  <c r="T62" i="28"/>
  <c r="T62" i="29" s="1"/>
  <c r="T63" i="28"/>
  <c r="T63" i="29" s="1"/>
  <c r="T64" i="28"/>
  <c r="T64" i="29" s="1"/>
  <c r="T65" i="28"/>
  <c r="T66" i="28"/>
  <c r="T67" i="28"/>
  <c r="T68" i="28"/>
  <c r="T69" i="28"/>
  <c r="T70" i="28"/>
  <c r="T71" i="28"/>
  <c r="T72" i="28"/>
  <c r="T73" i="28"/>
  <c r="T74" i="28"/>
  <c r="T74" i="29" s="1"/>
  <c r="T75" i="28"/>
  <c r="T75" i="29" s="1"/>
  <c r="T76" i="28"/>
  <c r="T76" i="29" s="1"/>
  <c r="T77" i="28"/>
  <c r="T78" i="28"/>
  <c r="T79" i="28"/>
  <c r="T80" i="28"/>
  <c r="T81" i="28"/>
  <c r="T82" i="28"/>
  <c r="T83" i="28"/>
  <c r="T84" i="28"/>
  <c r="T85" i="28"/>
  <c r="T86" i="28"/>
  <c r="T87" i="28"/>
  <c r="T88" i="28"/>
  <c r="T89" i="28"/>
  <c r="T89" i="29" s="1"/>
  <c r="T90" i="28"/>
  <c r="T90" i="29" s="1"/>
  <c r="T91" i="28"/>
  <c r="T91" i="29" s="1"/>
  <c r="T92" i="28"/>
  <c r="T93" i="28"/>
  <c r="T94" i="28"/>
  <c r="T95" i="28"/>
  <c r="T95" i="29" s="1"/>
  <c r="T96" i="28"/>
  <c r="T96" i="29" s="1"/>
  <c r="T97" i="28"/>
  <c r="T97" i="29" s="1"/>
  <c r="T98" i="28"/>
  <c r="T98" i="29" s="1"/>
  <c r="T99" i="28"/>
  <c r="T99" i="29" s="1"/>
  <c r="T100" i="28"/>
  <c r="T100" i="29" s="1"/>
  <c r="T101" i="28"/>
  <c r="T101" i="29" s="1"/>
  <c r="T102" i="28"/>
  <c r="T102" i="29" s="1"/>
  <c r="T103" i="28"/>
  <c r="T103" i="29" s="1"/>
  <c r="T104" i="28"/>
  <c r="T104" i="29" s="1"/>
  <c r="T105" i="28"/>
  <c r="T105" i="29" s="1"/>
  <c r="T106" i="28"/>
  <c r="T106" i="29" s="1"/>
  <c r="T107" i="28"/>
  <c r="T107" i="29" s="1"/>
  <c r="T108" i="28"/>
  <c r="T108" i="29" s="1"/>
  <c r="T109" i="28"/>
  <c r="T109" i="29" s="1"/>
  <c r="T110" i="28"/>
  <c r="T111" i="28"/>
  <c r="T112" i="28"/>
  <c r="T113" i="28"/>
  <c r="T114" i="28"/>
  <c r="T115" i="28"/>
  <c r="T116" i="28"/>
  <c r="T116" i="29" s="1"/>
  <c r="T117" i="28"/>
  <c r="T117" i="29" s="1"/>
  <c r="T118" i="28"/>
  <c r="T118" i="29" s="1"/>
  <c r="T119" i="28"/>
  <c r="T119" i="29" s="1"/>
  <c r="T120" i="28"/>
  <c r="T120" i="29" s="1"/>
  <c r="T121" i="28"/>
  <c r="T121" i="29" s="1"/>
  <c r="T122" i="28"/>
  <c r="T122" i="29" s="1"/>
  <c r="T123" i="28"/>
  <c r="T123" i="29" s="1"/>
  <c r="T124" i="28"/>
  <c r="T124" i="29" s="1"/>
  <c r="T125" i="28"/>
  <c r="T125" i="29" s="1"/>
  <c r="T126" i="28"/>
  <c r="T126" i="29" s="1"/>
  <c r="T127" i="28"/>
  <c r="T127" i="29" s="1"/>
  <c r="T128" i="28"/>
  <c r="T128" i="29" s="1"/>
  <c r="T129" i="28"/>
  <c r="T129" i="29" s="1"/>
  <c r="T130" i="28"/>
  <c r="T130" i="29" s="1"/>
  <c r="T131" i="28"/>
  <c r="T131" i="29" s="1"/>
  <c r="T132" i="28"/>
  <c r="T132" i="29" s="1"/>
  <c r="T133" i="28"/>
  <c r="T133" i="29" s="1"/>
  <c r="T134" i="28"/>
  <c r="T134" i="29" s="1"/>
  <c r="T135" i="28"/>
  <c r="T135" i="29" s="1"/>
  <c r="T136" i="28"/>
  <c r="T136" i="29" s="1"/>
  <c r="T137" i="28"/>
  <c r="T138" i="28"/>
  <c r="T139" i="28"/>
  <c r="T140" i="28"/>
  <c r="T141" i="28"/>
  <c r="T142" i="28"/>
  <c r="T143" i="28"/>
  <c r="T143" i="29" s="1"/>
  <c r="T144" i="28"/>
  <c r="T144" i="29" s="1"/>
  <c r="T145" i="28"/>
  <c r="T145" i="29" s="1"/>
  <c r="T146" i="28"/>
  <c r="T146" i="29" s="1"/>
  <c r="T147" i="28"/>
  <c r="T147" i="29" s="1"/>
  <c r="T148" i="28"/>
  <c r="T148" i="29" s="1"/>
  <c r="T149" i="28"/>
  <c r="T149" i="29" s="1"/>
  <c r="T150" i="28"/>
  <c r="T150" i="29" s="1"/>
  <c r="T151" i="28"/>
  <c r="T151" i="29" s="1"/>
  <c r="T152" i="28"/>
  <c r="T152" i="29" s="1"/>
  <c r="T153" i="28"/>
  <c r="T153" i="29" s="1"/>
  <c r="T154" i="28"/>
  <c r="T154" i="29" s="1"/>
  <c r="T155" i="28"/>
  <c r="T155" i="29" s="1"/>
  <c r="T156" i="28"/>
  <c r="T156" i="29" s="1"/>
  <c r="T157" i="28"/>
  <c r="T157" i="29" s="1"/>
  <c r="T158" i="28"/>
  <c r="T158" i="29" s="1"/>
  <c r="T159" i="28"/>
  <c r="T159" i="29" s="1"/>
  <c r="T160" i="28"/>
  <c r="T160" i="29" s="1"/>
  <c r="T161" i="28"/>
  <c r="T161" i="29" s="1"/>
  <c r="T162" i="28"/>
  <c r="T162" i="29" s="1"/>
  <c r="T163" i="28"/>
  <c r="T163" i="29" s="1"/>
  <c r="T164" i="28"/>
  <c r="T165" i="28"/>
  <c r="T166" i="28"/>
  <c r="T167" i="28"/>
  <c r="T167" i="29" s="1"/>
  <c r="T168" i="28"/>
  <c r="T168" i="29" s="1"/>
  <c r="T169" i="28"/>
  <c r="T169" i="29" s="1"/>
  <c r="T170" i="28"/>
  <c r="T170" i="29" s="1"/>
  <c r="T171" i="28"/>
  <c r="T171" i="29" s="1"/>
  <c r="T172" i="28"/>
  <c r="T172" i="29" s="1"/>
  <c r="T173" i="28"/>
  <c r="T174" i="28"/>
  <c r="T175" i="28"/>
  <c r="T176" i="28"/>
  <c r="T177" i="28"/>
  <c r="T178" i="28"/>
  <c r="T179" i="28"/>
  <c r="T180" i="28"/>
  <c r="T181" i="28"/>
  <c r="T182" i="28"/>
  <c r="T183" i="28"/>
  <c r="T184" i="28"/>
  <c r="T185" i="28"/>
  <c r="T186" i="28"/>
  <c r="T187" i="28"/>
  <c r="T188" i="28"/>
  <c r="T189" i="28"/>
  <c r="T190" i="28"/>
  <c r="T191" i="28"/>
  <c r="T191" i="29" s="1"/>
  <c r="T192" i="28"/>
  <c r="T192" i="29" s="1"/>
  <c r="T193" i="28"/>
  <c r="T193" i="29" s="1"/>
  <c r="T194" i="28"/>
  <c r="T194" i="29" s="1"/>
  <c r="T195" i="28"/>
  <c r="T195" i="29" s="1"/>
  <c r="T196" i="28"/>
  <c r="T196" i="29" s="1"/>
  <c r="T197" i="28"/>
  <c r="T198" i="28"/>
  <c r="T199" i="28"/>
  <c r="T200" i="28"/>
  <c r="T201" i="28"/>
  <c r="T202" i="28"/>
  <c r="T203" i="28"/>
  <c r="T203" i="29" s="1"/>
  <c r="T204" i="28"/>
  <c r="T204" i="29" s="1"/>
  <c r="T205" i="28"/>
  <c r="T205" i="29" s="1"/>
  <c r="T206" i="28"/>
  <c r="T206" i="29" s="1"/>
  <c r="T207" i="28"/>
  <c r="T207" i="29" s="1"/>
  <c r="T208" i="28"/>
  <c r="T208" i="29" s="1"/>
  <c r="T209" i="28"/>
  <c r="T209" i="29" s="1"/>
  <c r="T210" i="28"/>
  <c r="T210" i="29" s="1"/>
  <c r="T211" i="28"/>
  <c r="T211" i="29" s="1"/>
  <c r="T212" i="28"/>
  <c r="T212" i="29" s="1"/>
  <c r="T213" i="28"/>
  <c r="T213" i="29" s="1"/>
  <c r="T214" i="28"/>
  <c r="T214" i="29" s="1"/>
  <c r="T215" i="28"/>
  <c r="T215" i="29" s="1"/>
  <c r="T216" i="28"/>
  <c r="T216" i="29" s="1"/>
  <c r="T217" i="28"/>
  <c r="T217" i="29" s="1"/>
  <c r="T218" i="28"/>
  <c r="T218" i="29" s="1"/>
  <c r="T219" i="28"/>
  <c r="T219" i="29" s="1"/>
  <c r="T220" i="28"/>
  <c r="T220" i="29" s="1"/>
  <c r="T221" i="28"/>
  <c r="T222" i="28"/>
  <c r="T223" i="28"/>
  <c r="T224" i="28"/>
  <c r="T224" i="29" s="1"/>
  <c r="T225" i="28"/>
  <c r="T225" i="29" s="1"/>
  <c r="T226" i="28"/>
  <c r="T226" i="29" s="1"/>
  <c r="T227" i="28"/>
  <c r="T228" i="28"/>
  <c r="T229" i="28"/>
  <c r="T230" i="28"/>
  <c r="T230" i="29" s="1"/>
  <c r="T231" i="28"/>
  <c r="T231" i="29" s="1"/>
  <c r="T232" i="28"/>
  <c r="T232" i="29" s="1"/>
  <c r="T233" i="28"/>
  <c r="T234" i="28"/>
  <c r="T235" i="28"/>
  <c r="T236" i="28"/>
  <c r="T237" i="28"/>
  <c r="T238" i="28"/>
  <c r="T239" i="28"/>
  <c r="T239" i="29" s="1"/>
  <c r="T240" i="28"/>
  <c r="T240" i="29" s="1"/>
  <c r="T241" i="28"/>
  <c r="T241" i="29" s="1"/>
  <c r="T242" i="28"/>
  <c r="T243" i="28"/>
  <c r="T244" i="28"/>
  <c r="T245" i="28"/>
  <c r="T246" i="28"/>
  <c r="T247" i="28"/>
  <c r="T248" i="28"/>
  <c r="T248" i="29" s="1"/>
  <c r="T249" i="28"/>
  <c r="T249" i="29" s="1"/>
  <c r="T250" i="28"/>
  <c r="T250" i="29" s="1"/>
  <c r="T251" i="28"/>
  <c r="T251" i="29" s="1"/>
  <c r="T252" i="28"/>
  <c r="T252" i="29" s="1"/>
  <c r="T253" i="28"/>
  <c r="T253" i="29" s="1"/>
  <c r="T254" i="28"/>
  <c r="T254" i="29" s="1"/>
  <c r="T255" i="28"/>
  <c r="T255" i="29" s="1"/>
  <c r="T256" i="28"/>
  <c r="T256" i="29" s="1"/>
  <c r="T257" i="28"/>
  <c r="T257" i="29" s="1"/>
  <c r="T258" i="28"/>
  <c r="T258" i="29" s="1"/>
  <c r="T259" i="28"/>
  <c r="T259" i="29" s="1"/>
  <c r="T260" i="28"/>
  <c r="T261" i="28"/>
  <c r="T262" i="28"/>
  <c r="T263" i="28"/>
  <c r="T263" i="29" s="1"/>
  <c r="T264" i="28"/>
  <c r="T264" i="29" s="1"/>
  <c r="T265" i="28"/>
  <c r="T265" i="29" s="1"/>
  <c r="T266" i="28"/>
  <c r="T266" i="29" s="1"/>
  <c r="T267" i="28"/>
  <c r="T267" i="29" s="1"/>
  <c r="T268" i="28"/>
  <c r="T268" i="29" s="1"/>
  <c r="T269" i="28"/>
  <c r="T269" i="29" s="1"/>
  <c r="T270" i="28"/>
  <c r="T270" i="29" s="1"/>
  <c r="T271" i="28"/>
  <c r="T271" i="29" s="1"/>
  <c r="T272" i="28"/>
  <c r="T272" i="29" s="1"/>
  <c r="T273" i="28"/>
  <c r="T273" i="29" s="1"/>
  <c r="T274" i="28"/>
  <c r="T274" i="29" s="1"/>
  <c r="T275" i="28"/>
  <c r="T275" i="29" s="1"/>
  <c r="T276" i="28"/>
  <c r="T276" i="29" s="1"/>
  <c r="T277" i="28"/>
  <c r="T277" i="29" s="1"/>
  <c r="T278" i="28"/>
  <c r="T279" i="28"/>
  <c r="T280" i="28"/>
  <c r="T281" i="28"/>
  <c r="T281" i="29" s="1"/>
  <c r="T282" i="28"/>
  <c r="T282" i="29" s="1"/>
  <c r="T283" i="28"/>
  <c r="T283" i="29" s="1"/>
  <c r="T284" i="28"/>
  <c r="T284" i="29" s="1"/>
  <c r="T285" i="28"/>
  <c r="T285" i="29" s="1"/>
  <c r="T286" i="28"/>
  <c r="T286" i="29" s="1"/>
  <c r="T287" i="28"/>
  <c r="T287" i="29" s="1"/>
  <c r="T288" i="28"/>
  <c r="T288" i="29" s="1"/>
  <c r="T289" i="28"/>
  <c r="T289" i="29" s="1"/>
  <c r="T290" i="28"/>
  <c r="T290" i="29" s="1"/>
  <c r="T291" i="28"/>
  <c r="T291" i="29" s="1"/>
  <c r="T292" i="28"/>
  <c r="T292" i="29" s="1"/>
  <c r="T293" i="28"/>
  <c r="T294" i="28"/>
  <c r="T295" i="28"/>
  <c r="T296" i="28"/>
  <c r="T296" i="29" s="1"/>
  <c r="T297" i="28"/>
  <c r="T297" i="29" s="1"/>
  <c r="T298" i="28"/>
  <c r="T298" i="29" s="1"/>
  <c r="T299" i="28"/>
  <c r="T299" i="29" s="1"/>
  <c r="T300" i="28"/>
  <c r="T300" i="29" s="1"/>
  <c r="T301" i="28"/>
  <c r="T301" i="29" s="1"/>
  <c r="T302" i="28"/>
  <c r="T302" i="29" s="1"/>
  <c r="T303" i="28"/>
  <c r="T303" i="29" s="1"/>
  <c r="T304" i="28"/>
  <c r="T304" i="29" s="1"/>
  <c r="T305" i="28"/>
  <c r="T305" i="29" s="1"/>
  <c r="T306" i="28"/>
  <c r="T306" i="29" s="1"/>
  <c r="T307" i="28"/>
  <c r="T307" i="29" s="1"/>
  <c r="T308" i="28"/>
  <c r="T309" i="28"/>
  <c r="T310" i="28"/>
  <c r="T311" i="28"/>
  <c r="T311" i="29" s="1"/>
  <c r="T312" i="28"/>
  <c r="T312" i="29" s="1"/>
  <c r="T313" i="28"/>
  <c r="T313" i="29" s="1"/>
  <c r="T314" i="28"/>
  <c r="T315" i="28"/>
  <c r="T316" i="28"/>
  <c r="T317" i="28"/>
  <c r="T318" i="28"/>
  <c r="T319" i="28"/>
  <c r="T320" i="28"/>
  <c r="T321" i="28"/>
  <c r="T322" i="28"/>
  <c r="T323" i="28"/>
  <c r="T324" i="28"/>
  <c r="T325" i="28"/>
  <c r="T326" i="28"/>
  <c r="T326" i="29" s="1"/>
  <c r="T327" i="28"/>
  <c r="T327" i="29" s="1"/>
  <c r="T328" i="28"/>
  <c r="T328" i="29" s="1"/>
  <c r="T329" i="28"/>
  <c r="T329" i="29" s="1"/>
  <c r="T330" i="28"/>
  <c r="T330" i="29" s="1"/>
  <c r="T331" i="28"/>
  <c r="T331" i="29" s="1"/>
  <c r="T332" i="28"/>
  <c r="T332" i="29" s="1"/>
  <c r="T333" i="28"/>
  <c r="T333" i="29" s="1"/>
  <c r="T334" i="28"/>
  <c r="T334" i="29" s="1"/>
  <c r="T335" i="28"/>
  <c r="T335" i="29" s="1"/>
  <c r="T336" i="28"/>
  <c r="T336" i="29" s="1"/>
  <c r="T337" i="28"/>
  <c r="T337" i="29" s="1"/>
  <c r="T338" i="28"/>
  <c r="T338" i="29" s="1"/>
  <c r="T339" i="28"/>
  <c r="T339" i="29" s="1"/>
  <c r="T340" i="28"/>
  <c r="T340" i="29" s="1"/>
  <c r="T341" i="28"/>
  <c r="T341" i="29" s="1"/>
  <c r="T342" i="28"/>
  <c r="T342" i="29" s="1"/>
  <c r="T343" i="28"/>
  <c r="T343" i="29" s="1"/>
  <c r="T344" i="28"/>
  <c r="T344" i="29" s="1"/>
  <c r="T345" i="28"/>
  <c r="T345" i="29" s="1"/>
  <c r="T346" i="28"/>
  <c r="T346" i="29" s="1"/>
  <c r="T347" i="28"/>
  <c r="T347" i="29" s="1"/>
  <c r="T348" i="28"/>
  <c r="T348" i="29" s="1"/>
  <c r="T349" i="28"/>
  <c r="T349" i="29" s="1"/>
  <c r="T350" i="28"/>
  <c r="T350" i="29" s="1"/>
  <c r="T351" i="28"/>
  <c r="T351" i="29" s="1"/>
  <c r="T352" i="28"/>
  <c r="T352" i="29" s="1"/>
  <c r="T353" i="28"/>
  <c r="T353" i="29" s="1"/>
  <c r="T354" i="28"/>
  <c r="T354" i="29" s="1"/>
  <c r="T355" i="28"/>
  <c r="T355" i="29" s="1"/>
  <c r="T356" i="28"/>
  <c r="T356" i="29" s="1"/>
  <c r="T357" i="28"/>
  <c r="T357" i="29" s="1"/>
  <c r="T358" i="28"/>
  <c r="T358" i="29" s="1"/>
  <c r="T359" i="28"/>
  <c r="T359" i="29" s="1"/>
  <c r="T360" i="28"/>
  <c r="T360" i="29" s="1"/>
  <c r="T361" i="28"/>
  <c r="T361" i="29" s="1"/>
  <c r="T362" i="28"/>
  <c r="T362" i="29" s="1"/>
  <c r="T363" i="28"/>
  <c r="T363" i="29" s="1"/>
  <c r="T364" i="28"/>
  <c r="T364" i="29" s="1"/>
  <c r="T365" i="28"/>
  <c r="T365" i="29" s="1"/>
  <c r="T366" i="28"/>
  <c r="T366" i="29" s="1"/>
  <c r="T367" i="28"/>
  <c r="T367" i="29" s="1"/>
  <c r="T368" i="28"/>
  <c r="T368" i="29" s="1"/>
  <c r="T369" i="28"/>
  <c r="T369" i="29" s="1"/>
  <c r="T370" i="28"/>
  <c r="T370" i="29" s="1"/>
  <c r="T371" i="28"/>
  <c r="T371" i="29" s="1"/>
  <c r="T372" i="28"/>
  <c r="T372" i="29" s="1"/>
  <c r="T373" i="28"/>
  <c r="T373" i="29" s="1"/>
  <c r="T374" i="28"/>
  <c r="T374" i="29" s="1"/>
  <c r="T375" i="28"/>
  <c r="T375" i="29" s="1"/>
  <c r="T376" i="28"/>
  <c r="T376" i="29" s="1"/>
  <c r="T377" i="28"/>
  <c r="T377" i="29" s="1"/>
  <c r="T378" i="28"/>
  <c r="T378" i="29" s="1"/>
  <c r="T379" i="28"/>
  <c r="T379" i="29" s="1"/>
  <c r="T380" i="28"/>
  <c r="T380" i="29" s="1"/>
  <c r="T381" i="28"/>
  <c r="T381" i="29" s="1"/>
  <c r="T382" i="28"/>
  <c r="T382" i="29" s="1"/>
  <c r="T383" i="28"/>
  <c r="T383" i="29" s="1"/>
  <c r="T384" i="28"/>
  <c r="T384" i="29" s="1"/>
  <c r="T385" i="28"/>
  <c r="T385" i="29" s="1"/>
  <c r="T386" i="28"/>
  <c r="T386" i="29" s="1"/>
  <c r="T387" i="28"/>
  <c r="T387" i="29" s="1"/>
  <c r="T388" i="28"/>
  <c r="T388" i="29" s="1"/>
  <c r="T389" i="28"/>
  <c r="T389" i="29" s="1"/>
  <c r="T390" i="28"/>
  <c r="T390" i="29" s="1"/>
  <c r="T391" i="28"/>
  <c r="T391" i="29" s="1"/>
  <c r="T392" i="28"/>
  <c r="T392" i="29" s="1"/>
  <c r="T393" i="28"/>
  <c r="T393" i="29" s="1"/>
  <c r="T394" i="28"/>
  <c r="T394" i="29" s="1"/>
  <c r="T395" i="28"/>
  <c r="T395" i="29" s="1"/>
  <c r="T396" i="28"/>
  <c r="T396" i="29" s="1"/>
  <c r="T397" i="28"/>
  <c r="T397" i="29" s="1"/>
  <c r="T398" i="28"/>
  <c r="T398" i="29" s="1"/>
  <c r="T399" i="28"/>
  <c r="T399" i="29" s="1"/>
  <c r="T400" i="28"/>
  <c r="T400" i="29" s="1"/>
  <c r="T401" i="28"/>
  <c r="T401" i="29" s="1"/>
  <c r="T402" i="28"/>
  <c r="T402" i="29" s="1"/>
  <c r="T403" i="28"/>
  <c r="T403" i="29" s="1"/>
  <c r="T404" i="28"/>
  <c r="T404" i="29" s="1"/>
  <c r="T405" i="28"/>
  <c r="T405" i="29" s="1"/>
  <c r="T406" i="28"/>
  <c r="T406" i="29" s="1"/>
  <c r="T407" i="28"/>
  <c r="T407" i="29" s="1"/>
  <c r="T408" i="28"/>
  <c r="T408" i="29" s="1"/>
  <c r="T409" i="28"/>
  <c r="T409" i="29" s="1"/>
  <c r="T410" i="28"/>
  <c r="T410" i="29" s="1"/>
  <c r="T411" i="28"/>
  <c r="T411" i="29" s="1"/>
  <c r="T412" i="28"/>
  <c r="T412" i="29" s="1"/>
  <c r="T413" i="28"/>
  <c r="T413" i="29" s="1"/>
  <c r="T414" i="28"/>
  <c r="T414" i="29" s="1"/>
  <c r="T415" i="28"/>
  <c r="T415" i="29" s="1"/>
  <c r="T416" i="28"/>
  <c r="T417" i="28"/>
  <c r="T418" i="28"/>
  <c r="T419" i="28"/>
  <c r="T419" i="29" s="1"/>
  <c r="T420" i="28"/>
  <c r="T420" i="29" s="1"/>
  <c r="T421" i="28"/>
  <c r="T421" i="29" s="1"/>
  <c r="T422" i="28"/>
  <c r="T422" i="29" s="1"/>
  <c r="T423" i="28"/>
  <c r="T423" i="29" s="1"/>
  <c r="T424" i="28"/>
  <c r="T424" i="29" s="1"/>
  <c r="T425" i="28"/>
  <c r="T425" i="29" s="1"/>
  <c r="T426" i="28"/>
  <c r="T426" i="29" s="1"/>
  <c r="T427" i="28"/>
  <c r="T427" i="29" s="1"/>
  <c r="T428" i="28"/>
  <c r="T428" i="29" s="1"/>
  <c r="T429" i="28"/>
  <c r="T429" i="29" s="1"/>
  <c r="T430" i="28"/>
  <c r="T430" i="29" s="1"/>
  <c r="T431" i="28"/>
  <c r="T431" i="29" s="1"/>
  <c r="T432" i="28"/>
  <c r="T432" i="29" s="1"/>
  <c r="T433" i="28"/>
  <c r="T433" i="29" s="1"/>
  <c r="T434" i="28"/>
  <c r="T434" i="29" s="1"/>
  <c r="T435" i="28"/>
  <c r="T435" i="29" s="1"/>
  <c r="T436" i="28"/>
  <c r="T436" i="29" s="1"/>
  <c r="T437" i="28"/>
  <c r="T438" i="28"/>
  <c r="T439" i="28"/>
  <c r="T440" i="28"/>
  <c r="T440" i="29" s="1"/>
  <c r="T441" i="28"/>
  <c r="T441" i="29" s="1"/>
  <c r="T442" i="28"/>
  <c r="T442" i="29" s="1"/>
  <c r="T443" i="28"/>
  <c r="T443" i="29" s="1"/>
  <c r="T444" i="28"/>
  <c r="T444" i="29" s="1"/>
  <c r="T445" i="28"/>
  <c r="T445" i="29" s="1"/>
  <c r="T446" i="28"/>
  <c r="T446" i="29" s="1"/>
  <c r="T447" i="28"/>
  <c r="T447" i="29" s="1"/>
  <c r="T448" i="28"/>
  <c r="T448" i="29" s="1"/>
  <c r="T449" i="28"/>
  <c r="T449" i="29" s="1"/>
  <c r="T450" i="28"/>
  <c r="T450" i="29" s="1"/>
  <c r="T451" i="28"/>
  <c r="T451" i="29" s="1"/>
  <c r="T2" i="28"/>
  <c r="T2" i="29" s="1"/>
  <c r="S3" i="28"/>
  <c r="S3" i="29" s="1"/>
  <c r="S4" i="28"/>
  <c r="S4" i="29" s="1"/>
  <c r="S5" i="28"/>
  <c r="S5" i="29" s="1"/>
  <c r="S6" i="28"/>
  <c r="S6" i="29" s="1"/>
  <c r="S7" i="28"/>
  <c r="S7" i="29" s="1"/>
  <c r="S8" i="28"/>
  <c r="S8" i="29" s="1"/>
  <c r="S9" i="28"/>
  <c r="S9" i="29" s="1"/>
  <c r="S10" i="28"/>
  <c r="S10" i="29" s="1"/>
  <c r="S11" i="28"/>
  <c r="S11" i="29" s="1"/>
  <c r="S12" i="28"/>
  <c r="S12" i="29" s="1"/>
  <c r="S13" i="28"/>
  <c r="S13" i="29" s="1"/>
  <c r="S14" i="28"/>
  <c r="S14" i="29" s="1"/>
  <c r="S15" i="28"/>
  <c r="S15" i="29" s="1"/>
  <c r="S16" i="28"/>
  <c r="S16" i="29" s="1"/>
  <c r="S17" i="28"/>
  <c r="S17" i="29" s="1"/>
  <c r="S18" i="28"/>
  <c r="S18" i="29" s="1"/>
  <c r="S19" i="28"/>
  <c r="S19" i="29" s="1"/>
  <c r="S20" i="28"/>
  <c r="S20" i="29" s="1"/>
  <c r="S21" i="28"/>
  <c r="S21" i="29" s="1"/>
  <c r="S22" i="28"/>
  <c r="S22" i="29" s="1"/>
  <c r="S23" i="28"/>
  <c r="S23" i="29" s="1"/>
  <c r="S24" i="28"/>
  <c r="S24" i="29" s="1"/>
  <c r="S25" i="28"/>
  <c r="S25" i="29" s="1"/>
  <c r="S26" i="28"/>
  <c r="S26" i="29" s="1"/>
  <c r="S27" i="28"/>
  <c r="S27" i="29" s="1"/>
  <c r="S28" i="28"/>
  <c r="S28" i="29" s="1"/>
  <c r="S29" i="28"/>
  <c r="S29" i="29" s="1"/>
  <c r="S30" i="28"/>
  <c r="S30" i="29" s="1"/>
  <c r="S31" i="28"/>
  <c r="S31" i="29" s="1"/>
  <c r="S32" i="28"/>
  <c r="S32" i="29" s="1"/>
  <c r="S33" i="28"/>
  <c r="S33" i="29" s="1"/>
  <c r="S34" i="28"/>
  <c r="S34" i="29" s="1"/>
  <c r="S35" i="28"/>
  <c r="S35" i="29" s="1"/>
  <c r="S36" i="28"/>
  <c r="S36" i="29" s="1"/>
  <c r="S37" i="28"/>
  <c r="S37" i="29" s="1"/>
  <c r="S38" i="28"/>
  <c r="S38" i="29" s="1"/>
  <c r="S39" i="28"/>
  <c r="S39" i="29" s="1"/>
  <c r="S40" i="28"/>
  <c r="S40" i="29" s="1"/>
  <c r="S41" i="28"/>
  <c r="S41" i="29" s="1"/>
  <c r="S42" i="28"/>
  <c r="S42" i="29" s="1"/>
  <c r="S43" i="28"/>
  <c r="S43" i="29" s="1"/>
  <c r="S44" i="28"/>
  <c r="S44" i="29" s="1"/>
  <c r="S45" i="28"/>
  <c r="S45" i="29" s="1"/>
  <c r="S46" i="28"/>
  <c r="S46" i="29" s="1"/>
  <c r="S47" i="28"/>
  <c r="S47" i="29" s="1"/>
  <c r="S48" i="28"/>
  <c r="S48" i="29" s="1"/>
  <c r="S49" i="28"/>
  <c r="S49" i="29" s="1"/>
  <c r="S50" i="28"/>
  <c r="S50" i="29" s="1"/>
  <c r="S51" i="28"/>
  <c r="S51" i="29" s="1"/>
  <c r="S52" i="28"/>
  <c r="S52" i="29" s="1"/>
  <c r="S53" i="28"/>
  <c r="S53" i="29" s="1"/>
  <c r="S54" i="28"/>
  <c r="S54" i="29" s="1"/>
  <c r="S55" i="28"/>
  <c r="S55" i="29" s="1"/>
  <c r="S56" i="28"/>
  <c r="S56" i="29" s="1"/>
  <c r="S57" i="28"/>
  <c r="S57" i="29" s="1"/>
  <c r="S58" i="28"/>
  <c r="S58" i="29" s="1"/>
  <c r="S59" i="28"/>
  <c r="S59" i="29" s="1"/>
  <c r="S60" i="28"/>
  <c r="S60" i="29" s="1"/>
  <c r="S61" i="28"/>
  <c r="S61" i="29" s="1"/>
  <c r="S62" i="28"/>
  <c r="S62" i="29" s="1"/>
  <c r="S63" i="28"/>
  <c r="S63" i="29" s="1"/>
  <c r="S64" i="28"/>
  <c r="S64" i="29" s="1"/>
  <c r="S65" i="28"/>
  <c r="S65" i="29" s="1"/>
  <c r="S66" i="28"/>
  <c r="S66" i="29" s="1"/>
  <c r="S67" i="28"/>
  <c r="S67" i="29" s="1"/>
  <c r="S68" i="28"/>
  <c r="S68" i="29" s="1"/>
  <c r="S69" i="28"/>
  <c r="S69" i="29" s="1"/>
  <c r="S70" i="28"/>
  <c r="S70" i="29" s="1"/>
  <c r="S71" i="28"/>
  <c r="S71" i="29" s="1"/>
  <c r="S72" i="28"/>
  <c r="S72" i="29" s="1"/>
  <c r="S73" i="28"/>
  <c r="S73" i="29" s="1"/>
  <c r="S74" i="28"/>
  <c r="S74" i="29" s="1"/>
  <c r="S75" i="28"/>
  <c r="S75" i="29" s="1"/>
  <c r="S76" i="28"/>
  <c r="S76" i="29" s="1"/>
  <c r="S77" i="28"/>
  <c r="S77" i="29" s="1"/>
  <c r="S78" i="28"/>
  <c r="S78" i="29" s="1"/>
  <c r="S79" i="28"/>
  <c r="S79" i="29" s="1"/>
  <c r="S80" i="28"/>
  <c r="S80" i="29" s="1"/>
  <c r="S81" i="28"/>
  <c r="S81" i="29" s="1"/>
  <c r="S82" i="28"/>
  <c r="S82" i="29" s="1"/>
  <c r="S83" i="28"/>
  <c r="S83" i="29" s="1"/>
  <c r="S84" i="28"/>
  <c r="S84" i="29" s="1"/>
  <c r="S85" i="28"/>
  <c r="S85" i="29" s="1"/>
  <c r="S86" i="28"/>
  <c r="S86" i="29" s="1"/>
  <c r="S87" i="28"/>
  <c r="S87" i="29" s="1"/>
  <c r="S88" i="28"/>
  <c r="S88" i="29" s="1"/>
  <c r="S89" i="28"/>
  <c r="S89" i="29" s="1"/>
  <c r="S90" i="28"/>
  <c r="S90" i="29" s="1"/>
  <c r="S91" i="28"/>
  <c r="S91" i="29" s="1"/>
  <c r="S92" i="28"/>
  <c r="S92" i="29" s="1"/>
  <c r="S93" i="28"/>
  <c r="S93" i="29" s="1"/>
  <c r="S94" i="28"/>
  <c r="S94" i="29" s="1"/>
  <c r="S95" i="28"/>
  <c r="S95" i="29" s="1"/>
  <c r="S96" i="28"/>
  <c r="S96" i="29" s="1"/>
  <c r="S97" i="28"/>
  <c r="S97" i="29" s="1"/>
  <c r="S98" i="28"/>
  <c r="S98" i="29" s="1"/>
  <c r="S99" i="28"/>
  <c r="S99" i="29" s="1"/>
  <c r="S100" i="28"/>
  <c r="S100" i="29" s="1"/>
  <c r="S101" i="28"/>
  <c r="S101" i="29" s="1"/>
  <c r="S102" i="28"/>
  <c r="S102" i="29" s="1"/>
  <c r="S103" i="28"/>
  <c r="S103" i="29" s="1"/>
  <c r="S104" i="28"/>
  <c r="S104" i="29" s="1"/>
  <c r="S105" i="28"/>
  <c r="S105" i="29" s="1"/>
  <c r="S106" i="28"/>
  <c r="S106" i="29" s="1"/>
  <c r="S107" i="28"/>
  <c r="S107" i="29" s="1"/>
  <c r="S108" i="28"/>
  <c r="S108" i="29" s="1"/>
  <c r="S109" i="28"/>
  <c r="S109" i="29" s="1"/>
  <c r="S110" i="28"/>
  <c r="S110" i="29" s="1"/>
  <c r="S111" i="28"/>
  <c r="S111" i="29" s="1"/>
  <c r="S112" i="28"/>
  <c r="S112" i="29" s="1"/>
  <c r="S113" i="28"/>
  <c r="S113" i="29" s="1"/>
  <c r="S114" i="28"/>
  <c r="S114" i="29" s="1"/>
  <c r="S115" i="28"/>
  <c r="S115" i="29" s="1"/>
  <c r="S116" i="28"/>
  <c r="S116" i="29" s="1"/>
  <c r="S117" i="28"/>
  <c r="S117" i="29" s="1"/>
  <c r="S118" i="28"/>
  <c r="S118" i="29" s="1"/>
  <c r="S119" i="28"/>
  <c r="S119" i="29" s="1"/>
  <c r="S120" i="28"/>
  <c r="S120" i="29" s="1"/>
  <c r="S121" i="28"/>
  <c r="S121" i="29" s="1"/>
  <c r="S122" i="28"/>
  <c r="S122" i="29" s="1"/>
  <c r="S123" i="28"/>
  <c r="S123" i="29" s="1"/>
  <c r="S124" i="28"/>
  <c r="S124" i="29" s="1"/>
  <c r="S125" i="28"/>
  <c r="S125" i="29" s="1"/>
  <c r="S126" i="28"/>
  <c r="S126" i="29" s="1"/>
  <c r="S127" i="28"/>
  <c r="S127" i="29" s="1"/>
  <c r="S128" i="28"/>
  <c r="S128" i="29" s="1"/>
  <c r="S129" i="28"/>
  <c r="S129" i="29" s="1"/>
  <c r="S130" i="28"/>
  <c r="S130" i="29" s="1"/>
  <c r="S131" i="28"/>
  <c r="S131" i="29" s="1"/>
  <c r="S132" i="28"/>
  <c r="S132" i="29" s="1"/>
  <c r="S133" i="28"/>
  <c r="S133" i="29" s="1"/>
  <c r="S134" i="28"/>
  <c r="S134" i="29" s="1"/>
  <c r="S135" i="28"/>
  <c r="S135" i="29" s="1"/>
  <c r="S136" i="28"/>
  <c r="S136" i="29" s="1"/>
  <c r="S137" i="28"/>
  <c r="S137" i="29" s="1"/>
  <c r="S138" i="28"/>
  <c r="S138" i="29" s="1"/>
  <c r="S139" i="28"/>
  <c r="S139" i="29" s="1"/>
  <c r="S140" i="28"/>
  <c r="S140" i="29" s="1"/>
  <c r="S141" i="28"/>
  <c r="S141" i="29" s="1"/>
  <c r="S142" i="28"/>
  <c r="S142" i="29" s="1"/>
  <c r="S143" i="28"/>
  <c r="S143" i="29" s="1"/>
  <c r="S144" i="28"/>
  <c r="S144" i="29" s="1"/>
  <c r="S145" i="28"/>
  <c r="S145" i="29" s="1"/>
  <c r="S146" i="28"/>
  <c r="S146" i="29" s="1"/>
  <c r="S147" i="28"/>
  <c r="S147" i="29" s="1"/>
  <c r="S148" i="28"/>
  <c r="S148" i="29" s="1"/>
  <c r="S149" i="28"/>
  <c r="S149" i="29" s="1"/>
  <c r="S150" i="28"/>
  <c r="S150" i="29" s="1"/>
  <c r="S151" i="28"/>
  <c r="S151" i="29" s="1"/>
  <c r="S152" i="28"/>
  <c r="S152" i="29" s="1"/>
  <c r="S153" i="28"/>
  <c r="S153" i="29" s="1"/>
  <c r="S154" i="28"/>
  <c r="S154" i="29" s="1"/>
  <c r="S155" i="28"/>
  <c r="S155" i="29" s="1"/>
  <c r="S156" i="28"/>
  <c r="S156" i="29" s="1"/>
  <c r="S157" i="28"/>
  <c r="S157" i="29" s="1"/>
  <c r="S158" i="28"/>
  <c r="S158" i="29" s="1"/>
  <c r="S159" i="28"/>
  <c r="S159" i="29" s="1"/>
  <c r="S160" i="28"/>
  <c r="S160" i="29" s="1"/>
  <c r="S161" i="28"/>
  <c r="S161" i="29" s="1"/>
  <c r="S162" i="28"/>
  <c r="S162" i="29" s="1"/>
  <c r="S163" i="28"/>
  <c r="S163" i="29" s="1"/>
  <c r="S164" i="28"/>
  <c r="S164" i="29" s="1"/>
  <c r="S165" i="28"/>
  <c r="S165" i="29" s="1"/>
  <c r="S166" i="28"/>
  <c r="S166" i="29" s="1"/>
  <c r="S167" i="28"/>
  <c r="S167" i="29" s="1"/>
  <c r="S168" i="28"/>
  <c r="S168" i="29" s="1"/>
  <c r="S169" i="28"/>
  <c r="S169" i="29" s="1"/>
  <c r="S170" i="28"/>
  <c r="S170" i="29" s="1"/>
  <c r="S171" i="28"/>
  <c r="S171" i="29" s="1"/>
  <c r="S172" i="28"/>
  <c r="S172" i="29" s="1"/>
  <c r="S173" i="28"/>
  <c r="S173" i="29" s="1"/>
  <c r="S174" i="28"/>
  <c r="S174" i="29" s="1"/>
  <c r="S175" i="28"/>
  <c r="S175" i="29" s="1"/>
  <c r="S176" i="28"/>
  <c r="S176" i="29" s="1"/>
  <c r="S177" i="28"/>
  <c r="S177" i="29" s="1"/>
  <c r="S178" i="28"/>
  <c r="S178" i="29" s="1"/>
  <c r="S179" i="28"/>
  <c r="S179" i="29" s="1"/>
  <c r="S180" i="28"/>
  <c r="S180" i="29" s="1"/>
  <c r="S181" i="28"/>
  <c r="S181" i="29" s="1"/>
  <c r="S182" i="28"/>
  <c r="S182" i="29" s="1"/>
  <c r="S183" i="28"/>
  <c r="S183" i="29" s="1"/>
  <c r="S184" i="28"/>
  <c r="S184" i="29" s="1"/>
  <c r="S185" i="28"/>
  <c r="S185" i="29" s="1"/>
  <c r="S186" i="28"/>
  <c r="S186" i="29" s="1"/>
  <c r="S187" i="28"/>
  <c r="S187" i="29" s="1"/>
  <c r="S188" i="28"/>
  <c r="S188" i="29" s="1"/>
  <c r="S189" i="28"/>
  <c r="S189" i="29" s="1"/>
  <c r="S190" i="28"/>
  <c r="S190" i="29" s="1"/>
  <c r="S191" i="28"/>
  <c r="S191" i="29" s="1"/>
  <c r="S192" i="28"/>
  <c r="S192" i="29" s="1"/>
  <c r="S193" i="28"/>
  <c r="S193" i="29" s="1"/>
  <c r="S194" i="28"/>
  <c r="S194" i="29" s="1"/>
  <c r="S195" i="28"/>
  <c r="S195" i="29" s="1"/>
  <c r="S196" i="28"/>
  <c r="S196" i="29" s="1"/>
  <c r="S197" i="28"/>
  <c r="S197" i="29" s="1"/>
  <c r="S198" i="28"/>
  <c r="S198" i="29" s="1"/>
  <c r="S199" i="28"/>
  <c r="S199" i="29" s="1"/>
  <c r="S200" i="28"/>
  <c r="S200" i="29" s="1"/>
  <c r="S201" i="28"/>
  <c r="S201" i="29" s="1"/>
  <c r="S202" i="28"/>
  <c r="S202" i="29" s="1"/>
  <c r="S203" i="28"/>
  <c r="S203" i="29" s="1"/>
  <c r="S204" i="28"/>
  <c r="S204" i="29" s="1"/>
  <c r="S205" i="28"/>
  <c r="S205" i="29" s="1"/>
  <c r="S206" i="28"/>
  <c r="S206" i="29" s="1"/>
  <c r="S207" i="28"/>
  <c r="S207" i="29" s="1"/>
  <c r="S208" i="28"/>
  <c r="S208" i="29" s="1"/>
  <c r="S209" i="28"/>
  <c r="S209" i="29" s="1"/>
  <c r="S210" i="28"/>
  <c r="S210" i="29" s="1"/>
  <c r="S211" i="28"/>
  <c r="S211" i="29" s="1"/>
  <c r="S212" i="28"/>
  <c r="S212" i="29" s="1"/>
  <c r="S213" i="28"/>
  <c r="S213" i="29" s="1"/>
  <c r="S214" i="28"/>
  <c r="S214" i="29" s="1"/>
  <c r="S215" i="28"/>
  <c r="S215" i="29" s="1"/>
  <c r="S216" i="28"/>
  <c r="S216" i="29" s="1"/>
  <c r="S217" i="28"/>
  <c r="S217" i="29" s="1"/>
  <c r="S218" i="28"/>
  <c r="S218" i="29" s="1"/>
  <c r="S219" i="28"/>
  <c r="S219" i="29" s="1"/>
  <c r="S220" i="28"/>
  <c r="S220" i="29" s="1"/>
  <c r="S221" i="28"/>
  <c r="S221" i="29" s="1"/>
  <c r="S222" i="28"/>
  <c r="S222" i="29" s="1"/>
  <c r="S223" i="28"/>
  <c r="S223" i="29" s="1"/>
  <c r="S224" i="28"/>
  <c r="S224" i="29" s="1"/>
  <c r="S225" i="28"/>
  <c r="S225" i="29" s="1"/>
  <c r="S226" i="28"/>
  <c r="S226" i="29" s="1"/>
  <c r="S227" i="28"/>
  <c r="S227" i="29" s="1"/>
  <c r="S228" i="28"/>
  <c r="S228" i="29" s="1"/>
  <c r="S229" i="28"/>
  <c r="S229" i="29" s="1"/>
  <c r="S230" i="28"/>
  <c r="S230" i="29" s="1"/>
  <c r="S231" i="28"/>
  <c r="S231" i="29" s="1"/>
  <c r="S232" i="28"/>
  <c r="S232" i="29" s="1"/>
  <c r="S233" i="28"/>
  <c r="S233" i="29" s="1"/>
  <c r="S234" i="28"/>
  <c r="S234" i="29" s="1"/>
  <c r="S235" i="28"/>
  <c r="S235" i="29" s="1"/>
  <c r="S236" i="28"/>
  <c r="S236" i="29" s="1"/>
  <c r="S237" i="28"/>
  <c r="S237" i="29" s="1"/>
  <c r="S238" i="28"/>
  <c r="S238" i="29" s="1"/>
  <c r="S239" i="28"/>
  <c r="S239" i="29" s="1"/>
  <c r="S240" i="28"/>
  <c r="S240" i="29" s="1"/>
  <c r="S241" i="28"/>
  <c r="S241" i="29" s="1"/>
  <c r="S242" i="28"/>
  <c r="S242" i="29" s="1"/>
  <c r="S243" i="28"/>
  <c r="S243" i="29" s="1"/>
  <c r="S244" i="28"/>
  <c r="S244" i="29" s="1"/>
  <c r="S245" i="28"/>
  <c r="S245" i="29" s="1"/>
  <c r="S246" i="28"/>
  <c r="S246" i="29" s="1"/>
  <c r="S247" i="28"/>
  <c r="S247" i="29" s="1"/>
  <c r="S248" i="28"/>
  <c r="S248" i="29" s="1"/>
  <c r="S249" i="28"/>
  <c r="S249" i="29" s="1"/>
  <c r="S250" i="28"/>
  <c r="S250" i="29" s="1"/>
  <c r="S251" i="28"/>
  <c r="S251" i="29" s="1"/>
  <c r="S252" i="28"/>
  <c r="S252" i="29" s="1"/>
  <c r="S253" i="28"/>
  <c r="S253" i="29" s="1"/>
  <c r="S254" i="28"/>
  <c r="S254" i="29" s="1"/>
  <c r="S255" i="28"/>
  <c r="S255" i="29" s="1"/>
  <c r="S256" i="28"/>
  <c r="S256" i="29" s="1"/>
  <c r="S257" i="28"/>
  <c r="S257" i="29" s="1"/>
  <c r="S258" i="28"/>
  <c r="S258" i="29" s="1"/>
  <c r="S259" i="28"/>
  <c r="S259" i="29" s="1"/>
  <c r="S260" i="28"/>
  <c r="S260" i="29" s="1"/>
  <c r="S261" i="28"/>
  <c r="S261" i="29" s="1"/>
  <c r="S262" i="28"/>
  <c r="S262" i="29" s="1"/>
  <c r="S263" i="28"/>
  <c r="S263" i="29" s="1"/>
  <c r="S264" i="28"/>
  <c r="S264" i="29" s="1"/>
  <c r="S265" i="28"/>
  <c r="S265" i="29" s="1"/>
  <c r="S266" i="28"/>
  <c r="S266" i="29" s="1"/>
  <c r="S267" i="28"/>
  <c r="S267" i="29" s="1"/>
  <c r="S268" i="28"/>
  <c r="S268" i="29" s="1"/>
  <c r="S269" i="28"/>
  <c r="S269" i="29" s="1"/>
  <c r="S270" i="28"/>
  <c r="S270" i="29" s="1"/>
  <c r="S271" i="28"/>
  <c r="S271" i="29" s="1"/>
  <c r="S272" i="28"/>
  <c r="S272" i="29" s="1"/>
  <c r="S273" i="28"/>
  <c r="S273" i="29" s="1"/>
  <c r="S274" i="28"/>
  <c r="S274" i="29" s="1"/>
  <c r="S275" i="28"/>
  <c r="S275" i="29" s="1"/>
  <c r="S276" i="28"/>
  <c r="S276" i="29" s="1"/>
  <c r="S277" i="28"/>
  <c r="S277" i="29" s="1"/>
  <c r="S278" i="28"/>
  <c r="S278" i="29" s="1"/>
  <c r="S279" i="28"/>
  <c r="S279" i="29" s="1"/>
  <c r="S280" i="28"/>
  <c r="S280" i="29" s="1"/>
  <c r="S281" i="28"/>
  <c r="S281" i="29" s="1"/>
  <c r="S282" i="28"/>
  <c r="S282" i="29" s="1"/>
  <c r="S283" i="28"/>
  <c r="S283" i="29" s="1"/>
  <c r="S284" i="28"/>
  <c r="S284" i="29" s="1"/>
  <c r="S285" i="28"/>
  <c r="S285" i="29" s="1"/>
  <c r="S286" i="28"/>
  <c r="S286" i="29" s="1"/>
  <c r="S287" i="28"/>
  <c r="S287" i="29" s="1"/>
  <c r="S288" i="28"/>
  <c r="S288" i="29" s="1"/>
  <c r="S289" i="28"/>
  <c r="S289" i="29" s="1"/>
  <c r="S290" i="28"/>
  <c r="S290" i="29" s="1"/>
  <c r="S291" i="28"/>
  <c r="S291" i="29" s="1"/>
  <c r="S292" i="28"/>
  <c r="S292" i="29" s="1"/>
  <c r="S293" i="28"/>
  <c r="S293" i="29" s="1"/>
  <c r="S294" i="28"/>
  <c r="S294" i="29" s="1"/>
  <c r="S295" i="28"/>
  <c r="S295" i="29" s="1"/>
  <c r="S296" i="28"/>
  <c r="S296" i="29" s="1"/>
  <c r="S297" i="28"/>
  <c r="S297" i="29" s="1"/>
  <c r="S298" i="28"/>
  <c r="S298" i="29" s="1"/>
  <c r="S299" i="28"/>
  <c r="S299" i="29" s="1"/>
  <c r="S300" i="28"/>
  <c r="S300" i="29" s="1"/>
  <c r="S301" i="28"/>
  <c r="S301" i="29" s="1"/>
  <c r="S302" i="28"/>
  <c r="S302" i="29" s="1"/>
  <c r="S303" i="28"/>
  <c r="S303" i="29" s="1"/>
  <c r="S304" i="28"/>
  <c r="S304" i="29" s="1"/>
  <c r="S305" i="28"/>
  <c r="S305" i="29" s="1"/>
  <c r="S306" i="28"/>
  <c r="S306" i="29" s="1"/>
  <c r="S307" i="28"/>
  <c r="S307" i="29" s="1"/>
  <c r="S308" i="28"/>
  <c r="S308" i="29" s="1"/>
  <c r="S309" i="28"/>
  <c r="S309" i="29" s="1"/>
  <c r="S310" i="28"/>
  <c r="S310" i="29" s="1"/>
  <c r="S311" i="28"/>
  <c r="S311" i="29" s="1"/>
  <c r="S312" i="28"/>
  <c r="S312" i="29" s="1"/>
  <c r="S313" i="28"/>
  <c r="S313" i="29" s="1"/>
  <c r="S314" i="28"/>
  <c r="S314" i="29" s="1"/>
  <c r="S315" i="28"/>
  <c r="S315" i="29" s="1"/>
  <c r="S316" i="28"/>
  <c r="S316" i="29" s="1"/>
  <c r="S317" i="28"/>
  <c r="S317" i="29" s="1"/>
  <c r="S318" i="28"/>
  <c r="S318" i="29" s="1"/>
  <c r="S319" i="28"/>
  <c r="S319" i="29" s="1"/>
  <c r="S320" i="28"/>
  <c r="S320" i="29" s="1"/>
  <c r="S321" i="28"/>
  <c r="S321" i="29" s="1"/>
  <c r="S322" i="28"/>
  <c r="S322" i="29" s="1"/>
  <c r="S323" i="28"/>
  <c r="S323" i="29" s="1"/>
  <c r="S324" i="28"/>
  <c r="S324" i="29" s="1"/>
  <c r="S325" i="28"/>
  <c r="S325" i="29" s="1"/>
  <c r="S326" i="28"/>
  <c r="S326" i="29" s="1"/>
  <c r="S327" i="28"/>
  <c r="S327" i="29" s="1"/>
  <c r="S328" i="28"/>
  <c r="S328" i="29" s="1"/>
  <c r="S329" i="28"/>
  <c r="S329" i="29" s="1"/>
  <c r="S330" i="28"/>
  <c r="S330" i="29" s="1"/>
  <c r="S331" i="28"/>
  <c r="S331" i="29" s="1"/>
  <c r="S332" i="28"/>
  <c r="S332" i="29" s="1"/>
  <c r="S333" i="28"/>
  <c r="S333" i="29" s="1"/>
  <c r="S334" i="28"/>
  <c r="S334" i="29" s="1"/>
  <c r="S335" i="28"/>
  <c r="S335" i="29" s="1"/>
  <c r="S336" i="28"/>
  <c r="S336" i="29" s="1"/>
  <c r="S337" i="28"/>
  <c r="S337" i="29" s="1"/>
  <c r="S338" i="28"/>
  <c r="S338" i="29" s="1"/>
  <c r="S339" i="28"/>
  <c r="S339" i="29" s="1"/>
  <c r="S340" i="28"/>
  <c r="S340" i="29" s="1"/>
  <c r="S341" i="28"/>
  <c r="S341" i="29" s="1"/>
  <c r="S342" i="28"/>
  <c r="S342" i="29" s="1"/>
  <c r="S343" i="28"/>
  <c r="S343" i="29" s="1"/>
  <c r="S344" i="28"/>
  <c r="S344" i="29" s="1"/>
  <c r="S345" i="28"/>
  <c r="S345" i="29" s="1"/>
  <c r="S346" i="28"/>
  <c r="S346" i="29" s="1"/>
  <c r="S347" i="28"/>
  <c r="S347" i="29" s="1"/>
  <c r="S348" i="28"/>
  <c r="S348" i="29" s="1"/>
  <c r="S349" i="28"/>
  <c r="S349" i="29" s="1"/>
  <c r="S350" i="28"/>
  <c r="S350" i="29" s="1"/>
  <c r="S351" i="28"/>
  <c r="S351" i="29" s="1"/>
  <c r="S352" i="28"/>
  <c r="S352" i="29" s="1"/>
  <c r="S353" i="28"/>
  <c r="S353" i="29" s="1"/>
  <c r="S354" i="28"/>
  <c r="S354" i="29" s="1"/>
  <c r="S355" i="28"/>
  <c r="S355" i="29" s="1"/>
  <c r="S356" i="28"/>
  <c r="S356" i="29" s="1"/>
  <c r="S357" i="28"/>
  <c r="S357" i="29" s="1"/>
  <c r="S358" i="28"/>
  <c r="S358" i="29" s="1"/>
  <c r="S359" i="28"/>
  <c r="S359" i="29" s="1"/>
  <c r="S360" i="28"/>
  <c r="S360" i="29" s="1"/>
  <c r="S361" i="28"/>
  <c r="S361" i="29" s="1"/>
  <c r="S362" i="28"/>
  <c r="S362" i="29" s="1"/>
  <c r="S363" i="28"/>
  <c r="S363" i="29" s="1"/>
  <c r="S364" i="28"/>
  <c r="S364" i="29" s="1"/>
  <c r="S365" i="28"/>
  <c r="S365" i="29" s="1"/>
  <c r="S366" i="28"/>
  <c r="S366" i="29" s="1"/>
  <c r="S367" i="28"/>
  <c r="S367" i="29" s="1"/>
  <c r="S368" i="28"/>
  <c r="S368" i="29" s="1"/>
  <c r="S369" i="28"/>
  <c r="S369" i="29" s="1"/>
  <c r="S370" i="28"/>
  <c r="S370" i="29" s="1"/>
  <c r="S371" i="28"/>
  <c r="S371" i="29" s="1"/>
  <c r="S372" i="28"/>
  <c r="S372" i="29" s="1"/>
  <c r="S373" i="28"/>
  <c r="S373" i="29" s="1"/>
  <c r="S374" i="28"/>
  <c r="S374" i="29" s="1"/>
  <c r="S375" i="28"/>
  <c r="S375" i="29" s="1"/>
  <c r="S376" i="28"/>
  <c r="S376" i="29" s="1"/>
  <c r="S377" i="28"/>
  <c r="S377" i="29" s="1"/>
  <c r="S378" i="28"/>
  <c r="S378" i="29" s="1"/>
  <c r="S379" i="28"/>
  <c r="S379" i="29" s="1"/>
  <c r="S380" i="28"/>
  <c r="S380" i="29" s="1"/>
  <c r="S381" i="28"/>
  <c r="S381" i="29" s="1"/>
  <c r="S382" i="28"/>
  <c r="S382" i="29" s="1"/>
  <c r="S383" i="28"/>
  <c r="S383" i="29" s="1"/>
  <c r="S384" i="28"/>
  <c r="S384" i="29" s="1"/>
  <c r="S385" i="28"/>
  <c r="S385" i="29" s="1"/>
  <c r="S386" i="28"/>
  <c r="S386" i="29" s="1"/>
  <c r="S387" i="28"/>
  <c r="S387" i="29" s="1"/>
  <c r="S388" i="28"/>
  <c r="S388" i="29" s="1"/>
  <c r="S389" i="28"/>
  <c r="S389" i="29" s="1"/>
  <c r="S390" i="28"/>
  <c r="S390" i="29" s="1"/>
  <c r="S391" i="28"/>
  <c r="S391" i="29" s="1"/>
  <c r="S392" i="28"/>
  <c r="S392" i="29" s="1"/>
  <c r="S393" i="28"/>
  <c r="S393" i="29" s="1"/>
  <c r="S394" i="28"/>
  <c r="S394" i="29" s="1"/>
  <c r="S395" i="28"/>
  <c r="S395" i="29" s="1"/>
  <c r="S396" i="28"/>
  <c r="S396" i="29" s="1"/>
  <c r="S397" i="28"/>
  <c r="S397" i="29" s="1"/>
  <c r="S398" i="28"/>
  <c r="S398" i="29" s="1"/>
  <c r="S399" i="28"/>
  <c r="S399" i="29" s="1"/>
  <c r="S400" i="28"/>
  <c r="S400" i="29" s="1"/>
  <c r="S401" i="28"/>
  <c r="S401" i="29" s="1"/>
  <c r="S402" i="28"/>
  <c r="S402" i="29" s="1"/>
  <c r="S403" i="28"/>
  <c r="S403" i="29" s="1"/>
  <c r="S404" i="28"/>
  <c r="S404" i="29" s="1"/>
  <c r="S405" i="28"/>
  <c r="S405" i="29" s="1"/>
  <c r="S406" i="28"/>
  <c r="S406" i="29" s="1"/>
  <c r="S407" i="28"/>
  <c r="S407" i="29" s="1"/>
  <c r="S408" i="28"/>
  <c r="S408" i="29" s="1"/>
  <c r="S409" i="28"/>
  <c r="S409" i="29" s="1"/>
  <c r="S410" i="28"/>
  <c r="S410" i="29" s="1"/>
  <c r="S411" i="28"/>
  <c r="S411" i="29" s="1"/>
  <c r="S412" i="28"/>
  <c r="S412" i="29" s="1"/>
  <c r="S413" i="28"/>
  <c r="S413" i="29" s="1"/>
  <c r="S414" i="28"/>
  <c r="S414" i="29" s="1"/>
  <c r="S415" i="28"/>
  <c r="S415" i="29" s="1"/>
  <c r="S416" i="28"/>
  <c r="S416" i="29" s="1"/>
  <c r="S417" i="28"/>
  <c r="S417" i="29" s="1"/>
  <c r="S418" i="28"/>
  <c r="S418" i="29" s="1"/>
  <c r="S419" i="28"/>
  <c r="S419" i="29" s="1"/>
  <c r="S420" i="28"/>
  <c r="S420" i="29" s="1"/>
  <c r="S421" i="28"/>
  <c r="S421" i="29" s="1"/>
  <c r="S422" i="28"/>
  <c r="S422" i="29" s="1"/>
  <c r="S423" i="28"/>
  <c r="S423" i="29" s="1"/>
  <c r="S424" i="28"/>
  <c r="S424" i="29" s="1"/>
  <c r="S425" i="28"/>
  <c r="S425" i="29" s="1"/>
  <c r="S426" i="28"/>
  <c r="S426" i="29" s="1"/>
  <c r="S427" i="28"/>
  <c r="S427" i="29" s="1"/>
  <c r="S428" i="28"/>
  <c r="S428" i="29" s="1"/>
  <c r="S429" i="28"/>
  <c r="S429" i="29" s="1"/>
  <c r="S430" i="28"/>
  <c r="S430" i="29" s="1"/>
  <c r="S431" i="28"/>
  <c r="S431" i="29" s="1"/>
  <c r="S432" i="28"/>
  <c r="S432" i="29" s="1"/>
  <c r="S433" i="28"/>
  <c r="S433" i="29" s="1"/>
  <c r="S434" i="28"/>
  <c r="S434" i="29" s="1"/>
  <c r="S435" i="28"/>
  <c r="S435" i="29" s="1"/>
  <c r="S436" i="28"/>
  <c r="S436" i="29" s="1"/>
  <c r="S437" i="28"/>
  <c r="S437" i="29" s="1"/>
  <c r="S438" i="28"/>
  <c r="S438" i="29" s="1"/>
  <c r="S439" i="28"/>
  <c r="S439" i="29" s="1"/>
  <c r="S440" i="28"/>
  <c r="S440" i="29" s="1"/>
  <c r="S441" i="28"/>
  <c r="S441" i="29" s="1"/>
  <c r="S442" i="28"/>
  <c r="S442" i="29" s="1"/>
  <c r="S443" i="28"/>
  <c r="S443" i="29" s="1"/>
  <c r="S444" i="28"/>
  <c r="S444" i="29" s="1"/>
  <c r="S445" i="28"/>
  <c r="S445" i="29" s="1"/>
  <c r="S446" i="28"/>
  <c r="S446" i="29" s="1"/>
  <c r="S447" i="28"/>
  <c r="S447" i="29" s="1"/>
  <c r="S448" i="28"/>
  <c r="S448" i="29" s="1"/>
  <c r="S449" i="28"/>
  <c r="S449" i="29" s="1"/>
  <c r="S450" i="28"/>
  <c r="S450" i="29" s="1"/>
  <c r="S451" i="28"/>
  <c r="S451" i="29" s="1"/>
  <c r="S2" i="28"/>
  <c r="S2" i="29" s="1"/>
  <c r="R3" i="28"/>
  <c r="R4" i="28"/>
  <c r="R5" i="28"/>
  <c r="R6" i="28"/>
  <c r="R7" i="28"/>
  <c r="R8" i="28"/>
  <c r="R9" i="28"/>
  <c r="R10" i="28"/>
  <c r="R11" i="28"/>
  <c r="R12" i="28"/>
  <c r="R13" i="28"/>
  <c r="R14" i="28"/>
  <c r="R15" i="28"/>
  <c r="R16" i="28"/>
  <c r="R17" i="28"/>
  <c r="R18" i="28"/>
  <c r="R19" i="28"/>
  <c r="R20" i="28"/>
  <c r="R21" i="28"/>
  <c r="R22" i="28"/>
  <c r="R23" i="28"/>
  <c r="R24" i="28"/>
  <c r="R25" i="28"/>
  <c r="R26" i="28"/>
  <c r="R27" i="28"/>
  <c r="R28" i="28"/>
  <c r="R29" i="28"/>
  <c r="R30" i="28"/>
  <c r="R31" i="28"/>
  <c r="R32" i="28"/>
  <c r="R33" i="28"/>
  <c r="R34" i="28"/>
  <c r="R35" i="28"/>
  <c r="R36" i="28"/>
  <c r="R37" i="28"/>
  <c r="R38" i="28"/>
  <c r="R39" i="28"/>
  <c r="R40" i="28"/>
  <c r="R41" i="28"/>
  <c r="R42" i="28"/>
  <c r="R43" i="28"/>
  <c r="R44" i="28"/>
  <c r="R45" i="28"/>
  <c r="R46" i="28"/>
  <c r="R47" i="28"/>
  <c r="R48" i="28"/>
  <c r="R49" i="28"/>
  <c r="R50" i="28"/>
  <c r="R51" i="28"/>
  <c r="R52" i="28"/>
  <c r="R53" i="28"/>
  <c r="R54" i="28"/>
  <c r="R55" i="28"/>
  <c r="R56" i="28"/>
  <c r="R57" i="28"/>
  <c r="R58" i="28"/>
  <c r="R59" i="28"/>
  <c r="R60" i="28"/>
  <c r="R61" i="28"/>
  <c r="R62" i="28"/>
  <c r="R63" i="28"/>
  <c r="R64" i="28"/>
  <c r="R65" i="28"/>
  <c r="R66" i="28"/>
  <c r="R67" i="28"/>
  <c r="R68" i="28"/>
  <c r="R69" i="28"/>
  <c r="R70" i="28"/>
  <c r="R71" i="28"/>
  <c r="R72" i="28"/>
  <c r="R73" i="28"/>
  <c r="R74" i="28"/>
  <c r="R75" i="28"/>
  <c r="R76" i="28"/>
  <c r="R77" i="28"/>
  <c r="R78" i="28"/>
  <c r="R79" i="28"/>
  <c r="R80" i="28"/>
  <c r="R81" i="28"/>
  <c r="R82" i="28"/>
  <c r="R83" i="28"/>
  <c r="R84" i="28"/>
  <c r="R85" i="28"/>
  <c r="R86" i="28"/>
  <c r="R87" i="28"/>
  <c r="R88" i="28"/>
  <c r="R89" i="28"/>
  <c r="R90" i="28"/>
  <c r="R91" i="28"/>
  <c r="R92" i="28"/>
  <c r="R93" i="28"/>
  <c r="R94" i="28"/>
  <c r="R95" i="28"/>
  <c r="R96" i="28"/>
  <c r="R97" i="28"/>
  <c r="R98" i="28"/>
  <c r="R99" i="28"/>
  <c r="R100" i="28"/>
  <c r="R101" i="28"/>
  <c r="R102" i="28"/>
  <c r="R103" i="28"/>
  <c r="R104" i="28"/>
  <c r="R105" i="28"/>
  <c r="R106" i="28"/>
  <c r="R107" i="28"/>
  <c r="R108" i="28"/>
  <c r="R109" i="28"/>
  <c r="R110" i="28"/>
  <c r="R111" i="28"/>
  <c r="R112" i="28"/>
  <c r="R113" i="28"/>
  <c r="R114" i="28"/>
  <c r="R115" i="28"/>
  <c r="R116" i="28"/>
  <c r="R117" i="28"/>
  <c r="R118" i="28"/>
  <c r="R119" i="28"/>
  <c r="R120" i="28"/>
  <c r="R121" i="28"/>
  <c r="R122" i="28"/>
  <c r="R123" i="28"/>
  <c r="R124" i="28"/>
  <c r="R125" i="28"/>
  <c r="R126" i="28"/>
  <c r="R127" i="28"/>
  <c r="R128" i="28"/>
  <c r="R129" i="28"/>
  <c r="R130" i="28"/>
  <c r="R131" i="28"/>
  <c r="R132" i="28"/>
  <c r="R133" i="28"/>
  <c r="R134" i="28"/>
  <c r="R135" i="28"/>
  <c r="R136" i="28"/>
  <c r="R137" i="28"/>
  <c r="R138" i="28"/>
  <c r="R139" i="28"/>
  <c r="R140" i="28"/>
  <c r="R141" i="28"/>
  <c r="R142" i="28"/>
  <c r="R143" i="28"/>
  <c r="R144" i="28"/>
  <c r="R145" i="28"/>
  <c r="R146" i="28"/>
  <c r="R147" i="28"/>
  <c r="R148" i="28"/>
  <c r="R149" i="28"/>
  <c r="R150" i="28"/>
  <c r="R151" i="28"/>
  <c r="R152" i="28"/>
  <c r="R153" i="28"/>
  <c r="R154" i="28"/>
  <c r="R155" i="28"/>
  <c r="R156" i="28"/>
  <c r="R157" i="28"/>
  <c r="R158" i="28"/>
  <c r="R159" i="28"/>
  <c r="R160" i="28"/>
  <c r="R161" i="28"/>
  <c r="R162" i="28"/>
  <c r="R163" i="28"/>
  <c r="R164" i="28"/>
  <c r="R165" i="28"/>
  <c r="R166" i="28"/>
  <c r="R167" i="28"/>
  <c r="R168" i="28"/>
  <c r="R169" i="28"/>
  <c r="R170" i="28"/>
  <c r="R171" i="28"/>
  <c r="R172" i="28"/>
  <c r="R173" i="28"/>
  <c r="R174" i="28"/>
  <c r="R175" i="28"/>
  <c r="R176" i="28"/>
  <c r="R177" i="28"/>
  <c r="R178" i="28"/>
  <c r="R179" i="28"/>
  <c r="R180" i="28"/>
  <c r="R181" i="28"/>
  <c r="R182" i="28"/>
  <c r="R183" i="28"/>
  <c r="R184" i="28"/>
  <c r="R185" i="28"/>
  <c r="R186" i="28"/>
  <c r="R187" i="28"/>
  <c r="R188" i="28"/>
  <c r="R189" i="28"/>
  <c r="R190" i="28"/>
  <c r="R191" i="28"/>
  <c r="R192" i="28"/>
  <c r="R193" i="28"/>
  <c r="R194" i="28"/>
  <c r="R195" i="28"/>
  <c r="R196" i="28"/>
  <c r="R197" i="28"/>
  <c r="R198" i="28"/>
  <c r="R199" i="28"/>
  <c r="R200" i="28"/>
  <c r="R201" i="28"/>
  <c r="R202" i="28"/>
  <c r="R203" i="28"/>
  <c r="R204" i="28"/>
  <c r="R205" i="28"/>
  <c r="R206" i="28"/>
  <c r="R207" i="28"/>
  <c r="R208" i="28"/>
  <c r="R209" i="28"/>
  <c r="R210" i="28"/>
  <c r="R211" i="28"/>
  <c r="R212" i="28"/>
  <c r="R213" i="28"/>
  <c r="R214" i="28"/>
  <c r="R215" i="28"/>
  <c r="R216" i="28"/>
  <c r="R217" i="28"/>
  <c r="R218" i="28"/>
  <c r="R219" i="28"/>
  <c r="R220" i="28"/>
  <c r="R221" i="28"/>
  <c r="R222" i="28"/>
  <c r="R223" i="28"/>
  <c r="R224" i="28"/>
  <c r="R225" i="28"/>
  <c r="R226" i="28"/>
  <c r="R227" i="28"/>
  <c r="R228" i="28"/>
  <c r="R229" i="28"/>
  <c r="R230" i="28"/>
  <c r="R231" i="28"/>
  <c r="R232" i="28"/>
  <c r="R233" i="28"/>
  <c r="R234" i="28"/>
  <c r="R235" i="28"/>
  <c r="R236" i="28"/>
  <c r="R237" i="28"/>
  <c r="R238" i="28"/>
  <c r="R239" i="28"/>
  <c r="R240" i="28"/>
  <c r="R241" i="28"/>
  <c r="R242" i="28"/>
  <c r="R243" i="28"/>
  <c r="R244" i="28"/>
  <c r="R245" i="28"/>
  <c r="R246" i="28"/>
  <c r="R247" i="28"/>
  <c r="R248" i="28"/>
  <c r="R249" i="28"/>
  <c r="R250" i="28"/>
  <c r="R251" i="28"/>
  <c r="R252" i="28"/>
  <c r="R253" i="28"/>
  <c r="R254" i="28"/>
  <c r="R255" i="28"/>
  <c r="R256" i="28"/>
  <c r="R257" i="28"/>
  <c r="R258" i="28"/>
  <c r="R259" i="28"/>
  <c r="R260" i="28"/>
  <c r="R261" i="28"/>
  <c r="R262" i="28"/>
  <c r="R263" i="28"/>
  <c r="R264" i="28"/>
  <c r="R265" i="28"/>
  <c r="R266" i="28"/>
  <c r="R267" i="28"/>
  <c r="R268" i="28"/>
  <c r="R269" i="28"/>
  <c r="R270" i="28"/>
  <c r="R271" i="28"/>
  <c r="R272" i="28"/>
  <c r="R273" i="28"/>
  <c r="R274" i="28"/>
  <c r="R275" i="28"/>
  <c r="R276" i="28"/>
  <c r="R277" i="28"/>
  <c r="R278" i="28"/>
  <c r="R279" i="28"/>
  <c r="R280" i="28"/>
  <c r="R281" i="28"/>
  <c r="R282" i="28"/>
  <c r="R283" i="28"/>
  <c r="R284" i="28"/>
  <c r="R285" i="28"/>
  <c r="R286" i="28"/>
  <c r="R287" i="28"/>
  <c r="R288" i="28"/>
  <c r="R289" i="28"/>
  <c r="R290" i="28"/>
  <c r="R291" i="28"/>
  <c r="R292" i="28"/>
  <c r="R293" i="28"/>
  <c r="R294" i="28"/>
  <c r="R295" i="28"/>
  <c r="R296" i="28"/>
  <c r="R297" i="28"/>
  <c r="R298" i="28"/>
  <c r="R299" i="28"/>
  <c r="R300" i="28"/>
  <c r="R301" i="28"/>
  <c r="R302" i="28"/>
  <c r="R303" i="28"/>
  <c r="R304" i="28"/>
  <c r="R305" i="28"/>
  <c r="R306" i="28"/>
  <c r="R307" i="28"/>
  <c r="R308" i="28"/>
  <c r="R309" i="28"/>
  <c r="R310" i="28"/>
  <c r="R311" i="28"/>
  <c r="R312" i="28"/>
  <c r="R313" i="28"/>
  <c r="R314" i="28"/>
  <c r="R315" i="28"/>
  <c r="R316" i="28"/>
  <c r="R317" i="28"/>
  <c r="R318" i="28"/>
  <c r="R319" i="28"/>
  <c r="R320" i="28"/>
  <c r="R321" i="28"/>
  <c r="R322" i="28"/>
  <c r="R323" i="28"/>
  <c r="R324" i="28"/>
  <c r="R325" i="28"/>
  <c r="R326" i="28"/>
  <c r="R327" i="28"/>
  <c r="R328" i="28"/>
  <c r="R329" i="28"/>
  <c r="R330" i="28"/>
  <c r="R331" i="28"/>
  <c r="R332" i="28"/>
  <c r="R333" i="28"/>
  <c r="R334" i="28"/>
  <c r="R335" i="28"/>
  <c r="R336" i="28"/>
  <c r="R337" i="28"/>
  <c r="R338" i="28"/>
  <c r="R339" i="28"/>
  <c r="R340" i="28"/>
  <c r="R341" i="28"/>
  <c r="R342" i="28"/>
  <c r="R343" i="28"/>
  <c r="R344" i="28"/>
  <c r="R345" i="28"/>
  <c r="R346" i="28"/>
  <c r="R347" i="28"/>
  <c r="R348" i="28"/>
  <c r="R349" i="28"/>
  <c r="R350" i="28"/>
  <c r="R351" i="28"/>
  <c r="R352" i="28"/>
  <c r="R353" i="28"/>
  <c r="R354" i="28"/>
  <c r="R355" i="28"/>
  <c r="R356" i="28"/>
  <c r="R357" i="28"/>
  <c r="R358" i="28"/>
  <c r="R359" i="28"/>
  <c r="R360" i="28"/>
  <c r="R361" i="28"/>
  <c r="R362" i="28"/>
  <c r="R363" i="28"/>
  <c r="R364" i="28"/>
  <c r="R365" i="28"/>
  <c r="R366" i="28"/>
  <c r="R367" i="28"/>
  <c r="R368" i="28"/>
  <c r="R369" i="28"/>
  <c r="R370" i="28"/>
  <c r="R371" i="28"/>
  <c r="R372" i="28"/>
  <c r="R373" i="28"/>
  <c r="R374" i="28"/>
  <c r="R375" i="28"/>
  <c r="R376" i="28"/>
  <c r="R377" i="28"/>
  <c r="R378" i="28"/>
  <c r="R379" i="28"/>
  <c r="R380" i="28"/>
  <c r="R381" i="28"/>
  <c r="R382" i="28"/>
  <c r="R383" i="28"/>
  <c r="R384" i="28"/>
  <c r="R385" i="28"/>
  <c r="R386" i="28"/>
  <c r="R387" i="28"/>
  <c r="R388" i="28"/>
  <c r="R389" i="28"/>
  <c r="R390" i="28"/>
  <c r="R391" i="28"/>
  <c r="R392" i="28"/>
  <c r="R393" i="28"/>
  <c r="R394" i="28"/>
  <c r="R395" i="28"/>
  <c r="R396" i="28"/>
  <c r="R397" i="28"/>
  <c r="R398" i="28"/>
  <c r="R399" i="28"/>
  <c r="R400" i="28"/>
  <c r="R401" i="28"/>
  <c r="R402" i="28"/>
  <c r="R403" i="28"/>
  <c r="R404" i="28"/>
  <c r="R405" i="28"/>
  <c r="R406" i="28"/>
  <c r="R407" i="28"/>
  <c r="R408" i="28"/>
  <c r="R409" i="28"/>
  <c r="R410" i="28"/>
  <c r="R411" i="28"/>
  <c r="R412" i="28"/>
  <c r="R413" i="28"/>
  <c r="R414" i="28"/>
  <c r="R415" i="28"/>
  <c r="R416" i="28"/>
  <c r="R417" i="28"/>
  <c r="R418" i="28"/>
  <c r="R419" i="28"/>
  <c r="R420" i="28"/>
  <c r="R421" i="28"/>
  <c r="R422" i="28"/>
  <c r="R423" i="28"/>
  <c r="R424" i="28"/>
  <c r="R425" i="28"/>
  <c r="R426" i="28"/>
  <c r="R427" i="28"/>
  <c r="R428" i="28"/>
  <c r="R429" i="28"/>
  <c r="R430" i="28"/>
  <c r="R431" i="28"/>
  <c r="R432" i="28"/>
  <c r="R433" i="28"/>
  <c r="R434" i="28"/>
  <c r="R435" i="28"/>
  <c r="R436" i="28"/>
  <c r="R437" i="28"/>
  <c r="R438" i="28"/>
  <c r="R439" i="28"/>
  <c r="R440" i="28"/>
  <c r="R441" i="28"/>
  <c r="R442" i="28"/>
  <c r="R443" i="28"/>
  <c r="R444" i="28"/>
  <c r="R445" i="28"/>
  <c r="R446" i="28"/>
  <c r="R447" i="28"/>
  <c r="R448" i="28"/>
  <c r="R449" i="28"/>
  <c r="R450" i="28"/>
  <c r="R451" i="28"/>
  <c r="R2" i="28"/>
  <c r="P3" i="28"/>
  <c r="P3" i="29" s="1"/>
  <c r="P4" i="28"/>
  <c r="P4" i="29" s="1"/>
  <c r="P5" i="28"/>
  <c r="P5" i="29" s="1"/>
  <c r="P6" i="28"/>
  <c r="P6" i="29" s="1"/>
  <c r="P7" i="28"/>
  <c r="P7" i="29" s="1"/>
  <c r="P8" i="28"/>
  <c r="P8" i="29" s="1"/>
  <c r="P9" i="28"/>
  <c r="P9" i="29" s="1"/>
  <c r="P10" i="28"/>
  <c r="P10" i="29" s="1"/>
  <c r="P11" i="28"/>
  <c r="P11" i="29" s="1"/>
  <c r="P12" i="28"/>
  <c r="P12" i="29" s="1"/>
  <c r="P13" i="28"/>
  <c r="P13" i="29" s="1"/>
  <c r="P14" i="28"/>
  <c r="P14" i="29" s="1"/>
  <c r="P15" i="28"/>
  <c r="P15" i="29" s="1"/>
  <c r="P16" i="28"/>
  <c r="P16" i="29" s="1"/>
  <c r="P17" i="28"/>
  <c r="P17" i="29" s="1"/>
  <c r="P18" i="28"/>
  <c r="P18" i="29" s="1"/>
  <c r="P19" i="28"/>
  <c r="P19" i="29" s="1"/>
  <c r="P20" i="28"/>
  <c r="P20" i="29" s="1"/>
  <c r="P21" i="28"/>
  <c r="P21" i="29" s="1"/>
  <c r="P22" i="28"/>
  <c r="P22" i="29" s="1"/>
  <c r="P23" i="28"/>
  <c r="P23" i="29" s="1"/>
  <c r="P24" i="28"/>
  <c r="P24" i="29" s="1"/>
  <c r="P25" i="28"/>
  <c r="P25" i="29" s="1"/>
  <c r="P26" i="28"/>
  <c r="P26" i="29" s="1"/>
  <c r="P27" i="28"/>
  <c r="P27" i="29" s="1"/>
  <c r="P28" i="28"/>
  <c r="P28" i="29" s="1"/>
  <c r="P29" i="28"/>
  <c r="P29" i="29" s="1"/>
  <c r="P30" i="28"/>
  <c r="P30" i="29" s="1"/>
  <c r="P31" i="28"/>
  <c r="P31" i="29" s="1"/>
  <c r="P32" i="28"/>
  <c r="P32" i="29" s="1"/>
  <c r="P33" i="28"/>
  <c r="P33" i="29" s="1"/>
  <c r="P34" i="28"/>
  <c r="P34" i="29" s="1"/>
  <c r="P35" i="28"/>
  <c r="P35" i="29" s="1"/>
  <c r="P36" i="28"/>
  <c r="P36" i="29" s="1"/>
  <c r="P37" i="28"/>
  <c r="P37" i="29" s="1"/>
  <c r="P38" i="28"/>
  <c r="P38" i="29" s="1"/>
  <c r="P39" i="28"/>
  <c r="P39" i="29" s="1"/>
  <c r="P40" i="28"/>
  <c r="P40" i="29" s="1"/>
  <c r="P41" i="28"/>
  <c r="P41" i="29" s="1"/>
  <c r="P42" i="28"/>
  <c r="P42" i="29" s="1"/>
  <c r="P43" i="28"/>
  <c r="P43" i="29" s="1"/>
  <c r="P44" i="28"/>
  <c r="P44" i="29" s="1"/>
  <c r="P45" i="28"/>
  <c r="P45" i="29" s="1"/>
  <c r="P46" i="28"/>
  <c r="P46" i="29" s="1"/>
  <c r="P47" i="28"/>
  <c r="P47" i="29" s="1"/>
  <c r="P48" i="28"/>
  <c r="P48" i="29" s="1"/>
  <c r="P49" i="28"/>
  <c r="P49" i="29" s="1"/>
  <c r="P50" i="28"/>
  <c r="P50" i="29" s="1"/>
  <c r="P51" i="28"/>
  <c r="P51" i="29" s="1"/>
  <c r="P52" i="28"/>
  <c r="P52" i="29" s="1"/>
  <c r="P53" i="28"/>
  <c r="P53" i="29" s="1"/>
  <c r="P54" i="28"/>
  <c r="P54" i="29" s="1"/>
  <c r="P55" i="28"/>
  <c r="P55" i="29" s="1"/>
  <c r="P56" i="28"/>
  <c r="P56" i="29" s="1"/>
  <c r="P57" i="28"/>
  <c r="P57" i="29" s="1"/>
  <c r="P58" i="28"/>
  <c r="P58" i="29" s="1"/>
  <c r="P59" i="28"/>
  <c r="P59" i="29" s="1"/>
  <c r="P60" i="28"/>
  <c r="P60" i="29" s="1"/>
  <c r="P61" i="28"/>
  <c r="P61" i="29" s="1"/>
  <c r="P62" i="28"/>
  <c r="P62" i="29" s="1"/>
  <c r="P63" i="28"/>
  <c r="P63" i="29" s="1"/>
  <c r="P64" i="28"/>
  <c r="P64" i="29" s="1"/>
  <c r="P65" i="28"/>
  <c r="P65" i="29" s="1"/>
  <c r="P66" i="28"/>
  <c r="P66" i="29" s="1"/>
  <c r="P67" i="28"/>
  <c r="P67" i="29" s="1"/>
  <c r="P68" i="28"/>
  <c r="P68" i="29" s="1"/>
  <c r="P69" i="28"/>
  <c r="P69" i="29" s="1"/>
  <c r="P70" i="28"/>
  <c r="P70" i="29" s="1"/>
  <c r="P71" i="28"/>
  <c r="P71" i="29" s="1"/>
  <c r="P72" i="28"/>
  <c r="P72" i="29" s="1"/>
  <c r="P73" i="28"/>
  <c r="P73" i="29" s="1"/>
  <c r="P74" i="28"/>
  <c r="P74" i="29" s="1"/>
  <c r="P75" i="28"/>
  <c r="P75" i="29" s="1"/>
  <c r="P76" i="28"/>
  <c r="P76" i="29" s="1"/>
  <c r="P77" i="28"/>
  <c r="P77" i="29" s="1"/>
  <c r="P78" i="28"/>
  <c r="P78" i="29" s="1"/>
  <c r="P79" i="28"/>
  <c r="P79" i="29" s="1"/>
  <c r="P80" i="28"/>
  <c r="P80" i="29" s="1"/>
  <c r="P81" i="28"/>
  <c r="P81" i="29" s="1"/>
  <c r="P82" i="28"/>
  <c r="P82" i="29" s="1"/>
  <c r="P83" i="28"/>
  <c r="P83" i="29" s="1"/>
  <c r="P84" i="28"/>
  <c r="P84" i="29" s="1"/>
  <c r="P85" i="28"/>
  <c r="P85" i="29" s="1"/>
  <c r="P86" i="28"/>
  <c r="P86" i="29" s="1"/>
  <c r="P87" i="28"/>
  <c r="P87" i="29" s="1"/>
  <c r="P88" i="28"/>
  <c r="P88" i="29" s="1"/>
  <c r="P89" i="28"/>
  <c r="P89" i="29" s="1"/>
  <c r="P90" i="28"/>
  <c r="P90" i="29" s="1"/>
  <c r="P91" i="28"/>
  <c r="P91" i="29" s="1"/>
  <c r="P92" i="28"/>
  <c r="P92" i="29" s="1"/>
  <c r="P93" i="28"/>
  <c r="P93" i="29" s="1"/>
  <c r="P94" i="28"/>
  <c r="P94" i="29" s="1"/>
  <c r="P95" i="28"/>
  <c r="P95" i="29" s="1"/>
  <c r="P96" i="28"/>
  <c r="P96" i="29" s="1"/>
  <c r="P97" i="28"/>
  <c r="P97" i="29" s="1"/>
  <c r="P98" i="28"/>
  <c r="P98" i="29" s="1"/>
  <c r="P99" i="28"/>
  <c r="P99" i="29" s="1"/>
  <c r="P100" i="28"/>
  <c r="P100" i="29" s="1"/>
  <c r="P101" i="28"/>
  <c r="P101" i="29" s="1"/>
  <c r="P102" i="28"/>
  <c r="P102" i="29" s="1"/>
  <c r="P103" i="28"/>
  <c r="P103" i="29" s="1"/>
  <c r="P104" i="28"/>
  <c r="P104" i="29" s="1"/>
  <c r="P105" i="28"/>
  <c r="P105" i="29" s="1"/>
  <c r="P106" i="28"/>
  <c r="P106" i="29" s="1"/>
  <c r="P107" i="28"/>
  <c r="P107" i="29" s="1"/>
  <c r="P108" i="28"/>
  <c r="P108" i="29" s="1"/>
  <c r="P109" i="28"/>
  <c r="P109" i="29" s="1"/>
  <c r="P110" i="28"/>
  <c r="P110" i="29" s="1"/>
  <c r="P111" i="28"/>
  <c r="P111" i="29" s="1"/>
  <c r="P112" i="28"/>
  <c r="P112" i="29" s="1"/>
  <c r="P113" i="28"/>
  <c r="P113" i="29" s="1"/>
  <c r="P114" i="28"/>
  <c r="P114" i="29" s="1"/>
  <c r="P115" i="28"/>
  <c r="P115" i="29" s="1"/>
  <c r="P116" i="28"/>
  <c r="P116" i="29" s="1"/>
  <c r="P117" i="28"/>
  <c r="P117" i="29" s="1"/>
  <c r="P118" i="28"/>
  <c r="P118" i="29" s="1"/>
  <c r="P119" i="28"/>
  <c r="P119" i="29" s="1"/>
  <c r="P120" i="28"/>
  <c r="P120" i="29" s="1"/>
  <c r="P121" i="28"/>
  <c r="P121" i="29" s="1"/>
  <c r="P122" i="28"/>
  <c r="P122" i="29" s="1"/>
  <c r="P123" i="28"/>
  <c r="P123" i="29" s="1"/>
  <c r="P124" i="28"/>
  <c r="P124" i="29" s="1"/>
  <c r="P125" i="28"/>
  <c r="P125" i="29" s="1"/>
  <c r="P126" i="28"/>
  <c r="P126" i="29" s="1"/>
  <c r="P127" i="28"/>
  <c r="P127" i="29" s="1"/>
  <c r="P128" i="28"/>
  <c r="P128" i="29" s="1"/>
  <c r="P129" i="28"/>
  <c r="P129" i="29" s="1"/>
  <c r="P130" i="28"/>
  <c r="P130" i="29" s="1"/>
  <c r="P131" i="28"/>
  <c r="P131" i="29" s="1"/>
  <c r="P132" i="28"/>
  <c r="P132" i="29" s="1"/>
  <c r="P133" i="28"/>
  <c r="P133" i="29" s="1"/>
  <c r="P134" i="28"/>
  <c r="P134" i="29" s="1"/>
  <c r="P135" i="28"/>
  <c r="P135" i="29" s="1"/>
  <c r="P136" i="28"/>
  <c r="P136" i="29" s="1"/>
  <c r="P137" i="28"/>
  <c r="P137" i="29" s="1"/>
  <c r="P138" i="28"/>
  <c r="P138" i="29" s="1"/>
  <c r="P139" i="28"/>
  <c r="P139" i="29" s="1"/>
  <c r="P140" i="28"/>
  <c r="P140" i="29" s="1"/>
  <c r="P141" i="28"/>
  <c r="P141" i="29" s="1"/>
  <c r="P142" i="28"/>
  <c r="P142" i="29" s="1"/>
  <c r="P143" i="28"/>
  <c r="P143" i="29" s="1"/>
  <c r="P144" i="28"/>
  <c r="P144" i="29" s="1"/>
  <c r="P145" i="28"/>
  <c r="P145" i="29" s="1"/>
  <c r="P146" i="28"/>
  <c r="P146" i="29" s="1"/>
  <c r="P147" i="28"/>
  <c r="P147" i="29" s="1"/>
  <c r="P148" i="28"/>
  <c r="P148" i="29" s="1"/>
  <c r="P149" i="28"/>
  <c r="P149" i="29" s="1"/>
  <c r="P150" i="28"/>
  <c r="P150" i="29" s="1"/>
  <c r="P151" i="28"/>
  <c r="P151" i="29" s="1"/>
  <c r="P152" i="28"/>
  <c r="P152" i="29" s="1"/>
  <c r="P153" i="28"/>
  <c r="P153" i="29" s="1"/>
  <c r="P154" i="28"/>
  <c r="P154" i="29" s="1"/>
  <c r="P155" i="28"/>
  <c r="P155" i="29" s="1"/>
  <c r="P156" i="28"/>
  <c r="P156" i="29" s="1"/>
  <c r="P157" i="28"/>
  <c r="P157" i="29" s="1"/>
  <c r="P158" i="28"/>
  <c r="P158" i="29" s="1"/>
  <c r="P159" i="28"/>
  <c r="P159" i="29" s="1"/>
  <c r="P160" i="28"/>
  <c r="P160" i="29" s="1"/>
  <c r="P161" i="28"/>
  <c r="P161" i="29" s="1"/>
  <c r="P162" i="28"/>
  <c r="P162" i="29" s="1"/>
  <c r="P163" i="28"/>
  <c r="P163" i="29" s="1"/>
  <c r="P164" i="28"/>
  <c r="P164" i="29" s="1"/>
  <c r="P165" i="28"/>
  <c r="P165" i="29" s="1"/>
  <c r="P166" i="28"/>
  <c r="P166" i="29" s="1"/>
  <c r="P167" i="28"/>
  <c r="P167" i="29" s="1"/>
  <c r="P168" i="28"/>
  <c r="P168" i="29" s="1"/>
  <c r="P169" i="28"/>
  <c r="P169" i="29" s="1"/>
  <c r="P170" i="28"/>
  <c r="P170" i="29" s="1"/>
  <c r="P171" i="28"/>
  <c r="P171" i="29" s="1"/>
  <c r="P172" i="28"/>
  <c r="P172" i="29" s="1"/>
  <c r="P173" i="28"/>
  <c r="P173" i="29" s="1"/>
  <c r="P174" i="28"/>
  <c r="P174" i="29" s="1"/>
  <c r="P175" i="28"/>
  <c r="P175" i="29" s="1"/>
  <c r="P176" i="28"/>
  <c r="P176" i="29" s="1"/>
  <c r="P177" i="28"/>
  <c r="P177" i="29" s="1"/>
  <c r="P178" i="28"/>
  <c r="P178" i="29" s="1"/>
  <c r="P179" i="28"/>
  <c r="P179" i="29" s="1"/>
  <c r="P180" i="28"/>
  <c r="P180" i="29" s="1"/>
  <c r="P181" i="28"/>
  <c r="P181" i="29" s="1"/>
  <c r="P182" i="28"/>
  <c r="P182" i="29" s="1"/>
  <c r="P183" i="28"/>
  <c r="P183" i="29" s="1"/>
  <c r="P184" i="28"/>
  <c r="P184" i="29" s="1"/>
  <c r="P185" i="28"/>
  <c r="P185" i="29" s="1"/>
  <c r="P186" i="28"/>
  <c r="P186" i="29" s="1"/>
  <c r="P187" i="28"/>
  <c r="P187" i="29" s="1"/>
  <c r="P188" i="28"/>
  <c r="P188" i="29" s="1"/>
  <c r="P189" i="28"/>
  <c r="P189" i="29" s="1"/>
  <c r="P190" i="28"/>
  <c r="P190" i="29" s="1"/>
  <c r="P191" i="28"/>
  <c r="P191" i="29" s="1"/>
  <c r="P192" i="28"/>
  <c r="P192" i="29" s="1"/>
  <c r="P193" i="28"/>
  <c r="P193" i="29" s="1"/>
  <c r="P194" i="28"/>
  <c r="P194" i="29" s="1"/>
  <c r="P195" i="28"/>
  <c r="P195" i="29" s="1"/>
  <c r="P196" i="28"/>
  <c r="P196" i="29" s="1"/>
  <c r="P197" i="28"/>
  <c r="P197" i="29" s="1"/>
  <c r="P198" i="28"/>
  <c r="P198" i="29" s="1"/>
  <c r="P199" i="28"/>
  <c r="P199" i="29" s="1"/>
  <c r="P200" i="28"/>
  <c r="P200" i="29" s="1"/>
  <c r="P201" i="28"/>
  <c r="P201" i="29" s="1"/>
  <c r="P202" i="28"/>
  <c r="P202" i="29" s="1"/>
  <c r="P203" i="28"/>
  <c r="P203" i="29" s="1"/>
  <c r="P204" i="28"/>
  <c r="P204" i="29" s="1"/>
  <c r="P205" i="28"/>
  <c r="P205" i="29" s="1"/>
  <c r="P206" i="28"/>
  <c r="P206" i="29" s="1"/>
  <c r="P207" i="28"/>
  <c r="P207" i="29" s="1"/>
  <c r="P208" i="28"/>
  <c r="P208" i="29" s="1"/>
  <c r="P209" i="28"/>
  <c r="P209" i="29" s="1"/>
  <c r="P210" i="28"/>
  <c r="P210" i="29" s="1"/>
  <c r="P211" i="28"/>
  <c r="P211" i="29" s="1"/>
  <c r="P212" i="28"/>
  <c r="P212" i="29" s="1"/>
  <c r="P213" i="28"/>
  <c r="P213" i="29" s="1"/>
  <c r="P214" i="28"/>
  <c r="P214" i="29" s="1"/>
  <c r="P215" i="28"/>
  <c r="P215" i="29" s="1"/>
  <c r="P216" i="28"/>
  <c r="P216" i="29" s="1"/>
  <c r="P217" i="28"/>
  <c r="P217" i="29" s="1"/>
  <c r="P218" i="28"/>
  <c r="P218" i="29" s="1"/>
  <c r="P219" i="28"/>
  <c r="P219" i="29" s="1"/>
  <c r="P220" i="28"/>
  <c r="P220" i="29" s="1"/>
  <c r="P221" i="28"/>
  <c r="P221" i="29" s="1"/>
  <c r="P222" i="28"/>
  <c r="P222" i="29" s="1"/>
  <c r="P223" i="28"/>
  <c r="P223" i="29" s="1"/>
  <c r="P224" i="28"/>
  <c r="P224" i="29" s="1"/>
  <c r="P225" i="28"/>
  <c r="P225" i="29" s="1"/>
  <c r="P226" i="28"/>
  <c r="P226" i="29" s="1"/>
  <c r="P227" i="28"/>
  <c r="P227" i="29" s="1"/>
  <c r="P228" i="28"/>
  <c r="P228" i="29" s="1"/>
  <c r="P229" i="28"/>
  <c r="P229" i="29" s="1"/>
  <c r="P230" i="28"/>
  <c r="P230" i="29" s="1"/>
  <c r="P231" i="28"/>
  <c r="P231" i="29" s="1"/>
  <c r="P232" i="28"/>
  <c r="P232" i="29" s="1"/>
  <c r="P233" i="28"/>
  <c r="P233" i="29" s="1"/>
  <c r="P234" i="28"/>
  <c r="P234" i="29" s="1"/>
  <c r="P235" i="28"/>
  <c r="P235" i="29" s="1"/>
  <c r="P236" i="28"/>
  <c r="P236" i="29" s="1"/>
  <c r="P237" i="28"/>
  <c r="P237" i="29" s="1"/>
  <c r="P238" i="28"/>
  <c r="P238" i="29" s="1"/>
  <c r="P239" i="28"/>
  <c r="P239" i="29" s="1"/>
  <c r="P240" i="28"/>
  <c r="P240" i="29" s="1"/>
  <c r="P241" i="28"/>
  <c r="P241" i="29" s="1"/>
  <c r="P242" i="28"/>
  <c r="P242" i="29" s="1"/>
  <c r="P243" i="28"/>
  <c r="P243" i="29" s="1"/>
  <c r="P244" i="28"/>
  <c r="P244" i="29" s="1"/>
  <c r="P245" i="28"/>
  <c r="P245" i="29" s="1"/>
  <c r="P246" i="28"/>
  <c r="P246" i="29" s="1"/>
  <c r="P247" i="28"/>
  <c r="P247" i="29" s="1"/>
  <c r="P248" i="28"/>
  <c r="P248" i="29" s="1"/>
  <c r="P249" i="28"/>
  <c r="P249" i="29" s="1"/>
  <c r="P250" i="28"/>
  <c r="P250" i="29" s="1"/>
  <c r="P251" i="28"/>
  <c r="P251" i="29" s="1"/>
  <c r="P252" i="28"/>
  <c r="P252" i="29" s="1"/>
  <c r="P253" i="28"/>
  <c r="P253" i="29" s="1"/>
  <c r="P254" i="28"/>
  <c r="P254" i="29" s="1"/>
  <c r="P255" i="28"/>
  <c r="P255" i="29" s="1"/>
  <c r="P256" i="28"/>
  <c r="P256" i="29" s="1"/>
  <c r="P257" i="28"/>
  <c r="P257" i="29" s="1"/>
  <c r="P258" i="28"/>
  <c r="P258" i="29" s="1"/>
  <c r="P259" i="28"/>
  <c r="P259" i="29" s="1"/>
  <c r="P260" i="28"/>
  <c r="P260" i="29" s="1"/>
  <c r="P261" i="28"/>
  <c r="P261" i="29" s="1"/>
  <c r="P262" i="28"/>
  <c r="P262" i="29" s="1"/>
  <c r="P263" i="28"/>
  <c r="P263" i="29" s="1"/>
  <c r="P264" i="28"/>
  <c r="P264" i="29" s="1"/>
  <c r="P265" i="28"/>
  <c r="P265" i="29" s="1"/>
  <c r="P266" i="28"/>
  <c r="P266" i="29" s="1"/>
  <c r="P267" i="28"/>
  <c r="P267" i="29" s="1"/>
  <c r="P268" i="28"/>
  <c r="P268" i="29" s="1"/>
  <c r="P269" i="28"/>
  <c r="P269" i="29" s="1"/>
  <c r="P270" i="28"/>
  <c r="P270" i="29" s="1"/>
  <c r="P271" i="28"/>
  <c r="P271" i="29" s="1"/>
  <c r="P272" i="28"/>
  <c r="P272" i="29" s="1"/>
  <c r="P273" i="28"/>
  <c r="P273" i="29" s="1"/>
  <c r="P274" i="28"/>
  <c r="P274" i="29" s="1"/>
  <c r="P275" i="28"/>
  <c r="P275" i="29" s="1"/>
  <c r="P276" i="28"/>
  <c r="P276" i="29" s="1"/>
  <c r="P277" i="28"/>
  <c r="P277" i="29" s="1"/>
  <c r="P278" i="28"/>
  <c r="P278" i="29" s="1"/>
  <c r="P279" i="28"/>
  <c r="P279" i="29" s="1"/>
  <c r="P280" i="28"/>
  <c r="P280" i="29" s="1"/>
  <c r="P281" i="28"/>
  <c r="P281" i="29" s="1"/>
  <c r="P282" i="28"/>
  <c r="P282" i="29" s="1"/>
  <c r="P283" i="28"/>
  <c r="P283" i="29" s="1"/>
  <c r="P284" i="28"/>
  <c r="P284" i="29" s="1"/>
  <c r="P285" i="28"/>
  <c r="P285" i="29" s="1"/>
  <c r="P286" i="28"/>
  <c r="P286" i="29" s="1"/>
  <c r="P287" i="28"/>
  <c r="P287" i="29" s="1"/>
  <c r="P288" i="28"/>
  <c r="P288" i="29" s="1"/>
  <c r="P289" i="28"/>
  <c r="P289" i="29" s="1"/>
  <c r="P290" i="28"/>
  <c r="P290" i="29" s="1"/>
  <c r="P291" i="28"/>
  <c r="P291" i="29" s="1"/>
  <c r="P292" i="28"/>
  <c r="P292" i="29" s="1"/>
  <c r="P293" i="28"/>
  <c r="P293" i="29" s="1"/>
  <c r="P294" i="28"/>
  <c r="P294" i="29" s="1"/>
  <c r="P295" i="28"/>
  <c r="P295" i="29" s="1"/>
  <c r="P296" i="28"/>
  <c r="P296" i="29" s="1"/>
  <c r="P297" i="28"/>
  <c r="P297" i="29" s="1"/>
  <c r="P298" i="28"/>
  <c r="P298" i="29" s="1"/>
  <c r="P299" i="28"/>
  <c r="P299" i="29" s="1"/>
  <c r="P300" i="28"/>
  <c r="P300" i="29" s="1"/>
  <c r="P301" i="28"/>
  <c r="P301" i="29" s="1"/>
  <c r="P302" i="28"/>
  <c r="P302" i="29" s="1"/>
  <c r="P303" i="28"/>
  <c r="P303" i="29" s="1"/>
  <c r="P304" i="28"/>
  <c r="P304" i="29" s="1"/>
  <c r="P305" i="28"/>
  <c r="P305" i="29" s="1"/>
  <c r="P306" i="28"/>
  <c r="P306" i="29" s="1"/>
  <c r="P307" i="28"/>
  <c r="P307" i="29" s="1"/>
  <c r="P308" i="28"/>
  <c r="P308" i="29" s="1"/>
  <c r="P309" i="28"/>
  <c r="P309" i="29" s="1"/>
  <c r="P310" i="28"/>
  <c r="P310" i="29" s="1"/>
  <c r="P311" i="28"/>
  <c r="P311" i="29" s="1"/>
  <c r="P312" i="28"/>
  <c r="P312" i="29" s="1"/>
  <c r="P313" i="28"/>
  <c r="P313" i="29" s="1"/>
  <c r="P314" i="28"/>
  <c r="P314" i="29" s="1"/>
  <c r="P315" i="28"/>
  <c r="P315" i="29" s="1"/>
  <c r="P316" i="28"/>
  <c r="P316" i="29" s="1"/>
  <c r="P317" i="28"/>
  <c r="P317" i="29" s="1"/>
  <c r="P318" i="28"/>
  <c r="P318" i="29" s="1"/>
  <c r="P319" i="28"/>
  <c r="P319" i="29" s="1"/>
  <c r="P320" i="28"/>
  <c r="P320" i="29" s="1"/>
  <c r="P321" i="28"/>
  <c r="P321" i="29" s="1"/>
  <c r="P322" i="28"/>
  <c r="P322" i="29" s="1"/>
  <c r="P323" i="28"/>
  <c r="P323" i="29" s="1"/>
  <c r="P324" i="28"/>
  <c r="P324" i="29" s="1"/>
  <c r="P325" i="28"/>
  <c r="P325" i="29" s="1"/>
  <c r="P326" i="28"/>
  <c r="P326" i="29" s="1"/>
  <c r="P327" i="28"/>
  <c r="P327" i="29" s="1"/>
  <c r="P328" i="28"/>
  <c r="P328" i="29" s="1"/>
  <c r="P329" i="28"/>
  <c r="P329" i="29" s="1"/>
  <c r="P330" i="28"/>
  <c r="P330" i="29" s="1"/>
  <c r="P331" i="28"/>
  <c r="P331" i="29" s="1"/>
  <c r="P332" i="28"/>
  <c r="P332" i="29" s="1"/>
  <c r="P333" i="28"/>
  <c r="P333" i="29" s="1"/>
  <c r="P334" i="28"/>
  <c r="P334" i="29" s="1"/>
  <c r="P335" i="28"/>
  <c r="P335" i="29" s="1"/>
  <c r="P336" i="28"/>
  <c r="P336" i="29" s="1"/>
  <c r="P337" i="28"/>
  <c r="P337" i="29" s="1"/>
  <c r="P338" i="28"/>
  <c r="P338" i="29" s="1"/>
  <c r="P339" i="28"/>
  <c r="P339" i="29" s="1"/>
  <c r="P340" i="28"/>
  <c r="P340" i="29" s="1"/>
  <c r="P341" i="28"/>
  <c r="P341" i="29" s="1"/>
  <c r="P342" i="28"/>
  <c r="P342" i="29" s="1"/>
  <c r="P343" i="28"/>
  <c r="P343" i="29" s="1"/>
  <c r="P344" i="28"/>
  <c r="P344" i="29" s="1"/>
  <c r="P345" i="28"/>
  <c r="P345" i="29" s="1"/>
  <c r="P346" i="28"/>
  <c r="P346" i="29" s="1"/>
  <c r="P347" i="28"/>
  <c r="P347" i="29" s="1"/>
  <c r="P348" i="28"/>
  <c r="P348" i="29" s="1"/>
  <c r="P349" i="28"/>
  <c r="P349" i="29" s="1"/>
  <c r="P350" i="28"/>
  <c r="P350" i="29" s="1"/>
  <c r="P351" i="28"/>
  <c r="P351" i="29" s="1"/>
  <c r="P352" i="28"/>
  <c r="P352" i="29" s="1"/>
  <c r="P353" i="28"/>
  <c r="P353" i="29" s="1"/>
  <c r="P354" i="28"/>
  <c r="P354" i="29" s="1"/>
  <c r="P355" i="28"/>
  <c r="P355" i="29" s="1"/>
  <c r="P356" i="28"/>
  <c r="P356" i="29" s="1"/>
  <c r="P357" i="28"/>
  <c r="P357" i="29" s="1"/>
  <c r="P358" i="28"/>
  <c r="P358" i="29" s="1"/>
  <c r="P359" i="28"/>
  <c r="P359" i="29" s="1"/>
  <c r="P360" i="28"/>
  <c r="P360" i="29" s="1"/>
  <c r="P361" i="28"/>
  <c r="P361" i="29" s="1"/>
  <c r="P362" i="28"/>
  <c r="P362" i="29" s="1"/>
  <c r="P363" i="28"/>
  <c r="P363" i="29" s="1"/>
  <c r="P364" i="28"/>
  <c r="P364" i="29" s="1"/>
  <c r="P365" i="28"/>
  <c r="P365" i="29" s="1"/>
  <c r="P366" i="28"/>
  <c r="P366" i="29" s="1"/>
  <c r="P367" i="28"/>
  <c r="P367" i="29" s="1"/>
  <c r="P368" i="28"/>
  <c r="P368" i="29" s="1"/>
  <c r="P369" i="28"/>
  <c r="P369" i="29" s="1"/>
  <c r="P370" i="28"/>
  <c r="P370" i="29" s="1"/>
  <c r="P371" i="28"/>
  <c r="P371" i="29" s="1"/>
  <c r="P372" i="28"/>
  <c r="P372" i="29" s="1"/>
  <c r="P373" i="28"/>
  <c r="P373" i="29" s="1"/>
  <c r="P374" i="28"/>
  <c r="P374" i="29" s="1"/>
  <c r="P375" i="28"/>
  <c r="P375" i="29" s="1"/>
  <c r="P376" i="28"/>
  <c r="P376" i="29" s="1"/>
  <c r="P377" i="28"/>
  <c r="P377" i="29" s="1"/>
  <c r="P378" i="28"/>
  <c r="P378" i="29" s="1"/>
  <c r="P379" i="28"/>
  <c r="P379" i="29" s="1"/>
  <c r="P380" i="28"/>
  <c r="P380" i="29" s="1"/>
  <c r="P381" i="28"/>
  <c r="P381" i="29" s="1"/>
  <c r="P382" i="28"/>
  <c r="P382" i="29" s="1"/>
  <c r="P383" i="28"/>
  <c r="P383" i="29" s="1"/>
  <c r="P384" i="28"/>
  <c r="P384" i="29" s="1"/>
  <c r="P385" i="28"/>
  <c r="P385" i="29" s="1"/>
  <c r="P386" i="28"/>
  <c r="P386" i="29" s="1"/>
  <c r="P387" i="28"/>
  <c r="P387" i="29" s="1"/>
  <c r="P388" i="28"/>
  <c r="P388" i="29" s="1"/>
  <c r="P389" i="28"/>
  <c r="P389" i="29" s="1"/>
  <c r="P390" i="28"/>
  <c r="P390" i="29" s="1"/>
  <c r="P391" i="28"/>
  <c r="P391" i="29" s="1"/>
  <c r="P392" i="28"/>
  <c r="P392" i="29" s="1"/>
  <c r="P393" i="28"/>
  <c r="P393" i="29" s="1"/>
  <c r="P394" i="28"/>
  <c r="P394" i="29" s="1"/>
  <c r="P395" i="28"/>
  <c r="P395" i="29" s="1"/>
  <c r="P396" i="28"/>
  <c r="P396" i="29" s="1"/>
  <c r="P397" i="28"/>
  <c r="P397" i="29" s="1"/>
  <c r="P398" i="28"/>
  <c r="P398" i="29" s="1"/>
  <c r="P399" i="28"/>
  <c r="P399" i="29" s="1"/>
  <c r="P400" i="28"/>
  <c r="P400" i="29" s="1"/>
  <c r="P401" i="28"/>
  <c r="P401" i="29" s="1"/>
  <c r="P402" i="28"/>
  <c r="P402" i="29" s="1"/>
  <c r="P403" i="28"/>
  <c r="P403" i="29" s="1"/>
  <c r="P404" i="28"/>
  <c r="P404" i="29" s="1"/>
  <c r="P405" i="28"/>
  <c r="P405" i="29" s="1"/>
  <c r="P406" i="28"/>
  <c r="P406" i="29" s="1"/>
  <c r="P407" i="28"/>
  <c r="P407" i="29" s="1"/>
  <c r="P408" i="28"/>
  <c r="P408" i="29" s="1"/>
  <c r="P409" i="28"/>
  <c r="P409" i="29" s="1"/>
  <c r="P410" i="28"/>
  <c r="P410" i="29" s="1"/>
  <c r="P411" i="28"/>
  <c r="P411" i="29" s="1"/>
  <c r="P412" i="28"/>
  <c r="P412" i="29" s="1"/>
  <c r="P413" i="28"/>
  <c r="P413" i="29" s="1"/>
  <c r="P414" i="28"/>
  <c r="P414" i="29" s="1"/>
  <c r="P415" i="28"/>
  <c r="P415" i="29" s="1"/>
  <c r="P416" i="28"/>
  <c r="P416" i="29" s="1"/>
  <c r="P417" i="28"/>
  <c r="P417" i="29" s="1"/>
  <c r="P418" i="28"/>
  <c r="P418" i="29" s="1"/>
  <c r="P419" i="28"/>
  <c r="P419" i="29" s="1"/>
  <c r="P420" i="28"/>
  <c r="P420" i="29" s="1"/>
  <c r="P421" i="28"/>
  <c r="P421" i="29" s="1"/>
  <c r="P422" i="28"/>
  <c r="P422" i="29" s="1"/>
  <c r="P423" i="28"/>
  <c r="P423" i="29" s="1"/>
  <c r="P424" i="28"/>
  <c r="P424" i="29" s="1"/>
  <c r="P425" i="28"/>
  <c r="P425" i="29" s="1"/>
  <c r="P426" i="28"/>
  <c r="P426" i="29" s="1"/>
  <c r="P427" i="28"/>
  <c r="P427" i="29" s="1"/>
  <c r="P428" i="28"/>
  <c r="P428" i="29" s="1"/>
  <c r="P429" i="28"/>
  <c r="P429" i="29" s="1"/>
  <c r="P430" i="28"/>
  <c r="P430" i="29" s="1"/>
  <c r="P431" i="28"/>
  <c r="P431" i="29" s="1"/>
  <c r="P432" i="28"/>
  <c r="P432" i="29" s="1"/>
  <c r="P433" i="28"/>
  <c r="P433" i="29" s="1"/>
  <c r="P434" i="28"/>
  <c r="P434" i="29" s="1"/>
  <c r="P435" i="28"/>
  <c r="P435" i="29" s="1"/>
  <c r="P436" i="28"/>
  <c r="P436" i="29" s="1"/>
  <c r="P437" i="28"/>
  <c r="P437" i="29" s="1"/>
  <c r="P438" i="28"/>
  <c r="P438" i="29" s="1"/>
  <c r="P439" i="28"/>
  <c r="P439" i="29" s="1"/>
  <c r="P440" i="28"/>
  <c r="P440" i="29" s="1"/>
  <c r="P441" i="28"/>
  <c r="P441" i="29" s="1"/>
  <c r="P442" i="28"/>
  <c r="P442" i="29" s="1"/>
  <c r="P443" i="28"/>
  <c r="P443" i="29" s="1"/>
  <c r="P444" i="28"/>
  <c r="P444" i="29" s="1"/>
  <c r="P445" i="28"/>
  <c r="P445" i="29" s="1"/>
  <c r="P446" i="28"/>
  <c r="P446" i="29" s="1"/>
  <c r="P447" i="28"/>
  <c r="P447" i="29" s="1"/>
  <c r="P448" i="28"/>
  <c r="P448" i="29" s="1"/>
  <c r="P449" i="28"/>
  <c r="P449" i="29" s="1"/>
  <c r="P450" i="28"/>
  <c r="P450" i="29" s="1"/>
  <c r="P451" i="28"/>
  <c r="P451" i="29" s="1"/>
  <c r="P2" i="28"/>
  <c r="P2" i="29" s="1"/>
  <c r="O3" i="28"/>
  <c r="O3" i="29" s="1"/>
  <c r="O4" i="28"/>
  <c r="O4" i="29" s="1"/>
  <c r="O5" i="28"/>
  <c r="O5" i="29" s="1"/>
  <c r="O6" i="28"/>
  <c r="O6" i="29" s="1"/>
  <c r="O7" i="28"/>
  <c r="O7" i="29" s="1"/>
  <c r="O8" i="28"/>
  <c r="O8" i="29" s="1"/>
  <c r="O9" i="28"/>
  <c r="O9" i="29" s="1"/>
  <c r="O10" i="28"/>
  <c r="O10" i="29" s="1"/>
  <c r="O11" i="28"/>
  <c r="O11" i="29" s="1"/>
  <c r="O12" i="28"/>
  <c r="O12" i="29" s="1"/>
  <c r="O13" i="28"/>
  <c r="O13" i="29" s="1"/>
  <c r="O14" i="28"/>
  <c r="O14" i="29" s="1"/>
  <c r="O15" i="28"/>
  <c r="O15" i="29" s="1"/>
  <c r="O16" i="28"/>
  <c r="O16" i="29" s="1"/>
  <c r="O17" i="28"/>
  <c r="O17" i="29" s="1"/>
  <c r="O18" i="28"/>
  <c r="O18" i="29" s="1"/>
  <c r="O19" i="28"/>
  <c r="O19" i="29" s="1"/>
  <c r="O20" i="28"/>
  <c r="O20" i="29" s="1"/>
  <c r="O21" i="28"/>
  <c r="O21" i="29" s="1"/>
  <c r="O22" i="28"/>
  <c r="O22" i="29" s="1"/>
  <c r="O23" i="28"/>
  <c r="O23" i="29" s="1"/>
  <c r="O24" i="28"/>
  <c r="O24" i="29" s="1"/>
  <c r="O25" i="28"/>
  <c r="O25" i="29" s="1"/>
  <c r="O26" i="28"/>
  <c r="O26" i="29" s="1"/>
  <c r="O27" i="28"/>
  <c r="O27" i="29" s="1"/>
  <c r="O28" i="28"/>
  <c r="O28" i="29" s="1"/>
  <c r="O29" i="28"/>
  <c r="O29" i="29" s="1"/>
  <c r="O30" i="28"/>
  <c r="O30" i="29" s="1"/>
  <c r="O31" i="28"/>
  <c r="O31" i="29" s="1"/>
  <c r="O32" i="28"/>
  <c r="O32" i="29" s="1"/>
  <c r="O33" i="28"/>
  <c r="O33" i="29" s="1"/>
  <c r="O34" i="28"/>
  <c r="O34" i="29" s="1"/>
  <c r="O35" i="28"/>
  <c r="O35" i="29" s="1"/>
  <c r="O36" i="28"/>
  <c r="O36" i="29" s="1"/>
  <c r="O37" i="28"/>
  <c r="O37" i="29" s="1"/>
  <c r="O38" i="28"/>
  <c r="O38" i="29" s="1"/>
  <c r="O39" i="28"/>
  <c r="O39" i="29" s="1"/>
  <c r="O40" i="28"/>
  <c r="O40" i="29" s="1"/>
  <c r="O41" i="28"/>
  <c r="O41" i="29" s="1"/>
  <c r="O42" i="28"/>
  <c r="O42" i="29" s="1"/>
  <c r="O43" i="28"/>
  <c r="O43" i="29" s="1"/>
  <c r="O44" i="28"/>
  <c r="O44" i="29" s="1"/>
  <c r="O45" i="28"/>
  <c r="O45" i="29" s="1"/>
  <c r="O46" i="28"/>
  <c r="O46" i="29" s="1"/>
  <c r="O47" i="28"/>
  <c r="O47" i="29" s="1"/>
  <c r="O48" i="28"/>
  <c r="O48" i="29" s="1"/>
  <c r="O49" i="28"/>
  <c r="O49" i="29" s="1"/>
  <c r="O50" i="28"/>
  <c r="O50" i="29" s="1"/>
  <c r="O51" i="28"/>
  <c r="O51" i="29" s="1"/>
  <c r="O52" i="28"/>
  <c r="O52" i="29" s="1"/>
  <c r="O53" i="28"/>
  <c r="O53" i="29" s="1"/>
  <c r="O54" i="28"/>
  <c r="O54" i="29" s="1"/>
  <c r="O55" i="28"/>
  <c r="O55" i="29" s="1"/>
  <c r="O56" i="28"/>
  <c r="O56" i="29" s="1"/>
  <c r="O57" i="28"/>
  <c r="O57" i="29" s="1"/>
  <c r="O58" i="28"/>
  <c r="O58" i="29" s="1"/>
  <c r="O59" i="28"/>
  <c r="O59" i="29" s="1"/>
  <c r="O60" i="28"/>
  <c r="O60" i="29" s="1"/>
  <c r="O61" i="28"/>
  <c r="O61" i="29" s="1"/>
  <c r="O62" i="28"/>
  <c r="O62" i="29" s="1"/>
  <c r="O63" i="28"/>
  <c r="O63" i="29" s="1"/>
  <c r="O64" i="28"/>
  <c r="O64" i="29" s="1"/>
  <c r="O65" i="28"/>
  <c r="O65" i="29" s="1"/>
  <c r="O66" i="28"/>
  <c r="O66" i="29" s="1"/>
  <c r="O67" i="28"/>
  <c r="O67" i="29" s="1"/>
  <c r="O68" i="28"/>
  <c r="O68" i="29" s="1"/>
  <c r="O69" i="28"/>
  <c r="O69" i="29" s="1"/>
  <c r="O70" i="28"/>
  <c r="O70" i="29" s="1"/>
  <c r="O71" i="28"/>
  <c r="O71" i="29" s="1"/>
  <c r="O72" i="28"/>
  <c r="O72" i="29" s="1"/>
  <c r="O73" i="28"/>
  <c r="O73" i="29" s="1"/>
  <c r="O74" i="28"/>
  <c r="O74" i="29" s="1"/>
  <c r="O75" i="28"/>
  <c r="O75" i="29" s="1"/>
  <c r="O76" i="28"/>
  <c r="O76" i="29" s="1"/>
  <c r="O77" i="28"/>
  <c r="O77" i="29" s="1"/>
  <c r="O78" i="28"/>
  <c r="O78" i="29" s="1"/>
  <c r="O79" i="28"/>
  <c r="O79" i="29" s="1"/>
  <c r="O80" i="28"/>
  <c r="O80" i="29" s="1"/>
  <c r="O81" i="28"/>
  <c r="O81" i="29" s="1"/>
  <c r="O82" i="28"/>
  <c r="O82" i="29" s="1"/>
  <c r="O83" i="28"/>
  <c r="O83" i="29" s="1"/>
  <c r="O84" i="28"/>
  <c r="O84" i="29" s="1"/>
  <c r="O85" i="28"/>
  <c r="O85" i="29" s="1"/>
  <c r="O86" i="28"/>
  <c r="O86" i="29" s="1"/>
  <c r="O87" i="28"/>
  <c r="O87" i="29" s="1"/>
  <c r="O88" i="28"/>
  <c r="O88" i="29" s="1"/>
  <c r="O89" i="28"/>
  <c r="O89" i="29" s="1"/>
  <c r="O90" i="28"/>
  <c r="O90" i="29" s="1"/>
  <c r="O91" i="28"/>
  <c r="O91" i="29" s="1"/>
  <c r="O92" i="28"/>
  <c r="O92" i="29" s="1"/>
  <c r="O93" i="28"/>
  <c r="O93" i="29" s="1"/>
  <c r="O94" i="28"/>
  <c r="O94" i="29" s="1"/>
  <c r="O95" i="28"/>
  <c r="O95" i="29" s="1"/>
  <c r="O96" i="28"/>
  <c r="O96" i="29" s="1"/>
  <c r="O97" i="28"/>
  <c r="O97" i="29" s="1"/>
  <c r="O98" i="28"/>
  <c r="O98" i="29" s="1"/>
  <c r="O99" i="28"/>
  <c r="O99" i="29" s="1"/>
  <c r="O100" i="28"/>
  <c r="O100" i="29" s="1"/>
  <c r="O101" i="28"/>
  <c r="O101" i="29" s="1"/>
  <c r="O102" i="28"/>
  <c r="O102" i="29" s="1"/>
  <c r="O103" i="28"/>
  <c r="O103" i="29" s="1"/>
  <c r="O104" i="28"/>
  <c r="O104" i="29" s="1"/>
  <c r="O105" i="28"/>
  <c r="O105" i="29" s="1"/>
  <c r="O106" i="28"/>
  <c r="O106" i="29" s="1"/>
  <c r="O107" i="28"/>
  <c r="O107" i="29" s="1"/>
  <c r="O108" i="28"/>
  <c r="O108" i="29" s="1"/>
  <c r="O109" i="28"/>
  <c r="O109" i="29" s="1"/>
  <c r="O110" i="28"/>
  <c r="O110" i="29" s="1"/>
  <c r="O111" i="28"/>
  <c r="O111" i="29" s="1"/>
  <c r="O112" i="28"/>
  <c r="O112" i="29" s="1"/>
  <c r="O113" i="28"/>
  <c r="O113" i="29" s="1"/>
  <c r="O114" i="28"/>
  <c r="O114" i="29" s="1"/>
  <c r="O115" i="28"/>
  <c r="O115" i="29" s="1"/>
  <c r="O116" i="28"/>
  <c r="O116" i="29" s="1"/>
  <c r="O117" i="28"/>
  <c r="O117" i="29" s="1"/>
  <c r="O118" i="28"/>
  <c r="O118" i="29" s="1"/>
  <c r="O119" i="28"/>
  <c r="O119" i="29" s="1"/>
  <c r="O120" i="28"/>
  <c r="O120" i="29" s="1"/>
  <c r="O121" i="28"/>
  <c r="O121" i="29" s="1"/>
  <c r="O122" i="28"/>
  <c r="O122" i="29" s="1"/>
  <c r="O123" i="28"/>
  <c r="O123" i="29" s="1"/>
  <c r="O124" i="28"/>
  <c r="O124" i="29" s="1"/>
  <c r="O125" i="28"/>
  <c r="O125" i="29" s="1"/>
  <c r="O126" i="28"/>
  <c r="O126" i="29" s="1"/>
  <c r="O127" i="28"/>
  <c r="O127" i="29" s="1"/>
  <c r="O128" i="28"/>
  <c r="O128" i="29" s="1"/>
  <c r="O129" i="28"/>
  <c r="O129" i="29" s="1"/>
  <c r="O130" i="28"/>
  <c r="O130" i="29" s="1"/>
  <c r="O131" i="28"/>
  <c r="O131" i="29" s="1"/>
  <c r="O132" i="28"/>
  <c r="O132" i="29" s="1"/>
  <c r="O133" i="28"/>
  <c r="O133" i="29" s="1"/>
  <c r="O134" i="28"/>
  <c r="O134" i="29" s="1"/>
  <c r="O135" i="28"/>
  <c r="O135" i="29" s="1"/>
  <c r="O136" i="28"/>
  <c r="O136" i="29" s="1"/>
  <c r="O137" i="28"/>
  <c r="O137" i="29" s="1"/>
  <c r="O138" i="28"/>
  <c r="O138" i="29" s="1"/>
  <c r="O139" i="28"/>
  <c r="O139" i="29" s="1"/>
  <c r="O140" i="28"/>
  <c r="O140" i="29" s="1"/>
  <c r="O141" i="28"/>
  <c r="O141" i="29" s="1"/>
  <c r="O142" i="28"/>
  <c r="O142" i="29" s="1"/>
  <c r="O143" i="28"/>
  <c r="O143" i="29" s="1"/>
  <c r="O144" i="28"/>
  <c r="O144" i="29" s="1"/>
  <c r="O145" i="28"/>
  <c r="O145" i="29" s="1"/>
  <c r="O146" i="28"/>
  <c r="O146" i="29" s="1"/>
  <c r="O147" i="28"/>
  <c r="O147" i="29" s="1"/>
  <c r="O148" i="28"/>
  <c r="O148" i="29" s="1"/>
  <c r="O149" i="28"/>
  <c r="O149" i="29" s="1"/>
  <c r="O150" i="28"/>
  <c r="O150" i="29" s="1"/>
  <c r="O151" i="28"/>
  <c r="O151" i="29" s="1"/>
  <c r="O152" i="28"/>
  <c r="O152" i="29" s="1"/>
  <c r="O153" i="28"/>
  <c r="O153" i="29" s="1"/>
  <c r="O154" i="28"/>
  <c r="O154" i="29" s="1"/>
  <c r="O155" i="28"/>
  <c r="O155" i="29" s="1"/>
  <c r="O156" i="28"/>
  <c r="O156" i="29" s="1"/>
  <c r="O157" i="28"/>
  <c r="O157" i="29" s="1"/>
  <c r="O158" i="28"/>
  <c r="O158" i="29" s="1"/>
  <c r="O159" i="28"/>
  <c r="O159" i="29" s="1"/>
  <c r="O160" i="28"/>
  <c r="O160" i="29" s="1"/>
  <c r="O161" i="28"/>
  <c r="O161" i="29" s="1"/>
  <c r="O162" i="28"/>
  <c r="O162" i="29" s="1"/>
  <c r="O163" i="28"/>
  <c r="O163" i="29" s="1"/>
  <c r="O164" i="28"/>
  <c r="O164" i="29" s="1"/>
  <c r="O165" i="28"/>
  <c r="O165" i="29" s="1"/>
  <c r="O166" i="28"/>
  <c r="O166" i="29" s="1"/>
  <c r="O167" i="28"/>
  <c r="O167" i="29" s="1"/>
  <c r="O168" i="28"/>
  <c r="O168" i="29" s="1"/>
  <c r="O169" i="28"/>
  <c r="O169" i="29" s="1"/>
  <c r="O170" i="28"/>
  <c r="O170" i="29" s="1"/>
  <c r="O171" i="28"/>
  <c r="O171" i="29" s="1"/>
  <c r="O172" i="28"/>
  <c r="O172" i="29" s="1"/>
  <c r="O173" i="28"/>
  <c r="O173" i="29" s="1"/>
  <c r="O174" i="28"/>
  <c r="O174" i="29" s="1"/>
  <c r="O175" i="28"/>
  <c r="O175" i="29" s="1"/>
  <c r="O176" i="28"/>
  <c r="O176" i="29" s="1"/>
  <c r="O177" i="28"/>
  <c r="O177" i="29" s="1"/>
  <c r="O178" i="28"/>
  <c r="O178" i="29" s="1"/>
  <c r="O179" i="28"/>
  <c r="O179" i="29" s="1"/>
  <c r="O180" i="28"/>
  <c r="O180" i="29" s="1"/>
  <c r="O181" i="28"/>
  <c r="O181" i="29" s="1"/>
  <c r="O182" i="28"/>
  <c r="O182" i="29" s="1"/>
  <c r="O183" i="28"/>
  <c r="O183" i="29" s="1"/>
  <c r="O184" i="28"/>
  <c r="O184" i="29" s="1"/>
  <c r="O185" i="28"/>
  <c r="O185" i="29" s="1"/>
  <c r="O186" i="28"/>
  <c r="O186" i="29" s="1"/>
  <c r="O187" i="28"/>
  <c r="O187" i="29" s="1"/>
  <c r="O188" i="28"/>
  <c r="O188" i="29" s="1"/>
  <c r="O189" i="28"/>
  <c r="O189" i="29" s="1"/>
  <c r="O190" i="28"/>
  <c r="O190" i="29" s="1"/>
  <c r="O191" i="28"/>
  <c r="O191" i="29" s="1"/>
  <c r="O192" i="28"/>
  <c r="O192" i="29" s="1"/>
  <c r="O193" i="28"/>
  <c r="O193" i="29" s="1"/>
  <c r="O194" i="28"/>
  <c r="O194" i="29" s="1"/>
  <c r="O195" i="28"/>
  <c r="O195" i="29" s="1"/>
  <c r="O196" i="28"/>
  <c r="O196" i="29" s="1"/>
  <c r="O197" i="28"/>
  <c r="O197" i="29" s="1"/>
  <c r="O198" i="28"/>
  <c r="O198" i="29" s="1"/>
  <c r="O199" i="28"/>
  <c r="O199" i="29" s="1"/>
  <c r="O200" i="28"/>
  <c r="O200" i="29" s="1"/>
  <c r="O201" i="28"/>
  <c r="O201" i="29" s="1"/>
  <c r="O202" i="28"/>
  <c r="O202" i="29" s="1"/>
  <c r="O203" i="28"/>
  <c r="O203" i="29" s="1"/>
  <c r="O204" i="28"/>
  <c r="O204" i="29" s="1"/>
  <c r="O205" i="28"/>
  <c r="O205" i="29" s="1"/>
  <c r="O206" i="28"/>
  <c r="O206" i="29" s="1"/>
  <c r="O207" i="28"/>
  <c r="O207" i="29" s="1"/>
  <c r="O208" i="28"/>
  <c r="O208" i="29" s="1"/>
  <c r="O209" i="28"/>
  <c r="O209" i="29" s="1"/>
  <c r="O210" i="28"/>
  <c r="O210" i="29" s="1"/>
  <c r="O211" i="28"/>
  <c r="O211" i="29" s="1"/>
  <c r="O212" i="28"/>
  <c r="O212" i="29" s="1"/>
  <c r="O213" i="28"/>
  <c r="O213" i="29" s="1"/>
  <c r="O214" i="28"/>
  <c r="O214" i="29" s="1"/>
  <c r="O215" i="28"/>
  <c r="O215" i="29" s="1"/>
  <c r="O216" i="28"/>
  <c r="O216" i="29" s="1"/>
  <c r="O217" i="28"/>
  <c r="O217" i="29" s="1"/>
  <c r="O218" i="28"/>
  <c r="O218" i="29" s="1"/>
  <c r="O219" i="28"/>
  <c r="O219" i="29" s="1"/>
  <c r="O220" i="28"/>
  <c r="O220" i="29" s="1"/>
  <c r="O221" i="28"/>
  <c r="O221" i="29" s="1"/>
  <c r="O222" i="28"/>
  <c r="O222" i="29" s="1"/>
  <c r="O223" i="28"/>
  <c r="O223" i="29" s="1"/>
  <c r="O224" i="28"/>
  <c r="O224" i="29" s="1"/>
  <c r="O225" i="28"/>
  <c r="O225" i="29" s="1"/>
  <c r="O226" i="28"/>
  <c r="O226" i="29" s="1"/>
  <c r="O227" i="28"/>
  <c r="O227" i="29" s="1"/>
  <c r="O228" i="28"/>
  <c r="O228" i="29" s="1"/>
  <c r="O229" i="28"/>
  <c r="O229" i="29" s="1"/>
  <c r="O230" i="28"/>
  <c r="O230" i="29" s="1"/>
  <c r="O231" i="28"/>
  <c r="O231" i="29" s="1"/>
  <c r="O232" i="28"/>
  <c r="O232" i="29" s="1"/>
  <c r="O233" i="28"/>
  <c r="O233" i="29" s="1"/>
  <c r="O234" i="28"/>
  <c r="O234" i="29" s="1"/>
  <c r="O235" i="28"/>
  <c r="O235" i="29" s="1"/>
  <c r="O236" i="28"/>
  <c r="O236" i="29" s="1"/>
  <c r="O237" i="28"/>
  <c r="O237" i="29" s="1"/>
  <c r="O238" i="28"/>
  <c r="O238" i="29" s="1"/>
  <c r="O239" i="28"/>
  <c r="O239" i="29" s="1"/>
  <c r="O240" i="28"/>
  <c r="O240" i="29" s="1"/>
  <c r="O241" i="28"/>
  <c r="O241" i="29" s="1"/>
  <c r="O242" i="28"/>
  <c r="O242" i="29" s="1"/>
  <c r="O243" i="28"/>
  <c r="O243" i="29" s="1"/>
  <c r="O244" i="28"/>
  <c r="O244" i="29" s="1"/>
  <c r="O245" i="28"/>
  <c r="O245" i="29" s="1"/>
  <c r="O246" i="28"/>
  <c r="O246" i="29" s="1"/>
  <c r="O247" i="28"/>
  <c r="O247" i="29" s="1"/>
  <c r="O248" i="28"/>
  <c r="O248" i="29" s="1"/>
  <c r="O249" i="28"/>
  <c r="O249" i="29" s="1"/>
  <c r="O250" i="28"/>
  <c r="O250" i="29" s="1"/>
  <c r="O251" i="28"/>
  <c r="O251" i="29" s="1"/>
  <c r="O252" i="28"/>
  <c r="O252" i="29" s="1"/>
  <c r="O253" i="28"/>
  <c r="O253" i="29" s="1"/>
  <c r="O254" i="28"/>
  <c r="O254" i="29" s="1"/>
  <c r="O255" i="28"/>
  <c r="O255" i="29" s="1"/>
  <c r="O256" i="28"/>
  <c r="O256" i="29" s="1"/>
  <c r="O257" i="28"/>
  <c r="O257" i="29" s="1"/>
  <c r="O258" i="28"/>
  <c r="O258" i="29" s="1"/>
  <c r="O259" i="28"/>
  <c r="O259" i="29" s="1"/>
  <c r="O260" i="28"/>
  <c r="O260" i="29" s="1"/>
  <c r="O261" i="28"/>
  <c r="O261" i="29" s="1"/>
  <c r="O262" i="28"/>
  <c r="O262" i="29" s="1"/>
  <c r="O263" i="28"/>
  <c r="O263" i="29" s="1"/>
  <c r="O264" i="28"/>
  <c r="O264" i="29" s="1"/>
  <c r="O265" i="28"/>
  <c r="O265" i="29" s="1"/>
  <c r="O266" i="28"/>
  <c r="O266" i="29" s="1"/>
  <c r="O267" i="28"/>
  <c r="O267" i="29" s="1"/>
  <c r="O268" i="28"/>
  <c r="O268" i="29" s="1"/>
  <c r="O269" i="28"/>
  <c r="O269" i="29" s="1"/>
  <c r="O270" i="28"/>
  <c r="O270" i="29" s="1"/>
  <c r="O271" i="28"/>
  <c r="O271" i="29" s="1"/>
  <c r="O272" i="28"/>
  <c r="O272" i="29" s="1"/>
  <c r="O273" i="28"/>
  <c r="O273" i="29" s="1"/>
  <c r="O274" i="28"/>
  <c r="O274" i="29" s="1"/>
  <c r="O275" i="28"/>
  <c r="O275" i="29" s="1"/>
  <c r="O276" i="28"/>
  <c r="O276" i="29" s="1"/>
  <c r="O277" i="28"/>
  <c r="O277" i="29" s="1"/>
  <c r="O278" i="28"/>
  <c r="O278" i="29" s="1"/>
  <c r="O279" i="28"/>
  <c r="O279" i="29" s="1"/>
  <c r="O280" i="28"/>
  <c r="O280" i="29" s="1"/>
  <c r="O281" i="28"/>
  <c r="O281" i="29" s="1"/>
  <c r="O282" i="28"/>
  <c r="O282" i="29" s="1"/>
  <c r="O283" i="28"/>
  <c r="O283" i="29" s="1"/>
  <c r="O284" i="28"/>
  <c r="O284" i="29" s="1"/>
  <c r="O285" i="28"/>
  <c r="O285" i="29" s="1"/>
  <c r="O286" i="28"/>
  <c r="O286" i="29" s="1"/>
  <c r="O287" i="28"/>
  <c r="O287" i="29" s="1"/>
  <c r="O288" i="28"/>
  <c r="O288" i="29" s="1"/>
  <c r="O289" i="28"/>
  <c r="O289" i="29" s="1"/>
  <c r="O290" i="28"/>
  <c r="O290" i="29" s="1"/>
  <c r="O291" i="28"/>
  <c r="O291" i="29" s="1"/>
  <c r="O292" i="28"/>
  <c r="O292" i="29" s="1"/>
  <c r="O293" i="28"/>
  <c r="O293" i="29" s="1"/>
  <c r="O294" i="28"/>
  <c r="O294" i="29" s="1"/>
  <c r="O295" i="28"/>
  <c r="O295" i="29" s="1"/>
  <c r="O296" i="28"/>
  <c r="O296" i="29" s="1"/>
  <c r="O297" i="28"/>
  <c r="O297" i="29" s="1"/>
  <c r="O298" i="28"/>
  <c r="O298" i="29" s="1"/>
  <c r="O299" i="28"/>
  <c r="O299" i="29" s="1"/>
  <c r="O300" i="28"/>
  <c r="O300" i="29" s="1"/>
  <c r="O301" i="28"/>
  <c r="O301" i="29" s="1"/>
  <c r="O302" i="28"/>
  <c r="O302" i="29" s="1"/>
  <c r="O303" i="28"/>
  <c r="O303" i="29" s="1"/>
  <c r="O304" i="28"/>
  <c r="O304" i="29" s="1"/>
  <c r="O305" i="28"/>
  <c r="O305" i="29" s="1"/>
  <c r="O306" i="28"/>
  <c r="O306" i="29" s="1"/>
  <c r="O307" i="28"/>
  <c r="O307" i="29" s="1"/>
  <c r="O308" i="28"/>
  <c r="O308" i="29" s="1"/>
  <c r="O309" i="28"/>
  <c r="O309" i="29" s="1"/>
  <c r="O310" i="28"/>
  <c r="O310" i="29" s="1"/>
  <c r="O311" i="28"/>
  <c r="O311" i="29" s="1"/>
  <c r="O312" i="28"/>
  <c r="O312" i="29" s="1"/>
  <c r="O313" i="28"/>
  <c r="O313" i="29" s="1"/>
  <c r="O314" i="28"/>
  <c r="O314" i="29" s="1"/>
  <c r="O315" i="28"/>
  <c r="O315" i="29" s="1"/>
  <c r="O316" i="28"/>
  <c r="O316" i="29" s="1"/>
  <c r="O317" i="28"/>
  <c r="O317" i="29" s="1"/>
  <c r="O318" i="28"/>
  <c r="O318" i="29" s="1"/>
  <c r="O319" i="28"/>
  <c r="O319" i="29" s="1"/>
  <c r="O320" i="28"/>
  <c r="O320" i="29" s="1"/>
  <c r="O321" i="28"/>
  <c r="O321" i="29" s="1"/>
  <c r="O322" i="28"/>
  <c r="O322" i="29" s="1"/>
  <c r="O323" i="28"/>
  <c r="O323" i="29" s="1"/>
  <c r="O324" i="28"/>
  <c r="O324" i="29" s="1"/>
  <c r="O325" i="28"/>
  <c r="O325" i="29" s="1"/>
  <c r="O326" i="28"/>
  <c r="O326" i="29" s="1"/>
  <c r="O327" i="28"/>
  <c r="O327" i="29" s="1"/>
  <c r="O328" i="28"/>
  <c r="O328" i="29" s="1"/>
  <c r="O329" i="28"/>
  <c r="O329" i="29" s="1"/>
  <c r="O330" i="28"/>
  <c r="O330" i="29" s="1"/>
  <c r="O331" i="28"/>
  <c r="O331" i="29" s="1"/>
  <c r="O332" i="28"/>
  <c r="O332" i="29" s="1"/>
  <c r="O333" i="28"/>
  <c r="O333" i="29" s="1"/>
  <c r="O334" i="28"/>
  <c r="O334" i="29" s="1"/>
  <c r="O335" i="28"/>
  <c r="O335" i="29" s="1"/>
  <c r="O336" i="28"/>
  <c r="O336" i="29" s="1"/>
  <c r="O337" i="28"/>
  <c r="O337" i="29" s="1"/>
  <c r="O338" i="28"/>
  <c r="O338" i="29" s="1"/>
  <c r="O339" i="28"/>
  <c r="O339" i="29" s="1"/>
  <c r="O340" i="28"/>
  <c r="O340" i="29" s="1"/>
  <c r="O341" i="28"/>
  <c r="O341" i="29" s="1"/>
  <c r="O342" i="28"/>
  <c r="O342" i="29" s="1"/>
  <c r="O343" i="28"/>
  <c r="O343" i="29" s="1"/>
  <c r="O344" i="28"/>
  <c r="O344" i="29" s="1"/>
  <c r="O345" i="28"/>
  <c r="O345" i="29" s="1"/>
  <c r="O346" i="28"/>
  <c r="O346" i="29" s="1"/>
  <c r="O347" i="28"/>
  <c r="O347" i="29" s="1"/>
  <c r="O348" i="28"/>
  <c r="O348" i="29" s="1"/>
  <c r="O349" i="28"/>
  <c r="O349" i="29" s="1"/>
  <c r="O350" i="28"/>
  <c r="O350" i="29" s="1"/>
  <c r="O351" i="28"/>
  <c r="O351" i="29" s="1"/>
  <c r="O352" i="28"/>
  <c r="O352" i="29" s="1"/>
  <c r="O353" i="28"/>
  <c r="O353" i="29" s="1"/>
  <c r="O354" i="28"/>
  <c r="O354" i="29" s="1"/>
  <c r="O355" i="28"/>
  <c r="O355" i="29" s="1"/>
  <c r="O356" i="28"/>
  <c r="O356" i="29" s="1"/>
  <c r="O357" i="28"/>
  <c r="O357" i="29" s="1"/>
  <c r="O358" i="28"/>
  <c r="O358" i="29" s="1"/>
  <c r="O359" i="28"/>
  <c r="O359" i="29" s="1"/>
  <c r="O360" i="28"/>
  <c r="O360" i="29" s="1"/>
  <c r="O361" i="28"/>
  <c r="O361" i="29" s="1"/>
  <c r="O362" i="28"/>
  <c r="O362" i="29" s="1"/>
  <c r="O363" i="28"/>
  <c r="O363" i="29" s="1"/>
  <c r="O364" i="28"/>
  <c r="O364" i="29" s="1"/>
  <c r="O365" i="28"/>
  <c r="O365" i="29" s="1"/>
  <c r="O366" i="28"/>
  <c r="O366" i="29" s="1"/>
  <c r="O367" i="28"/>
  <c r="O367" i="29" s="1"/>
  <c r="O368" i="28"/>
  <c r="O368" i="29" s="1"/>
  <c r="O369" i="28"/>
  <c r="O369" i="29" s="1"/>
  <c r="O370" i="28"/>
  <c r="O370" i="29" s="1"/>
  <c r="O371" i="28"/>
  <c r="O371" i="29" s="1"/>
  <c r="O372" i="28"/>
  <c r="O372" i="29" s="1"/>
  <c r="O373" i="28"/>
  <c r="O373" i="29" s="1"/>
  <c r="O374" i="28"/>
  <c r="O374" i="29" s="1"/>
  <c r="O375" i="28"/>
  <c r="O375" i="29" s="1"/>
  <c r="O376" i="28"/>
  <c r="O376" i="29" s="1"/>
  <c r="O377" i="28"/>
  <c r="O377" i="29" s="1"/>
  <c r="O378" i="28"/>
  <c r="O378" i="29" s="1"/>
  <c r="O379" i="28"/>
  <c r="O379" i="29" s="1"/>
  <c r="O380" i="28"/>
  <c r="O380" i="29" s="1"/>
  <c r="O381" i="28"/>
  <c r="O381" i="29" s="1"/>
  <c r="O382" i="28"/>
  <c r="O382" i="29" s="1"/>
  <c r="O383" i="28"/>
  <c r="O383" i="29" s="1"/>
  <c r="O384" i="28"/>
  <c r="O384" i="29" s="1"/>
  <c r="O385" i="28"/>
  <c r="O385" i="29" s="1"/>
  <c r="O386" i="28"/>
  <c r="O386" i="29" s="1"/>
  <c r="O387" i="28"/>
  <c r="O387" i="29" s="1"/>
  <c r="O388" i="28"/>
  <c r="O388" i="29" s="1"/>
  <c r="O389" i="28"/>
  <c r="O389" i="29" s="1"/>
  <c r="O390" i="28"/>
  <c r="O390" i="29" s="1"/>
  <c r="O391" i="28"/>
  <c r="O391" i="29" s="1"/>
  <c r="O392" i="28"/>
  <c r="O392" i="29" s="1"/>
  <c r="O393" i="28"/>
  <c r="O393" i="29" s="1"/>
  <c r="O394" i="28"/>
  <c r="O394" i="29" s="1"/>
  <c r="O395" i="28"/>
  <c r="O395" i="29" s="1"/>
  <c r="O396" i="28"/>
  <c r="O396" i="29" s="1"/>
  <c r="O397" i="28"/>
  <c r="O397" i="29" s="1"/>
  <c r="O398" i="28"/>
  <c r="O398" i="29" s="1"/>
  <c r="O399" i="28"/>
  <c r="O399" i="29" s="1"/>
  <c r="O400" i="28"/>
  <c r="O400" i="29" s="1"/>
  <c r="O401" i="28"/>
  <c r="O401" i="29" s="1"/>
  <c r="O402" i="28"/>
  <c r="O402" i="29" s="1"/>
  <c r="O403" i="28"/>
  <c r="O403" i="29" s="1"/>
  <c r="O404" i="28"/>
  <c r="O404" i="29" s="1"/>
  <c r="O405" i="28"/>
  <c r="O405" i="29" s="1"/>
  <c r="O406" i="28"/>
  <c r="O406" i="29" s="1"/>
  <c r="O407" i="28"/>
  <c r="O407" i="29" s="1"/>
  <c r="O408" i="28"/>
  <c r="O408" i="29" s="1"/>
  <c r="O409" i="28"/>
  <c r="O409" i="29" s="1"/>
  <c r="O410" i="28"/>
  <c r="O410" i="29" s="1"/>
  <c r="O411" i="28"/>
  <c r="O411" i="29" s="1"/>
  <c r="O412" i="28"/>
  <c r="O412" i="29" s="1"/>
  <c r="O413" i="28"/>
  <c r="O413" i="29" s="1"/>
  <c r="O414" i="28"/>
  <c r="O414" i="29" s="1"/>
  <c r="O415" i="28"/>
  <c r="O415" i="29" s="1"/>
  <c r="O416" i="28"/>
  <c r="O416" i="29" s="1"/>
  <c r="O417" i="28"/>
  <c r="O417" i="29" s="1"/>
  <c r="O418" i="28"/>
  <c r="O418" i="29" s="1"/>
  <c r="O419" i="28"/>
  <c r="O419" i="29" s="1"/>
  <c r="O420" i="28"/>
  <c r="O420" i="29" s="1"/>
  <c r="O421" i="28"/>
  <c r="O421" i="29" s="1"/>
  <c r="O422" i="28"/>
  <c r="O422" i="29" s="1"/>
  <c r="O423" i="28"/>
  <c r="O423" i="29" s="1"/>
  <c r="O424" i="28"/>
  <c r="O424" i="29" s="1"/>
  <c r="O425" i="28"/>
  <c r="O425" i="29" s="1"/>
  <c r="O426" i="28"/>
  <c r="O426" i="29" s="1"/>
  <c r="O427" i="28"/>
  <c r="O427" i="29" s="1"/>
  <c r="O428" i="28"/>
  <c r="O428" i="29" s="1"/>
  <c r="O429" i="28"/>
  <c r="O429" i="29" s="1"/>
  <c r="O430" i="28"/>
  <c r="O430" i="29" s="1"/>
  <c r="O431" i="28"/>
  <c r="O431" i="29" s="1"/>
  <c r="O432" i="28"/>
  <c r="O432" i="29" s="1"/>
  <c r="O433" i="28"/>
  <c r="O433" i="29" s="1"/>
  <c r="O434" i="28"/>
  <c r="O434" i="29" s="1"/>
  <c r="O435" i="28"/>
  <c r="O435" i="29" s="1"/>
  <c r="O436" i="28"/>
  <c r="O436" i="29" s="1"/>
  <c r="O437" i="28"/>
  <c r="O437" i="29" s="1"/>
  <c r="O438" i="28"/>
  <c r="O438" i="29" s="1"/>
  <c r="O439" i="28"/>
  <c r="O439" i="29" s="1"/>
  <c r="O440" i="28"/>
  <c r="O440" i="29" s="1"/>
  <c r="O441" i="28"/>
  <c r="O441" i="29" s="1"/>
  <c r="O442" i="28"/>
  <c r="O442" i="29" s="1"/>
  <c r="O443" i="28"/>
  <c r="O443" i="29" s="1"/>
  <c r="O444" i="28"/>
  <c r="O444" i="29" s="1"/>
  <c r="O445" i="28"/>
  <c r="O445" i="29" s="1"/>
  <c r="O446" i="28"/>
  <c r="O446" i="29" s="1"/>
  <c r="O447" i="28"/>
  <c r="O447" i="29" s="1"/>
  <c r="O448" i="28"/>
  <c r="O448" i="29" s="1"/>
  <c r="O449" i="28"/>
  <c r="O449" i="29" s="1"/>
  <c r="O450" i="28"/>
  <c r="O450" i="29" s="1"/>
  <c r="O451" i="28"/>
  <c r="O451" i="29" s="1"/>
  <c r="O2" i="28"/>
  <c r="O2" i="29" s="1"/>
  <c r="N3" i="28"/>
  <c r="N4" i="28"/>
  <c r="N5" i="28"/>
  <c r="N6" i="28"/>
  <c r="N7" i="28"/>
  <c r="N8" i="28"/>
  <c r="N9" i="28"/>
  <c r="N10" i="28"/>
  <c r="N11" i="28"/>
  <c r="N12" i="28"/>
  <c r="N13" i="28"/>
  <c r="N14" i="28"/>
  <c r="N15" i="28"/>
  <c r="N16" i="28"/>
  <c r="N17" i="28"/>
  <c r="N18" i="28"/>
  <c r="N19" i="28"/>
  <c r="N20" i="28"/>
  <c r="N21" i="28"/>
  <c r="N22" i="28"/>
  <c r="N23" i="28"/>
  <c r="N24" i="28"/>
  <c r="N25" i="28"/>
  <c r="N26" i="28"/>
  <c r="N27" i="28"/>
  <c r="N28" i="28"/>
  <c r="N29" i="28"/>
  <c r="N30" i="28"/>
  <c r="N31" i="28"/>
  <c r="N32" i="28"/>
  <c r="N33" i="28"/>
  <c r="N34" i="28"/>
  <c r="N35" i="28"/>
  <c r="N36" i="28"/>
  <c r="N37" i="28"/>
  <c r="N38" i="28"/>
  <c r="N39" i="28"/>
  <c r="N40" i="28"/>
  <c r="N41" i="28"/>
  <c r="N42" i="28"/>
  <c r="N43" i="28"/>
  <c r="N44" i="28"/>
  <c r="N45" i="28"/>
  <c r="N46" i="28"/>
  <c r="N47" i="28"/>
  <c r="N48" i="28"/>
  <c r="N49" i="28"/>
  <c r="N50" i="28"/>
  <c r="N51" i="28"/>
  <c r="N52" i="28"/>
  <c r="N53" i="28"/>
  <c r="N54" i="28"/>
  <c r="N55" i="28"/>
  <c r="N56" i="28"/>
  <c r="N57" i="28"/>
  <c r="N58" i="28"/>
  <c r="N59" i="28"/>
  <c r="N60" i="28"/>
  <c r="N61" i="28"/>
  <c r="N62" i="28"/>
  <c r="N63" i="28"/>
  <c r="N64" i="28"/>
  <c r="N65" i="28"/>
  <c r="N66" i="28"/>
  <c r="N67" i="28"/>
  <c r="N68" i="28"/>
  <c r="N69" i="28"/>
  <c r="N70" i="28"/>
  <c r="N71" i="28"/>
  <c r="N72" i="28"/>
  <c r="N73" i="28"/>
  <c r="N74" i="28"/>
  <c r="N75" i="28"/>
  <c r="N76" i="28"/>
  <c r="N77" i="28"/>
  <c r="N78" i="28"/>
  <c r="N79" i="28"/>
  <c r="N80" i="28"/>
  <c r="N81" i="28"/>
  <c r="N82" i="28"/>
  <c r="N83" i="28"/>
  <c r="N84" i="28"/>
  <c r="N85" i="28"/>
  <c r="N86" i="28"/>
  <c r="N87" i="28"/>
  <c r="N88" i="28"/>
  <c r="N89" i="28"/>
  <c r="N90" i="28"/>
  <c r="N91" i="28"/>
  <c r="N92" i="28"/>
  <c r="N93" i="28"/>
  <c r="N94" i="28"/>
  <c r="N95" i="28"/>
  <c r="N96" i="28"/>
  <c r="N97" i="28"/>
  <c r="N98" i="28"/>
  <c r="N99" i="28"/>
  <c r="N100" i="28"/>
  <c r="N101" i="28"/>
  <c r="N102" i="28"/>
  <c r="N103" i="28"/>
  <c r="N104" i="28"/>
  <c r="N105" i="28"/>
  <c r="N106" i="28"/>
  <c r="N107" i="28"/>
  <c r="N108" i="28"/>
  <c r="N109" i="28"/>
  <c r="N110" i="28"/>
  <c r="N111" i="28"/>
  <c r="N112" i="28"/>
  <c r="N113" i="28"/>
  <c r="N114" i="28"/>
  <c r="N115" i="28"/>
  <c r="N116" i="28"/>
  <c r="N117" i="28"/>
  <c r="N118" i="28"/>
  <c r="N119" i="28"/>
  <c r="N120" i="28"/>
  <c r="N121" i="28"/>
  <c r="N122" i="28"/>
  <c r="N123" i="28"/>
  <c r="N124" i="28"/>
  <c r="N125" i="28"/>
  <c r="N126" i="28"/>
  <c r="N127" i="28"/>
  <c r="N128" i="28"/>
  <c r="N129" i="28"/>
  <c r="N130" i="28"/>
  <c r="N131" i="28"/>
  <c r="N132" i="28"/>
  <c r="N133" i="28"/>
  <c r="N134" i="28"/>
  <c r="N135" i="28"/>
  <c r="N136" i="28"/>
  <c r="N137" i="28"/>
  <c r="N138" i="28"/>
  <c r="N139" i="28"/>
  <c r="N140" i="28"/>
  <c r="N141" i="28"/>
  <c r="N142" i="28"/>
  <c r="N143" i="28"/>
  <c r="N144" i="28"/>
  <c r="N145" i="28"/>
  <c r="N146" i="28"/>
  <c r="N147" i="28"/>
  <c r="N148" i="28"/>
  <c r="N149" i="28"/>
  <c r="N150" i="28"/>
  <c r="N151" i="28"/>
  <c r="N152" i="28"/>
  <c r="N153" i="28"/>
  <c r="N154" i="28"/>
  <c r="N155" i="28"/>
  <c r="N156" i="28"/>
  <c r="N157" i="28"/>
  <c r="N158" i="28"/>
  <c r="N159" i="28"/>
  <c r="N160" i="28"/>
  <c r="N161" i="28"/>
  <c r="N162" i="28"/>
  <c r="N163" i="28"/>
  <c r="N164" i="28"/>
  <c r="N165" i="28"/>
  <c r="N166" i="28"/>
  <c r="N167" i="28"/>
  <c r="N168" i="28"/>
  <c r="N169" i="28"/>
  <c r="N170" i="28"/>
  <c r="N171" i="28"/>
  <c r="N172" i="28"/>
  <c r="N173" i="28"/>
  <c r="N174" i="28"/>
  <c r="N175" i="28"/>
  <c r="N176" i="28"/>
  <c r="N177" i="28"/>
  <c r="N178" i="28"/>
  <c r="N179" i="28"/>
  <c r="N180" i="28"/>
  <c r="N181" i="28"/>
  <c r="N182" i="28"/>
  <c r="N183" i="28"/>
  <c r="N184" i="28"/>
  <c r="N185" i="28"/>
  <c r="N186" i="28"/>
  <c r="N187" i="28"/>
  <c r="N188" i="28"/>
  <c r="N189" i="28"/>
  <c r="N190" i="28"/>
  <c r="N191" i="28"/>
  <c r="N192" i="28"/>
  <c r="N193" i="28"/>
  <c r="N194" i="28"/>
  <c r="N195" i="28"/>
  <c r="N196" i="28"/>
  <c r="N197" i="28"/>
  <c r="N198" i="28"/>
  <c r="N199" i="28"/>
  <c r="N200" i="28"/>
  <c r="N201" i="28"/>
  <c r="N202" i="28"/>
  <c r="N203" i="28"/>
  <c r="N204" i="28"/>
  <c r="N205" i="28"/>
  <c r="N206" i="28"/>
  <c r="N207" i="28"/>
  <c r="N208" i="28"/>
  <c r="N209" i="28"/>
  <c r="N210" i="28"/>
  <c r="N211" i="28"/>
  <c r="N212" i="28"/>
  <c r="N213" i="28"/>
  <c r="N214" i="28"/>
  <c r="N215" i="28"/>
  <c r="N216" i="28"/>
  <c r="N217" i="28"/>
  <c r="N218" i="28"/>
  <c r="N219" i="28"/>
  <c r="N220" i="28"/>
  <c r="N221" i="28"/>
  <c r="N222" i="28"/>
  <c r="N223" i="28"/>
  <c r="N224" i="28"/>
  <c r="N225" i="28"/>
  <c r="N226" i="28"/>
  <c r="N227" i="28"/>
  <c r="N228" i="28"/>
  <c r="N229" i="28"/>
  <c r="N230" i="28"/>
  <c r="N231" i="28"/>
  <c r="N232" i="28"/>
  <c r="N233" i="28"/>
  <c r="N234" i="28"/>
  <c r="N235" i="28"/>
  <c r="N236" i="28"/>
  <c r="N237" i="28"/>
  <c r="N238" i="28"/>
  <c r="N239" i="28"/>
  <c r="N240" i="28"/>
  <c r="N241" i="28"/>
  <c r="N242" i="28"/>
  <c r="N243" i="28"/>
  <c r="N244" i="28"/>
  <c r="N245" i="28"/>
  <c r="N246" i="28"/>
  <c r="N247" i="28"/>
  <c r="N248" i="28"/>
  <c r="N249" i="28"/>
  <c r="N250" i="28"/>
  <c r="N251" i="28"/>
  <c r="N252" i="28"/>
  <c r="N253" i="28"/>
  <c r="N254" i="28"/>
  <c r="N255" i="28"/>
  <c r="N256" i="28"/>
  <c r="N257" i="28"/>
  <c r="N258" i="28"/>
  <c r="N259" i="28"/>
  <c r="N260" i="28"/>
  <c r="N261" i="28"/>
  <c r="N262" i="28"/>
  <c r="N263" i="28"/>
  <c r="N264" i="28"/>
  <c r="N265" i="28"/>
  <c r="N266" i="28"/>
  <c r="N267" i="28"/>
  <c r="N268" i="28"/>
  <c r="N269" i="28"/>
  <c r="N270" i="28"/>
  <c r="N271" i="28"/>
  <c r="N272" i="28"/>
  <c r="N273" i="28"/>
  <c r="N274" i="28"/>
  <c r="N275" i="28"/>
  <c r="N276" i="28"/>
  <c r="N277" i="28"/>
  <c r="N278" i="28"/>
  <c r="N279" i="28"/>
  <c r="N280" i="28"/>
  <c r="N281" i="28"/>
  <c r="N282" i="28"/>
  <c r="N283" i="28"/>
  <c r="N284" i="28"/>
  <c r="N285" i="28"/>
  <c r="N286" i="28"/>
  <c r="N287" i="28"/>
  <c r="N288" i="28"/>
  <c r="N289" i="28"/>
  <c r="N290" i="28"/>
  <c r="N291" i="28"/>
  <c r="N292" i="28"/>
  <c r="N293" i="28"/>
  <c r="N294" i="28"/>
  <c r="N295" i="28"/>
  <c r="N296" i="28"/>
  <c r="N297" i="28"/>
  <c r="N298" i="28"/>
  <c r="N299" i="28"/>
  <c r="N300" i="28"/>
  <c r="N301" i="28"/>
  <c r="N302" i="28"/>
  <c r="N303" i="28"/>
  <c r="N304" i="28"/>
  <c r="N305" i="28"/>
  <c r="N306" i="28"/>
  <c r="N307" i="28"/>
  <c r="N308" i="28"/>
  <c r="N309" i="28"/>
  <c r="N310" i="28"/>
  <c r="N311" i="28"/>
  <c r="N312" i="28"/>
  <c r="N313" i="28"/>
  <c r="N314" i="28"/>
  <c r="N315" i="28"/>
  <c r="N316" i="28"/>
  <c r="N317" i="28"/>
  <c r="N318" i="28"/>
  <c r="N319" i="28"/>
  <c r="N320" i="28"/>
  <c r="N321" i="28"/>
  <c r="N322" i="28"/>
  <c r="N323" i="28"/>
  <c r="N324" i="28"/>
  <c r="N325" i="28"/>
  <c r="N326" i="28"/>
  <c r="N327" i="28"/>
  <c r="N328" i="28"/>
  <c r="N329" i="28"/>
  <c r="N330" i="28"/>
  <c r="N331" i="28"/>
  <c r="N332" i="28"/>
  <c r="N333" i="28"/>
  <c r="N334" i="28"/>
  <c r="N335" i="28"/>
  <c r="N336" i="28"/>
  <c r="N337" i="28"/>
  <c r="N338" i="28"/>
  <c r="N339" i="28"/>
  <c r="N340" i="28"/>
  <c r="N341" i="28"/>
  <c r="N342" i="28"/>
  <c r="N343" i="28"/>
  <c r="N344" i="28"/>
  <c r="N345" i="28"/>
  <c r="N346" i="28"/>
  <c r="N347" i="28"/>
  <c r="N348" i="28"/>
  <c r="N349" i="28"/>
  <c r="N350" i="28"/>
  <c r="N351" i="28"/>
  <c r="N352" i="28"/>
  <c r="N353" i="28"/>
  <c r="N354" i="28"/>
  <c r="N355" i="28"/>
  <c r="N356" i="28"/>
  <c r="N357" i="28"/>
  <c r="N358" i="28"/>
  <c r="N359" i="28"/>
  <c r="N360" i="28"/>
  <c r="N361" i="28"/>
  <c r="N362" i="28"/>
  <c r="N363" i="28"/>
  <c r="N364" i="28"/>
  <c r="N365" i="28"/>
  <c r="N366" i="28"/>
  <c r="N367" i="28"/>
  <c r="N368" i="28"/>
  <c r="N369" i="28"/>
  <c r="N370" i="28"/>
  <c r="N371" i="28"/>
  <c r="N372" i="28"/>
  <c r="N373" i="28"/>
  <c r="N374" i="28"/>
  <c r="N375" i="28"/>
  <c r="N376" i="28"/>
  <c r="N377" i="28"/>
  <c r="N378" i="28"/>
  <c r="N379" i="28"/>
  <c r="N380" i="28"/>
  <c r="N381" i="28"/>
  <c r="N382" i="28"/>
  <c r="N383" i="28"/>
  <c r="N384" i="28"/>
  <c r="N385" i="28"/>
  <c r="N386" i="28"/>
  <c r="N387" i="28"/>
  <c r="N388" i="28"/>
  <c r="N389" i="28"/>
  <c r="N390" i="28"/>
  <c r="N391" i="28"/>
  <c r="N392" i="28"/>
  <c r="N393" i="28"/>
  <c r="N394" i="28"/>
  <c r="N395" i="28"/>
  <c r="N396" i="28"/>
  <c r="N397" i="28"/>
  <c r="N398" i="28"/>
  <c r="N399" i="28"/>
  <c r="N400" i="28"/>
  <c r="N401" i="28"/>
  <c r="N402" i="28"/>
  <c r="N403" i="28"/>
  <c r="N404" i="28"/>
  <c r="N405" i="28"/>
  <c r="N406" i="28"/>
  <c r="N407" i="28"/>
  <c r="N408" i="28"/>
  <c r="N409" i="28"/>
  <c r="N410" i="28"/>
  <c r="N411" i="28"/>
  <c r="N412" i="28"/>
  <c r="N413" i="28"/>
  <c r="N414" i="28"/>
  <c r="N415" i="28"/>
  <c r="N416" i="28"/>
  <c r="N417" i="28"/>
  <c r="N418" i="28"/>
  <c r="N419" i="28"/>
  <c r="N420" i="28"/>
  <c r="N421" i="28"/>
  <c r="N422" i="28"/>
  <c r="N423" i="28"/>
  <c r="N424" i="28"/>
  <c r="N425" i="28"/>
  <c r="N426" i="28"/>
  <c r="N427" i="28"/>
  <c r="N428" i="28"/>
  <c r="N429" i="28"/>
  <c r="N430" i="28"/>
  <c r="N431" i="28"/>
  <c r="N432" i="28"/>
  <c r="N433" i="28"/>
  <c r="N434" i="28"/>
  <c r="N435" i="28"/>
  <c r="N436" i="28"/>
  <c r="N437" i="28"/>
  <c r="N438" i="28"/>
  <c r="N439" i="28"/>
  <c r="N440" i="28"/>
  <c r="N441" i="28"/>
  <c r="N442" i="28"/>
  <c r="N443" i="28"/>
  <c r="N444" i="28"/>
  <c r="N445" i="28"/>
  <c r="N446" i="28"/>
  <c r="N447" i="28"/>
  <c r="N448" i="28"/>
  <c r="N449" i="28"/>
  <c r="N450" i="28"/>
  <c r="N451" i="28"/>
  <c r="N2" i="28"/>
  <c r="L3" i="28"/>
  <c r="L3" i="29" s="1"/>
  <c r="L4" i="28"/>
  <c r="L4" i="29" s="1"/>
  <c r="L5" i="28"/>
  <c r="L5" i="29" s="1"/>
  <c r="L6" i="28"/>
  <c r="L6" i="29" s="1"/>
  <c r="L7" i="28"/>
  <c r="L7" i="29" s="1"/>
  <c r="L8" i="28"/>
  <c r="L8" i="29" s="1"/>
  <c r="L9" i="28"/>
  <c r="L9" i="29" s="1"/>
  <c r="L10" i="28"/>
  <c r="L10" i="29" s="1"/>
  <c r="L11" i="28"/>
  <c r="L11" i="29" s="1"/>
  <c r="L12" i="28"/>
  <c r="L12" i="29" s="1"/>
  <c r="L13" i="28"/>
  <c r="L13" i="29" s="1"/>
  <c r="L14" i="28"/>
  <c r="L14" i="29" s="1"/>
  <c r="L15" i="28"/>
  <c r="L15" i="29" s="1"/>
  <c r="L16" i="28"/>
  <c r="L16" i="29" s="1"/>
  <c r="L17" i="28"/>
  <c r="L17" i="29" s="1"/>
  <c r="L18" i="28"/>
  <c r="L18" i="29" s="1"/>
  <c r="L19" i="28"/>
  <c r="L19" i="29" s="1"/>
  <c r="L20" i="28"/>
  <c r="L20" i="29" s="1"/>
  <c r="L21" i="28"/>
  <c r="L21" i="29" s="1"/>
  <c r="L22" i="28"/>
  <c r="L22" i="29" s="1"/>
  <c r="L23" i="28"/>
  <c r="L23" i="29" s="1"/>
  <c r="L24" i="28"/>
  <c r="L24" i="29" s="1"/>
  <c r="L25" i="28"/>
  <c r="L25" i="29" s="1"/>
  <c r="L26" i="28"/>
  <c r="L26" i="29" s="1"/>
  <c r="L27" i="28"/>
  <c r="L27" i="29" s="1"/>
  <c r="L28" i="28"/>
  <c r="L28" i="29" s="1"/>
  <c r="L29" i="28"/>
  <c r="L29" i="29" s="1"/>
  <c r="L30" i="28"/>
  <c r="L30" i="29" s="1"/>
  <c r="L31" i="28"/>
  <c r="L31" i="29" s="1"/>
  <c r="L32" i="28"/>
  <c r="L32" i="29" s="1"/>
  <c r="L33" i="28"/>
  <c r="L33" i="29" s="1"/>
  <c r="L34" i="28"/>
  <c r="L34" i="29" s="1"/>
  <c r="L35" i="28"/>
  <c r="L35" i="29" s="1"/>
  <c r="L36" i="28"/>
  <c r="L36" i="29" s="1"/>
  <c r="L37" i="28"/>
  <c r="L37" i="29" s="1"/>
  <c r="L38" i="28"/>
  <c r="L38" i="29" s="1"/>
  <c r="L39" i="28"/>
  <c r="L39" i="29" s="1"/>
  <c r="L40" i="28"/>
  <c r="L40" i="29" s="1"/>
  <c r="L41" i="28"/>
  <c r="L41" i="29" s="1"/>
  <c r="L42" i="28"/>
  <c r="L42" i="29" s="1"/>
  <c r="L43" i="28"/>
  <c r="L43" i="29" s="1"/>
  <c r="L44" i="28"/>
  <c r="L44" i="29" s="1"/>
  <c r="L45" i="28"/>
  <c r="L45" i="29" s="1"/>
  <c r="L46" i="28"/>
  <c r="L46" i="29" s="1"/>
  <c r="L47" i="28"/>
  <c r="L47" i="29" s="1"/>
  <c r="L48" i="28"/>
  <c r="L48" i="29" s="1"/>
  <c r="L49" i="28"/>
  <c r="L49" i="29" s="1"/>
  <c r="L50" i="28"/>
  <c r="L50" i="29" s="1"/>
  <c r="L51" i="28"/>
  <c r="L51" i="29" s="1"/>
  <c r="L52" i="28"/>
  <c r="L52" i="29" s="1"/>
  <c r="L53" i="28"/>
  <c r="L53" i="29" s="1"/>
  <c r="L54" i="28"/>
  <c r="L54" i="29" s="1"/>
  <c r="L55" i="28"/>
  <c r="L55" i="29" s="1"/>
  <c r="L56" i="28"/>
  <c r="L56" i="29" s="1"/>
  <c r="L57" i="28"/>
  <c r="L57" i="29" s="1"/>
  <c r="L58" i="28"/>
  <c r="L58" i="29" s="1"/>
  <c r="L59" i="28"/>
  <c r="L59" i="29" s="1"/>
  <c r="L60" i="28"/>
  <c r="L60" i="29" s="1"/>
  <c r="L61" i="28"/>
  <c r="L61" i="29" s="1"/>
  <c r="L62" i="28"/>
  <c r="L62" i="29" s="1"/>
  <c r="L63" i="28"/>
  <c r="L63" i="29" s="1"/>
  <c r="L64" i="28"/>
  <c r="L64" i="29" s="1"/>
  <c r="L65" i="28"/>
  <c r="L65" i="29" s="1"/>
  <c r="L66" i="28"/>
  <c r="L66" i="29" s="1"/>
  <c r="L67" i="28"/>
  <c r="L67" i="29" s="1"/>
  <c r="L68" i="28"/>
  <c r="L68" i="29" s="1"/>
  <c r="L69" i="28"/>
  <c r="L69" i="29" s="1"/>
  <c r="L70" i="28"/>
  <c r="L70" i="29" s="1"/>
  <c r="L71" i="28"/>
  <c r="L71" i="29" s="1"/>
  <c r="L72" i="28"/>
  <c r="L72" i="29" s="1"/>
  <c r="L73" i="28"/>
  <c r="L73" i="29" s="1"/>
  <c r="L74" i="28"/>
  <c r="L74" i="29" s="1"/>
  <c r="L75" i="28"/>
  <c r="L75" i="29" s="1"/>
  <c r="L76" i="28"/>
  <c r="L76" i="29" s="1"/>
  <c r="L77" i="28"/>
  <c r="L77" i="29" s="1"/>
  <c r="L78" i="28"/>
  <c r="L78" i="29" s="1"/>
  <c r="L79" i="28"/>
  <c r="L79" i="29" s="1"/>
  <c r="L80" i="28"/>
  <c r="L80" i="29" s="1"/>
  <c r="L81" i="28"/>
  <c r="L81" i="29" s="1"/>
  <c r="L82" i="28"/>
  <c r="L82" i="29" s="1"/>
  <c r="L83" i="28"/>
  <c r="L83" i="29" s="1"/>
  <c r="L84" i="28"/>
  <c r="L84" i="29" s="1"/>
  <c r="L85" i="28"/>
  <c r="L85" i="29" s="1"/>
  <c r="L86" i="28"/>
  <c r="L86" i="29" s="1"/>
  <c r="L87" i="28"/>
  <c r="L87" i="29" s="1"/>
  <c r="L88" i="28"/>
  <c r="L88" i="29" s="1"/>
  <c r="L89" i="28"/>
  <c r="L89" i="29" s="1"/>
  <c r="L90" i="28"/>
  <c r="L90" i="29" s="1"/>
  <c r="L91" i="28"/>
  <c r="L91" i="29" s="1"/>
  <c r="L92" i="28"/>
  <c r="L92" i="29" s="1"/>
  <c r="L93" i="28"/>
  <c r="L93" i="29" s="1"/>
  <c r="L94" i="28"/>
  <c r="L94" i="29" s="1"/>
  <c r="L95" i="28"/>
  <c r="L95" i="29" s="1"/>
  <c r="L96" i="28"/>
  <c r="L96" i="29" s="1"/>
  <c r="L97" i="28"/>
  <c r="L97" i="29" s="1"/>
  <c r="L98" i="28"/>
  <c r="L98" i="29" s="1"/>
  <c r="L99" i="28"/>
  <c r="L99" i="29" s="1"/>
  <c r="L100" i="28"/>
  <c r="L100" i="29" s="1"/>
  <c r="L101" i="28"/>
  <c r="L101" i="29" s="1"/>
  <c r="L102" i="28"/>
  <c r="L102" i="29" s="1"/>
  <c r="L103" i="28"/>
  <c r="L103" i="29" s="1"/>
  <c r="L104" i="28"/>
  <c r="L104" i="29" s="1"/>
  <c r="L105" i="28"/>
  <c r="L105" i="29" s="1"/>
  <c r="L106" i="28"/>
  <c r="L106" i="29" s="1"/>
  <c r="L107" i="28"/>
  <c r="L107" i="29" s="1"/>
  <c r="L108" i="28"/>
  <c r="L108" i="29" s="1"/>
  <c r="L109" i="28"/>
  <c r="L109" i="29" s="1"/>
  <c r="L110" i="28"/>
  <c r="L110" i="29" s="1"/>
  <c r="L111" i="28"/>
  <c r="L111" i="29" s="1"/>
  <c r="L112" i="28"/>
  <c r="L112" i="29" s="1"/>
  <c r="L113" i="28"/>
  <c r="L113" i="29" s="1"/>
  <c r="L114" i="28"/>
  <c r="L114" i="29" s="1"/>
  <c r="L115" i="28"/>
  <c r="L115" i="29" s="1"/>
  <c r="L116" i="28"/>
  <c r="L116" i="29" s="1"/>
  <c r="L117" i="28"/>
  <c r="L117" i="29" s="1"/>
  <c r="L118" i="28"/>
  <c r="L118" i="29" s="1"/>
  <c r="L119" i="28"/>
  <c r="L119" i="29" s="1"/>
  <c r="L120" i="28"/>
  <c r="L120" i="29" s="1"/>
  <c r="L121" i="28"/>
  <c r="L121" i="29" s="1"/>
  <c r="L122" i="28"/>
  <c r="L122" i="29" s="1"/>
  <c r="L123" i="28"/>
  <c r="L123" i="29" s="1"/>
  <c r="L124" i="28"/>
  <c r="L124" i="29" s="1"/>
  <c r="L125" i="28"/>
  <c r="L125" i="29" s="1"/>
  <c r="L126" i="28"/>
  <c r="L126" i="29" s="1"/>
  <c r="L127" i="28"/>
  <c r="L127" i="29" s="1"/>
  <c r="L128" i="28"/>
  <c r="L128" i="29" s="1"/>
  <c r="L129" i="28"/>
  <c r="L129" i="29" s="1"/>
  <c r="L130" i="28"/>
  <c r="L130" i="29" s="1"/>
  <c r="L131" i="28"/>
  <c r="L131" i="29" s="1"/>
  <c r="L132" i="28"/>
  <c r="L132" i="29" s="1"/>
  <c r="L133" i="28"/>
  <c r="L133" i="29" s="1"/>
  <c r="L134" i="28"/>
  <c r="L134" i="29" s="1"/>
  <c r="L135" i="28"/>
  <c r="L135" i="29" s="1"/>
  <c r="L136" i="28"/>
  <c r="L136" i="29" s="1"/>
  <c r="L137" i="28"/>
  <c r="L137" i="29" s="1"/>
  <c r="L138" i="28"/>
  <c r="L138" i="29" s="1"/>
  <c r="L139" i="28"/>
  <c r="L139" i="29" s="1"/>
  <c r="L140" i="28"/>
  <c r="L140" i="29" s="1"/>
  <c r="L141" i="28"/>
  <c r="L141" i="29" s="1"/>
  <c r="L142" i="28"/>
  <c r="L142" i="29" s="1"/>
  <c r="L143" i="28"/>
  <c r="L143" i="29" s="1"/>
  <c r="L144" i="28"/>
  <c r="L144" i="29" s="1"/>
  <c r="L145" i="28"/>
  <c r="L145" i="29" s="1"/>
  <c r="L146" i="28"/>
  <c r="L146" i="29" s="1"/>
  <c r="L147" i="28"/>
  <c r="L147" i="29" s="1"/>
  <c r="L148" i="28"/>
  <c r="L148" i="29" s="1"/>
  <c r="L149" i="28"/>
  <c r="L149" i="29" s="1"/>
  <c r="L150" i="28"/>
  <c r="L150" i="29" s="1"/>
  <c r="L151" i="28"/>
  <c r="L151" i="29" s="1"/>
  <c r="L152" i="28"/>
  <c r="L152" i="29" s="1"/>
  <c r="L153" i="28"/>
  <c r="L153" i="29" s="1"/>
  <c r="L154" i="28"/>
  <c r="L154" i="29" s="1"/>
  <c r="L155" i="28"/>
  <c r="L155" i="29" s="1"/>
  <c r="L156" i="28"/>
  <c r="L156" i="29" s="1"/>
  <c r="L157" i="28"/>
  <c r="L157" i="29" s="1"/>
  <c r="L158" i="28"/>
  <c r="L158" i="29" s="1"/>
  <c r="L159" i="28"/>
  <c r="L159" i="29" s="1"/>
  <c r="L160" i="28"/>
  <c r="L160" i="29" s="1"/>
  <c r="L161" i="28"/>
  <c r="L161" i="29" s="1"/>
  <c r="L162" i="28"/>
  <c r="L162" i="29" s="1"/>
  <c r="L163" i="28"/>
  <c r="L163" i="29" s="1"/>
  <c r="L164" i="28"/>
  <c r="L164" i="29" s="1"/>
  <c r="L165" i="28"/>
  <c r="L165" i="29" s="1"/>
  <c r="L166" i="28"/>
  <c r="L166" i="29" s="1"/>
  <c r="L167" i="28"/>
  <c r="L167" i="29" s="1"/>
  <c r="L168" i="28"/>
  <c r="L168" i="29" s="1"/>
  <c r="L169" i="28"/>
  <c r="L169" i="29" s="1"/>
  <c r="L170" i="28"/>
  <c r="L170" i="29" s="1"/>
  <c r="L171" i="28"/>
  <c r="L171" i="29" s="1"/>
  <c r="L172" i="28"/>
  <c r="L172" i="29" s="1"/>
  <c r="L173" i="28"/>
  <c r="L173" i="29" s="1"/>
  <c r="L174" i="28"/>
  <c r="L174" i="29" s="1"/>
  <c r="L175" i="28"/>
  <c r="L175" i="29" s="1"/>
  <c r="L176" i="28"/>
  <c r="L176" i="29" s="1"/>
  <c r="L177" i="28"/>
  <c r="L177" i="29" s="1"/>
  <c r="L178" i="28"/>
  <c r="L178" i="29" s="1"/>
  <c r="L179" i="28"/>
  <c r="L179" i="29" s="1"/>
  <c r="L180" i="28"/>
  <c r="L180" i="29" s="1"/>
  <c r="L181" i="28"/>
  <c r="L181" i="29" s="1"/>
  <c r="L182" i="28"/>
  <c r="L182" i="29" s="1"/>
  <c r="L183" i="28"/>
  <c r="L183" i="29" s="1"/>
  <c r="L184" i="28"/>
  <c r="L184" i="29" s="1"/>
  <c r="L185" i="28"/>
  <c r="L185" i="29" s="1"/>
  <c r="L186" i="28"/>
  <c r="L186" i="29" s="1"/>
  <c r="L187" i="28"/>
  <c r="L187" i="29" s="1"/>
  <c r="L188" i="28"/>
  <c r="L188" i="29" s="1"/>
  <c r="L189" i="28"/>
  <c r="L189" i="29" s="1"/>
  <c r="L190" i="28"/>
  <c r="L190" i="29" s="1"/>
  <c r="L191" i="28"/>
  <c r="L191" i="29" s="1"/>
  <c r="L192" i="28"/>
  <c r="L192" i="29" s="1"/>
  <c r="L193" i="28"/>
  <c r="L193" i="29" s="1"/>
  <c r="L194" i="28"/>
  <c r="L194" i="29" s="1"/>
  <c r="L195" i="28"/>
  <c r="L195" i="29" s="1"/>
  <c r="L196" i="28"/>
  <c r="L196" i="29" s="1"/>
  <c r="L197" i="28"/>
  <c r="L197" i="29" s="1"/>
  <c r="L198" i="28"/>
  <c r="L198" i="29" s="1"/>
  <c r="L199" i="28"/>
  <c r="L199" i="29" s="1"/>
  <c r="L200" i="28"/>
  <c r="L200" i="29" s="1"/>
  <c r="L201" i="28"/>
  <c r="L201" i="29" s="1"/>
  <c r="L202" i="28"/>
  <c r="L202" i="29" s="1"/>
  <c r="L203" i="28"/>
  <c r="L203" i="29" s="1"/>
  <c r="L204" i="28"/>
  <c r="L204" i="29" s="1"/>
  <c r="L205" i="28"/>
  <c r="L205" i="29" s="1"/>
  <c r="L206" i="28"/>
  <c r="L206" i="29" s="1"/>
  <c r="L207" i="28"/>
  <c r="L207" i="29" s="1"/>
  <c r="L208" i="28"/>
  <c r="L208" i="29" s="1"/>
  <c r="L209" i="28"/>
  <c r="L209" i="29" s="1"/>
  <c r="L210" i="28"/>
  <c r="L210" i="29" s="1"/>
  <c r="L211" i="28"/>
  <c r="L211" i="29" s="1"/>
  <c r="L212" i="28"/>
  <c r="L212" i="29" s="1"/>
  <c r="L213" i="28"/>
  <c r="L213" i="29" s="1"/>
  <c r="L214" i="28"/>
  <c r="L214" i="29" s="1"/>
  <c r="L215" i="28"/>
  <c r="L215" i="29" s="1"/>
  <c r="L216" i="28"/>
  <c r="L216" i="29" s="1"/>
  <c r="L217" i="28"/>
  <c r="L217" i="29" s="1"/>
  <c r="L218" i="28"/>
  <c r="L218" i="29" s="1"/>
  <c r="L219" i="28"/>
  <c r="L219" i="29" s="1"/>
  <c r="L220" i="28"/>
  <c r="L220" i="29" s="1"/>
  <c r="L221" i="28"/>
  <c r="L221" i="29" s="1"/>
  <c r="L222" i="28"/>
  <c r="L222" i="29" s="1"/>
  <c r="L223" i="28"/>
  <c r="L223" i="29" s="1"/>
  <c r="L224" i="28"/>
  <c r="L224" i="29" s="1"/>
  <c r="L225" i="28"/>
  <c r="L225" i="29" s="1"/>
  <c r="L226" i="28"/>
  <c r="L226" i="29" s="1"/>
  <c r="L227" i="28"/>
  <c r="L227" i="29" s="1"/>
  <c r="L228" i="28"/>
  <c r="L228" i="29" s="1"/>
  <c r="L229" i="28"/>
  <c r="L229" i="29" s="1"/>
  <c r="L230" i="28"/>
  <c r="L230" i="29" s="1"/>
  <c r="L231" i="28"/>
  <c r="L231" i="29" s="1"/>
  <c r="L232" i="28"/>
  <c r="L232" i="29" s="1"/>
  <c r="L233" i="28"/>
  <c r="L233" i="29" s="1"/>
  <c r="L234" i="28"/>
  <c r="L234" i="29" s="1"/>
  <c r="L235" i="28"/>
  <c r="L235" i="29" s="1"/>
  <c r="L236" i="28"/>
  <c r="L236" i="29" s="1"/>
  <c r="L237" i="28"/>
  <c r="L237" i="29" s="1"/>
  <c r="L238" i="28"/>
  <c r="L238" i="29" s="1"/>
  <c r="L239" i="28"/>
  <c r="L239" i="29" s="1"/>
  <c r="L240" i="28"/>
  <c r="L240" i="29" s="1"/>
  <c r="L241" i="28"/>
  <c r="L241" i="29" s="1"/>
  <c r="L242" i="28"/>
  <c r="L242" i="29" s="1"/>
  <c r="L243" i="28"/>
  <c r="L243" i="29" s="1"/>
  <c r="L244" i="28"/>
  <c r="L244" i="29" s="1"/>
  <c r="L245" i="28"/>
  <c r="L245" i="29" s="1"/>
  <c r="L246" i="28"/>
  <c r="L246" i="29" s="1"/>
  <c r="L247" i="28"/>
  <c r="L247" i="29" s="1"/>
  <c r="L248" i="28"/>
  <c r="L248" i="29" s="1"/>
  <c r="L249" i="28"/>
  <c r="L249" i="29" s="1"/>
  <c r="L250" i="28"/>
  <c r="L250" i="29" s="1"/>
  <c r="L251" i="28"/>
  <c r="L251" i="29" s="1"/>
  <c r="L252" i="28"/>
  <c r="L252" i="29" s="1"/>
  <c r="L253" i="28"/>
  <c r="L253" i="29" s="1"/>
  <c r="L254" i="28"/>
  <c r="L254" i="29" s="1"/>
  <c r="L255" i="28"/>
  <c r="L255" i="29" s="1"/>
  <c r="L256" i="28"/>
  <c r="L256" i="29" s="1"/>
  <c r="L257" i="28"/>
  <c r="L257" i="29" s="1"/>
  <c r="L258" i="28"/>
  <c r="L258" i="29" s="1"/>
  <c r="L259" i="28"/>
  <c r="L259" i="29" s="1"/>
  <c r="L260" i="28"/>
  <c r="L260" i="29" s="1"/>
  <c r="L261" i="28"/>
  <c r="L261" i="29" s="1"/>
  <c r="L262" i="28"/>
  <c r="L262" i="29" s="1"/>
  <c r="L263" i="28"/>
  <c r="L263" i="29" s="1"/>
  <c r="L264" i="28"/>
  <c r="L264" i="29" s="1"/>
  <c r="L265" i="28"/>
  <c r="L265" i="29" s="1"/>
  <c r="L266" i="28"/>
  <c r="L266" i="29" s="1"/>
  <c r="L267" i="28"/>
  <c r="L267" i="29" s="1"/>
  <c r="L268" i="28"/>
  <c r="L268" i="29" s="1"/>
  <c r="L269" i="28"/>
  <c r="L269" i="29" s="1"/>
  <c r="L270" i="28"/>
  <c r="L270" i="29" s="1"/>
  <c r="L271" i="28"/>
  <c r="L271" i="29" s="1"/>
  <c r="L272" i="28"/>
  <c r="L272" i="29" s="1"/>
  <c r="L273" i="28"/>
  <c r="L273" i="29" s="1"/>
  <c r="L274" i="28"/>
  <c r="L274" i="29" s="1"/>
  <c r="L275" i="28"/>
  <c r="L275" i="29" s="1"/>
  <c r="L276" i="28"/>
  <c r="L276" i="29" s="1"/>
  <c r="L277" i="28"/>
  <c r="L277" i="29" s="1"/>
  <c r="L278" i="28"/>
  <c r="L278" i="29" s="1"/>
  <c r="L279" i="28"/>
  <c r="L279" i="29" s="1"/>
  <c r="L280" i="28"/>
  <c r="L280" i="29" s="1"/>
  <c r="L281" i="28"/>
  <c r="L281" i="29" s="1"/>
  <c r="L282" i="28"/>
  <c r="L282" i="29" s="1"/>
  <c r="L283" i="28"/>
  <c r="L283" i="29" s="1"/>
  <c r="L284" i="28"/>
  <c r="L284" i="29" s="1"/>
  <c r="L285" i="28"/>
  <c r="L285" i="29" s="1"/>
  <c r="L286" i="28"/>
  <c r="L286" i="29" s="1"/>
  <c r="L287" i="28"/>
  <c r="L287" i="29" s="1"/>
  <c r="L288" i="28"/>
  <c r="L288" i="29" s="1"/>
  <c r="L289" i="28"/>
  <c r="L289" i="29" s="1"/>
  <c r="L290" i="28"/>
  <c r="L290" i="29" s="1"/>
  <c r="L291" i="28"/>
  <c r="L291" i="29" s="1"/>
  <c r="L292" i="28"/>
  <c r="L292" i="29" s="1"/>
  <c r="L293" i="28"/>
  <c r="L293" i="29" s="1"/>
  <c r="L294" i="28"/>
  <c r="L294" i="29" s="1"/>
  <c r="L295" i="28"/>
  <c r="L295" i="29" s="1"/>
  <c r="L296" i="28"/>
  <c r="L296" i="29" s="1"/>
  <c r="L297" i="28"/>
  <c r="L297" i="29" s="1"/>
  <c r="L298" i="28"/>
  <c r="L298" i="29" s="1"/>
  <c r="L299" i="28"/>
  <c r="L299" i="29" s="1"/>
  <c r="L300" i="28"/>
  <c r="L300" i="29" s="1"/>
  <c r="L301" i="28"/>
  <c r="L301" i="29" s="1"/>
  <c r="L302" i="28"/>
  <c r="L302" i="29" s="1"/>
  <c r="L303" i="28"/>
  <c r="L303" i="29" s="1"/>
  <c r="L304" i="28"/>
  <c r="L304" i="29" s="1"/>
  <c r="L305" i="28"/>
  <c r="L305" i="29" s="1"/>
  <c r="L306" i="28"/>
  <c r="L306" i="29" s="1"/>
  <c r="L307" i="28"/>
  <c r="L307" i="29" s="1"/>
  <c r="L308" i="28"/>
  <c r="L308" i="29" s="1"/>
  <c r="L309" i="28"/>
  <c r="L309" i="29" s="1"/>
  <c r="L310" i="28"/>
  <c r="L310" i="29" s="1"/>
  <c r="L311" i="28"/>
  <c r="L311" i="29" s="1"/>
  <c r="L312" i="28"/>
  <c r="L312" i="29" s="1"/>
  <c r="L313" i="28"/>
  <c r="L313" i="29" s="1"/>
  <c r="L314" i="28"/>
  <c r="L314" i="29" s="1"/>
  <c r="L315" i="28"/>
  <c r="L315" i="29" s="1"/>
  <c r="L316" i="28"/>
  <c r="L316" i="29" s="1"/>
  <c r="L317" i="28"/>
  <c r="L317" i="29" s="1"/>
  <c r="L318" i="28"/>
  <c r="L318" i="29" s="1"/>
  <c r="L319" i="28"/>
  <c r="L319" i="29" s="1"/>
  <c r="L320" i="28"/>
  <c r="L320" i="29" s="1"/>
  <c r="L321" i="28"/>
  <c r="L321" i="29" s="1"/>
  <c r="L322" i="28"/>
  <c r="L322" i="29" s="1"/>
  <c r="L323" i="28"/>
  <c r="L323" i="29" s="1"/>
  <c r="L324" i="28"/>
  <c r="L324" i="29" s="1"/>
  <c r="L325" i="28"/>
  <c r="L325" i="29" s="1"/>
  <c r="L326" i="28"/>
  <c r="L326" i="29" s="1"/>
  <c r="L327" i="28"/>
  <c r="L327" i="29" s="1"/>
  <c r="L328" i="28"/>
  <c r="L328" i="29" s="1"/>
  <c r="L329" i="28"/>
  <c r="L329" i="29" s="1"/>
  <c r="L330" i="28"/>
  <c r="L330" i="29" s="1"/>
  <c r="L331" i="28"/>
  <c r="L331" i="29" s="1"/>
  <c r="L332" i="28"/>
  <c r="L332" i="29" s="1"/>
  <c r="L333" i="28"/>
  <c r="L333" i="29" s="1"/>
  <c r="L334" i="28"/>
  <c r="L334" i="29" s="1"/>
  <c r="L335" i="28"/>
  <c r="L335" i="29" s="1"/>
  <c r="L336" i="28"/>
  <c r="L336" i="29" s="1"/>
  <c r="L337" i="28"/>
  <c r="L337" i="29" s="1"/>
  <c r="L338" i="28"/>
  <c r="L338" i="29" s="1"/>
  <c r="L339" i="28"/>
  <c r="L339" i="29" s="1"/>
  <c r="L340" i="28"/>
  <c r="L340" i="29" s="1"/>
  <c r="L341" i="28"/>
  <c r="L341" i="29" s="1"/>
  <c r="L342" i="28"/>
  <c r="L342" i="29" s="1"/>
  <c r="L343" i="28"/>
  <c r="L343" i="29" s="1"/>
  <c r="L344" i="28"/>
  <c r="L344" i="29" s="1"/>
  <c r="L345" i="28"/>
  <c r="L345" i="29" s="1"/>
  <c r="L346" i="28"/>
  <c r="L346" i="29" s="1"/>
  <c r="L347" i="28"/>
  <c r="L347" i="29" s="1"/>
  <c r="L348" i="28"/>
  <c r="L348" i="29" s="1"/>
  <c r="L349" i="28"/>
  <c r="L349" i="29" s="1"/>
  <c r="L350" i="28"/>
  <c r="L350" i="29" s="1"/>
  <c r="L351" i="28"/>
  <c r="L351" i="29" s="1"/>
  <c r="L352" i="28"/>
  <c r="L352" i="29" s="1"/>
  <c r="L353" i="28"/>
  <c r="L353" i="29" s="1"/>
  <c r="L354" i="28"/>
  <c r="L354" i="29" s="1"/>
  <c r="L355" i="28"/>
  <c r="L355" i="29" s="1"/>
  <c r="L356" i="28"/>
  <c r="L356" i="29" s="1"/>
  <c r="L357" i="28"/>
  <c r="L357" i="29" s="1"/>
  <c r="L358" i="28"/>
  <c r="L358" i="29" s="1"/>
  <c r="L359" i="28"/>
  <c r="L359" i="29" s="1"/>
  <c r="L360" i="28"/>
  <c r="L360" i="29" s="1"/>
  <c r="L361" i="28"/>
  <c r="L361" i="29" s="1"/>
  <c r="L362" i="28"/>
  <c r="L362" i="29" s="1"/>
  <c r="L363" i="28"/>
  <c r="L363" i="29" s="1"/>
  <c r="L364" i="28"/>
  <c r="L364" i="29" s="1"/>
  <c r="L365" i="28"/>
  <c r="L365" i="29" s="1"/>
  <c r="L366" i="28"/>
  <c r="L366" i="29" s="1"/>
  <c r="L367" i="28"/>
  <c r="L367" i="29" s="1"/>
  <c r="L368" i="28"/>
  <c r="L368" i="29" s="1"/>
  <c r="L369" i="28"/>
  <c r="L369" i="29" s="1"/>
  <c r="L370" i="28"/>
  <c r="L370" i="29" s="1"/>
  <c r="L371" i="28"/>
  <c r="L371" i="29" s="1"/>
  <c r="L372" i="28"/>
  <c r="L372" i="29" s="1"/>
  <c r="L373" i="28"/>
  <c r="L373" i="29" s="1"/>
  <c r="L374" i="28"/>
  <c r="L374" i="29" s="1"/>
  <c r="L375" i="28"/>
  <c r="L375" i="29" s="1"/>
  <c r="L376" i="28"/>
  <c r="L376" i="29" s="1"/>
  <c r="L377" i="28"/>
  <c r="L377" i="29" s="1"/>
  <c r="L378" i="28"/>
  <c r="L378" i="29" s="1"/>
  <c r="L379" i="28"/>
  <c r="L379" i="29" s="1"/>
  <c r="L380" i="28"/>
  <c r="L380" i="29" s="1"/>
  <c r="L381" i="28"/>
  <c r="L381" i="29" s="1"/>
  <c r="L382" i="28"/>
  <c r="L382" i="29" s="1"/>
  <c r="L383" i="28"/>
  <c r="L383" i="29" s="1"/>
  <c r="L384" i="28"/>
  <c r="L384" i="29" s="1"/>
  <c r="L385" i="28"/>
  <c r="L385" i="29" s="1"/>
  <c r="L386" i="28"/>
  <c r="L386" i="29" s="1"/>
  <c r="L387" i="28"/>
  <c r="L387" i="29" s="1"/>
  <c r="L388" i="28"/>
  <c r="L388" i="29" s="1"/>
  <c r="L389" i="28"/>
  <c r="L389" i="29" s="1"/>
  <c r="L390" i="28"/>
  <c r="L390" i="29" s="1"/>
  <c r="L391" i="28"/>
  <c r="L391" i="29" s="1"/>
  <c r="L392" i="28"/>
  <c r="L392" i="29" s="1"/>
  <c r="L393" i="28"/>
  <c r="L393" i="29" s="1"/>
  <c r="L394" i="28"/>
  <c r="L394" i="29" s="1"/>
  <c r="L395" i="28"/>
  <c r="L395" i="29" s="1"/>
  <c r="L396" i="28"/>
  <c r="L396" i="29" s="1"/>
  <c r="L397" i="28"/>
  <c r="L397" i="29" s="1"/>
  <c r="L398" i="28"/>
  <c r="L398" i="29" s="1"/>
  <c r="L399" i="28"/>
  <c r="L399" i="29" s="1"/>
  <c r="L400" i="28"/>
  <c r="L400" i="29" s="1"/>
  <c r="L401" i="28"/>
  <c r="L401" i="29" s="1"/>
  <c r="L402" i="28"/>
  <c r="L402" i="29" s="1"/>
  <c r="L403" i="28"/>
  <c r="L403" i="29" s="1"/>
  <c r="L404" i="28"/>
  <c r="L404" i="29" s="1"/>
  <c r="L405" i="28"/>
  <c r="L405" i="29" s="1"/>
  <c r="L406" i="28"/>
  <c r="L406" i="29" s="1"/>
  <c r="L407" i="28"/>
  <c r="L407" i="29" s="1"/>
  <c r="L408" i="28"/>
  <c r="L408" i="29" s="1"/>
  <c r="L409" i="28"/>
  <c r="L409" i="29" s="1"/>
  <c r="L410" i="28"/>
  <c r="L410" i="29" s="1"/>
  <c r="L411" i="28"/>
  <c r="L411" i="29" s="1"/>
  <c r="L412" i="28"/>
  <c r="L412" i="29" s="1"/>
  <c r="L413" i="28"/>
  <c r="L413" i="29" s="1"/>
  <c r="L414" i="28"/>
  <c r="L414" i="29" s="1"/>
  <c r="L415" i="28"/>
  <c r="L415" i="29" s="1"/>
  <c r="L416" i="28"/>
  <c r="L416" i="29" s="1"/>
  <c r="L417" i="28"/>
  <c r="L417" i="29" s="1"/>
  <c r="L418" i="28"/>
  <c r="L418" i="29" s="1"/>
  <c r="L419" i="28"/>
  <c r="L419" i="29" s="1"/>
  <c r="L420" i="28"/>
  <c r="L420" i="29" s="1"/>
  <c r="L421" i="28"/>
  <c r="L421" i="29" s="1"/>
  <c r="L422" i="28"/>
  <c r="L422" i="29" s="1"/>
  <c r="L423" i="28"/>
  <c r="L423" i="29" s="1"/>
  <c r="L424" i="28"/>
  <c r="L424" i="29" s="1"/>
  <c r="L425" i="28"/>
  <c r="L425" i="29" s="1"/>
  <c r="L426" i="28"/>
  <c r="L426" i="29" s="1"/>
  <c r="L427" i="28"/>
  <c r="L427" i="29" s="1"/>
  <c r="L428" i="28"/>
  <c r="L428" i="29" s="1"/>
  <c r="L429" i="28"/>
  <c r="L429" i="29" s="1"/>
  <c r="L430" i="28"/>
  <c r="L430" i="29" s="1"/>
  <c r="L431" i="28"/>
  <c r="L431" i="29" s="1"/>
  <c r="L432" i="28"/>
  <c r="L432" i="29" s="1"/>
  <c r="L433" i="28"/>
  <c r="L433" i="29" s="1"/>
  <c r="L434" i="28"/>
  <c r="L434" i="29" s="1"/>
  <c r="L435" i="28"/>
  <c r="L435" i="29" s="1"/>
  <c r="L436" i="28"/>
  <c r="L436" i="29" s="1"/>
  <c r="L437" i="28"/>
  <c r="L437" i="29" s="1"/>
  <c r="L438" i="28"/>
  <c r="L438" i="29" s="1"/>
  <c r="L439" i="28"/>
  <c r="L439" i="29" s="1"/>
  <c r="L440" i="28"/>
  <c r="L440" i="29" s="1"/>
  <c r="L441" i="28"/>
  <c r="L441" i="29" s="1"/>
  <c r="L442" i="28"/>
  <c r="L442" i="29" s="1"/>
  <c r="L443" i="28"/>
  <c r="L443" i="29" s="1"/>
  <c r="L444" i="28"/>
  <c r="L444" i="29" s="1"/>
  <c r="L445" i="28"/>
  <c r="L445" i="29" s="1"/>
  <c r="L446" i="28"/>
  <c r="L446" i="29" s="1"/>
  <c r="L447" i="28"/>
  <c r="L447" i="29" s="1"/>
  <c r="L448" i="28"/>
  <c r="L448" i="29" s="1"/>
  <c r="L449" i="28"/>
  <c r="L449" i="29" s="1"/>
  <c r="L450" i="28"/>
  <c r="L450" i="29" s="1"/>
  <c r="L451" i="28"/>
  <c r="L451" i="29" s="1"/>
  <c r="L2" i="28"/>
  <c r="L2" i="29" s="1"/>
  <c r="K3" i="28"/>
  <c r="K3" i="29" s="1"/>
  <c r="K4" i="28"/>
  <c r="K4" i="29" s="1"/>
  <c r="K5" i="28"/>
  <c r="K5" i="29" s="1"/>
  <c r="K6" i="28"/>
  <c r="K6" i="29" s="1"/>
  <c r="K7" i="28"/>
  <c r="K7" i="29" s="1"/>
  <c r="K8" i="28"/>
  <c r="K8" i="29" s="1"/>
  <c r="K9" i="28"/>
  <c r="K9" i="29" s="1"/>
  <c r="K10" i="28"/>
  <c r="K10" i="29" s="1"/>
  <c r="K11" i="28"/>
  <c r="K11" i="29" s="1"/>
  <c r="K12" i="28"/>
  <c r="K12" i="29" s="1"/>
  <c r="K13" i="28"/>
  <c r="K13" i="29" s="1"/>
  <c r="K14" i="28"/>
  <c r="K14" i="29" s="1"/>
  <c r="K15" i="28"/>
  <c r="K15" i="29" s="1"/>
  <c r="K16" i="28"/>
  <c r="K16" i="29" s="1"/>
  <c r="K17" i="28"/>
  <c r="K17" i="29" s="1"/>
  <c r="K18" i="28"/>
  <c r="K18" i="29" s="1"/>
  <c r="K19" i="28"/>
  <c r="K19" i="29" s="1"/>
  <c r="K20" i="28"/>
  <c r="K20" i="29" s="1"/>
  <c r="K21" i="28"/>
  <c r="K21" i="29" s="1"/>
  <c r="K22" i="28"/>
  <c r="K22" i="29" s="1"/>
  <c r="K23" i="28"/>
  <c r="K23" i="29" s="1"/>
  <c r="K24" i="28"/>
  <c r="K24" i="29" s="1"/>
  <c r="K25" i="28"/>
  <c r="K25" i="29" s="1"/>
  <c r="K26" i="28"/>
  <c r="K26" i="29" s="1"/>
  <c r="K27" i="28"/>
  <c r="K27" i="29" s="1"/>
  <c r="K28" i="28"/>
  <c r="K28" i="29" s="1"/>
  <c r="K29" i="28"/>
  <c r="K29" i="29" s="1"/>
  <c r="K30" i="28"/>
  <c r="K30" i="29" s="1"/>
  <c r="K31" i="28"/>
  <c r="K31" i="29" s="1"/>
  <c r="K32" i="28"/>
  <c r="K32" i="29" s="1"/>
  <c r="K33" i="28"/>
  <c r="K33" i="29" s="1"/>
  <c r="K34" i="28"/>
  <c r="K34" i="29" s="1"/>
  <c r="K35" i="28"/>
  <c r="K35" i="29" s="1"/>
  <c r="K36" i="28"/>
  <c r="K36" i="29" s="1"/>
  <c r="K37" i="28"/>
  <c r="K37" i="29" s="1"/>
  <c r="K38" i="28"/>
  <c r="K38" i="29" s="1"/>
  <c r="K39" i="28"/>
  <c r="K39" i="29" s="1"/>
  <c r="K40" i="28"/>
  <c r="K40" i="29" s="1"/>
  <c r="K41" i="28"/>
  <c r="K41" i="29" s="1"/>
  <c r="K42" i="28"/>
  <c r="K42" i="29" s="1"/>
  <c r="K43" i="28"/>
  <c r="K43" i="29" s="1"/>
  <c r="K44" i="28"/>
  <c r="K44" i="29" s="1"/>
  <c r="K45" i="28"/>
  <c r="K45" i="29" s="1"/>
  <c r="K46" i="28"/>
  <c r="K46" i="29" s="1"/>
  <c r="K47" i="28"/>
  <c r="K47" i="29" s="1"/>
  <c r="K48" i="28"/>
  <c r="K48" i="29" s="1"/>
  <c r="K49" i="28"/>
  <c r="K49" i="29" s="1"/>
  <c r="K50" i="28"/>
  <c r="K50" i="29" s="1"/>
  <c r="K51" i="28"/>
  <c r="K51" i="29" s="1"/>
  <c r="K52" i="28"/>
  <c r="K52" i="29" s="1"/>
  <c r="K53" i="28"/>
  <c r="K53" i="29" s="1"/>
  <c r="K54" i="28"/>
  <c r="K54" i="29" s="1"/>
  <c r="K55" i="28"/>
  <c r="K55" i="29" s="1"/>
  <c r="K56" i="28"/>
  <c r="K56" i="29" s="1"/>
  <c r="K57" i="28"/>
  <c r="K57" i="29" s="1"/>
  <c r="K58" i="28"/>
  <c r="K58" i="29" s="1"/>
  <c r="K59" i="28"/>
  <c r="K59" i="29" s="1"/>
  <c r="K60" i="28"/>
  <c r="K60" i="29" s="1"/>
  <c r="K61" i="28"/>
  <c r="K61" i="29" s="1"/>
  <c r="K62" i="28"/>
  <c r="K62" i="29" s="1"/>
  <c r="K63" i="28"/>
  <c r="K63" i="29" s="1"/>
  <c r="K64" i="28"/>
  <c r="K64" i="29" s="1"/>
  <c r="K65" i="28"/>
  <c r="K65" i="29" s="1"/>
  <c r="K66" i="28"/>
  <c r="K66" i="29" s="1"/>
  <c r="K67" i="28"/>
  <c r="K67" i="29" s="1"/>
  <c r="K68" i="28"/>
  <c r="K68" i="29" s="1"/>
  <c r="K69" i="28"/>
  <c r="K69" i="29" s="1"/>
  <c r="K70" i="28"/>
  <c r="K70" i="29" s="1"/>
  <c r="K71" i="28"/>
  <c r="K71" i="29" s="1"/>
  <c r="K72" i="28"/>
  <c r="K72" i="29" s="1"/>
  <c r="K73" i="28"/>
  <c r="K73" i="29" s="1"/>
  <c r="K74" i="28"/>
  <c r="K74" i="29" s="1"/>
  <c r="K75" i="28"/>
  <c r="K75" i="29" s="1"/>
  <c r="K76" i="28"/>
  <c r="K76" i="29" s="1"/>
  <c r="K77" i="28"/>
  <c r="K77" i="29" s="1"/>
  <c r="K78" i="28"/>
  <c r="K78" i="29" s="1"/>
  <c r="K79" i="28"/>
  <c r="K79" i="29" s="1"/>
  <c r="K80" i="28"/>
  <c r="K80" i="29" s="1"/>
  <c r="K81" i="28"/>
  <c r="K81" i="29" s="1"/>
  <c r="K82" i="28"/>
  <c r="K82" i="29" s="1"/>
  <c r="K83" i="28"/>
  <c r="K83" i="29" s="1"/>
  <c r="K84" i="28"/>
  <c r="K84" i="29" s="1"/>
  <c r="K85" i="28"/>
  <c r="K85" i="29" s="1"/>
  <c r="K86" i="28"/>
  <c r="K86" i="29" s="1"/>
  <c r="K87" i="28"/>
  <c r="K87" i="29" s="1"/>
  <c r="K88" i="28"/>
  <c r="K88" i="29" s="1"/>
  <c r="K89" i="28"/>
  <c r="K89" i="29" s="1"/>
  <c r="K90" i="28"/>
  <c r="K90" i="29" s="1"/>
  <c r="K91" i="28"/>
  <c r="K91" i="29" s="1"/>
  <c r="K92" i="28"/>
  <c r="K92" i="29" s="1"/>
  <c r="K93" i="28"/>
  <c r="K93" i="29" s="1"/>
  <c r="K94" i="28"/>
  <c r="K94" i="29" s="1"/>
  <c r="K95" i="28"/>
  <c r="K95" i="29" s="1"/>
  <c r="K96" i="28"/>
  <c r="K96" i="29" s="1"/>
  <c r="K97" i="28"/>
  <c r="K97" i="29" s="1"/>
  <c r="K98" i="28"/>
  <c r="K98" i="29" s="1"/>
  <c r="K99" i="28"/>
  <c r="K99" i="29" s="1"/>
  <c r="K100" i="28"/>
  <c r="K100" i="29" s="1"/>
  <c r="K101" i="28"/>
  <c r="K101" i="29" s="1"/>
  <c r="K102" i="28"/>
  <c r="K102" i="29" s="1"/>
  <c r="K103" i="28"/>
  <c r="K103" i="29" s="1"/>
  <c r="K104" i="28"/>
  <c r="K104" i="29" s="1"/>
  <c r="K105" i="28"/>
  <c r="K105" i="29" s="1"/>
  <c r="K106" i="28"/>
  <c r="K106" i="29" s="1"/>
  <c r="K107" i="28"/>
  <c r="K107" i="29" s="1"/>
  <c r="K108" i="28"/>
  <c r="K108" i="29" s="1"/>
  <c r="K109" i="28"/>
  <c r="K109" i="29" s="1"/>
  <c r="K110" i="28"/>
  <c r="K110" i="29" s="1"/>
  <c r="K111" i="28"/>
  <c r="K111" i="29" s="1"/>
  <c r="K112" i="28"/>
  <c r="K112" i="29" s="1"/>
  <c r="K113" i="28"/>
  <c r="K113" i="29" s="1"/>
  <c r="K114" i="28"/>
  <c r="K114" i="29" s="1"/>
  <c r="K115" i="28"/>
  <c r="K115" i="29" s="1"/>
  <c r="K116" i="28"/>
  <c r="K116" i="29" s="1"/>
  <c r="K117" i="28"/>
  <c r="K117" i="29" s="1"/>
  <c r="K118" i="28"/>
  <c r="K118" i="29" s="1"/>
  <c r="K119" i="28"/>
  <c r="K119" i="29" s="1"/>
  <c r="K120" i="28"/>
  <c r="K120" i="29" s="1"/>
  <c r="K121" i="28"/>
  <c r="K121" i="29" s="1"/>
  <c r="K122" i="28"/>
  <c r="K122" i="29" s="1"/>
  <c r="K123" i="28"/>
  <c r="K123" i="29" s="1"/>
  <c r="K124" i="28"/>
  <c r="K124" i="29" s="1"/>
  <c r="K125" i="28"/>
  <c r="K125" i="29" s="1"/>
  <c r="K126" i="28"/>
  <c r="K126" i="29" s="1"/>
  <c r="K127" i="28"/>
  <c r="K127" i="29" s="1"/>
  <c r="K128" i="28"/>
  <c r="K128" i="29" s="1"/>
  <c r="K129" i="28"/>
  <c r="K129" i="29" s="1"/>
  <c r="K130" i="28"/>
  <c r="K130" i="29" s="1"/>
  <c r="K131" i="28"/>
  <c r="K131" i="29" s="1"/>
  <c r="K132" i="28"/>
  <c r="K132" i="29" s="1"/>
  <c r="K133" i="28"/>
  <c r="K133" i="29" s="1"/>
  <c r="K134" i="28"/>
  <c r="K134" i="29" s="1"/>
  <c r="K135" i="28"/>
  <c r="K135" i="29" s="1"/>
  <c r="K136" i="28"/>
  <c r="K136" i="29" s="1"/>
  <c r="K137" i="28"/>
  <c r="K137" i="29" s="1"/>
  <c r="K138" i="28"/>
  <c r="K138" i="29" s="1"/>
  <c r="K139" i="28"/>
  <c r="K139" i="29" s="1"/>
  <c r="K140" i="28"/>
  <c r="K140" i="29" s="1"/>
  <c r="K141" i="28"/>
  <c r="K141" i="29" s="1"/>
  <c r="K142" i="28"/>
  <c r="K142" i="29" s="1"/>
  <c r="K143" i="28"/>
  <c r="K143" i="29" s="1"/>
  <c r="K144" i="28"/>
  <c r="K144" i="29" s="1"/>
  <c r="K145" i="28"/>
  <c r="K145" i="29" s="1"/>
  <c r="K146" i="28"/>
  <c r="K146" i="29" s="1"/>
  <c r="K147" i="28"/>
  <c r="K147" i="29" s="1"/>
  <c r="K148" i="28"/>
  <c r="K148" i="29" s="1"/>
  <c r="K149" i="28"/>
  <c r="K149" i="29" s="1"/>
  <c r="K150" i="28"/>
  <c r="K150" i="29" s="1"/>
  <c r="K151" i="28"/>
  <c r="K151" i="29" s="1"/>
  <c r="K152" i="28"/>
  <c r="K152" i="29" s="1"/>
  <c r="K153" i="28"/>
  <c r="K153" i="29" s="1"/>
  <c r="K154" i="28"/>
  <c r="K154" i="29" s="1"/>
  <c r="K155" i="28"/>
  <c r="K155" i="29" s="1"/>
  <c r="K156" i="28"/>
  <c r="K156" i="29" s="1"/>
  <c r="K157" i="28"/>
  <c r="K157" i="29" s="1"/>
  <c r="K158" i="28"/>
  <c r="K158" i="29" s="1"/>
  <c r="K159" i="28"/>
  <c r="K159" i="29" s="1"/>
  <c r="K160" i="28"/>
  <c r="K160" i="29" s="1"/>
  <c r="K161" i="28"/>
  <c r="K161" i="29" s="1"/>
  <c r="K162" i="28"/>
  <c r="K162" i="29" s="1"/>
  <c r="K163" i="28"/>
  <c r="K163" i="29" s="1"/>
  <c r="K164" i="28"/>
  <c r="K164" i="29" s="1"/>
  <c r="K165" i="28"/>
  <c r="K165" i="29" s="1"/>
  <c r="K166" i="28"/>
  <c r="K166" i="29" s="1"/>
  <c r="K167" i="28"/>
  <c r="K167" i="29" s="1"/>
  <c r="K168" i="28"/>
  <c r="K168" i="29" s="1"/>
  <c r="K169" i="28"/>
  <c r="K169" i="29" s="1"/>
  <c r="K170" i="28"/>
  <c r="K170" i="29" s="1"/>
  <c r="K171" i="28"/>
  <c r="K171" i="29" s="1"/>
  <c r="K172" i="28"/>
  <c r="K172" i="29" s="1"/>
  <c r="K173" i="28"/>
  <c r="K173" i="29" s="1"/>
  <c r="K174" i="28"/>
  <c r="K174" i="29" s="1"/>
  <c r="K175" i="28"/>
  <c r="K175" i="29" s="1"/>
  <c r="K176" i="28"/>
  <c r="K176" i="29" s="1"/>
  <c r="K177" i="28"/>
  <c r="K177" i="29" s="1"/>
  <c r="K178" i="28"/>
  <c r="K178" i="29" s="1"/>
  <c r="K179" i="28"/>
  <c r="K179" i="29" s="1"/>
  <c r="K180" i="28"/>
  <c r="K180" i="29" s="1"/>
  <c r="K181" i="28"/>
  <c r="K181" i="29" s="1"/>
  <c r="K182" i="28"/>
  <c r="K182" i="29" s="1"/>
  <c r="K183" i="28"/>
  <c r="K183" i="29" s="1"/>
  <c r="K184" i="28"/>
  <c r="K184" i="29" s="1"/>
  <c r="K185" i="28"/>
  <c r="K185" i="29" s="1"/>
  <c r="K186" i="28"/>
  <c r="K186" i="29" s="1"/>
  <c r="K187" i="28"/>
  <c r="K187" i="29" s="1"/>
  <c r="K188" i="28"/>
  <c r="K188" i="29" s="1"/>
  <c r="K189" i="28"/>
  <c r="K189" i="29" s="1"/>
  <c r="K190" i="28"/>
  <c r="K190" i="29" s="1"/>
  <c r="K191" i="28"/>
  <c r="K191" i="29" s="1"/>
  <c r="K192" i="28"/>
  <c r="K192" i="29" s="1"/>
  <c r="K193" i="28"/>
  <c r="K193" i="29" s="1"/>
  <c r="K194" i="28"/>
  <c r="K194" i="29" s="1"/>
  <c r="K195" i="28"/>
  <c r="K195" i="29" s="1"/>
  <c r="K196" i="28"/>
  <c r="K196" i="29" s="1"/>
  <c r="K197" i="28"/>
  <c r="K197" i="29" s="1"/>
  <c r="K198" i="28"/>
  <c r="K198" i="29" s="1"/>
  <c r="K199" i="28"/>
  <c r="K199" i="29" s="1"/>
  <c r="K200" i="28"/>
  <c r="K200" i="29" s="1"/>
  <c r="K201" i="28"/>
  <c r="K201" i="29" s="1"/>
  <c r="K202" i="28"/>
  <c r="K202" i="29" s="1"/>
  <c r="K203" i="28"/>
  <c r="K203" i="29" s="1"/>
  <c r="K204" i="28"/>
  <c r="K204" i="29" s="1"/>
  <c r="K205" i="28"/>
  <c r="K205" i="29" s="1"/>
  <c r="K206" i="28"/>
  <c r="K206" i="29" s="1"/>
  <c r="K207" i="28"/>
  <c r="K207" i="29" s="1"/>
  <c r="K208" i="28"/>
  <c r="K208" i="29" s="1"/>
  <c r="K209" i="28"/>
  <c r="K209" i="29" s="1"/>
  <c r="K210" i="28"/>
  <c r="K210" i="29" s="1"/>
  <c r="K211" i="28"/>
  <c r="K211" i="29" s="1"/>
  <c r="K212" i="28"/>
  <c r="K212" i="29" s="1"/>
  <c r="K213" i="28"/>
  <c r="K213" i="29" s="1"/>
  <c r="K214" i="28"/>
  <c r="K214" i="29" s="1"/>
  <c r="K215" i="28"/>
  <c r="K215" i="29" s="1"/>
  <c r="K216" i="28"/>
  <c r="K216" i="29" s="1"/>
  <c r="K217" i="28"/>
  <c r="K217" i="29" s="1"/>
  <c r="K218" i="28"/>
  <c r="K218" i="29" s="1"/>
  <c r="K219" i="28"/>
  <c r="K219" i="29" s="1"/>
  <c r="K220" i="28"/>
  <c r="K220" i="29" s="1"/>
  <c r="K221" i="28"/>
  <c r="K221" i="29" s="1"/>
  <c r="K222" i="28"/>
  <c r="K222" i="29" s="1"/>
  <c r="K223" i="28"/>
  <c r="K223" i="29" s="1"/>
  <c r="K224" i="28"/>
  <c r="K224" i="29" s="1"/>
  <c r="K225" i="28"/>
  <c r="K225" i="29" s="1"/>
  <c r="K226" i="28"/>
  <c r="K226" i="29" s="1"/>
  <c r="K227" i="28"/>
  <c r="K227" i="29" s="1"/>
  <c r="K228" i="28"/>
  <c r="K228" i="29" s="1"/>
  <c r="K229" i="28"/>
  <c r="K229" i="29" s="1"/>
  <c r="K230" i="28"/>
  <c r="K230" i="29" s="1"/>
  <c r="K231" i="28"/>
  <c r="K231" i="29" s="1"/>
  <c r="K232" i="28"/>
  <c r="K232" i="29" s="1"/>
  <c r="K233" i="28"/>
  <c r="K233" i="29" s="1"/>
  <c r="K234" i="28"/>
  <c r="K234" i="29" s="1"/>
  <c r="K235" i="28"/>
  <c r="K235" i="29" s="1"/>
  <c r="K236" i="28"/>
  <c r="K236" i="29" s="1"/>
  <c r="K237" i="28"/>
  <c r="K237" i="29" s="1"/>
  <c r="K238" i="28"/>
  <c r="K238" i="29" s="1"/>
  <c r="K239" i="28"/>
  <c r="K239" i="29" s="1"/>
  <c r="K240" i="28"/>
  <c r="K240" i="29" s="1"/>
  <c r="K241" i="28"/>
  <c r="K241" i="29" s="1"/>
  <c r="K242" i="28"/>
  <c r="K242" i="29" s="1"/>
  <c r="K243" i="28"/>
  <c r="K243" i="29" s="1"/>
  <c r="K244" i="28"/>
  <c r="K244" i="29" s="1"/>
  <c r="K245" i="28"/>
  <c r="K245" i="29" s="1"/>
  <c r="K246" i="28"/>
  <c r="K246" i="29" s="1"/>
  <c r="K247" i="28"/>
  <c r="K247" i="29" s="1"/>
  <c r="K248" i="28"/>
  <c r="K248" i="29" s="1"/>
  <c r="K249" i="28"/>
  <c r="K249" i="29" s="1"/>
  <c r="K250" i="28"/>
  <c r="K250" i="29" s="1"/>
  <c r="K251" i="28"/>
  <c r="K251" i="29" s="1"/>
  <c r="K252" i="28"/>
  <c r="K252" i="29" s="1"/>
  <c r="K253" i="28"/>
  <c r="K253" i="29" s="1"/>
  <c r="K254" i="28"/>
  <c r="K254" i="29" s="1"/>
  <c r="K255" i="28"/>
  <c r="K255" i="29" s="1"/>
  <c r="K256" i="28"/>
  <c r="K256" i="29" s="1"/>
  <c r="K257" i="28"/>
  <c r="K257" i="29" s="1"/>
  <c r="K258" i="28"/>
  <c r="K258" i="29" s="1"/>
  <c r="K259" i="28"/>
  <c r="K259" i="29" s="1"/>
  <c r="K260" i="28"/>
  <c r="K260" i="29" s="1"/>
  <c r="K261" i="28"/>
  <c r="K261" i="29" s="1"/>
  <c r="K262" i="28"/>
  <c r="K262" i="29" s="1"/>
  <c r="K263" i="28"/>
  <c r="K263" i="29" s="1"/>
  <c r="K264" i="28"/>
  <c r="K264" i="29" s="1"/>
  <c r="K265" i="28"/>
  <c r="K265" i="29" s="1"/>
  <c r="K266" i="28"/>
  <c r="K266" i="29" s="1"/>
  <c r="K267" i="28"/>
  <c r="K267" i="29" s="1"/>
  <c r="K268" i="28"/>
  <c r="K268" i="29" s="1"/>
  <c r="K269" i="28"/>
  <c r="K269" i="29" s="1"/>
  <c r="K270" i="28"/>
  <c r="K270" i="29" s="1"/>
  <c r="K271" i="28"/>
  <c r="K271" i="29" s="1"/>
  <c r="K272" i="28"/>
  <c r="K272" i="29" s="1"/>
  <c r="K273" i="28"/>
  <c r="K273" i="29" s="1"/>
  <c r="K274" i="28"/>
  <c r="K274" i="29" s="1"/>
  <c r="K275" i="28"/>
  <c r="K275" i="29" s="1"/>
  <c r="K276" i="28"/>
  <c r="K276" i="29" s="1"/>
  <c r="K277" i="28"/>
  <c r="K277" i="29" s="1"/>
  <c r="K278" i="28"/>
  <c r="K278" i="29" s="1"/>
  <c r="K279" i="28"/>
  <c r="K279" i="29" s="1"/>
  <c r="K280" i="28"/>
  <c r="K280" i="29" s="1"/>
  <c r="K281" i="28"/>
  <c r="K281" i="29" s="1"/>
  <c r="K282" i="28"/>
  <c r="K282" i="29" s="1"/>
  <c r="K283" i="28"/>
  <c r="K283" i="29" s="1"/>
  <c r="K284" i="28"/>
  <c r="K284" i="29" s="1"/>
  <c r="K285" i="28"/>
  <c r="K285" i="29" s="1"/>
  <c r="K286" i="28"/>
  <c r="K286" i="29" s="1"/>
  <c r="K287" i="28"/>
  <c r="K287" i="29" s="1"/>
  <c r="K288" i="28"/>
  <c r="K288" i="29" s="1"/>
  <c r="K289" i="28"/>
  <c r="K289" i="29" s="1"/>
  <c r="K290" i="28"/>
  <c r="K290" i="29" s="1"/>
  <c r="K291" i="28"/>
  <c r="K291" i="29" s="1"/>
  <c r="K292" i="28"/>
  <c r="K292" i="29" s="1"/>
  <c r="K293" i="28"/>
  <c r="K293" i="29" s="1"/>
  <c r="K294" i="28"/>
  <c r="K294" i="29" s="1"/>
  <c r="K295" i="28"/>
  <c r="K295" i="29" s="1"/>
  <c r="K296" i="28"/>
  <c r="K296" i="29" s="1"/>
  <c r="K297" i="28"/>
  <c r="K297" i="29" s="1"/>
  <c r="K298" i="28"/>
  <c r="K298" i="29" s="1"/>
  <c r="K299" i="28"/>
  <c r="K299" i="29" s="1"/>
  <c r="K300" i="28"/>
  <c r="K300" i="29" s="1"/>
  <c r="K301" i="28"/>
  <c r="K301" i="29" s="1"/>
  <c r="K302" i="28"/>
  <c r="K302" i="29" s="1"/>
  <c r="K303" i="28"/>
  <c r="K303" i="29" s="1"/>
  <c r="K304" i="28"/>
  <c r="K304" i="29" s="1"/>
  <c r="K305" i="28"/>
  <c r="K305" i="29" s="1"/>
  <c r="K306" i="28"/>
  <c r="K306" i="29" s="1"/>
  <c r="K307" i="28"/>
  <c r="K307" i="29" s="1"/>
  <c r="K308" i="28"/>
  <c r="K308" i="29" s="1"/>
  <c r="K309" i="28"/>
  <c r="K309" i="29" s="1"/>
  <c r="K310" i="28"/>
  <c r="K310" i="29" s="1"/>
  <c r="K311" i="28"/>
  <c r="K311" i="29" s="1"/>
  <c r="K312" i="28"/>
  <c r="K312" i="29" s="1"/>
  <c r="K313" i="28"/>
  <c r="K313" i="29" s="1"/>
  <c r="K314" i="28"/>
  <c r="K314" i="29" s="1"/>
  <c r="K315" i="28"/>
  <c r="K315" i="29" s="1"/>
  <c r="K316" i="28"/>
  <c r="K316" i="29" s="1"/>
  <c r="K317" i="28"/>
  <c r="K317" i="29" s="1"/>
  <c r="K318" i="28"/>
  <c r="K318" i="29" s="1"/>
  <c r="K319" i="28"/>
  <c r="K319" i="29" s="1"/>
  <c r="K320" i="28"/>
  <c r="K320" i="29" s="1"/>
  <c r="K321" i="28"/>
  <c r="K321" i="29" s="1"/>
  <c r="K322" i="28"/>
  <c r="K322" i="29" s="1"/>
  <c r="K323" i="28"/>
  <c r="K323" i="29" s="1"/>
  <c r="K324" i="28"/>
  <c r="K324" i="29" s="1"/>
  <c r="K325" i="28"/>
  <c r="K325" i="29" s="1"/>
  <c r="K326" i="28"/>
  <c r="K326" i="29" s="1"/>
  <c r="K327" i="28"/>
  <c r="K327" i="29" s="1"/>
  <c r="K328" i="28"/>
  <c r="K328" i="29" s="1"/>
  <c r="K329" i="28"/>
  <c r="K329" i="29" s="1"/>
  <c r="K330" i="28"/>
  <c r="K330" i="29" s="1"/>
  <c r="K331" i="28"/>
  <c r="K331" i="29" s="1"/>
  <c r="K332" i="28"/>
  <c r="K332" i="29" s="1"/>
  <c r="K333" i="28"/>
  <c r="K333" i="29" s="1"/>
  <c r="K334" i="28"/>
  <c r="K334" i="29" s="1"/>
  <c r="K335" i="28"/>
  <c r="K335" i="29" s="1"/>
  <c r="K336" i="28"/>
  <c r="K336" i="29" s="1"/>
  <c r="K337" i="28"/>
  <c r="K337" i="29" s="1"/>
  <c r="K338" i="28"/>
  <c r="K338" i="29" s="1"/>
  <c r="K339" i="28"/>
  <c r="K339" i="29" s="1"/>
  <c r="K340" i="28"/>
  <c r="K340" i="29" s="1"/>
  <c r="K341" i="28"/>
  <c r="K341" i="29" s="1"/>
  <c r="K342" i="28"/>
  <c r="K342" i="29" s="1"/>
  <c r="K343" i="28"/>
  <c r="K343" i="29" s="1"/>
  <c r="K344" i="28"/>
  <c r="K344" i="29" s="1"/>
  <c r="K345" i="28"/>
  <c r="K345" i="29" s="1"/>
  <c r="K346" i="28"/>
  <c r="K346" i="29" s="1"/>
  <c r="K347" i="28"/>
  <c r="K347" i="29" s="1"/>
  <c r="K348" i="28"/>
  <c r="K348" i="29" s="1"/>
  <c r="K349" i="28"/>
  <c r="K349" i="29" s="1"/>
  <c r="K350" i="28"/>
  <c r="K350" i="29" s="1"/>
  <c r="K351" i="28"/>
  <c r="K351" i="29" s="1"/>
  <c r="K352" i="28"/>
  <c r="K352" i="29" s="1"/>
  <c r="K353" i="28"/>
  <c r="K353" i="29" s="1"/>
  <c r="K354" i="28"/>
  <c r="K354" i="29" s="1"/>
  <c r="K355" i="28"/>
  <c r="K355" i="29" s="1"/>
  <c r="K356" i="28"/>
  <c r="K356" i="29" s="1"/>
  <c r="K357" i="28"/>
  <c r="K357" i="29" s="1"/>
  <c r="K358" i="28"/>
  <c r="K358" i="29" s="1"/>
  <c r="K359" i="28"/>
  <c r="K359" i="29" s="1"/>
  <c r="K360" i="28"/>
  <c r="K360" i="29" s="1"/>
  <c r="K361" i="28"/>
  <c r="K361" i="29" s="1"/>
  <c r="K362" i="28"/>
  <c r="K362" i="29" s="1"/>
  <c r="K363" i="28"/>
  <c r="K363" i="29" s="1"/>
  <c r="K364" i="28"/>
  <c r="K364" i="29" s="1"/>
  <c r="K365" i="28"/>
  <c r="K365" i="29" s="1"/>
  <c r="K366" i="28"/>
  <c r="K366" i="29" s="1"/>
  <c r="K367" i="28"/>
  <c r="K367" i="29" s="1"/>
  <c r="K368" i="28"/>
  <c r="K368" i="29" s="1"/>
  <c r="K369" i="28"/>
  <c r="K369" i="29" s="1"/>
  <c r="K370" i="28"/>
  <c r="K370" i="29" s="1"/>
  <c r="K371" i="28"/>
  <c r="K371" i="29" s="1"/>
  <c r="K372" i="28"/>
  <c r="K372" i="29" s="1"/>
  <c r="K373" i="28"/>
  <c r="K373" i="29" s="1"/>
  <c r="K374" i="28"/>
  <c r="K374" i="29" s="1"/>
  <c r="K375" i="28"/>
  <c r="K375" i="29" s="1"/>
  <c r="K376" i="28"/>
  <c r="K376" i="29" s="1"/>
  <c r="K377" i="28"/>
  <c r="K377" i="29" s="1"/>
  <c r="K378" i="28"/>
  <c r="K378" i="29" s="1"/>
  <c r="K379" i="28"/>
  <c r="K379" i="29" s="1"/>
  <c r="K380" i="28"/>
  <c r="K380" i="29" s="1"/>
  <c r="K381" i="28"/>
  <c r="K381" i="29" s="1"/>
  <c r="K382" i="28"/>
  <c r="K382" i="29" s="1"/>
  <c r="K383" i="28"/>
  <c r="K383" i="29" s="1"/>
  <c r="K384" i="28"/>
  <c r="K384" i="29" s="1"/>
  <c r="K385" i="28"/>
  <c r="K385" i="29" s="1"/>
  <c r="K386" i="28"/>
  <c r="K386" i="29" s="1"/>
  <c r="K387" i="28"/>
  <c r="K387" i="29" s="1"/>
  <c r="K388" i="28"/>
  <c r="K388" i="29" s="1"/>
  <c r="K389" i="28"/>
  <c r="K389" i="29" s="1"/>
  <c r="K390" i="28"/>
  <c r="K390" i="29" s="1"/>
  <c r="K391" i="28"/>
  <c r="K391" i="29" s="1"/>
  <c r="K392" i="28"/>
  <c r="K392" i="29" s="1"/>
  <c r="K393" i="28"/>
  <c r="K393" i="29" s="1"/>
  <c r="K394" i="28"/>
  <c r="K394" i="29" s="1"/>
  <c r="K395" i="28"/>
  <c r="K395" i="29" s="1"/>
  <c r="K396" i="28"/>
  <c r="K396" i="29" s="1"/>
  <c r="K397" i="28"/>
  <c r="K397" i="29" s="1"/>
  <c r="K398" i="28"/>
  <c r="K398" i="29" s="1"/>
  <c r="K399" i="28"/>
  <c r="K399" i="29" s="1"/>
  <c r="K400" i="28"/>
  <c r="K400" i="29" s="1"/>
  <c r="K401" i="28"/>
  <c r="K401" i="29" s="1"/>
  <c r="K402" i="28"/>
  <c r="K402" i="29" s="1"/>
  <c r="K403" i="28"/>
  <c r="K403" i="29" s="1"/>
  <c r="K404" i="28"/>
  <c r="K404" i="29" s="1"/>
  <c r="K405" i="28"/>
  <c r="K405" i="29" s="1"/>
  <c r="K406" i="28"/>
  <c r="K406" i="29" s="1"/>
  <c r="K407" i="28"/>
  <c r="K407" i="29" s="1"/>
  <c r="K408" i="28"/>
  <c r="K408" i="29" s="1"/>
  <c r="K409" i="28"/>
  <c r="K409" i="29" s="1"/>
  <c r="K410" i="28"/>
  <c r="K410" i="29" s="1"/>
  <c r="K411" i="28"/>
  <c r="K411" i="29" s="1"/>
  <c r="K412" i="28"/>
  <c r="K412" i="29" s="1"/>
  <c r="K413" i="28"/>
  <c r="K413" i="29" s="1"/>
  <c r="K414" i="28"/>
  <c r="K414" i="29" s="1"/>
  <c r="K415" i="28"/>
  <c r="K415" i="29" s="1"/>
  <c r="K416" i="28"/>
  <c r="K416" i="29" s="1"/>
  <c r="K417" i="28"/>
  <c r="K417" i="29" s="1"/>
  <c r="K418" i="28"/>
  <c r="K418" i="29" s="1"/>
  <c r="K419" i="28"/>
  <c r="K419" i="29" s="1"/>
  <c r="K420" i="28"/>
  <c r="K420" i="29" s="1"/>
  <c r="K421" i="28"/>
  <c r="K421" i="29" s="1"/>
  <c r="K422" i="28"/>
  <c r="K422" i="29" s="1"/>
  <c r="K423" i="28"/>
  <c r="K423" i="29" s="1"/>
  <c r="K424" i="28"/>
  <c r="K424" i="29" s="1"/>
  <c r="K425" i="28"/>
  <c r="K425" i="29" s="1"/>
  <c r="K426" i="28"/>
  <c r="K426" i="29" s="1"/>
  <c r="K427" i="28"/>
  <c r="K427" i="29" s="1"/>
  <c r="K428" i="28"/>
  <c r="K428" i="29" s="1"/>
  <c r="K429" i="28"/>
  <c r="K429" i="29" s="1"/>
  <c r="K430" i="28"/>
  <c r="K430" i="29" s="1"/>
  <c r="K431" i="28"/>
  <c r="K431" i="29" s="1"/>
  <c r="K432" i="28"/>
  <c r="K432" i="29" s="1"/>
  <c r="K433" i="28"/>
  <c r="K433" i="29" s="1"/>
  <c r="K434" i="28"/>
  <c r="K434" i="29" s="1"/>
  <c r="K435" i="28"/>
  <c r="K435" i="29" s="1"/>
  <c r="K436" i="28"/>
  <c r="K436" i="29" s="1"/>
  <c r="K437" i="28"/>
  <c r="K437" i="29" s="1"/>
  <c r="K438" i="28"/>
  <c r="K438" i="29" s="1"/>
  <c r="K439" i="28"/>
  <c r="K439" i="29" s="1"/>
  <c r="K440" i="28"/>
  <c r="K440" i="29" s="1"/>
  <c r="K441" i="28"/>
  <c r="K441" i="29" s="1"/>
  <c r="K442" i="28"/>
  <c r="K442" i="29" s="1"/>
  <c r="K443" i="28"/>
  <c r="K443" i="29" s="1"/>
  <c r="K444" i="28"/>
  <c r="K444" i="29" s="1"/>
  <c r="K445" i="28"/>
  <c r="K445" i="29" s="1"/>
  <c r="K446" i="28"/>
  <c r="K446" i="29" s="1"/>
  <c r="K447" i="28"/>
  <c r="K447" i="29" s="1"/>
  <c r="K448" i="28"/>
  <c r="K448" i="29" s="1"/>
  <c r="K449" i="28"/>
  <c r="K449" i="29" s="1"/>
  <c r="K450" i="28"/>
  <c r="K450" i="29" s="1"/>
  <c r="K451" i="28"/>
  <c r="K451" i="29" s="1"/>
  <c r="K2" i="28"/>
  <c r="K2" i="29" s="1"/>
  <c r="J3" i="28"/>
  <c r="J4" i="28"/>
  <c r="J5" i="28"/>
  <c r="J6" i="28"/>
  <c r="J7" i="28"/>
  <c r="J8" i="28"/>
  <c r="J9" i="28"/>
  <c r="J10" i="28"/>
  <c r="J11" i="28"/>
  <c r="J12" i="28"/>
  <c r="J13" i="28"/>
  <c r="J14" i="28"/>
  <c r="J15" i="28"/>
  <c r="J16" i="28"/>
  <c r="J17" i="28"/>
  <c r="J18" i="28"/>
  <c r="J19" i="28"/>
  <c r="J20" i="28"/>
  <c r="J21" i="28"/>
  <c r="J22" i="28"/>
  <c r="J23" i="28"/>
  <c r="J24" i="28"/>
  <c r="J25" i="28"/>
  <c r="J26" i="28"/>
  <c r="J27" i="28"/>
  <c r="J28" i="28"/>
  <c r="J29" i="28"/>
  <c r="J30" i="28"/>
  <c r="J31" i="28"/>
  <c r="J32" i="28"/>
  <c r="J33" i="28"/>
  <c r="J34" i="28"/>
  <c r="J35" i="28"/>
  <c r="J36" i="28"/>
  <c r="J37" i="28"/>
  <c r="J38" i="28"/>
  <c r="J39" i="28"/>
  <c r="J40" i="28"/>
  <c r="J41" i="28"/>
  <c r="J42" i="28"/>
  <c r="J43" i="28"/>
  <c r="J44" i="28"/>
  <c r="J45" i="28"/>
  <c r="J46" i="28"/>
  <c r="J47" i="28"/>
  <c r="J48" i="28"/>
  <c r="J49" i="28"/>
  <c r="J50" i="28"/>
  <c r="J51" i="28"/>
  <c r="J52" i="28"/>
  <c r="J53" i="28"/>
  <c r="J54" i="28"/>
  <c r="J55" i="28"/>
  <c r="J56" i="28"/>
  <c r="J57" i="28"/>
  <c r="J58" i="28"/>
  <c r="J59" i="28"/>
  <c r="J60" i="28"/>
  <c r="J61" i="28"/>
  <c r="J62" i="28"/>
  <c r="J63" i="28"/>
  <c r="J64" i="28"/>
  <c r="J65" i="28"/>
  <c r="J66" i="28"/>
  <c r="J67" i="28"/>
  <c r="J68" i="28"/>
  <c r="J69" i="28"/>
  <c r="J70" i="28"/>
  <c r="J71" i="28"/>
  <c r="J72" i="28"/>
  <c r="J73" i="28"/>
  <c r="J74" i="28"/>
  <c r="J75" i="28"/>
  <c r="J76" i="28"/>
  <c r="J77" i="28"/>
  <c r="J78" i="28"/>
  <c r="J79" i="28"/>
  <c r="J80" i="28"/>
  <c r="J81" i="28"/>
  <c r="J82" i="28"/>
  <c r="J83" i="28"/>
  <c r="J84" i="28"/>
  <c r="J85" i="28"/>
  <c r="J86" i="28"/>
  <c r="J87" i="28"/>
  <c r="J88" i="28"/>
  <c r="J89" i="28"/>
  <c r="J90" i="28"/>
  <c r="J91" i="28"/>
  <c r="J92" i="28"/>
  <c r="J93" i="28"/>
  <c r="J94" i="28"/>
  <c r="J95" i="28"/>
  <c r="J96" i="28"/>
  <c r="J97" i="28"/>
  <c r="J98" i="28"/>
  <c r="J99" i="28"/>
  <c r="J100" i="28"/>
  <c r="J101" i="28"/>
  <c r="J102" i="28"/>
  <c r="J103" i="28"/>
  <c r="J104" i="28"/>
  <c r="J105" i="28"/>
  <c r="J106" i="28"/>
  <c r="J107" i="28"/>
  <c r="J108" i="28"/>
  <c r="J109" i="28"/>
  <c r="J110" i="28"/>
  <c r="J111" i="28"/>
  <c r="J112" i="28"/>
  <c r="J113" i="28"/>
  <c r="J114" i="28"/>
  <c r="J115" i="28"/>
  <c r="J116" i="28"/>
  <c r="J117" i="28"/>
  <c r="J118" i="28"/>
  <c r="J119" i="28"/>
  <c r="J120" i="28"/>
  <c r="J121" i="28"/>
  <c r="J122" i="28"/>
  <c r="J123" i="28"/>
  <c r="J124" i="28"/>
  <c r="J125" i="28"/>
  <c r="J126" i="28"/>
  <c r="J127" i="28"/>
  <c r="J128" i="28"/>
  <c r="J129" i="28"/>
  <c r="J130" i="28"/>
  <c r="J131" i="28"/>
  <c r="J132" i="28"/>
  <c r="J133" i="28"/>
  <c r="J134" i="28"/>
  <c r="J135" i="28"/>
  <c r="J136" i="28"/>
  <c r="J137" i="28"/>
  <c r="J138" i="28"/>
  <c r="J139" i="28"/>
  <c r="J140" i="28"/>
  <c r="J141" i="28"/>
  <c r="J142" i="28"/>
  <c r="J143" i="28"/>
  <c r="J144" i="28"/>
  <c r="J145" i="28"/>
  <c r="J146" i="28"/>
  <c r="J147" i="28"/>
  <c r="J148" i="28"/>
  <c r="J149" i="28"/>
  <c r="J150" i="28"/>
  <c r="J151" i="28"/>
  <c r="J152" i="28"/>
  <c r="J153" i="28"/>
  <c r="J154" i="28"/>
  <c r="J155" i="28"/>
  <c r="J156" i="28"/>
  <c r="J157" i="28"/>
  <c r="J158" i="28"/>
  <c r="J159" i="28"/>
  <c r="J160" i="28"/>
  <c r="J161" i="28"/>
  <c r="J162" i="28"/>
  <c r="J163" i="28"/>
  <c r="J164" i="28"/>
  <c r="J165" i="28"/>
  <c r="J166" i="28"/>
  <c r="J167" i="28"/>
  <c r="J168" i="28"/>
  <c r="J169" i="28"/>
  <c r="J170" i="28"/>
  <c r="J171" i="28"/>
  <c r="J172" i="28"/>
  <c r="J173" i="28"/>
  <c r="J174" i="28"/>
  <c r="J175" i="28"/>
  <c r="J176" i="28"/>
  <c r="J177" i="28"/>
  <c r="J178" i="28"/>
  <c r="J179" i="28"/>
  <c r="J180" i="28"/>
  <c r="J181" i="28"/>
  <c r="J182" i="28"/>
  <c r="J183" i="28"/>
  <c r="J184" i="28"/>
  <c r="J185" i="28"/>
  <c r="J186" i="28"/>
  <c r="J187" i="28"/>
  <c r="J188" i="28"/>
  <c r="J189" i="28"/>
  <c r="J190" i="28"/>
  <c r="J191" i="28"/>
  <c r="J192" i="28"/>
  <c r="J193" i="28"/>
  <c r="J194" i="28"/>
  <c r="J195" i="28"/>
  <c r="J196" i="28"/>
  <c r="J197" i="28"/>
  <c r="J198" i="28"/>
  <c r="J199" i="28"/>
  <c r="J200" i="28"/>
  <c r="J201" i="28"/>
  <c r="J202" i="28"/>
  <c r="J203" i="28"/>
  <c r="J204" i="28"/>
  <c r="J205" i="28"/>
  <c r="J206" i="28"/>
  <c r="J207" i="28"/>
  <c r="J208" i="28"/>
  <c r="J209" i="28"/>
  <c r="J210" i="28"/>
  <c r="J211" i="28"/>
  <c r="J212" i="28"/>
  <c r="J213" i="28"/>
  <c r="J214" i="28"/>
  <c r="J215" i="28"/>
  <c r="J216" i="28"/>
  <c r="J217" i="28"/>
  <c r="J218" i="28"/>
  <c r="J219" i="28"/>
  <c r="J220" i="28"/>
  <c r="J221" i="28"/>
  <c r="J222" i="28"/>
  <c r="J223" i="28"/>
  <c r="J224" i="28"/>
  <c r="J225" i="28"/>
  <c r="J226" i="28"/>
  <c r="J227" i="28"/>
  <c r="J228" i="28"/>
  <c r="J229" i="28"/>
  <c r="J230" i="28"/>
  <c r="J231" i="28"/>
  <c r="J232" i="28"/>
  <c r="J233" i="28"/>
  <c r="J234" i="28"/>
  <c r="J235" i="28"/>
  <c r="J236" i="28"/>
  <c r="J237" i="28"/>
  <c r="J238" i="28"/>
  <c r="J239" i="28"/>
  <c r="J240" i="28"/>
  <c r="J241" i="28"/>
  <c r="J242" i="28"/>
  <c r="J243" i="28"/>
  <c r="J244" i="28"/>
  <c r="J245" i="28"/>
  <c r="J246" i="28"/>
  <c r="J247" i="28"/>
  <c r="J248" i="28"/>
  <c r="J249" i="28"/>
  <c r="J250" i="28"/>
  <c r="J251" i="28"/>
  <c r="J252" i="28"/>
  <c r="J253" i="28"/>
  <c r="J254" i="28"/>
  <c r="J255" i="28"/>
  <c r="J256" i="28"/>
  <c r="J257" i="28"/>
  <c r="J258" i="28"/>
  <c r="J259" i="28"/>
  <c r="J260" i="28"/>
  <c r="J261" i="28"/>
  <c r="J262" i="28"/>
  <c r="J263" i="28"/>
  <c r="J264" i="28"/>
  <c r="J265" i="28"/>
  <c r="J266" i="28"/>
  <c r="J267" i="28"/>
  <c r="J268" i="28"/>
  <c r="J269" i="28"/>
  <c r="J270" i="28"/>
  <c r="J271" i="28"/>
  <c r="J272" i="28"/>
  <c r="J273" i="28"/>
  <c r="J274" i="28"/>
  <c r="J275" i="28"/>
  <c r="J276" i="28"/>
  <c r="J277" i="28"/>
  <c r="J278" i="28"/>
  <c r="J279" i="28"/>
  <c r="J280" i="28"/>
  <c r="J281" i="28"/>
  <c r="J282" i="28"/>
  <c r="J283" i="28"/>
  <c r="J284" i="28"/>
  <c r="J285" i="28"/>
  <c r="J286" i="28"/>
  <c r="J287" i="28"/>
  <c r="J288" i="28"/>
  <c r="J289" i="28"/>
  <c r="J290" i="28"/>
  <c r="J291" i="28"/>
  <c r="J292" i="28"/>
  <c r="J293" i="28"/>
  <c r="J294" i="28"/>
  <c r="J295" i="28"/>
  <c r="J296" i="28"/>
  <c r="J297" i="28"/>
  <c r="J298" i="28"/>
  <c r="J299" i="28"/>
  <c r="J300" i="28"/>
  <c r="J301" i="28"/>
  <c r="J302" i="28"/>
  <c r="J303" i="28"/>
  <c r="J304" i="28"/>
  <c r="J305" i="28"/>
  <c r="J306" i="28"/>
  <c r="J307" i="28"/>
  <c r="J308" i="28"/>
  <c r="J309" i="28"/>
  <c r="J310" i="28"/>
  <c r="J311" i="28"/>
  <c r="J312" i="28"/>
  <c r="J313" i="28"/>
  <c r="J314" i="28"/>
  <c r="J315" i="28"/>
  <c r="J316" i="28"/>
  <c r="J317" i="28"/>
  <c r="J318" i="28"/>
  <c r="J319" i="28"/>
  <c r="J320" i="28"/>
  <c r="J321" i="28"/>
  <c r="J322" i="28"/>
  <c r="J323" i="28"/>
  <c r="J324" i="28"/>
  <c r="J325" i="28"/>
  <c r="J326" i="28"/>
  <c r="J327" i="28"/>
  <c r="J328" i="28"/>
  <c r="J329" i="28"/>
  <c r="J330" i="28"/>
  <c r="J331" i="28"/>
  <c r="J332" i="28"/>
  <c r="J333" i="28"/>
  <c r="J334" i="28"/>
  <c r="J335" i="28"/>
  <c r="J336" i="28"/>
  <c r="J337" i="28"/>
  <c r="J338" i="28"/>
  <c r="J339" i="28"/>
  <c r="J340" i="28"/>
  <c r="J341" i="28"/>
  <c r="J342" i="28"/>
  <c r="J343" i="28"/>
  <c r="J344" i="28"/>
  <c r="J345" i="28"/>
  <c r="J346" i="28"/>
  <c r="J347" i="28"/>
  <c r="J348" i="28"/>
  <c r="J349" i="28"/>
  <c r="J350" i="28"/>
  <c r="J351" i="28"/>
  <c r="J352" i="28"/>
  <c r="J353" i="28"/>
  <c r="J354" i="28"/>
  <c r="J355" i="28"/>
  <c r="J356" i="28"/>
  <c r="J357" i="28"/>
  <c r="J358" i="28"/>
  <c r="J359" i="28"/>
  <c r="J360" i="28"/>
  <c r="J361" i="28"/>
  <c r="J362" i="28"/>
  <c r="J363" i="28"/>
  <c r="J364" i="28"/>
  <c r="J365" i="28"/>
  <c r="J366" i="28"/>
  <c r="J367" i="28"/>
  <c r="J368" i="28"/>
  <c r="J369" i="28"/>
  <c r="J370" i="28"/>
  <c r="J371" i="28"/>
  <c r="J372" i="28"/>
  <c r="J373" i="28"/>
  <c r="J374" i="28"/>
  <c r="J375" i="28"/>
  <c r="J376" i="28"/>
  <c r="J377" i="28"/>
  <c r="J378" i="28"/>
  <c r="J379" i="28"/>
  <c r="J380" i="28"/>
  <c r="J381" i="28"/>
  <c r="J382" i="28"/>
  <c r="J383" i="28"/>
  <c r="J384" i="28"/>
  <c r="J385" i="28"/>
  <c r="J386" i="28"/>
  <c r="J387" i="28"/>
  <c r="J388" i="28"/>
  <c r="J389" i="28"/>
  <c r="J390" i="28"/>
  <c r="J391" i="28"/>
  <c r="J392" i="28"/>
  <c r="J393" i="28"/>
  <c r="J394" i="28"/>
  <c r="J395" i="28"/>
  <c r="J396" i="28"/>
  <c r="J397" i="28"/>
  <c r="J398" i="28"/>
  <c r="J399" i="28"/>
  <c r="J400" i="28"/>
  <c r="J401" i="28"/>
  <c r="J402" i="28"/>
  <c r="J403" i="28"/>
  <c r="J404" i="28"/>
  <c r="J405" i="28"/>
  <c r="J406" i="28"/>
  <c r="J407" i="28"/>
  <c r="J408" i="28"/>
  <c r="J409" i="28"/>
  <c r="J410" i="28"/>
  <c r="J411" i="28"/>
  <c r="J412" i="28"/>
  <c r="J413" i="28"/>
  <c r="J414" i="28"/>
  <c r="J415" i="28"/>
  <c r="J416" i="28"/>
  <c r="J417" i="28"/>
  <c r="J418" i="28"/>
  <c r="J419" i="28"/>
  <c r="J420" i="28"/>
  <c r="J421" i="28"/>
  <c r="J422" i="28"/>
  <c r="J423" i="28"/>
  <c r="J424" i="28"/>
  <c r="J425" i="28"/>
  <c r="J426" i="28"/>
  <c r="J427" i="28"/>
  <c r="J428" i="28"/>
  <c r="J429" i="28"/>
  <c r="J430" i="28"/>
  <c r="J431" i="28"/>
  <c r="J432" i="28"/>
  <c r="J433" i="28"/>
  <c r="J434" i="28"/>
  <c r="J435" i="28"/>
  <c r="J436" i="28"/>
  <c r="J437" i="28"/>
  <c r="J438" i="28"/>
  <c r="J439" i="28"/>
  <c r="J440" i="28"/>
  <c r="J441" i="28"/>
  <c r="J442" i="28"/>
  <c r="J443" i="28"/>
  <c r="J444" i="28"/>
  <c r="J445" i="28"/>
  <c r="J446" i="28"/>
  <c r="J447" i="28"/>
  <c r="J448" i="28"/>
  <c r="J449" i="28"/>
  <c r="J450" i="28"/>
  <c r="J451" i="28"/>
  <c r="J2" i="28"/>
  <c r="H3" i="28"/>
  <c r="H3" i="29" s="1"/>
  <c r="H4" i="28"/>
  <c r="H4" i="29" s="1"/>
  <c r="H5" i="28"/>
  <c r="H5" i="29" s="1"/>
  <c r="H6" i="28"/>
  <c r="H6" i="29" s="1"/>
  <c r="H7" i="28"/>
  <c r="H7" i="29" s="1"/>
  <c r="H8" i="28"/>
  <c r="H8" i="29" s="1"/>
  <c r="H9" i="28"/>
  <c r="H9" i="29" s="1"/>
  <c r="H10" i="28"/>
  <c r="H10" i="29" s="1"/>
  <c r="H11" i="28"/>
  <c r="H11" i="29" s="1"/>
  <c r="H12" i="28"/>
  <c r="H12" i="29" s="1"/>
  <c r="H13" i="28"/>
  <c r="H13" i="29" s="1"/>
  <c r="H14" i="28"/>
  <c r="H14" i="29" s="1"/>
  <c r="H15" i="28"/>
  <c r="H15" i="29" s="1"/>
  <c r="H16" i="28"/>
  <c r="H16" i="29" s="1"/>
  <c r="H17" i="28"/>
  <c r="H17" i="29" s="1"/>
  <c r="H18" i="28"/>
  <c r="H18" i="29" s="1"/>
  <c r="H19" i="28"/>
  <c r="H19" i="29" s="1"/>
  <c r="H20" i="28"/>
  <c r="H20" i="29" s="1"/>
  <c r="H21" i="28"/>
  <c r="H21" i="29" s="1"/>
  <c r="H22" i="28"/>
  <c r="H22" i="29" s="1"/>
  <c r="H23" i="28"/>
  <c r="H23" i="29" s="1"/>
  <c r="H24" i="28"/>
  <c r="H24" i="29" s="1"/>
  <c r="H25" i="28"/>
  <c r="H25" i="29" s="1"/>
  <c r="H26" i="28"/>
  <c r="H26" i="29" s="1"/>
  <c r="H27" i="28"/>
  <c r="H27" i="29" s="1"/>
  <c r="H28" i="28"/>
  <c r="H28" i="29" s="1"/>
  <c r="H29" i="28"/>
  <c r="H29" i="29" s="1"/>
  <c r="H30" i="28"/>
  <c r="H30" i="29" s="1"/>
  <c r="H31" i="28"/>
  <c r="H31" i="29" s="1"/>
  <c r="H32" i="28"/>
  <c r="H32" i="29" s="1"/>
  <c r="H33" i="28"/>
  <c r="H33" i="29" s="1"/>
  <c r="H34" i="28"/>
  <c r="H34" i="29" s="1"/>
  <c r="H35" i="28"/>
  <c r="H35" i="29" s="1"/>
  <c r="H36" i="28"/>
  <c r="H36" i="29" s="1"/>
  <c r="H37" i="28"/>
  <c r="H37" i="29" s="1"/>
  <c r="H38" i="28"/>
  <c r="H38" i="29" s="1"/>
  <c r="H39" i="28"/>
  <c r="H39" i="29" s="1"/>
  <c r="H40" i="28"/>
  <c r="H40" i="29" s="1"/>
  <c r="H41" i="28"/>
  <c r="H41" i="29" s="1"/>
  <c r="H42" i="28"/>
  <c r="H42" i="29" s="1"/>
  <c r="H43" i="28"/>
  <c r="H43" i="29" s="1"/>
  <c r="H44" i="28"/>
  <c r="H44" i="29" s="1"/>
  <c r="H45" i="28"/>
  <c r="H45" i="29" s="1"/>
  <c r="H46" i="28"/>
  <c r="H46" i="29" s="1"/>
  <c r="H47" i="28"/>
  <c r="H47" i="29" s="1"/>
  <c r="H48" i="28"/>
  <c r="H48" i="29" s="1"/>
  <c r="H49" i="28"/>
  <c r="H49" i="29" s="1"/>
  <c r="H50" i="28"/>
  <c r="H50" i="29" s="1"/>
  <c r="H51" i="28"/>
  <c r="H51" i="29" s="1"/>
  <c r="H52" i="28"/>
  <c r="H52" i="29" s="1"/>
  <c r="H53" i="28"/>
  <c r="H53" i="29" s="1"/>
  <c r="H54" i="28"/>
  <c r="H54" i="29" s="1"/>
  <c r="H55" i="28"/>
  <c r="H55" i="29" s="1"/>
  <c r="H56" i="28"/>
  <c r="H56" i="29" s="1"/>
  <c r="H57" i="28"/>
  <c r="H57" i="29" s="1"/>
  <c r="H58" i="28"/>
  <c r="H58" i="29" s="1"/>
  <c r="H59" i="28"/>
  <c r="H59" i="29" s="1"/>
  <c r="H60" i="28"/>
  <c r="H60" i="29" s="1"/>
  <c r="H61" i="28"/>
  <c r="H61" i="29" s="1"/>
  <c r="H62" i="28"/>
  <c r="H62" i="29" s="1"/>
  <c r="H63" i="28"/>
  <c r="H63" i="29" s="1"/>
  <c r="H64" i="28"/>
  <c r="H64" i="29" s="1"/>
  <c r="H65" i="28"/>
  <c r="H65" i="29" s="1"/>
  <c r="H66" i="28"/>
  <c r="H66" i="29" s="1"/>
  <c r="H67" i="28"/>
  <c r="H67" i="29" s="1"/>
  <c r="H68" i="28"/>
  <c r="H68" i="29" s="1"/>
  <c r="H69" i="28"/>
  <c r="H69" i="29" s="1"/>
  <c r="H70" i="28"/>
  <c r="H70" i="29" s="1"/>
  <c r="H71" i="28"/>
  <c r="H71" i="29" s="1"/>
  <c r="H72" i="28"/>
  <c r="H72" i="29" s="1"/>
  <c r="H73" i="28"/>
  <c r="H73" i="29" s="1"/>
  <c r="H74" i="28"/>
  <c r="H74" i="29" s="1"/>
  <c r="H75" i="28"/>
  <c r="H75" i="29" s="1"/>
  <c r="H76" i="28"/>
  <c r="H76" i="29" s="1"/>
  <c r="H77" i="28"/>
  <c r="H77" i="29" s="1"/>
  <c r="H78" i="28"/>
  <c r="H78" i="29" s="1"/>
  <c r="H79" i="28"/>
  <c r="H79" i="29" s="1"/>
  <c r="H80" i="28"/>
  <c r="H80" i="29" s="1"/>
  <c r="H81" i="28"/>
  <c r="H81" i="29" s="1"/>
  <c r="H82" i="28"/>
  <c r="H82" i="29" s="1"/>
  <c r="H83" i="28"/>
  <c r="H83" i="29" s="1"/>
  <c r="H84" i="28"/>
  <c r="H84" i="29" s="1"/>
  <c r="H85" i="28"/>
  <c r="H85" i="29" s="1"/>
  <c r="H86" i="28"/>
  <c r="H86" i="29" s="1"/>
  <c r="H87" i="28"/>
  <c r="H87" i="29" s="1"/>
  <c r="H88" i="28"/>
  <c r="H88" i="29" s="1"/>
  <c r="H89" i="28"/>
  <c r="H89" i="29" s="1"/>
  <c r="H90" i="28"/>
  <c r="H90" i="29" s="1"/>
  <c r="H91" i="28"/>
  <c r="H91" i="29" s="1"/>
  <c r="H92" i="28"/>
  <c r="H92" i="29" s="1"/>
  <c r="H93" i="28"/>
  <c r="H93" i="29" s="1"/>
  <c r="H94" i="28"/>
  <c r="H94" i="29" s="1"/>
  <c r="H95" i="28"/>
  <c r="H95" i="29" s="1"/>
  <c r="H96" i="28"/>
  <c r="H96" i="29" s="1"/>
  <c r="H97" i="28"/>
  <c r="H97" i="29" s="1"/>
  <c r="H98" i="28"/>
  <c r="H98" i="29" s="1"/>
  <c r="H99" i="28"/>
  <c r="H99" i="29" s="1"/>
  <c r="H100" i="28"/>
  <c r="H100" i="29" s="1"/>
  <c r="H101" i="28"/>
  <c r="H101" i="29" s="1"/>
  <c r="H102" i="28"/>
  <c r="H102" i="29" s="1"/>
  <c r="H103" i="28"/>
  <c r="H103" i="29" s="1"/>
  <c r="H104" i="28"/>
  <c r="H104" i="29" s="1"/>
  <c r="H105" i="28"/>
  <c r="H105" i="29" s="1"/>
  <c r="H106" i="28"/>
  <c r="H106" i="29" s="1"/>
  <c r="H107" i="28"/>
  <c r="H107" i="29" s="1"/>
  <c r="H108" i="28"/>
  <c r="H108" i="29" s="1"/>
  <c r="H109" i="28"/>
  <c r="H109" i="29" s="1"/>
  <c r="H110" i="28"/>
  <c r="H110" i="29" s="1"/>
  <c r="H111" i="28"/>
  <c r="H111" i="29" s="1"/>
  <c r="H112" i="28"/>
  <c r="H112" i="29" s="1"/>
  <c r="H113" i="28"/>
  <c r="H113" i="29" s="1"/>
  <c r="H114" i="28"/>
  <c r="H114" i="29" s="1"/>
  <c r="H115" i="28"/>
  <c r="H115" i="29" s="1"/>
  <c r="H116" i="28"/>
  <c r="H116" i="29" s="1"/>
  <c r="H117" i="28"/>
  <c r="H117" i="29" s="1"/>
  <c r="H118" i="28"/>
  <c r="H118" i="29" s="1"/>
  <c r="H119" i="28"/>
  <c r="H119" i="29" s="1"/>
  <c r="H120" i="28"/>
  <c r="H120" i="29" s="1"/>
  <c r="H121" i="28"/>
  <c r="H121" i="29" s="1"/>
  <c r="H122" i="28"/>
  <c r="H122" i="29" s="1"/>
  <c r="H123" i="28"/>
  <c r="H123" i="29" s="1"/>
  <c r="H124" i="28"/>
  <c r="H124" i="29" s="1"/>
  <c r="H125" i="28"/>
  <c r="H125" i="29" s="1"/>
  <c r="H126" i="28"/>
  <c r="H126" i="29" s="1"/>
  <c r="H127" i="28"/>
  <c r="H127" i="29" s="1"/>
  <c r="H128" i="28"/>
  <c r="H128" i="29" s="1"/>
  <c r="H129" i="28"/>
  <c r="H129" i="29" s="1"/>
  <c r="H130" i="28"/>
  <c r="H130" i="29" s="1"/>
  <c r="H131" i="28"/>
  <c r="H131" i="29" s="1"/>
  <c r="H132" i="28"/>
  <c r="H132" i="29" s="1"/>
  <c r="H133" i="28"/>
  <c r="H133" i="29" s="1"/>
  <c r="H134" i="28"/>
  <c r="H134" i="29" s="1"/>
  <c r="H135" i="28"/>
  <c r="H135" i="29" s="1"/>
  <c r="H136" i="28"/>
  <c r="H136" i="29" s="1"/>
  <c r="H137" i="28"/>
  <c r="H137" i="29" s="1"/>
  <c r="H138" i="28"/>
  <c r="H138" i="29" s="1"/>
  <c r="H139" i="28"/>
  <c r="H139" i="29" s="1"/>
  <c r="H140" i="28"/>
  <c r="H140" i="29" s="1"/>
  <c r="H141" i="28"/>
  <c r="H141" i="29" s="1"/>
  <c r="H142" i="28"/>
  <c r="H142" i="29" s="1"/>
  <c r="H143" i="28"/>
  <c r="H143" i="29" s="1"/>
  <c r="H144" i="28"/>
  <c r="H144" i="29" s="1"/>
  <c r="H145" i="28"/>
  <c r="H145" i="29" s="1"/>
  <c r="H146" i="28"/>
  <c r="H146" i="29" s="1"/>
  <c r="H147" i="28"/>
  <c r="H147" i="29" s="1"/>
  <c r="H148" i="28"/>
  <c r="H148" i="29" s="1"/>
  <c r="H149" i="28"/>
  <c r="H149" i="29" s="1"/>
  <c r="H150" i="28"/>
  <c r="H150" i="29" s="1"/>
  <c r="H151" i="28"/>
  <c r="H151" i="29" s="1"/>
  <c r="H152" i="28"/>
  <c r="H152" i="29" s="1"/>
  <c r="H153" i="28"/>
  <c r="H153" i="29" s="1"/>
  <c r="H154" i="28"/>
  <c r="H154" i="29" s="1"/>
  <c r="H155" i="28"/>
  <c r="H155" i="29" s="1"/>
  <c r="H156" i="28"/>
  <c r="H156" i="29" s="1"/>
  <c r="H157" i="28"/>
  <c r="H157" i="29" s="1"/>
  <c r="H158" i="28"/>
  <c r="H158" i="29" s="1"/>
  <c r="H159" i="28"/>
  <c r="H159" i="29" s="1"/>
  <c r="H160" i="28"/>
  <c r="H160" i="29" s="1"/>
  <c r="H161" i="28"/>
  <c r="H161" i="29" s="1"/>
  <c r="H162" i="28"/>
  <c r="H162" i="29" s="1"/>
  <c r="H163" i="28"/>
  <c r="H163" i="29" s="1"/>
  <c r="H164" i="28"/>
  <c r="H164" i="29" s="1"/>
  <c r="H165" i="28"/>
  <c r="H165" i="29" s="1"/>
  <c r="H166" i="28"/>
  <c r="H166" i="29" s="1"/>
  <c r="H167" i="28"/>
  <c r="H167" i="29" s="1"/>
  <c r="H168" i="28"/>
  <c r="H168" i="29" s="1"/>
  <c r="H169" i="28"/>
  <c r="H169" i="29" s="1"/>
  <c r="H170" i="28"/>
  <c r="H170" i="29" s="1"/>
  <c r="H171" i="28"/>
  <c r="H171" i="29" s="1"/>
  <c r="H172" i="28"/>
  <c r="H172" i="29" s="1"/>
  <c r="H173" i="28"/>
  <c r="H173" i="29" s="1"/>
  <c r="H174" i="28"/>
  <c r="H174" i="29" s="1"/>
  <c r="H175" i="28"/>
  <c r="H175" i="29" s="1"/>
  <c r="H176" i="28"/>
  <c r="H176" i="29" s="1"/>
  <c r="H177" i="28"/>
  <c r="H177" i="29" s="1"/>
  <c r="H178" i="28"/>
  <c r="H178" i="29" s="1"/>
  <c r="H179" i="28"/>
  <c r="H179" i="29" s="1"/>
  <c r="H180" i="28"/>
  <c r="H180" i="29" s="1"/>
  <c r="H181" i="28"/>
  <c r="H181" i="29" s="1"/>
  <c r="H182" i="28"/>
  <c r="H182" i="29" s="1"/>
  <c r="H183" i="28"/>
  <c r="H183" i="29" s="1"/>
  <c r="H184" i="28"/>
  <c r="H184" i="29" s="1"/>
  <c r="H185" i="28"/>
  <c r="H185" i="29" s="1"/>
  <c r="H186" i="28"/>
  <c r="H186" i="29" s="1"/>
  <c r="H187" i="28"/>
  <c r="H187" i="29" s="1"/>
  <c r="H188" i="28"/>
  <c r="H188" i="29" s="1"/>
  <c r="H189" i="28"/>
  <c r="H189" i="29" s="1"/>
  <c r="H190" i="28"/>
  <c r="H190" i="29" s="1"/>
  <c r="H191" i="28"/>
  <c r="H191" i="29" s="1"/>
  <c r="H192" i="28"/>
  <c r="H192" i="29" s="1"/>
  <c r="H193" i="28"/>
  <c r="H193" i="29" s="1"/>
  <c r="H194" i="28"/>
  <c r="H194" i="29" s="1"/>
  <c r="H195" i="28"/>
  <c r="H195" i="29" s="1"/>
  <c r="H196" i="28"/>
  <c r="H196" i="29" s="1"/>
  <c r="H197" i="28"/>
  <c r="H197" i="29" s="1"/>
  <c r="H198" i="28"/>
  <c r="H198" i="29" s="1"/>
  <c r="H199" i="28"/>
  <c r="H199" i="29" s="1"/>
  <c r="H200" i="28"/>
  <c r="H200" i="29" s="1"/>
  <c r="H201" i="28"/>
  <c r="H201" i="29" s="1"/>
  <c r="H202" i="28"/>
  <c r="H202" i="29" s="1"/>
  <c r="H203" i="28"/>
  <c r="H203" i="29" s="1"/>
  <c r="H204" i="28"/>
  <c r="H204" i="29" s="1"/>
  <c r="H205" i="28"/>
  <c r="H205" i="29" s="1"/>
  <c r="H206" i="28"/>
  <c r="H206" i="29" s="1"/>
  <c r="H207" i="28"/>
  <c r="H207" i="29" s="1"/>
  <c r="H208" i="28"/>
  <c r="H208" i="29" s="1"/>
  <c r="H209" i="28"/>
  <c r="H209" i="29" s="1"/>
  <c r="H210" i="28"/>
  <c r="H210" i="29" s="1"/>
  <c r="H211" i="28"/>
  <c r="H211" i="29" s="1"/>
  <c r="H212" i="28"/>
  <c r="H212" i="29" s="1"/>
  <c r="H213" i="28"/>
  <c r="H213" i="29" s="1"/>
  <c r="H214" i="28"/>
  <c r="H214" i="29" s="1"/>
  <c r="H215" i="28"/>
  <c r="H215" i="29" s="1"/>
  <c r="H216" i="28"/>
  <c r="H216" i="29" s="1"/>
  <c r="H217" i="28"/>
  <c r="H217" i="29" s="1"/>
  <c r="H218" i="28"/>
  <c r="H218" i="29" s="1"/>
  <c r="H219" i="28"/>
  <c r="H219" i="29" s="1"/>
  <c r="H220" i="28"/>
  <c r="H220" i="29" s="1"/>
  <c r="H221" i="28"/>
  <c r="H221" i="29" s="1"/>
  <c r="H222" i="28"/>
  <c r="H222" i="29" s="1"/>
  <c r="H223" i="28"/>
  <c r="H223" i="29" s="1"/>
  <c r="H224" i="28"/>
  <c r="H224" i="29" s="1"/>
  <c r="H225" i="28"/>
  <c r="H225" i="29" s="1"/>
  <c r="H226" i="28"/>
  <c r="H226" i="29" s="1"/>
  <c r="H227" i="28"/>
  <c r="H227" i="29" s="1"/>
  <c r="H228" i="28"/>
  <c r="H228" i="29" s="1"/>
  <c r="H229" i="28"/>
  <c r="H229" i="29" s="1"/>
  <c r="H230" i="28"/>
  <c r="H230" i="29" s="1"/>
  <c r="H231" i="28"/>
  <c r="H231" i="29" s="1"/>
  <c r="H232" i="28"/>
  <c r="H232" i="29" s="1"/>
  <c r="H233" i="28"/>
  <c r="H233" i="29" s="1"/>
  <c r="H234" i="28"/>
  <c r="H234" i="29" s="1"/>
  <c r="H235" i="28"/>
  <c r="H235" i="29" s="1"/>
  <c r="H236" i="28"/>
  <c r="H236" i="29" s="1"/>
  <c r="H237" i="28"/>
  <c r="H237" i="29" s="1"/>
  <c r="H238" i="28"/>
  <c r="H238" i="29" s="1"/>
  <c r="H239" i="28"/>
  <c r="H239" i="29" s="1"/>
  <c r="H240" i="28"/>
  <c r="H240" i="29" s="1"/>
  <c r="H241" i="28"/>
  <c r="H241" i="29" s="1"/>
  <c r="H242" i="28"/>
  <c r="H242" i="29" s="1"/>
  <c r="H243" i="28"/>
  <c r="H243" i="29" s="1"/>
  <c r="H244" i="28"/>
  <c r="H244" i="29" s="1"/>
  <c r="H245" i="28"/>
  <c r="H245" i="29" s="1"/>
  <c r="H246" i="28"/>
  <c r="H246" i="29" s="1"/>
  <c r="H247" i="28"/>
  <c r="H247" i="29" s="1"/>
  <c r="H248" i="28"/>
  <c r="H248" i="29" s="1"/>
  <c r="H249" i="28"/>
  <c r="H249" i="29" s="1"/>
  <c r="H250" i="28"/>
  <c r="H250" i="29" s="1"/>
  <c r="H251" i="28"/>
  <c r="H251" i="29" s="1"/>
  <c r="H252" i="28"/>
  <c r="H252" i="29" s="1"/>
  <c r="H253" i="28"/>
  <c r="H253" i="29" s="1"/>
  <c r="H254" i="28"/>
  <c r="H254" i="29" s="1"/>
  <c r="H255" i="28"/>
  <c r="H255" i="29" s="1"/>
  <c r="H256" i="28"/>
  <c r="H256" i="29" s="1"/>
  <c r="H257" i="28"/>
  <c r="H257" i="29" s="1"/>
  <c r="H258" i="28"/>
  <c r="H258" i="29" s="1"/>
  <c r="H259" i="28"/>
  <c r="H259" i="29" s="1"/>
  <c r="H260" i="28"/>
  <c r="H260" i="29" s="1"/>
  <c r="H261" i="28"/>
  <c r="H261" i="29" s="1"/>
  <c r="H262" i="28"/>
  <c r="H262" i="29" s="1"/>
  <c r="H263" i="28"/>
  <c r="H263" i="29" s="1"/>
  <c r="H264" i="28"/>
  <c r="H264" i="29" s="1"/>
  <c r="H265" i="28"/>
  <c r="H265" i="29" s="1"/>
  <c r="H266" i="28"/>
  <c r="H266" i="29" s="1"/>
  <c r="H267" i="28"/>
  <c r="H267" i="29" s="1"/>
  <c r="H268" i="28"/>
  <c r="H268" i="29" s="1"/>
  <c r="H269" i="28"/>
  <c r="H269" i="29" s="1"/>
  <c r="H270" i="28"/>
  <c r="H270" i="29" s="1"/>
  <c r="H271" i="28"/>
  <c r="H271" i="29" s="1"/>
  <c r="H272" i="28"/>
  <c r="H272" i="29" s="1"/>
  <c r="H273" i="28"/>
  <c r="H273" i="29" s="1"/>
  <c r="H274" i="28"/>
  <c r="H274" i="29" s="1"/>
  <c r="H275" i="28"/>
  <c r="H275" i="29" s="1"/>
  <c r="H276" i="28"/>
  <c r="H276" i="29" s="1"/>
  <c r="H277" i="28"/>
  <c r="H277" i="29" s="1"/>
  <c r="H278" i="28"/>
  <c r="H278" i="29" s="1"/>
  <c r="H279" i="28"/>
  <c r="H279" i="29" s="1"/>
  <c r="H280" i="28"/>
  <c r="H280" i="29" s="1"/>
  <c r="H281" i="28"/>
  <c r="H281" i="29" s="1"/>
  <c r="H282" i="28"/>
  <c r="H282" i="29" s="1"/>
  <c r="H283" i="28"/>
  <c r="H283" i="29" s="1"/>
  <c r="H284" i="28"/>
  <c r="H284" i="29" s="1"/>
  <c r="H285" i="28"/>
  <c r="H285" i="29" s="1"/>
  <c r="H286" i="28"/>
  <c r="H286" i="29" s="1"/>
  <c r="H287" i="28"/>
  <c r="H287" i="29" s="1"/>
  <c r="H288" i="28"/>
  <c r="H288" i="29" s="1"/>
  <c r="H289" i="28"/>
  <c r="H289" i="29" s="1"/>
  <c r="H290" i="28"/>
  <c r="H290" i="29" s="1"/>
  <c r="H291" i="28"/>
  <c r="H291" i="29" s="1"/>
  <c r="H292" i="28"/>
  <c r="H292" i="29" s="1"/>
  <c r="H293" i="28"/>
  <c r="H293" i="29" s="1"/>
  <c r="H294" i="28"/>
  <c r="H294" i="29" s="1"/>
  <c r="H295" i="28"/>
  <c r="H295" i="29" s="1"/>
  <c r="H296" i="28"/>
  <c r="H296" i="29" s="1"/>
  <c r="H297" i="28"/>
  <c r="H297" i="29" s="1"/>
  <c r="H298" i="28"/>
  <c r="H298" i="29" s="1"/>
  <c r="H299" i="28"/>
  <c r="H299" i="29" s="1"/>
  <c r="H300" i="28"/>
  <c r="H300" i="29" s="1"/>
  <c r="H301" i="28"/>
  <c r="H301" i="29" s="1"/>
  <c r="H302" i="28"/>
  <c r="H302" i="29" s="1"/>
  <c r="H303" i="28"/>
  <c r="H303" i="29" s="1"/>
  <c r="H304" i="28"/>
  <c r="H304" i="29" s="1"/>
  <c r="H305" i="28"/>
  <c r="H305" i="29" s="1"/>
  <c r="H306" i="28"/>
  <c r="H306" i="29" s="1"/>
  <c r="H307" i="28"/>
  <c r="H307" i="29" s="1"/>
  <c r="H308" i="28"/>
  <c r="H308" i="29" s="1"/>
  <c r="H309" i="28"/>
  <c r="H309" i="29" s="1"/>
  <c r="H310" i="28"/>
  <c r="H310" i="29" s="1"/>
  <c r="H311" i="28"/>
  <c r="H311" i="29" s="1"/>
  <c r="H312" i="28"/>
  <c r="H312" i="29" s="1"/>
  <c r="H313" i="28"/>
  <c r="H313" i="29" s="1"/>
  <c r="H314" i="28"/>
  <c r="H314" i="29" s="1"/>
  <c r="H315" i="28"/>
  <c r="H315" i="29" s="1"/>
  <c r="H316" i="28"/>
  <c r="H316" i="29" s="1"/>
  <c r="H317" i="28"/>
  <c r="H317" i="29" s="1"/>
  <c r="H318" i="28"/>
  <c r="H318" i="29" s="1"/>
  <c r="H319" i="28"/>
  <c r="H319" i="29" s="1"/>
  <c r="H320" i="28"/>
  <c r="H320" i="29" s="1"/>
  <c r="H321" i="28"/>
  <c r="H321" i="29" s="1"/>
  <c r="H322" i="28"/>
  <c r="H322" i="29" s="1"/>
  <c r="H323" i="28"/>
  <c r="H323" i="29" s="1"/>
  <c r="H324" i="28"/>
  <c r="H324" i="29" s="1"/>
  <c r="H325" i="28"/>
  <c r="H325" i="29" s="1"/>
  <c r="H326" i="28"/>
  <c r="H326" i="29" s="1"/>
  <c r="H327" i="28"/>
  <c r="H327" i="29" s="1"/>
  <c r="H328" i="28"/>
  <c r="H328" i="29" s="1"/>
  <c r="H329" i="28"/>
  <c r="H329" i="29" s="1"/>
  <c r="H330" i="28"/>
  <c r="H330" i="29" s="1"/>
  <c r="H331" i="28"/>
  <c r="H331" i="29" s="1"/>
  <c r="H332" i="28"/>
  <c r="H332" i="29" s="1"/>
  <c r="H333" i="28"/>
  <c r="H333" i="29" s="1"/>
  <c r="H334" i="28"/>
  <c r="H334" i="29" s="1"/>
  <c r="H335" i="28"/>
  <c r="H335" i="29" s="1"/>
  <c r="H336" i="28"/>
  <c r="H336" i="29" s="1"/>
  <c r="H337" i="28"/>
  <c r="H337" i="29" s="1"/>
  <c r="H338" i="28"/>
  <c r="H338" i="29" s="1"/>
  <c r="H339" i="28"/>
  <c r="H339" i="29" s="1"/>
  <c r="H340" i="28"/>
  <c r="H340" i="29" s="1"/>
  <c r="H341" i="28"/>
  <c r="H341" i="29" s="1"/>
  <c r="H342" i="28"/>
  <c r="H342" i="29" s="1"/>
  <c r="H343" i="28"/>
  <c r="H343" i="29" s="1"/>
  <c r="H344" i="28"/>
  <c r="H344" i="29" s="1"/>
  <c r="H345" i="28"/>
  <c r="H345" i="29" s="1"/>
  <c r="H346" i="28"/>
  <c r="H346" i="29" s="1"/>
  <c r="H347" i="28"/>
  <c r="H347" i="29" s="1"/>
  <c r="H348" i="28"/>
  <c r="H348" i="29" s="1"/>
  <c r="H349" i="28"/>
  <c r="H349" i="29" s="1"/>
  <c r="H350" i="28"/>
  <c r="H350" i="29" s="1"/>
  <c r="H351" i="28"/>
  <c r="H351" i="29" s="1"/>
  <c r="H352" i="28"/>
  <c r="H352" i="29" s="1"/>
  <c r="H353" i="28"/>
  <c r="H353" i="29" s="1"/>
  <c r="H354" i="28"/>
  <c r="H354" i="29" s="1"/>
  <c r="H355" i="28"/>
  <c r="H355" i="29" s="1"/>
  <c r="H356" i="28"/>
  <c r="H356" i="29" s="1"/>
  <c r="H357" i="28"/>
  <c r="H357" i="29" s="1"/>
  <c r="H358" i="28"/>
  <c r="H358" i="29" s="1"/>
  <c r="H359" i="28"/>
  <c r="H359" i="29" s="1"/>
  <c r="H360" i="28"/>
  <c r="H360" i="29" s="1"/>
  <c r="H361" i="28"/>
  <c r="H361" i="29" s="1"/>
  <c r="H362" i="28"/>
  <c r="H362" i="29" s="1"/>
  <c r="H363" i="28"/>
  <c r="H363" i="29" s="1"/>
  <c r="H364" i="28"/>
  <c r="H364" i="29" s="1"/>
  <c r="H365" i="28"/>
  <c r="H365" i="29" s="1"/>
  <c r="H366" i="28"/>
  <c r="H366" i="29" s="1"/>
  <c r="H367" i="28"/>
  <c r="H367" i="29" s="1"/>
  <c r="H368" i="28"/>
  <c r="H368" i="29" s="1"/>
  <c r="H369" i="28"/>
  <c r="H369" i="29" s="1"/>
  <c r="H370" i="28"/>
  <c r="H370" i="29" s="1"/>
  <c r="H371" i="28"/>
  <c r="H371" i="29" s="1"/>
  <c r="H372" i="28"/>
  <c r="H372" i="29" s="1"/>
  <c r="H373" i="28"/>
  <c r="H373" i="29" s="1"/>
  <c r="H374" i="28"/>
  <c r="H374" i="29" s="1"/>
  <c r="H375" i="28"/>
  <c r="H375" i="29" s="1"/>
  <c r="H376" i="28"/>
  <c r="H376" i="29" s="1"/>
  <c r="H377" i="28"/>
  <c r="H377" i="29" s="1"/>
  <c r="H378" i="28"/>
  <c r="H378" i="29" s="1"/>
  <c r="H379" i="28"/>
  <c r="H379" i="29" s="1"/>
  <c r="H380" i="28"/>
  <c r="H380" i="29" s="1"/>
  <c r="H381" i="28"/>
  <c r="H381" i="29" s="1"/>
  <c r="H382" i="28"/>
  <c r="H382" i="29" s="1"/>
  <c r="H383" i="28"/>
  <c r="H383" i="29" s="1"/>
  <c r="H384" i="28"/>
  <c r="H384" i="29" s="1"/>
  <c r="H385" i="28"/>
  <c r="H385" i="29" s="1"/>
  <c r="H386" i="28"/>
  <c r="H386" i="29" s="1"/>
  <c r="H387" i="28"/>
  <c r="H387" i="29" s="1"/>
  <c r="H388" i="28"/>
  <c r="H388" i="29" s="1"/>
  <c r="H389" i="28"/>
  <c r="H389" i="29" s="1"/>
  <c r="H390" i="28"/>
  <c r="H390" i="29" s="1"/>
  <c r="H391" i="28"/>
  <c r="H391" i="29" s="1"/>
  <c r="H392" i="28"/>
  <c r="H392" i="29" s="1"/>
  <c r="H393" i="28"/>
  <c r="H393" i="29" s="1"/>
  <c r="H394" i="28"/>
  <c r="H394" i="29" s="1"/>
  <c r="H395" i="28"/>
  <c r="H395" i="29" s="1"/>
  <c r="H396" i="28"/>
  <c r="H396" i="29" s="1"/>
  <c r="H397" i="28"/>
  <c r="H397" i="29" s="1"/>
  <c r="H398" i="28"/>
  <c r="H398" i="29" s="1"/>
  <c r="H399" i="28"/>
  <c r="H399" i="29" s="1"/>
  <c r="H400" i="28"/>
  <c r="H400" i="29" s="1"/>
  <c r="H401" i="28"/>
  <c r="H401" i="29" s="1"/>
  <c r="H402" i="28"/>
  <c r="H402" i="29" s="1"/>
  <c r="H403" i="28"/>
  <c r="H403" i="29" s="1"/>
  <c r="H404" i="28"/>
  <c r="H404" i="29" s="1"/>
  <c r="H405" i="28"/>
  <c r="H405" i="29" s="1"/>
  <c r="H406" i="28"/>
  <c r="H406" i="29" s="1"/>
  <c r="H407" i="28"/>
  <c r="H407" i="29" s="1"/>
  <c r="H408" i="28"/>
  <c r="H408" i="29" s="1"/>
  <c r="H409" i="28"/>
  <c r="H409" i="29" s="1"/>
  <c r="H410" i="28"/>
  <c r="H410" i="29" s="1"/>
  <c r="H411" i="28"/>
  <c r="H411" i="29" s="1"/>
  <c r="H412" i="28"/>
  <c r="H412" i="29" s="1"/>
  <c r="H413" i="28"/>
  <c r="H413" i="29" s="1"/>
  <c r="H414" i="28"/>
  <c r="H414" i="29" s="1"/>
  <c r="H415" i="28"/>
  <c r="H415" i="29" s="1"/>
  <c r="H416" i="28"/>
  <c r="H416" i="29" s="1"/>
  <c r="H417" i="28"/>
  <c r="H417" i="29" s="1"/>
  <c r="H418" i="28"/>
  <c r="H418" i="29" s="1"/>
  <c r="H419" i="28"/>
  <c r="H419" i="29" s="1"/>
  <c r="H420" i="28"/>
  <c r="H420" i="29" s="1"/>
  <c r="H421" i="28"/>
  <c r="H421" i="29" s="1"/>
  <c r="H422" i="28"/>
  <c r="H422" i="29" s="1"/>
  <c r="H423" i="28"/>
  <c r="H423" i="29" s="1"/>
  <c r="H424" i="28"/>
  <c r="H424" i="29" s="1"/>
  <c r="H425" i="28"/>
  <c r="H425" i="29" s="1"/>
  <c r="H426" i="28"/>
  <c r="H426" i="29" s="1"/>
  <c r="H427" i="28"/>
  <c r="H427" i="29" s="1"/>
  <c r="H428" i="28"/>
  <c r="H428" i="29" s="1"/>
  <c r="H429" i="28"/>
  <c r="H429" i="29" s="1"/>
  <c r="H430" i="28"/>
  <c r="H430" i="29" s="1"/>
  <c r="H431" i="28"/>
  <c r="H431" i="29" s="1"/>
  <c r="H432" i="28"/>
  <c r="H432" i="29" s="1"/>
  <c r="H433" i="28"/>
  <c r="H433" i="29" s="1"/>
  <c r="H434" i="28"/>
  <c r="H434" i="29" s="1"/>
  <c r="H435" i="28"/>
  <c r="H435" i="29" s="1"/>
  <c r="H436" i="28"/>
  <c r="H436" i="29" s="1"/>
  <c r="H437" i="28"/>
  <c r="H437" i="29" s="1"/>
  <c r="H438" i="28"/>
  <c r="H438" i="29" s="1"/>
  <c r="H439" i="28"/>
  <c r="H439" i="29" s="1"/>
  <c r="H440" i="28"/>
  <c r="H440" i="29" s="1"/>
  <c r="H441" i="28"/>
  <c r="H441" i="29" s="1"/>
  <c r="H442" i="28"/>
  <c r="H442" i="29" s="1"/>
  <c r="H443" i="28"/>
  <c r="H443" i="29" s="1"/>
  <c r="H444" i="28"/>
  <c r="H444" i="29" s="1"/>
  <c r="H445" i="28"/>
  <c r="H445" i="29" s="1"/>
  <c r="H446" i="28"/>
  <c r="H446" i="29" s="1"/>
  <c r="H447" i="28"/>
  <c r="H447" i="29" s="1"/>
  <c r="H448" i="28"/>
  <c r="H448" i="29" s="1"/>
  <c r="H449" i="28"/>
  <c r="H449" i="29" s="1"/>
  <c r="H450" i="28"/>
  <c r="H450" i="29" s="1"/>
  <c r="H451" i="28"/>
  <c r="H451" i="29" s="1"/>
  <c r="H2" i="28"/>
  <c r="H2" i="29" s="1"/>
  <c r="G25" i="28"/>
  <c r="G25" i="29" s="1"/>
  <c r="G26" i="28"/>
  <c r="G26" i="29" s="1"/>
  <c r="G27" i="28"/>
  <c r="G27" i="29" s="1"/>
  <c r="G28" i="28"/>
  <c r="G28" i="29" s="1"/>
  <c r="G29" i="28"/>
  <c r="G29" i="29" s="1"/>
  <c r="G30" i="28"/>
  <c r="G30" i="29" s="1"/>
  <c r="G31" i="28"/>
  <c r="G31" i="29" s="1"/>
  <c r="G32" i="28"/>
  <c r="G32" i="29" s="1"/>
  <c r="G33" i="28"/>
  <c r="G33" i="29" s="1"/>
  <c r="G34" i="28"/>
  <c r="G34" i="29" s="1"/>
  <c r="G35" i="28"/>
  <c r="G35" i="29" s="1"/>
  <c r="G36" i="28"/>
  <c r="G36" i="29" s="1"/>
  <c r="G37" i="28"/>
  <c r="G37" i="29" s="1"/>
  <c r="G38" i="28"/>
  <c r="G38" i="29" s="1"/>
  <c r="G39" i="28"/>
  <c r="G39" i="29" s="1"/>
  <c r="G40" i="28"/>
  <c r="G40" i="29" s="1"/>
  <c r="G41" i="28"/>
  <c r="G41" i="29" s="1"/>
  <c r="G42" i="28"/>
  <c r="G42" i="29" s="1"/>
  <c r="G43" i="28"/>
  <c r="G43" i="29" s="1"/>
  <c r="G44" i="28"/>
  <c r="G44" i="29" s="1"/>
  <c r="G45" i="28"/>
  <c r="G45" i="29" s="1"/>
  <c r="G46" i="28"/>
  <c r="G46" i="29" s="1"/>
  <c r="G47" i="28"/>
  <c r="G47" i="29" s="1"/>
  <c r="G48" i="28"/>
  <c r="G48" i="29" s="1"/>
  <c r="G49" i="28"/>
  <c r="G49" i="29" s="1"/>
  <c r="G50" i="28"/>
  <c r="G50" i="29" s="1"/>
  <c r="G51" i="28"/>
  <c r="G51" i="29" s="1"/>
  <c r="G52" i="28"/>
  <c r="G52" i="29" s="1"/>
  <c r="G53" i="28"/>
  <c r="G53" i="29" s="1"/>
  <c r="G54" i="28"/>
  <c r="G54" i="29" s="1"/>
  <c r="G55" i="28"/>
  <c r="G55" i="29" s="1"/>
  <c r="G56" i="28"/>
  <c r="G56" i="29" s="1"/>
  <c r="G57" i="28"/>
  <c r="G57" i="29" s="1"/>
  <c r="G58" i="28"/>
  <c r="G58" i="29" s="1"/>
  <c r="G59" i="28"/>
  <c r="G59" i="29" s="1"/>
  <c r="G60" i="28"/>
  <c r="G60" i="29" s="1"/>
  <c r="G61" i="28"/>
  <c r="G61" i="29" s="1"/>
  <c r="G62" i="28"/>
  <c r="G62" i="29" s="1"/>
  <c r="G63" i="28"/>
  <c r="G63" i="29" s="1"/>
  <c r="G64" i="28"/>
  <c r="G64" i="29" s="1"/>
  <c r="G65" i="28"/>
  <c r="G65" i="29" s="1"/>
  <c r="G66" i="28"/>
  <c r="G66" i="29" s="1"/>
  <c r="G67" i="28"/>
  <c r="G67" i="29" s="1"/>
  <c r="G68" i="28"/>
  <c r="G68" i="29" s="1"/>
  <c r="G69" i="28"/>
  <c r="G69" i="29" s="1"/>
  <c r="G70" i="28"/>
  <c r="G70" i="29" s="1"/>
  <c r="G71" i="28"/>
  <c r="G71" i="29" s="1"/>
  <c r="G72" i="28"/>
  <c r="G72" i="29" s="1"/>
  <c r="G73" i="28"/>
  <c r="G73" i="29" s="1"/>
  <c r="G74" i="28"/>
  <c r="G74" i="29" s="1"/>
  <c r="G75" i="28"/>
  <c r="G75" i="29" s="1"/>
  <c r="G76" i="28"/>
  <c r="G76" i="29" s="1"/>
  <c r="G77" i="28"/>
  <c r="G77" i="29" s="1"/>
  <c r="G78" i="28"/>
  <c r="G78" i="29" s="1"/>
  <c r="G79" i="28"/>
  <c r="G79" i="29" s="1"/>
  <c r="G80" i="28"/>
  <c r="G80" i="29" s="1"/>
  <c r="G81" i="28"/>
  <c r="G81" i="29" s="1"/>
  <c r="G82" i="28"/>
  <c r="G82" i="29" s="1"/>
  <c r="G83" i="28"/>
  <c r="G83" i="29" s="1"/>
  <c r="G84" i="28"/>
  <c r="G84" i="29" s="1"/>
  <c r="G85" i="28"/>
  <c r="G85" i="29" s="1"/>
  <c r="G86" i="28"/>
  <c r="G86" i="29" s="1"/>
  <c r="G87" i="28"/>
  <c r="G87" i="29" s="1"/>
  <c r="G88" i="28"/>
  <c r="G88" i="29" s="1"/>
  <c r="G89" i="28"/>
  <c r="G89" i="29" s="1"/>
  <c r="G90" i="28"/>
  <c r="G90" i="29" s="1"/>
  <c r="G91" i="28"/>
  <c r="G91" i="29" s="1"/>
  <c r="G92" i="28"/>
  <c r="G92" i="29" s="1"/>
  <c r="G93" i="28"/>
  <c r="G93" i="29" s="1"/>
  <c r="G94" i="28"/>
  <c r="G94" i="29" s="1"/>
  <c r="G95" i="28"/>
  <c r="G95" i="29" s="1"/>
  <c r="G96" i="28"/>
  <c r="G96" i="29" s="1"/>
  <c r="G97" i="28"/>
  <c r="G97" i="29" s="1"/>
  <c r="G98" i="28"/>
  <c r="G98" i="29" s="1"/>
  <c r="G99" i="28"/>
  <c r="G99" i="29" s="1"/>
  <c r="G100" i="28"/>
  <c r="G100" i="29" s="1"/>
  <c r="G101" i="28"/>
  <c r="G101" i="29" s="1"/>
  <c r="G102" i="28"/>
  <c r="G102" i="29" s="1"/>
  <c r="G103" i="28"/>
  <c r="G103" i="29" s="1"/>
  <c r="G104" i="28"/>
  <c r="G104" i="29" s="1"/>
  <c r="G105" i="28"/>
  <c r="G105" i="29" s="1"/>
  <c r="G106" i="28"/>
  <c r="G106" i="29" s="1"/>
  <c r="G107" i="28"/>
  <c r="G107" i="29" s="1"/>
  <c r="G108" i="28"/>
  <c r="G108" i="29" s="1"/>
  <c r="G109" i="28"/>
  <c r="G109" i="29" s="1"/>
  <c r="G110" i="28"/>
  <c r="G110" i="29" s="1"/>
  <c r="G111" i="28"/>
  <c r="G111" i="29" s="1"/>
  <c r="G112" i="28"/>
  <c r="G112" i="29" s="1"/>
  <c r="G113" i="28"/>
  <c r="G113" i="29" s="1"/>
  <c r="G114" i="28"/>
  <c r="G114" i="29" s="1"/>
  <c r="G115" i="28"/>
  <c r="G115" i="29" s="1"/>
  <c r="G116" i="28"/>
  <c r="G116" i="29" s="1"/>
  <c r="G117" i="28"/>
  <c r="G117" i="29" s="1"/>
  <c r="G118" i="28"/>
  <c r="G118" i="29" s="1"/>
  <c r="G119" i="28"/>
  <c r="G119" i="29" s="1"/>
  <c r="G120" i="28"/>
  <c r="G120" i="29" s="1"/>
  <c r="G121" i="28"/>
  <c r="G121" i="29" s="1"/>
  <c r="G122" i="28"/>
  <c r="G122" i="29" s="1"/>
  <c r="G123" i="28"/>
  <c r="G123" i="29" s="1"/>
  <c r="G124" i="28"/>
  <c r="G124" i="29" s="1"/>
  <c r="G125" i="28"/>
  <c r="G125" i="29" s="1"/>
  <c r="G126" i="28"/>
  <c r="G126" i="29" s="1"/>
  <c r="G127" i="28"/>
  <c r="G127" i="29" s="1"/>
  <c r="G128" i="28"/>
  <c r="G128" i="29" s="1"/>
  <c r="G129" i="28"/>
  <c r="G129" i="29" s="1"/>
  <c r="G130" i="28"/>
  <c r="G130" i="29" s="1"/>
  <c r="G131" i="28"/>
  <c r="G131" i="29" s="1"/>
  <c r="G132" i="28"/>
  <c r="G132" i="29" s="1"/>
  <c r="G133" i="28"/>
  <c r="G133" i="29" s="1"/>
  <c r="G134" i="28"/>
  <c r="G134" i="29" s="1"/>
  <c r="G135" i="28"/>
  <c r="G135" i="29" s="1"/>
  <c r="G136" i="28"/>
  <c r="G136" i="29" s="1"/>
  <c r="G137" i="28"/>
  <c r="G137" i="29" s="1"/>
  <c r="G138" i="28"/>
  <c r="G138" i="29" s="1"/>
  <c r="G139" i="28"/>
  <c r="G139" i="29" s="1"/>
  <c r="G140" i="28"/>
  <c r="G140" i="29" s="1"/>
  <c r="G141" i="28"/>
  <c r="G141" i="29" s="1"/>
  <c r="G142" i="28"/>
  <c r="G142" i="29" s="1"/>
  <c r="G143" i="28"/>
  <c r="G143" i="29" s="1"/>
  <c r="G144" i="28"/>
  <c r="G144" i="29" s="1"/>
  <c r="G145" i="28"/>
  <c r="G145" i="29" s="1"/>
  <c r="G146" i="28"/>
  <c r="G146" i="29" s="1"/>
  <c r="G147" i="28"/>
  <c r="G147" i="29" s="1"/>
  <c r="G148" i="28"/>
  <c r="G148" i="29" s="1"/>
  <c r="G149" i="28"/>
  <c r="G149" i="29" s="1"/>
  <c r="G150" i="28"/>
  <c r="G150" i="29" s="1"/>
  <c r="G151" i="28"/>
  <c r="G151" i="29" s="1"/>
  <c r="G152" i="28"/>
  <c r="G152" i="29" s="1"/>
  <c r="G153" i="28"/>
  <c r="G153" i="29" s="1"/>
  <c r="G154" i="28"/>
  <c r="G154" i="29" s="1"/>
  <c r="G155" i="28"/>
  <c r="G155" i="29" s="1"/>
  <c r="G156" i="28"/>
  <c r="G156" i="29" s="1"/>
  <c r="G157" i="28"/>
  <c r="G157" i="29" s="1"/>
  <c r="G158" i="28"/>
  <c r="G158" i="29" s="1"/>
  <c r="G159" i="28"/>
  <c r="G159" i="29" s="1"/>
  <c r="G160" i="28"/>
  <c r="G160" i="29" s="1"/>
  <c r="G161" i="28"/>
  <c r="G161" i="29" s="1"/>
  <c r="G162" i="28"/>
  <c r="G162" i="29" s="1"/>
  <c r="G163" i="28"/>
  <c r="G163" i="29" s="1"/>
  <c r="G164" i="28"/>
  <c r="G164" i="29" s="1"/>
  <c r="G165" i="28"/>
  <c r="G165" i="29" s="1"/>
  <c r="G166" i="28"/>
  <c r="G166" i="29" s="1"/>
  <c r="G167" i="28"/>
  <c r="G167" i="29" s="1"/>
  <c r="G168" i="28"/>
  <c r="G168" i="29" s="1"/>
  <c r="G169" i="28"/>
  <c r="G169" i="29" s="1"/>
  <c r="G170" i="28"/>
  <c r="G170" i="29" s="1"/>
  <c r="G171" i="28"/>
  <c r="G171" i="29" s="1"/>
  <c r="G172" i="28"/>
  <c r="G172" i="29" s="1"/>
  <c r="G173" i="28"/>
  <c r="G173" i="29" s="1"/>
  <c r="G174" i="28"/>
  <c r="G174" i="29" s="1"/>
  <c r="G175" i="28"/>
  <c r="G175" i="29" s="1"/>
  <c r="G176" i="28"/>
  <c r="G176" i="29" s="1"/>
  <c r="G177" i="28"/>
  <c r="G177" i="29" s="1"/>
  <c r="G178" i="28"/>
  <c r="G178" i="29" s="1"/>
  <c r="G179" i="28"/>
  <c r="G179" i="29" s="1"/>
  <c r="G180" i="28"/>
  <c r="G180" i="29" s="1"/>
  <c r="G181" i="28"/>
  <c r="G181" i="29" s="1"/>
  <c r="G182" i="28"/>
  <c r="G182" i="29" s="1"/>
  <c r="G183" i="28"/>
  <c r="G183" i="29" s="1"/>
  <c r="G184" i="28"/>
  <c r="G184" i="29" s="1"/>
  <c r="G185" i="28"/>
  <c r="G185" i="29" s="1"/>
  <c r="G186" i="28"/>
  <c r="G186" i="29" s="1"/>
  <c r="G187" i="28"/>
  <c r="G187" i="29" s="1"/>
  <c r="G188" i="28"/>
  <c r="G188" i="29" s="1"/>
  <c r="G189" i="28"/>
  <c r="G189" i="29" s="1"/>
  <c r="G190" i="28"/>
  <c r="G190" i="29" s="1"/>
  <c r="G191" i="28"/>
  <c r="G191" i="29" s="1"/>
  <c r="G192" i="28"/>
  <c r="G192" i="29" s="1"/>
  <c r="G193" i="28"/>
  <c r="G193" i="29" s="1"/>
  <c r="G194" i="28"/>
  <c r="G194" i="29" s="1"/>
  <c r="G195" i="28"/>
  <c r="G195" i="29" s="1"/>
  <c r="G196" i="28"/>
  <c r="G196" i="29" s="1"/>
  <c r="G197" i="28"/>
  <c r="G197" i="29" s="1"/>
  <c r="G198" i="28"/>
  <c r="G198" i="29" s="1"/>
  <c r="G199" i="28"/>
  <c r="G199" i="29" s="1"/>
  <c r="G200" i="28"/>
  <c r="G200" i="29" s="1"/>
  <c r="G201" i="28"/>
  <c r="G201" i="29" s="1"/>
  <c r="G202" i="28"/>
  <c r="G202" i="29" s="1"/>
  <c r="G203" i="28"/>
  <c r="G203" i="29" s="1"/>
  <c r="G204" i="28"/>
  <c r="G204" i="29" s="1"/>
  <c r="G205" i="28"/>
  <c r="G205" i="29" s="1"/>
  <c r="G206" i="28"/>
  <c r="G206" i="29" s="1"/>
  <c r="G207" i="28"/>
  <c r="G207" i="29" s="1"/>
  <c r="G208" i="28"/>
  <c r="G208" i="29" s="1"/>
  <c r="G209" i="28"/>
  <c r="G209" i="29" s="1"/>
  <c r="G210" i="28"/>
  <c r="G210" i="29" s="1"/>
  <c r="G211" i="28"/>
  <c r="G211" i="29" s="1"/>
  <c r="G212" i="28"/>
  <c r="G212" i="29" s="1"/>
  <c r="G213" i="28"/>
  <c r="G213" i="29" s="1"/>
  <c r="G214" i="28"/>
  <c r="G214" i="29" s="1"/>
  <c r="G215" i="28"/>
  <c r="G215" i="29" s="1"/>
  <c r="G216" i="28"/>
  <c r="G216" i="29" s="1"/>
  <c r="G217" i="28"/>
  <c r="G217" i="29" s="1"/>
  <c r="G218" i="28"/>
  <c r="G218" i="29" s="1"/>
  <c r="G219" i="28"/>
  <c r="G219" i="29" s="1"/>
  <c r="G220" i="28"/>
  <c r="G220" i="29" s="1"/>
  <c r="G221" i="28"/>
  <c r="G221" i="29" s="1"/>
  <c r="G222" i="28"/>
  <c r="G222" i="29" s="1"/>
  <c r="G223" i="28"/>
  <c r="G223" i="29" s="1"/>
  <c r="G224" i="28"/>
  <c r="G224" i="29" s="1"/>
  <c r="G225" i="28"/>
  <c r="G225" i="29" s="1"/>
  <c r="G226" i="28"/>
  <c r="G226" i="29" s="1"/>
  <c r="G227" i="28"/>
  <c r="G227" i="29" s="1"/>
  <c r="G228" i="28"/>
  <c r="G228" i="29" s="1"/>
  <c r="G229" i="28"/>
  <c r="G229" i="29" s="1"/>
  <c r="G230" i="28"/>
  <c r="G230" i="29" s="1"/>
  <c r="G231" i="28"/>
  <c r="G231" i="29" s="1"/>
  <c r="G232" i="28"/>
  <c r="G232" i="29" s="1"/>
  <c r="G233" i="28"/>
  <c r="G233" i="29" s="1"/>
  <c r="G234" i="28"/>
  <c r="G234" i="29" s="1"/>
  <c r="G235" i="28"/>
  <c r="G235" i="29" s="1"/>
  <c r="G236" i="28"/>
  <c r="G236" i="29" s="1"/>
  <c r="G237" i="28"/>
  <c r="G237" i="29" s="1"/>
  <c r="G238" i="28"/>
  <c r="G238" i="29" s="1"/>
  <c r="G239" i="28"/>
  <c r="G239" i="29" s="1"/>
  <c r="G240" i="28"/>
  <c r="G240" i="29" s="1"/>
  <c r="G241" i="28"/>
  <c r="G241" i="29" s="1"/>
  <c r="G242" i="28"/>
  <c r="G242" i="29" s="1"/>
  <c r="G243" i="28"/>
  <c r="G243" i="29" s="1"/>
  <c r="G244" i="28"/>
  <c r="G244" i="29" s="1"/>
  <c r="G245" i="28"/>
  <c r="G245" i="29" s="1"/>
  <c r="G246" i="28"/>
  <c r="G246" i="29" s="1"/>
  <c r="G247" i="28"/>
  <c r="G247" i="29" s="1"/>
  <c r="G248" i="28"/>
  <c r="G248" i="29" s="1"/>
  <c r="G249" i="28"/>
  <c r="G249" i="29" s="1"/>
  <c r="G250" i="28"/>
  <c r="G250" i="29" s="1"/>
  <c r="G251" i="28"/>
  <c r="G251" i="29" s="1"/>
  <c r="G252" i="28"/>
  <c r="G252" i="29" s="1"/>
  <c r="G253" i="28"/>
  <c r="G253" i="29" s="1"/>
  <c r="G254" i="28"/>
  <c r="G254" i="29" s="1"/>
  <c r="G255" i="28"/>
  <c r="G255" i="29" s="1"/>
  <c r="G256" i="28"/>
  <c r="G256" i="29" s="1"/>
  <c r="G257" i="28"/>
  <c r="G257" i="29" s="1"/>
  <c r="G258" i="28"/>
  <c r="G258" i="29" s="1"/>
  <c r="G259" i="28"/>
  <c r="G259" i="29" s="1"/>
  <c r="G260" i="28"/>
  <c r="G260" i="29" s="1"/>
  <c r="G261" i="28"/>
  <c r="G261" i="29" s="1"/>
  <c r="G262" i="28"/>
  <c r="G262" i="29" s="1"/>
  <c r="G263" i="28"/>
  <c r="G263" i="29" s="1"/>
  <c r="G264" i="28"/>
  <c r="G264" i="29" s="1"/>
  <c r="G265" i="28"/>
  <c r="G265" i="29" s="1"/>
  <c r="G266" i="28"/>
  <c r="G266" i="29" s="1"/>
  <c r="G267" i="28"/>
  <c r="G267" i="29" s="1"/>
  <c r="G268" i="28"/>
  <c r="G268" i="29" s="1"/>
  <c r="G269" i="28"/>
  <c r="G269" i="29" s="1"/>
  <c r="G270" i="28"/>
  <c r="G270" i="29" s="1"/>
  <c r="G271" i="28"/>
  <c r="G271" i="29" s="1"/>
  <c r="G272" i="28"/>
  <c r="G272" i="29" s="1"/>
  <c r="G273" i="28"/>
  <c r="G273" i="29" s="1"/>
  <c r="G274" i="28"/>
  <c r="G274" i="29" s="1"/>
  <c r="G275" i="28"/>
  <c r="G275" i="29" s="1"/>
  <c r="G276" i="28"/>
  <c r="G276" i="29" s="1"/>
  <c r="G277" i="28"/>
  <c r="G277" i="29" s="1"/>
  <c r="G278" i="28"/>
  <c r="G278" i="29" s="1"/>
  <c r="G279" i="28"/>
  <c r="G279" i="29" s="1"/>
  <c r="G280" i="28"/>
  <c r="G280" i="29" s="1"/>
  <c r="G281" i="28"/>
  <c r="G281" i="29" s="1"/>
  <c r="G282" i="28"/>
  <c r="G282" i="29" s="1"/>
  <c r="G283" i="28"/>
  <c r="G283" i="29" s="1"/>
  <c r="G284" i="28"/>
  <c r="G284" i="29" s="1"/>
  <c r="G285" i="28"/>
  <c r="G285" i="29" s="1"/>
  <c r="G286" i="28"/>
  <c r="G286" i="29" s="1"/>
  <c r="G287" i="28"/>
  <c r="G287" i="29" s="1"/>
  <c r="G288" i="28"/>
  <c r="G288" i="29" s="1"/>
  <c r="G289" i="28"/>
  <c r="G289" i="29" s="1"/>
  <c r="G290" i="28"/>
  <c r="G290" i="29" s="1"/>
  <c r="G291" i="28"/>
  <c r="G291" i="29" s="1"/>
  <c r="G292" i="28"/>
  <c r="G292" i="29" s="1"/>
  <c r="G293" i="28"/>
  <c r="G293" i="29" s="1"/>
  <c r="G294" i="28"/>
  <c r="G294" i="29" s="1"/>
  <c r="G295" i="28"/>
  <c r="G295" i="29" s="1"/>
  <c r="G296" i="28"/>
  <c r="G296" i="29" s="1"/>
  <c r="G297" i="28"/>
  <c r="G297" i="29" s="1"/>
  <c r="G298" i="28"/>
  <c r="G298" i="29" s="1"/>
  <c r="G299" i="28"/>
  <c r="G299" i="29" s="1"/>
  <c r="G300" i="28"/>
  <c r="G300" i="29" s="1"/>
  <c r="G301" i="28"/>
  <c r="G301" i="29" s="1"/>
  <c r="G302" i="28"/>
  <c r="G302" i="29" s="1"/>
  <c r="G303" i="28"/>
  <c r="G303" i="29" s="1"/>
  <c r="G304" i="28"/>
  <c r="G304" i="29" s="1"/>
  <c r="G305" i="28"/>
  <c r="G305" i="29" s="1"/>
  <c r="G306" i="28"/>
  <c r="G306" i="29" s="1"/>
  <c r="G307" i="28"/>
  <c r="G307" i="29" s="1"/>
  <c r="G308" i="28"/>
  <c r="G308" i="29" s="1"/>
  <c r="G309" i="28"/>
  <c r="G309" i="29" s="1"/>
  <c r="G310" i="28"/>
  <c r="G310" i="29" s="1"/>
  <c r="G311" i="28"/>
  <c r="G311" i="29" s="1"/>
  <c r="G312" i="28"/>
  <c r="G312" i="29" s="1"/>
  <c r="G313" i="28"/>
  <c r="G313" i="29" s="1"/>
  <c r="G314" i="28"/>
  <c r="G314" i="29" s="1"/>
  <c r="G315" i="28"/>
  <c r="G315" i="29" s="1"/>
  <c r="G316" i="28"/>
  <c r="G316" i="29" s="1"/>
  <c r="G317" i="28"/>
  <c r="G317" i="29" s="1"/>
  <c r="G318" i="28"/>
  <c r="G318" i="29" s="1"/>
  <c r="G319" i="28"/>
  <c r="G319" i="29" s="1"/>
  <c r="G320" i="28"/>
  <c r="G320" i="29" s="1"/>
  <c r="G321" i="28"/>
  <c r="G321" i="29" s="1"/>
  <c r="G322" i="28"/>
  <c r="G322" i="29" s="1"/>
  <c r="G323" i="28"/>
  <c r="G323" i="29" s="1"/>
  <c r="G324" i="28"/>
  <c r="G324" i="29" s="1"/>
  <c r="G325" i="28"/>
  <c r="G325" i="29" s="1"/>
  <c r="G326" i="28"/>
  <c r="G326" i="29" s="1"/>
  <c r="G327" i="28"/>
  <c r="G327" i="29" s="1"/>
  <c r="G328" i="28"/>
  <c r="G328" i="29" s="1"/>
  <c r="G329" i="28"/>
  <c r="G329" i="29" s="1"/>
  <c r="G330" i="28"/>
  <c r="G330" i="29" s="1"/>
  <c r="G331" i="28"/>
  <c r="G331" i="29" s="1"/>
  <c r="G332" i="28"/>
  <c r="G332" i="29" s="1"/>
  <c r="G333" i="28"/>
  <c r="G333" i="29" s="1"/>
  <c r="G334" i="28"/>
  <c r="G334" i="29" s="1"/>
  <c r="G335" i="28"/>
  <c r="G335" i="29" s="1"/>
  <c r="G336" i="28"/>
  <c r="G336" i="29" s="1"/>
  <c r="G337" i="28"/>
  <c r="G337" i="29" s="1"/>
  <c r="G338" i="28"/>
  <c r="G338" i="29" s="1"/>
  <c r="G339" i="28"/>
  <c r="G339" i="29" s="1"/>
  <c r="G340" i="28"/>
  <c r="G340" i="29" s="1"/>
  <c r="G341" i="28"/>
  <c r="G341" i="29" s="1"/>
  <c r="G342" i="28"/>
  <c r="G342" i="29" s="1"/>
  <c r="G343" i="28"/>
  <c r="G343" i="29" s="1"/>
  <c r="G344" i="28"/>
  <c r="G344" i="29" s="1"/>
  <c r="G345" i="28"/>
  <c r="G345" i="29" s="1"/>
  <c r="G346" i="28"/>
  <c r="G346" i="29" s="1"/>
  <c r="G347" i="28"/>
  <c r="G347" i="29" s="1"/>
  <c r="G348" i="28"/>
  <c r="G348" i="29" s="1"/>
  <c r="G349" i="28"/>
  <c r="G349" i="29" s="1"/>
  <c r="G350" i="28"/>
  <c r="G350" i="29" s="1"/>
  <c r="G351" i="28"/>
  <c r="G351" i="29" s="1"/>
  <c r="G352" i="28"/>
  <c r="G352" i="29" s="1"/>
  <c r="G353" i="28"/>
  <c r="G353" i="29" s="1"/>
  <c r="G354" i="28"/>
  <c r="G354" i="29" s="1"/>
  <c r="G355" i="28"/>
  <c r="G355" i="29" s="1"/>
  <c r="G356" i="28"/>
  <c r="G356" i="29" s="1"/>
  <c r="G357" i="28"/>
  <c r="G357" i="29" s="1"/>
  <c r="G358" i="28"/>
  <c r="G358" i="29" s="1"/>
  <c r="G359" i="28"/>
  <c r="G359" i="29" s="1"/>
  <c r="G360" i="28"/>
  <c r="G360" i="29" s="1"/>
  <c r="G361" i="28"/>
  <c r="G361" i="29" s="1"/>
  <c r="G362" i="28"/>
  <c r="G362" i="29" s="1"/>
  <c r="G363" i="28"/>
  <c r="G363" i="29" s="1"/>
  <c r="G364" i="28"/>
  <c r="G364" i="29" s="1"/>
  <c r="G365" i="28"/>
  <c r="G365" i="29" s="1"/>
  <c r="G366" i="28"/>
  <c r="G366" i="29" s="1"/>
  <c r="G367" i="28"/>
  <c r="G367" i="29" s="1"/>
  <c r="G368" i="28"/>
  <c r="G368" i="29" s="1"/>
  <c r="G369" i="28"/>
  <c r="G369" i="29" s="1"/>
  <c r="G370" i="28"/>
  <c r="G370" i="29" s="1"/>
  <c r="G371" i="28"/>
  <c r="G371" i="29" s="1"/>
  <c r="G372" i="28"/>
  <c r="G372" i="29" s="1"/>
  <c r="G373" i="28"/>
  <c r="G373" i="29" s="1"/>
  <c r="G374" i="28"/>
  <c r="G374" i="29" s="1"/>
  <c r="G375" i="28"/>
  <c r="G375" i="29" s="1"/>
  <c r="G376" i="28"/>
  <c r="G376" i="29" s="1"/>
  <c r="G377" i="28"/>
  <c r="G377" i="29" s="1"/>
  <c r="G378" i="28"/>
  <c r="G378" i="29" s="1"/>
  <c r="G379" i="28"/>
  <c r="G379" i="29" s="1"/>
  <c r="G380" i="28"/>
  <c r="G380" i="29" s="1"/>
  <c r="G381" i="28"/>
  <c r="G381" i="29" s="1"/>
  <c r="G382" i="28"/>
  <c r="G382" i="29" s="1"/>
  <c r="G383" i="28"/>
  <c r="G383" i="29" s="1"/>
  <c r="G384" i="28"/>
  <c r="G384" i="29" s="1"/>
  <c r="G385" i="28"/>
  <c r="G385" i="29" s="1"/>
  <c r="G386" i="28"/>
  <c r="G386" i="29" s="1"/>
  <c r="G387" i="28"/>
  <c r="G387" i="29" s="1"/>
  <c r="G388" i="28"/>
  <c r="G388" i="29" s="1"/>
  <c r="G389" i="28"/>
  <c r="G389" i="29" s="1"/>
  <c r="G390" i="28"/>
  <c r="G390" i="29" s="1"/>
  <c r="G391" i="28"/>
  <c r="G391" i="29" s="1"/>
  <c r="G392" i="28"/>
  <c r="G392" i="29" s="1"/>
  <c r="G393" i="28"/>
  <c r="G393" i="29" s="1"/>
  <c r="G394" i="28"/>
  <c r="G394" i="29" s="1"/>
  <c r="G395" i="28"/>
  <c r="G395" i="29" s="1"/>
  <c r="G396" i="28"/>
  <c r="G396" i="29" s="1"/>
  <c r="G397" i="28"/>
  <c r="G397" i="29" s="1"/>
  <c r="G398" i="28"/>
  <c r="G398" i="29" s="1"/>
  <c r="G399" i="28"/>
  <c r="G399" i="29" s="1"/>
  <c r="G400" i="28"/>
  <c r="G400" i="29" s="1"/>
  <c r="G401" i="28"/>
  <c r="G401" i="29" s="1"/>
  <c r="G402" i="28"/>
  <c r="G402" i="29" s="1"/>
  <c r="G403" i="28"/>
  <c r="G403" i="29" s="1"/>
  <c r="G404" i="28"/>
  <c r="G404" i="29" s="1"/>
  <c r="G405" i="28"/>
  <c r="G405" i="29" s="1"/>
  <c r="G406" i="28"/>
  <c r="G406" i="29" s="1"/>
  <c r="G407" i="28"/>
  <c r="G407" i="29" s="1"/>
  <c r="G408" i="28"/>
  <c r="G408" i="29" s="1"/>
  <c r="G409" i="28"/>
  <c r="G409" i="29" s="1"/>
  <c r="G410" i="28"/>
  <c r="G410" i="29" s="1"/>
  <c r="G411" i="28"/>
  <c r="G411" i="29" s="1"/>
  <c r="G412" i="28"/>
  <c r="G412" i="29" s="1"/>
  <c r="G413" i="28"/>
  <c r="G413" i="29" s="1"/>
  <c r="G414" i="28"/>
  <c r="G414" i="29" s="1"/>
  <c r="G415" i="28"/>
  <c r="G415" i="29" s="1"/>
  <c r="G416" i="28"/>
  <c r="G416" i="29" s="1"/>
  <c r="G417" i="28"/>
  <c r="G417" i="29" s="1"/>
  <c r="G418" i="28"/>
  <c r="G418" i="29" s="1"/>
  <c r="G419" i="28"/>
  <c r="G419" i="29" s="1"/>
  <c r="G420" i="28"/>
  <c r="G420" i="29" s="1"/>
  <c r="G421" i="28"/>
  <c r="G421" i="29" s="1"/>
  <c r="G422" i="28"/>
  <c r="G422" i="29" s="1"/>
  <c r="G423" i="28"/>
  <c r="G423" i="29" s="1"/>
  <c r="G424" i="28"/>
  <c r="G424" i="29" s="1"/>
  <c r="G425" i="28"/>
  <c r="G425" i="29" s="1"/>
  <c r="G426" i="28"/>
  <c r="G426" i="29" s="1"/>
  <c r="G427" i="28"/>
  <c r="G427" i="29" s="1"/>
  <c r="G428" i="28"/>
  <c r="G428" i="29" s="1"/>
  <c r="G429" i="28"/>
  <c r="G429" i="29" s="1"/>
  <c r="G430" i="28"/>
  <c r="G430" i="29" s="1"/>
  <c r="G431" i="28"/>
  <c r="G431" i="29" s="1"/>
  <c r="G432" i="28"/>
  <c r="G432" i="29" s="1"/>
  <c r="G433" i="28"/>
  <c r="G433" i="29" s="1"/>
  <c r="G434" i="28"/>
  <c r="G434" i="29" s="1"/>
  <c r="G435" i="28"/>
  <c r="G435" i="29" s="1"/>
  <c r="G436" i="28"/>
  <c r="G436" i="29" s="1"/>
  <c r="G437" i="28"/>
  <c r="G437" i="29" s="1"/>
  <c r="G438" i="28"/>
  <c r="G438" i="29" s="1"/>
  <c r="G439" i="28"/>
  <c r="G439" i="29" s="1"/>
  <c r="G440" i="28"/>
  <c r="G440" i="29" s="1"/>
  <c r="G441" i="28"/>
  <c r="G441" i="29" s="1"/>
  <c r="G442" i="28"/>
  <c r="G442" i="29" s="1"/>
  <c r="G443" i="28"/>
  <c r="G443" i="29" s="1"/>
  <c r="G444" i="28"/>
  <c r="G444" i="29" s="1"/>
  <c r="G445" i="28"/>
  <c r="G445" i="29" s="1"/>
  <c r="G446" i="28"/>
  <c r="G446" i="29" s="1"/>
  <c r="G447" i="28"/>
  <c r="G447" i="29" s="1"/>
  <c r="G448" i="28"/>
  <c r="G448" i="29" s="1"/>
  <c r="G449" i="28"/>
  <c r="G449" i="29" s="1"/>
  <c r="G450" i="28"/>
  <c r="G450" i="29" s="1"/>
  <c r="G451" i="28"/>
  <c r="G451" i="29" s="1"/>
  <c r="G3" i="28"/>
  <c r="G3" i="29" s="1"/>
  <c r="G4" i="28"/>
  <c r="G4" i="29" s="1"/>
  <c r="G5" i="28"/>
  <c r="G5" i="29" s="1"/>
  <c r="G6" i="28"/>
  <c r="G6" i="29" s="1"/>
  <c r="G7" i="28"/>
  <c r="G7" i="29" s="1"/>
  <c r="G8" i="28"/>
  <c r="G8" i="29" s="1"/>
  <c r="G9" i="28"/>
  <c r="G9" i="29" s="1"/>
  <c r="G10" i="28"/>
  <c r="G10" i="29" s="1"/>
  <c r="G11" i="28"/>
  <c r="G11" i="29" s="1"/>
  <c r="G12" i="28"/>
  <c r="G12" i="29" s="1"/>
  <c r="G13" i="28"/>
  <c r="G13" i="29" s="1"/>
  <c r="G14" i="28"/>
  <c r="G14" i="29" s="1"/>
  <c r="G15" i="28"/>
  <c r="G15" i="29" s="1"/>
  <c r="G16" i="28"/>
  <c r="G16" i="29" s="1"/>
  <c r="G17" i="28"/>
  <c r="G17" i="29" s="1"/>
  <c r="G18" i="28"/>
  <c r="G18" i="29" s="1"/>
  <c r="G19" i="28"/>
  <c r="G19" i="29" s="1"/>
  <c r="G20" i="28"/>
  <c r="G20" i="29" s="1"/>
  <c r="G21" i="28"/>
  <c r="G21" i="29" s="1"/>
  <c r="G22" i="28"/>
  <c r="G22" i="29" s="1"/>
  <c r="G23" i="28"/>
  <c r="G23" i="29" s="1"/>
  <c r="G24" i="28"/>
  <c r="G24" i="29" s="1"/>
  <c r="G2" i="28"/>
  <c r="G2" i="29" s="1"/>
  <c r="E2" i="28" l="1"/>
  <c r="E448" i="28"/>
  <c r="E440" i="28"/>
  <c r="E432" i="28"/>
  <c r="E424" i="28"/>
  <c r="E416" i="28"/>
  <c r="E408" i="28"/>
  <c r="E400" i="28"/>
  <c r="E392" i="28"/>
  <c r="E384" i="28"/>
  <c r="E376" i="28"/>
  <c r="E368" i="28"/>
  <c r="E360" i="28"/>
  <c r="E352" i="28"/>
  <c r="E344" i="28"/>
  <c r="E336" i="28"/>
  <c r="E328" i="28"/>
  <c r="E320" i="28"/>
  <c r="E312" i="28"/>
  <c r="E304" i="28"/>
  <c r="E296" i="28"/>
  <c r="E288" i="28"/>
  <c r="E280" i="28"/>
  <c r="E272" i="28"/>
  <c r="E264" i="28"/>
  <c r="E256" i="28"/>
  <c r="E248" i="28"/>
  <c r="E240" i="28"/>
  <c r="E232" i="28"/>
  <c r="E224" i="28"/>
  <c r="E216" i="28"/>
  <c r="E208" i="28"/>
  <c r="E200" i="28"/>
  <c r="E192" i="28"/>
  <c r="E184" i="28"/>
  <c r="E176" i="28"/>
  <c r="E168" i="28"/>
  <c r="E160" i="28"/>
  <c r="E152" i="28"/>
  <c r="E144" i="28"/>
  <c r="E136" i="28"/>
  <c r="E128" i="28"/>
  <c r="E120" i="28"/>
  <c r="E112" i="28"/>
  <c r="E104" i="28"/>
  <c r="E96" i="28"/>
  <c r="E88" i="28"/>
  <c r="E80" i="28"/>
  <c r="E72" i="28"/>
  <c r="E64" i="28"/>
  <c r="E56" i="28"/>
  <c r="E48" i="28"/>
  <c r="E40" i="28"/>
  <c r="E32" i="28"/>
  <c r="E24" i="28"/>
  <c r="E16" i="28"/>
  <c r="E8" i="28"/>
  <c r="E445" i="28"/>
  <c r="E437" i="28"/>
  <c r="E429" i="28"/>
  <c r="E421" i="28"/>
  <c r="E413" i="28"/>
  <c r="E405" i="28"/>
  <c r="E397" i="28"/>
  <c r="E389" i="28"/>
  <c r="E381" i="28"/>
  <c r="E373" i="28"/>
  <c r="E365" i="28"/>
  <c r="E357" i="28"/>
  <c r="E349" i="28"/>
  <c r="E341" i="28"/>
  <c r="E333" i="28"/>
  <c r="E325" i="28"/>
  <c r="E317" i="28"/>
  <c r="E309" i="28"/>
  <c r="E301" i="28"/>
  <c r="E293" i="28"/>
  <c r="E285" i="28"/>
  <c r="E277" i="28"/>
  <c r="E269" i="28"/>
  <c r="E261" i="28"/>
  <c r="E253" i="28"/>
  <c r="E245" i="28"/>
  <c r="E237" i="28"/>
  <c r="E229" i="28"/>
  <c r="E221" i="28"/>
  <c r="E213" i="28"/>
  <c r="E205" i="28"/>
  <c r="E197" i="28"/>
  <c r="E189" i="28"/>
  <c r="E181" i="28"/>
  <c r="E173" i="28"/>
  <c r="E165" i="28"/>
  <c r="E157" i="28"/>
  <c r="E149" i="28"/>
  <c r="E141" i="28"/>
  <c r="E133" i="28"/>
  <c r="E125" i="28"/>
  <c r="E117" i="28"/>
  <c r="E109" i="28"/>
  <c r="E101" i="28"/>
  <c r="E93" i="28"/>
  <c r="E85" i="28"/>
  <c r="E77" i="28"/>
  <c r="E69" i="28"/>
  <c r="E61" i="28"/>
  <c r="E53" i="28"/>
  <c r="E45" i="28"/>
  <c r="E37" i="28"/>
  <c r="E29" i="28"/>
  <c r="E21" i="28"/>
  <c r="E13" i="28"/>
  <c r="E5" i="28"/>
  <c r="E203" i="28"/>
  <c r="E195" i="28"/>
  <c r="E187" i="28"/>
  <c r="E179" i="28"/>
  <c r="E171" i="28"/>
  <c r="E163" i="28"/>
  <c r="E155" i="28"/>
  <c r="E147" i="28"/>
  <c r="E139" i="28"/>
  <c r="E131" i="28"/>
  <c r="E123" i="28"/>
  <c r="E115" i="28"/>
  <c r="E107" i="28"/>
  <c r="E99" i="28"/>
  <c r="E91" i="28"/>
  <c r="E83" i="28"/>
  <c r="E75" i="28"/>
  <c r="E67" i="28"/>
  <c r="E59" i="28"/>
  <c r="E51" i="28"/>
  <c r="E43" i="28"/>
  <c r="E35" i="28"/>
  <c r="E27" i="28"/>
  <c r="E19" i="28"/>
  <c r="E11" i="28"/>
  <c r="E3" i="28"/>
  <c r="E447" i="28"/>
  <c r="E439" i="28"/>
  <c r="E431" i="28"/>
  <c r="E423" i="28"/>
  <c r="E415" i="28"/>
  <c r="E407" i="28"/>
  <c r="E399" i="28"/>
  <c r="E391" i="28"/>
  <c r="E383" i="28"/>
  <c r="E375" i="28"/>
  <c r="E367" i="28"/>
  <c r="E359" i="28"/>
  <c r="E351" i="28"/>
  <c r="E343" i="28"/>
  <c r="E335" i="28"/>
  <c r="E327" i="28"/>
  <c r="E319" i="28"/>
  <c r="E311" i="28"/>
  <c r="E303" i="28"/>
  <c r="E295" i="28"/>
  <c r="E287" i="28"/>
  <c r="E279" i="28"/>
  <c r="E271" i="28"/>
  <c r="E263" i="28"/>
  <c r="E255" i="28"/>
  <c r="E247" i="28"/>
  <c r="E239" i="28"/>
  <c r="E231" i="28"/>
  <c r="E223" i="28"/>
  <c r="E215" i="28"/>
  <c r="E207" i="28"/>
  <c r="E199" i="28"/>
  <c r="E191" i="28"/>
  <c r="E183" i="28"/>
  <c r="E175" i="28"/>
  <c r="E167" i="28"/>
  <c r="E159" i="28"/>
  <c r="E151" i="28"/>
  <c r="E143" i="28"/>
  <c r="E135" i="28"/>
  <c r="E127" i="28"/>
  <c r="E119" i="28"/>
  <c r="E111" i="28"/>
  <c r="E103" i="28"/>
  <c r="E95" i="28"/>
  <c r="E87" i="28"/>
  <c r="E79" i="28"/>
  <c r="E71" i="28"/>
  <c r="E63" i="28"/>
  <c r="E55" i="28"/>
  <c r="E47" i="28"/>
  <c r="E39" i="28"/>
  <c r="E31" i="28"/>
  <c r="E23" i="28"/>
  <c r="E15" i="28"/>
  <c r="E7" i="28"/>
  <c r="E451" i="28"/>
  <c r="E443" i="28"/>
  <c r="E435" i="28"/>
  <c r="E427" i="28"/>
  <c r="E419" i="28"/>
  <c r="E411" i="28"/>
  <c r="E403" i="28"/>
  <c r="E395" i="28"/>
  <c r="E387" i="28"/>
  <c r="E379" i="28"/>
  <c r="E371" i="28"/>
  <c r="E363" i="28"/>
  <c r="E355" i="28"/>
  <c r="E347" i="28"/>
  <c r="E339" i="28"/>
  <c r="E331" i="28"/>
  <c r="E323" i="28"/>
  <c r="E315" i="28"/>
  <c r="E307" i="28"/>
  <c r="E299" i="28"/>
  <c r="E291" i="28"/>
  <c r="E283" i="28"/>
  <c r="E275" i="28"/>
  <c r="E267" i="28"/>
  <c r="E259" i="28"/>
  <c r="E251" i="28"/>
  <c r="E243" i="28"/>
  <c r="E235" i="28"/>
  <c r="E227" i="28"/>
  <c r="E219" i="28"/>
  <c r="E211" i="28"/>
  <c r="E449" i="28"/>
  <c r="E441" i="28"/>
  <c r="E433" i="28"/>
  <c r="E425" i="28"/>
  <c r="E417" i="28"/>
  <c r="E409" i="28"/>
  <c r="E401" i="28"/>
  <c r="E393" i="28"/>
  <c r="E385" i="28"/>
  <c r="E377" i="28"/>
  <c r="E369" i="28"/>
  <c r="E361" i="28"/>
  <c r="E353" i="28"/>
  <c r="E345" i="28"/>
  <c r="E337" i="28"/>
  <c r="E329" i="28"/>
  <c r="E321" i="28"/>
  <c r="E313" i="28"/>
  <c r="E305" i="28"/>
  <c r="E297" i="28"/>
  <c r="E289" i="28"/>
  <c r="E281" i="28"/>
  <c r="E273" i="28"/>
  <c r="E265" i="28"/>
  <c r="E257" i="28"/>
  <c r="E249" i="28"/>
  <c r="E241" i="28"/>
  <c r="E233" i="28"/>
  <c r="E225" i="28"/>
  <c r="E217" i="28"/>
  <c r="E209" i="28"/>
  <c r="E201" i="28"/>
  <c r="E193" i="28"/>
  <c r="E185" i="28"/>
  <c r="E177" i="28"/>
  <c r="E169" i="28"/>
  <c r="E161" i="28"/>
  <c r="E153" i="28"/>
  <c r="E145" i="28"/>
  <c r="E137" i="28"/>
  <c r="E129" i="28"/>
  <c r="E121" i="28"/>
  <c r="E113" i="28"/>
  <c r="E105" i="28"/>
  <c r="E97" i="28"/>
  <c r="E89" i="28"/>
  <c r="E81" i="28"/>
  <c r="E73" i="28"/>
  <c r="E65" i="28"/>
  <c r="E57" i="28"/>
  <c r="E49" i="28"/>
  <c r="E41" i="28"/>
  <c r="E33" i="28"/>
  <c r="E25" i="28"/>
  <c r="E17" i="28"/>
  <c r="E9" i="28"/>
  <c r="E446" i="28"/>
  <c r="E438" i="28"/>
  <c r="E430" i="28"/>
  <c r="E422" i="28"/>
  <c r="E414" i="28"/>
  <c r="E406" i="28"/>
  <c r="E398" i="28"/>
  <c r="E390" i="28"/>
  <c r="E382" i="28"/>
  <c r="E374" i="28"/>
  <c r="E366" i="28"/>
  <c r="E358" i="28"/>
  <c r="E350" i="28"/>
  <c r="E342" i="28"/>
  <c r="E334" i="28"/>
  <c r="E326" i="28"/>
  <c r="E318" i="28"/>
  <c r="E310" i="28"/>
  <c r="E302" i="28"/>
  <c r="E294" i="28"/>
  <c r="E286" i="28"/>
  <c r="E278" i="28"/>
  <c r="E270" i="28"/>
  <c r="E262" i="28"/>
  <c r="E254" i="28"/>
  <c r="E246" i="28"/>
  <c r="E238" i="28"/>
  <c r="E230" i="28"/>
  <c r="E222" i="28"/>
  <c r="E214" i="28"/>
  <c r="E206" i="28"/>
  <c r="E198" i="28"/>
  <c r="E190" i="28"/>
  <c r="E182" i="28"/>
  <c r="E174" i="28"/>
  <c r="E166" i="28"/>
  <c r="E158" i="28"/>
  <c r="E150" i="28"/>
  <c r="E142" i="28"/>
  <c r="E134" i="28"/>
  <c r="E126" i="28"/>
  <c r="E118" i="28"/>
  <c r="E110" i="28"/>
  <c r="E102" i="28"/>
  <c r="E94" i="28"/>
  <c r="E86" i="28"/>
  <c r="E78" i="28"/>
  <c r="E70" i="28"/>
  <c r="E62" i="28"/>
  <c r="E54" i="28"/>
  <c r="E46" i="28"/>
  <c r="E38" i="28"/>
  <c r="E30" i="28"/>
  <c r="E22" i="28"/>
  <c r="E14" i="28"/>
  <c r="E6" i="28"/>
  <c r="E444" i="28"/>
  <c r="E436" i="28"/>
  <c r="E428" i="28"/>
  <c r="E420" i="28"/>
  <c r="E412" i="28"/>
  <c r="E404" i="28"/>
  <c r="E396" i="28"/>
  <c r="E388" i="28"/>
  <c r="E380" i="28"/>
  <c r="E372" i="28"/>
  <c r="E364" i="28"/>
  <c r="E356" i="28"/>
  <c r="E348" i="28"/>
  <c r="E340" i="28"/>
  <c r="E332" i="28"/>
  <c r="E324" i="28"/>
  <c r="E316" i="28"/>
  <c r="E308" i="28"/>
  <c r="E300" i="28"/>
  <c r="E292" i="28"/>
  <c r="E284" i="28"/>
  <c r="E276" i="28"/>
  <c r="E268" i="28"/>
  <c r="E260" i="28"/>
  <c r="E252" i="28"/>
  <c r="E244" i="28"/>
  <c r="E236" i="28"/>
  <c r="E228" i="28"/>
  <c r="E220" i="28"/>
  <c r="E212" i="28"/>
  <c r="E204" i="28"/>
  <c r="E196" i="28"/>
  <c r="E188" i="28"/>
  <c r="E180" i="28"/>
  <c r="E172" i="28"/>
  <c r="E164" i="28"/>
  <c r="E156" i="28"/>
  <c r="E148" i="28"/>
  <c r="E140" i="28"/>
  <c r="E132" i="28"/>
  <c r="E124" i="28"/>
  <c r="E116" i="28"/>
  <c r="E108" i="28"/>
  <c r="E100" i="28"/>
  <c r="E92" i="28"/>
  <c r="E84" i="28"/>
  <c r="E76" i="28"/>
  <c r="E68" i="28"/>
  <c r="E60" i="28"/>
  <c r="E52" i="28"/>
  <c r="E44" i="28"/>
  <c r="E36" i="28"/>
  <c r="E28" i="28"/>
  <c r="E20" i="28"/>
  <c r="E12" i="28"/>
  <c r="E4" i="28"/>
  <c r="E450" i="28"/>
  <c r="E442" i="28"/>
  <c r="E434" i="28"/>
  <c r="E426" i="28"/>
  <c r="E418" i="28"/>
  <c r="E410" i="28"/>
  <c r="E402" i="28"/>
  <c r="E394" i="28"/>
  <c r="E386" i="28"/>
  <c r="E378" i="28"/>
  <c r="E370" i="28"/>
  <c r="E362" i="28"/>
  <c r="E354" i="28"/>
  <c r="E346" i="28"/>
  <c r="E338" i="28"/>
  <c r="E330" i="28"/>
  <c r="E322" i="28"/>
  <c r="E314" i="28"/>
  <c r="E306" i="28"/>
  <c r="E298" i="28"/>
  <c r="E290" i="28"/>
  <c r="E282" i="28"/>
  <c r="E274" i="28"/>
  <c r="E266" i="28"/>
  <c r="E258" i="28"/>
  <c r="E250" i="28"/>
  <c r="E242" i="28"/>
  <c r="E234" i="28"/>
  <c r="E226" i="28"/>
  <c r="E218" i="28"/>
  <c r="E210" i="28"/>
  <c r="E202" i="28"/>
  <c r="E194" i="28"/>
  <c r="E186" i="28"/>
  <c r="E178" i="28"/>
  <c r="E170" i="28"/>
  <c r="E162" i="28"/>
  <c r="E154" i="28"/>
  <c r="E146" i="28"/>
  <c r="E138" i="28"/>
  <c r="E130" i="28"/>
  <c r="E122" i="28"/>
  <c r="E114" i="28"/>
  <c r="E106" i="28"/>
  <c r="E98" i="28"/>
  <c r="E90" i="28"/>
  <c r="E82" i="28"/>
  <c r="E74" i="28"/>
  <c r="E66" i="28"/>
  <c r="E58" i="28"/>
  <c r="E50" i="28"/>
  <c r="E42" i="28"/>
  <c r="E34" i="28"/>
  <c r="E26" i="28"/>
  <c r="E18" i="28"/>
  <c r="E10" i="28"/>
  <c r="C13" i="29"/>
  <c r="C14" i="29"/>
  <c r="C15" i="29"/>
  <c r="C16" i="29"/>
  <c r="C17" i="29"/>
  <c r="C18" i="29"/>
  <c r="C19" i="29"/>
  <c r="C20" i="29"/>
  <c r="C21" i="29"/>
  <c r="C22" i="29"/>
  <c r="C23" i="29"/>
  <c r="C24" i="29"/>
  <c r="C25" i="29"/>
  <c r="C26" i="29"/>
  <c r="C27" i="29"/>
  <c r="C28" i="29"/>
  <c r="C29" i="29"/>
  <c r="C30" i="29"/>
  <c r="C31" i="29"/>
  <c r="C32" i="29"/>
  <c r="C33" i="29"/>
  <c r="C34" i="29"/>
  <c r="C35" i="29"/>
  <c r="C36" i="29"/>
  <c r="C37" i="29"/>
  <c r="C38" i="29"/>
  <c r="C39" i="29"/>
  <c r="C40" i="29"/>
  <c r="C41" i="29"/>
  <c r="C42" i="29"/>
  <c r="C43" i="29"/>
  <c r="C44" i="29"/>
  <c r="C45" i="29"/>
  <c r="C46" i="29"/>
  <c r="C47" i="29"/>
  <c r="C48" i="29"/>
  <c r="C49" i="29"/>
  <c r="C50" i="29"/>
  <c r="C51" i="29"/>
  <c r="C52" i="29"/>
  <c r="C53" i="29"/>
  <c r="C54" i="29"/>
  <c r="C55" i="29"/>
  <c r="C56" i="29"/>
  <c r="C57" i="29"/>
  <c r="C58" i="29"/>
  <c r="C59" i="29"/>
  <c r="C60" i="29"/>
  <c r="C61" i="29"/>
  <c r="C62" i="29"/>
  <c r="C63" i="29"/>
  <c r="C64" i="29"/>
  <c r="C65" i="29"/>
  <c r="C66" i="29"/>
  <c r="C67" i="29"/>
  <c r="C68" i="29"/>
  <c r="C69" i="29"/>
  <c r="C70" i="29"/>
  <c r="C71" i="29"/>
  <c r="C72" i="29"/>
  <c r="C73" i="29"/>
  <c r="C74" i="29"/>
  <c r="C75" i="29"/>
  <c r="C76" i="29"/>
  <c r="C77" i="29"/>
  <c r="C78" i="29"/>
  <c r="C79" i="29"/>
  <c r="C80" i="29"/>
  <c r="C81" i="29"/>
  <c r="C82" i="29"/>
  <c r="C83" i="29"/>
  <c r="C84" i="29"/>
  <c r="C85" i="29"/>
  <c r="C86" i="29"/>
  <c r="C87" i="29"/>
  <c r="C88" i="29"/>
  <c r="C89" i="29"/>
  <c r="C90" i="29"/>
  <c r="C91" i="29"/>
  <c r="C92" i="29"/>
  <c r="C93" i="29"/>
  <c r="C94" i="29"/>
  <c r="C95" i="29"/>
  <c r="C96" i="29"/>
  <c r="C97" i="29"/>
  <c r="C98" i="29"/>
  <c r="C99" i="29"/>
  <c r="C100" i="29"/>
  <c r="C101" i="29"/>
  <c r="C102" i="29"/>
  <c r="C103" i="29"/>
  <c r="C104" i="29"/>
  <c r="C105" i="29"/>
  <c r="C106" i="29"/>
  <c r="C107" i="29"/>
  <c r="C108" i="29"/>
  <c r="C109" i="29"/>
  <c r="C110" i="29"/>
  <c r="C111" i="29"/>
  <c r="C112" i="29"/>
  <c r="C113" i="29"/>
  <c r="C114" i="29"/>
  <c r="C115" i="29"/>
  <c r="C116" i="29"/>
  <c r="C117" i="29"/>
  <c r="C118" i="29"/>
  <c r="C119" i="29"/>
  <c r="C120" i="29"/>
  <c r="C121" i="29"/>
  <c r="C122" i="29"/>
  <c r="C123" i="29"/>
  <c r="C124" i="29"/>
  <c r="C125" i="29"/>
  <c r="C126" i="29"/>
  <c r="C127" i="29"/>
  <c r="C128" i="29"/>
  <c r="C129" i="29"/>
  <c r="C130" i="29"/>
  <c r="C131" i="29"/>
  <c r="C132" i="29"/>
  <c r="C133" i="29"/>
  <c r="C134" i="29"/>
  <c r="C135" i="29"/>
  <c r="C136" i="29"/>
  <c r="C137" i="29"/>
  <c r="C138" i="29"/>
  <c r="C139" i="29"/>
  <c r="C140" i="29"/>
  <c r="C141" i="29"/>
  <c r="C142" i="29"/>
  <c r="C143" i="29"/>
  <c r="C144" i="29"/>
  <c r="C145" i="29"/>
  <c r="C146" i="29"/>
  <c r="C147" i="29"/>
  <c r="C148" i="29"/>
  <c r="C149" i="29"/>
  <c r="C150" i="29"/>
  <c r="C151" i="29"/>
  <c r="C152" i="29"/>
  <c r="C153" i="29"/>
  <c r="C154" i="29"/>
  <c r="C155" i="29"/>
  <c r="C156" i="29"/>
  <c r="C157" i="29"/>
  <c r="C158" i="29"/>
  <c r="C159" i="29"/>
  <c r="C160" i="29"/>
  <c r="C161" i="29"/>
  <c r="C162" i="29"/>
  <c r="C163" i="29"/>
  <c r="C164" i="29"/>
  <c r="C165" i="29"/>
  <c r="C166" i="29"/>
  <c r="C167" i="29"/>
  <c r="C168" i="29"/>
  <c r="C169" i="29"/>
  <c r="C170" i="29"/>
  <c r="C171" i="29"/>
  <c r="C172" i="29"/>
  <c r="C173" i="29"/>
  <c r="C174" i="29"/>
  <c r="C175" i="29"/>
  <c r="C176" i="29"/>
  <c r="C177" i="29"/>
  <c r="C178" i="29"/>
  <c r="C179" i="29"/>
  <c r="C180" i="29"/>
  <c r="C181" i="29"/>
  <c r="C182" i="29"/>
  <c r="C183" i="29"/>
  <c r="C184" i="29"/>
  <c r="C185" i="29"/>
  <c r="C186" i="29"/>
  <c r="C187" i="29"/>
  <c r="C188" i="29"/>
  <c r="C189" i="29"/>
  <c r="C190" i="29"/>
  <c r="C191" i="29"/>
  <c r="C192" i="29"/>
  <c r="C193" i="29"/>
  <c r="C194" i="29"/>
  <c r="C195" i="29"/>
  <c r="C196" i="29"/>
  <c r="C197" i="29"/>
  <c r="C198" i="29"/>
  <c r="C199" i="29"/>
  <c r="C200" i="29"/>
  <c r="C201" i="29"/>
  <c r="C202" i="29"/>
  <c r="C203" i="29"/>
  <c r="C204" i="29"/>
  <c r="C205" i="29"/>
  <c r="C206" i="29"/>
  <c r="C207" i="29"/>
  <c r="C208" i="29"/>
  <c r="C209" i="29"/>
  <c r="C210" i="29"/>
  <c r="C211" i="29"/>
  <c r="C212" i="29"/>
  <c r="C213" i="29"/>
  <c r="C214" i="29"/>
  <c r="C215" i="29"/>
  <c r="C216" i="29"/>
  <c r="C217" i="29"/>
  <c r="C218" i="29"/>
  <c r="C219" i="29"/>
  <c r="C220" i="29"/>
  <c r="C221" i="29"/>
  <c r="C222" i="29"/>
  <c r="C223" i="29"/>
  <c r="C224" i="29"/>
  <c r="C225" i="29"/>
  <c r="C226" i="29"/>
  <c r="C227" i="29"/>
  <c r="C228" i="29"/>
  <c r="C229" i="29"/>
  <c r="C230" i="29"/>
  <c r="C231" i="29"/>
  <c r="C232" i="29"/>
  <c r="C233" i="29"/>
  <c r="C234" i="29"/>
  <c r="C235" i="29"/>
  <c r="C236" i="29"/>
  <c r="C237" i="29"/>
  <c r="C238" i="29"/>
  <c r="C239" i="29"/>
  <c r="C240" i="29"/>
  <c r="C241" i="29"/>
  <c r="C242" i="29"/>
  <c r="C243" i="29"/>
  <c r="C244" i="29"/>
  <c r="C245" i="29"/>
  <c r="C246" i="29"/>
  <c r="C247" i="29"/>
  <c r="C248" i="29"/>
  <c r="C249" i="29"/>
  <c r="C250" i="29"/>
  <c r="C251" i="29"/>
  <c r="C252" i="29"/>
  <c r="C253" i="29"/>
  <c r="C254" i="29"/>
  <c r="C255" i="29"/>
  <c r="C256" i="29"/>
  <c r="C257" i="29"/>
  <c r="C258" i="29"/>
  <c r="C259" i="29"/>
  <c r="C260" i="29"/>
  <c r="C261" i="29"/>
  <c r="C262" i="29"/>
  <c r="C263" i="29"/>
  <c r="C264" i="29"/>
  <c r="C265" i="29"/>
  <c r="C266" i="29"/>
  <c r="C267" i="29"/>
  <c r="C268" i="29"/>
  <c r="C269" i="29"/>
  <c r="C270" i="29"/>
  <c r="C271" i="29"/>
  <c r="C272" i="29"/>
  <c r="C273" i="29"/>
  <c r="C274" i="29"/>
  <c r="C275" i="29"/>
  <c r="C276" i="29"/>
  <c r="C277" i="29"/>
  <c r="C278" i="29"/>
  <c r="C279" i="29"/>
  <c r="C280" i="29"/>
  <c r="C281" i="29"/>
  <c r="C282" i="29"/>
  <c r="C283" i="29"/>
  <c r="C284" i="29"/>
  <c r="C285" i="29"/>
  <c r="C286" i="29"/>
  <c r="C287" i="29"/>
  <c r="C288" i="29"/>
  <c r="C289" i="29"/>
  <c r="C290" i="29"/>
  <c r="C291" i="29"/>
  <c r="C292" i="29"/>
  <c r="C293" i="29"/>
  <c r="C294" i="29"/>
  <c r="C295" i="29"/>
  <c r="C296" i="29"/>
  <c r="C297" i="29"/>
  <c r="C298" i="29"/>
  <c r="C299" i="29"/>
  <c r="C300" i="29"/>
  <c r="C301" i="29"/>
  <c r="C302" i="29"/>
  <c r="C303" i="29"/>
  <c r="C304" i="29"/>
  <c r="C305" i="29"/>
  <c r="C306" i="29"/>
  <c r="C307" i="29"/>
  <c r="C308" i="29"/>
  <c r="C309" i="29"/>
  <c r="C310" i="29"/>
  <c r="C311" i="29"/>
  <c r="C312" i="29"/>
  <c r="C313" i="29"/>
  <c r="C314" i="29"/>
  <c r="C315" i="29"/>
  <c r="C316" i="29"/>
  <c r="C317" i="29"/>
  <c r="C318" i="29"/>
  <c r="C319" i="29"/>
  <c r="C320" i="29"/>
  <c r="C321" i="29"/>
  <c r="C322" i="29"/>
  <c r="C323" i="29"/>
  <c r="C324" i="29"/>
  <c r="C325" i="29"/>
  <c r="C326" i="29"/>
  <c r="C327" i="29"/>
  <c r="C328" i="29"/>
  <c r="C329" i="29"/>
  <c r="C330" i="29"/>
  <c r="C331" i="29"/>
  <c r="C332" i="29"/>
  <c r="C333" i="29"/>
  <c r="C334" i="29"/>
  <c r="C335" i="29"/>
  <c r="C336" i="29"/>
  <c r="C337" i="29"/>
  <c r="C338" i="29"/>
  <c r="C339" i="29"/>
  <c r="C340" i="29"/>
  <c r="C341" i="29"/>
  <c r="C342" i="29"/>
  <c r="C343" i="29"/>
  <c r="C344" i="29"/>
  <c r="C345" i="29"/>
  <c r="C346" i="29"/>
  <c r="C347" i="29"/>
  <c r="C348" i="29"/>
  <c r="C349" i="29"/>
  <c r="C350" i="29"/>
  <c r="C351" i="29"/>
  <c r="C352" i="29"/>
  <c r="C353" i="29"/>
  <c r="C354" i="29"/>
  <c r="C355" i="29"/>
  <c r="C356" i="29"/>
  <c r="C357" i="29"/>
  <c r="C358" i="29"/>
  <c r="C359" i="29"/>
  <c r="C360" i="29"/>
  <c r="C361" i="29"/>
  <c r="C362" i="29"/>
  <c r="C363" i="29"/>
  <c r="C364" i="29"/>
  <c r="C365" i="29"/>
  <c r="C366" i="29"/>
  <c r="C367" i="29"/>
  <c r="C368" i="29"/>
  <c r="C369" i="29"/>
  <c r="C370" i="29"/>
  <c r="C371" i="29"/>
  <c r="C372" i="29"/>
  <c r="C373" i="29"/>
  <c r="C374" i="29"/>
  <c r="C375" i="29"/>
  <c r="C376" i="29"/>
  <c r="C377" i="29"/>
  <c r="C378" i="29"/>
  <c r="C379" i="29"/>
  <c r="C380" i="29"/>
  <c r="C381" i="29"/>
  <c r="C382" i="29"/>
  <c r="C383" i="29"/>
  <c r="C384" i="29"/>
  <c r="C385" i="29"/>
  <c r="C386" i="29"/>
  <c r="C387" i="29"/>
  <c r="C388" i="29"/>
  <c r="C389" i="29"/>
  <c r="C390" i="29"/>
  <c r="C391" i="29"/>
  <c r="C392" i="29"/>
  <c r="C393" i="29"/>
  <c r="C394" i="29"/>
  <c r="C395" i="29"/>
  <c r="C396" i="29"/>
  <c r="C397" i="29"/>
  <c r="C398" i="29"/>
  <c r="C399" i="29"/>
  <c r="C400" i="29"/>
  <c r="C401" i="29"/>
  <c r="C402" i="29"/>
  <c r="C403" i="29"/>
  <c r="C404" i="29"/>
  <c r="C405" i="29"/>
  <c r="C406" i="29"/>
  <c r="C407" i="29"/>
  <c r="C408" i="29"/>
  <c r="C409" i="29"/>
  <c r="C410" i="29"/>
  <c r="C411" i="29"/>
  <c r="C412" i="29"/>
  <c r="C413" i="29"/>
  <c r="C414" i="29"/>
  <c r="C415" i="29"/>
  <c r="C416" i="29"/>
  <c r="C417" i="29"/>
  <c r="C418" i="29"/>
  <c r="C419" i="29"/>
  <c r="C420" i="29"/>
  <c r="C421" i="29"/>
  <c r="C422" i="29"/>
  <c r="C423" i="29"/>
  <c r="C424" i="29"/>
  <c r="C425" i="29"/>
  <c r="C426" i="29"/>
  <c r="C427" i="29"/>
  <c r="C428" i="29"/>
  <c r="C429" i="29"/>
  <c r="C430" i="29"/>
  <c r="C431" i="29"/>
  <c r="C432" i="29"/>
  <c r="C433" i="29"/>
  <c r="C434" i="29"/>
  <c r="C435" i="29"/>
  <c r="C436" i="29"/>
  <c r="C437" i="29"/>
  <c r="C438" i="29"/>
  <c r="C439" i="29"/>
  <c r="C440" i="29"/>
  <c r="C441" i="29"/>
  <c r="C442" i="29"/>
  <c r="C443" i="29"/>
  <c r="C444" i="29"/>
  <c r="C445" i="29"/>
  <c r="C446" i="29"/>
  <c r="C447" i="29"/>
  <c r="C448" i="29"/>
  <c r="C449" i="29"/>
  <c r="C450" i="29"/>
  <c r="C451" i="29"/>
  <c r="C13" i="28"/>
  <c r="C14" i="28"/>
  <c r="C15" i="28"/>
  <c r="C16" i="28"/>
  <c r="C17" i="28"/>
  <c r="C18" i="28"/>
  <c r="C19" i="28"/>
  <c r="C20" i="28"/>
  <c r="C21" i="28"/>
  <c r="C22" i="28"/>
  <c r="C23" i="28"/>
  <c r="C24" i="28"/>
  <c r="C25" i="28"/>
  <c r="C26" i="28"/>
  <c r="C27" i="28"/>
  <c r="C28" i="28"/>
  <c r="C29" i="28"/>
  <c r="C30" i="28"/>
  <c r="C31" i="28"/>
  <c r="C32" i="28"/>
  <c r="C33" i="28"/>
  <c r="C34" i="28"/>
  <c r="C35" i="28"/>
  <c r="C36" i="28"/>
  <c r="C37" i="28"/>
  <c r="C38" i="28"/>
  <c r="C39" i="28"/>
  <c r="C40" i="28"/>
  <c r="C41" i="28"/>
  <c r="C42" i="28"/>
  <c r="C43" i="28"/>
  <c r="C44" i="28"/>
  <c r="C45" i="28"/>
  <c r="C46" i="28"/>
  <c r="C47" i="28"/>
  <c r="C48" i="28"/>
  <c r="C49" i="28"/>
  <c r="C50" i="28"/>
  <c r="C51" i="28"/>
  <c r="C52" i="28"/>
  <c r="C53" i="28"/>
  <c r="C54" i="28"/>
  <c r="C55" i="28"/>
  <c r="C56" i="28"/>
  <c r="C57" i="28"/>
  <c r="C58" i="28"/>
  <c r="C59" i="28"/>
  <c r="C60" i="28"/>
  <c r="C61" i="28"/>
  <c r="C62" i="28"/>
  <c r="C63" i="28"/>
  <c r="C64" i="28"/>
  <c r="C65" i="28"/>
  <c r="C66" i="28"/>
  <c r="C67" i="28"/>
  <c r="C68" i="28"/>
  <c r="C69" i="28"/>
  <c r="C70" i="28"/>
  <c r="C71" i="28"/>
  <c r="C72" i="28"/>
  <c r="C73" i="28"/>
  <c r="C74" i="28"/>
  <c r="C75" i="28"/>
  <c r="C76" i="28"/>
  <c r="C77" i="28"/>
  <c r="C78" i="28"/>
  <c r="C79" i="28"/>
  <c r="C80" i="28"/>
  <c r="C81" i="28"/>
  <c r="C82" i="28"/>
  <c r="C83" i="28"/>
  <c r="C84" i="28"/>
  <c r="C85" i="28"/>
  <c r="C86" i="28"/>
  <c r="C87" i="28"/>
  <c r="C88" i="28"/>
  <c r="C89" i="28"/>
  <c r="C90" i="28"/>
  <c r="C91" i="28"/>
  <c r="C92" i="28"/>
  <c r="C93" i="28"/>
  <c r="C94" i="28"/>
  <c r="C95" i="28"/>
  <c r="C96" i="28"/>
  <c r="C97" i="28"/>
  <c r="C98" i="28"/>
  <c r="C99" i="28"/>
  <c r="C100" i="28"/>
  <c r="C101" i="28"/>
  <c r="C102" i="28"/>
  <c r="C103" i="28"/>
  <c r="C104" i="28"/>
  <c r="C105" i="28"/>
  <c r="C106" i="28"/>
  <c r="C107" i="28"/>
  <c r="C108" i="28"/>
  <c r="C109" i="28"/>
  <c r="C110" i="28"/>
  <c r="C111" i="28"/>
  <c r="C112" i="28"/>
  <c r="C113" i="28"/>
  <c r="C114" i="28"/>
  <c r="C115" i="28"/>
  <c r="C116" i="28"/>
  <c r="C117" i="28"/>
  <c r="C118" i="28"/>
  <c r="C119" i="28"/>
  <c r="C120" i="28"/>
  <c r="C121" i="28"/>
  <c r="C122" i="28"/>
  <c r="C123" i="28"/>
  <c r="C124" i="28"/>
  <c r="C125" i="28"/>
  <c r="C126" i="28"/>
  <c r="C127" i="28"/>
  <c r="C128" i="28"/>
  <c r="C129" i="28"/>
  <c r="C130" i="28"/>
  <c r="C131" i="28"/>
  <c r="C132" i="28"/>
  <c r="C133" i="28"/>
  <c r="C134" i="28"/>
  <c r="C135" i="28"/>
  <c r="C136" i="28"/>
  <c r="C137" i="28"/>
  <c r="C138" i="28"/>
  <c r="C139" i="28"/>
  <c r="C140" i="28"/>
  <c r="C141" i="28"/>
  <c r="C142" i="28"/>
  <c r="C143" i="28"/>
  <c r="C144" i="28"/>
  <c r="C145" i="28"/>
  <c r="C146" i="28"/>
  <c r="C147" i="28"/>
  <c r="C148" i="28"/>
  <c r="C149" i="28"/>
  <c r="C150" i="28"/>
  <c r="C151" i="28"/>
  <c r="C152" i="28"/>
  <c r="C153" i="28"/>
  <c r="C154" i="28"/>
  <c r="C155" i="28"/>
  <c r="C156" i="28"/>
  <c r="C157" i="28"/>
  <c r="C158" i="28"/>
  <c r="C159" i="28"/>
  <c r="C160" i="28"/>
  <c r="C161" i="28"/>
  <c r="C162" i="28"/>
  <c r="C163" i="28"/>
  <c r="C164" i="28"/>
  <c r="C165" i="28"/>
  <c r="C166" i="28"/>
  <c r="C167" i="28"/>
  <c r="C168" i="28"/>
  <c r="C169" i="28"/>
  <c r="C170" i="28"/>
  <c r="C171" i="28"/>
  <c r="C172" i="28"/>
  <c r="C173" i="28"/>
  <c r="C174" i="28"/>
  <c r="C175" i="28"/>
  <c r="C176" i="28"/>
  <c r="C177" i="28"/>
  <c r="C178" i="28"/>
  <c r="C179" i="28"/>
  <c r="C180" i="28"/>
  <c r="C181" i="28"/>
  <c r="C182" i="28"/>
  <c r="C183" i="28"/>
  <c r="C184" i="28"/>
  <c r="C185" i="28"/>
  <c r="C186" i="28"/>
  <c r="C187" i="28"/>
  <c r="C188" i="28"/>
  <c r="C189" i="28"/>
  <c r="C190" i="28"/>
  <c r="C191" i="28"/>
  <c r="C192" i="28"/>
  <c r="C193" i="28"/>
  <c r="C194" i="28"/>
  <c r="C195" i="28"/>
  <c r="C196" i="28"/>
  <c r="C197" i="28"/>
  <c r="C198" i="28"/>
  <c r="C199" i="28"/>
  <c r="C200" i="28"/>
  <c r="C201" i="28"/>
  <c r="C202" i="28"/>
  <c r="C203" i="28"/>
  <c r="C204" i="28"/>
  <c r="C205" i="28"/>
  <c r="C206" i="28"/>
  <c r="C207" i="28"/>
  <c r="C208" i="28"/>
  <c r="C209" i="28"/>
  <c r="C210" i="28"/>
  <c r="C211" i="28"/>
  <c r="C212" i="28"/>
  <c r="C213" i="28"/>
  <c r="C214" i="28"/>
  <c r="C215" i="28"/>
  <c r="C216" i="28"/>
  <c r="C217" i="28"/>
  <c r="C218" i="28"/>
  <c r="C219" i="28"/>
  <c r="C220" i="28"/>
  <c r="C221" i="28"/>
  <c r="C222" i="28"/>
  <c r="C223" i="28"/>
  <c r="C224" i="28"/>
  <c r="C225" i="28"/>
  <c r="C226" i="28"/>
  <c r="C227" i="28"/>
  <c r="C228" i="28"/>
  <c r="C229" i="28"/>
  <c r="C230" i="28"/>
  <c r="C231" i="28"/>
  <c r="C232" i="28"/>
  <c r="C233" i="28"/>
  <c r="C234" i="28"/>
  <c r="C235" i="28"/>
  <c r="C236" i="28"/>
  <c r="C237" i="28"/>
  <c r="C238" i="28"/>
  <c r="C239" i="28"/>
  <c r="C240" i="28"/>
  <c r="C241" i="28"/>
  <c r="C242" i="28"/>
  <c r="C243" i="28"/>
  <c r="C244" i="28"/>
  <c r="C245" i="28"/>
  <c r="C246" i="28"/>
  <c r="C247" i="28"/>
  <c r="C248" i="28"/>
  <c r="C249" i="28"/>
  <c r="C250" i="28"/>
  <c r="C251" i="28"/>
  <c r="C252" i="28"/>
  <c r="C253" i="28"/>
  <c r="C254" i="28"/>
  <c r="C255" i="28"/>
  <c r="C256" i="28"/>
  <c r="C257" i="28"/>
  <c r="C258" i="28"/>
  <c r="C259" i="28"/>
  <c r="C260" i="28"/>
  <c r="C261" i="28"/>
  <c r="C262" i="28"/>
  <c r="C263" i="28"/>
  <c r="C264" i="28"/>
  <c r="C265" i="28"/>
  <c r="C266" i="28"/>
  <c r="C267" i="28"/>
  <c r="C268" i="28"/>
  <c r="C269" i="28"/>
  <c r="C270" i="28"/>
  <c r="C271" i="28"/>
  <c r="C272" i="28"/>
  <c r="C273" i="28"/>
  <c r="C274" i="28"/>
  <c r="C275" i="28"/>
  <c r="C276" i="28"/>
  <c r="C277" i="28"/>
  <c r="C278" i="28"/>
  <c r="C279" i="28"/>
  <c r="C280" i="28"/>
  <c r="C281" i="28"/>
  <c r="C282" i="28"/>
  <c r="C283" i="28"/>
  <c r="C284" i="28"/>
  <c r="C285" i="28"/>
  <c r="C286" i="28"/>
  <c r="C287" i="28"/>
  <c r="C288" i="28"/>
  <c r="C289" i="28"/>
  <c r="C290" i="28"/>
  <c r="C291" i="28"/>
  <c r="C292" i="28"/>
  <c r="C293" i="28"/>
  <c r="C294" i="28"/>
  <c r="C295" i="28"/>
  <c r="C296" i="28"/>
  <c r="C297" i="28"/>
  <c r="C298" i="28"/>
  <c r="C299" i="28"/>
  <c r="C300" i="28"/>
  <c r="C301" i="28"/>
  <c r="C302" i="28"/>
  <c r="C303" i="28"/>
  <c r="C304" i="28"/>
  <c r="C305" i="28"/>
  <c r="C306" i="28"/>
  <c r="C307" i="28"/>
  <c r="C308" i="28"/>
  <c r="C309" i="28"/>
  <c r="C310" i="28"/>
  <c r="C311" i="28"/>
  <c r="C312" i="28"/>
  <c r="C313" i="28"/>
  <c r="C314" i="28"/>
  <c r="C315" i="28"/>
  <c r="C316" i="28"/>
  <c r="C317" i="28"/>
  <c r="C318" i="28"/>
  <c r="C319" i="28"/>
  <c r="C320" i="28"/>
  <c r="C321" i="28"/>
  <c r="C322" i="28"/>
  <c r="C323" i="28"/>
  <c r="C324" i="28"/>
  <c r="C325" i="28"/>
  <c r="C326" i="28"/>
  <c r="C327" i="28"/>
  <c r="C328" i="28"/>
  <c r="C329" i="28"/>
  <c r="C330" i="28"/>
  <c r="C331" i="28"/>
  <c r="C332" i="28"/>
  <c r="C333" i="28"/>
  <c r="C334" i="28"/>
  <c r="C335" i="28"/>
  <c r="C336" i="28"/>
  <c r="C337" i="28"/>
  <c r="C338" i="28"/>
  <c r="C339" i="28"/>
  <c r="C340" i="28"/>
  <c r="C341" i="28"/>
  <c r="C342" i="28"/>
  <c r="C343" i="28"/>
  <c r="C344" i="28"/>
  <c r="C345" i="28"/>
  <c r="C346" i="28"/>
  <c r="C347" i="28"/>
  <c r="C348" i="28"/>
  <c r="C349" i="28"/>
  <c r="C350" i="28"/>
  <c r="C351" i="28"/>
  <c r="C352" i="28"/>
  <c r="C353" i="28"/>
  <c r="C354" i="28"/>
  <c r="C355" i="28"/>
  <c r="C356" i="28"/>
  <c r="C357" i="28"/>
  <c r="C358" i="28"/>
  <c r="C359" i="28"/>
  <c r="C360" i="28"/>
  <c r="C361" i="28"/>
  <c r="C362" i="28"/>
  <c r="C363" i="28"/>
  <c r="C364" i="28"/>
  <c r="C365" i="28"/>
  <c r="C366" i="28"/>
  <c r="C367" i="28"/>
  <c r="C368" i="28"/>
  <c r="C369" i="28"/>
  <c r="C370" i="28"/>
  <c r="C371" i="28"/>
  <c r="C372" i="28"/>
  <c r="C373" i="28"/>
  <c r="C374" i="28"/>
  <c r="C375" i="28"/>
  <c r="C376" i="28"/>
  <c r="C377" i="28"/>
  <c r="C378" i="28"/>
  <c r="C379" i="28"/>
  <c r="C380" i="28"/>
  <c r="C381" i="28"/>
  <c r="C382" i="28"/>
  <c r="C383" i="28"/>
  <c r="C384" i="28"/>
  <c r="C385" i="28"/>
  <c r="C386" i="28"/>
  <c r="C387" i="28"/>
  <c r="C388" i="28"/>
  <c r="C389" i="28"/>
  <c r="C390" i="28"/>
  <c r="C391" i="28"/>
  <c r="C392" i="28"/>
  <c r="C393" i="28"/>
  <c r="C394" i="28"/>
  <c r="C395" i="28"/>
  <c r="C396" i="28"/>
  <c r="C397" i="28"/>
  <c r="C398" i="28"/>
  <c r="C399" i="28"/>
  <c r="C400" i="28"/>
  <c r="C401" i="28"/>
  <c r="C402" i="28"/>
  <c r="C403" i="28"/>
  <c r="C404" i="28"/>
  <c r="C405" i="28"/>
  <c r="C406" i="28"/>
  <c r="C407" i="28"/>
  <c r="C408" i="28"/>
  <c r="C409" i="28"/>
  <c r="C410" i="28"/>
  <c r="C411" i="28"/>
  <c r="C412" i="28"/>
  <c r="C413" i="28"/>
  <c r="C414" i="28"/>
  <c r="C415" i="28"/>
  <c r="C416" i="28"/>
  <c r="C417" i="28"/>
  <c r="C418" i="28"/>
  <c r="C419" i="28"/>
  <c r="C420" i="28"/>
  <c r="C421" i="28"/>
  <c r="C422" i="28"/>
  <c r="C423" i="28"/>
  <c r="C424" i="28"/>
  <c r="C425" i="28"/>
  <c r="C426" i="28"/>
  <c r="C427" i="28"/>
  <c r="C428" i="28"/>
  <c r="C429" i="28"/>
  <c r="C430" i="28"/>
  <c r="C431" i="28"/>
  <c r="C432" i="28"/>
  <c r="C433" i="28"/>
  <c r="C434" i="28"/>
  <c r="C435" i="28"/>
  <c r="C436" i="28"/>
  <c r="C437" i="28"/>
  <c r="C438" i="28"/>
  <c r="C439" i="28"/>
  <c r="C440" i="28"/>
  <c r="C441" i="28"/>
  <c r="C442" i="28"/>
  <c r="C443" i="28"/>
  <c r="C444" i="28"/>
  <c r="C445" i="28"/>
  <c r="C446" i="28"/>
  <c r="C447" i="28"/>
  <c r="C448" i="28"/>
  <c r="C449" i="28"/>
  <c r="C450" i="28"/>
  <c r="C451" i="28"/>
  <c r="C3" i="29"/>
  <c r="C4" i="29"/>
  <c r="C5" i="29"/>
  <c r="C6" i="29"/>
  <c r="C7" i="29"/>
  <c r="C8" i="29"/>
  <c r="C9" i="29"/>
  <c r="C10" i="29"/>
  <c r="C11" i="29"/>
  <c r="C12" i="29"/>
  <c r="C3" i="28"/>
  <c r="C4" i="28"/>
  <c r="C5" i="28"/>
  <c r="C6" i="28"/>
  <c r="C7" i="28"/>
  <c r="C8" i="28"/>
  <c r="C9" i="28"/>
  <c r="C10" i="28"/>
  <c r="C11" i="28"/>
  <c r="C12" i="28"/>
  <c r="C2" i="29"/>
  <c r="C2" i="28"/>
  <c r="B3" i="29"/>
  <c r="B4" i="29"/>
  <c r="B5" i="29"/>
  <c r="B6" i="29"/>
  <c r="B7" i="29"/>
  <c r="B8" i="29"/>
  <c r="B9" i="29"/>
  <c r="B10" i="29"/>
  <c r="B11" i="29"/>
  <c r="B12" i="29"/>
  <c r="B13" i="29"/>
  <c r="B14" i="29"/>
  <c r="B15" i="29"/>
  <c r="B16" i="29"/>
  <c r="B17" i="29"/>
  <c r="B18" i="29"/>
  <c r="B19" i="29"/>
  <c r="B20" i="29"/>
  <c r="B21" i="29"/>
  <c r="B22" i="29"/>
  <c r="B23" i="29"/>
  <c r="B24" i="29"/>
  <c r="B25" i="29"/>
  <c r="B26" i="29"/>
  <c r="B27" i="29"/>
  <c r="B28" i="29"/>
  <c r="B29" i="29"/>
  <c r="B30" i="29"/>
  <c r="B31" i="29"/>
  <c r="B32" i="29"/>
  <c r="B33" i="29"/>
  <c r="B34" i="29"/>
  <c r="B35" i="29"/>
  <c r="B36" i="29"/>
  <c r="B37" i="29"/>
  <c r="B38" i="29"/>
  <c r="B39" i="29"/>
  <c r="B40" i="29"/>
  <c r="B41" i="29"/>
  <c r="B42" i="29"/>
  <c r="B43" i="29"/>
  <c r="B44" i="29"/>
  <c r="B45" i="29"/>
  <c r="B46" i="29"/>
  <c r="B47" i="29"/>
  <c r="B48" i="29"/>
  <c r="B49" i="29"/>
  <c r="B50" i="29"/>
  <c r="B51" i="29"/>
  <c r="B52" i="29"/>
  <c r="B53" i="29"/>
  <c r="B54" i="29"/>
  <c r="B55" i="29"/>
  <c r="B56" i="29"/>
  <c r="B57" i="29"/>
  <c r="B58" i="29"/>
  <c r="B59" i="29"/>
  <c r="B60" i="29"/>
  <c r="B61" i="29"/>
  <c r="B62" i="29"/>
  <c r="B63" i="29"/>
  <c r="B64" i="29"/>
  <c r="B65" i="29"/>
  <c r="B66" i="29"/>
  <c r="B67" i="29"/>
  <c r="B68" i="29"/>
  <c r="B69" i="29"/>
  <c r="B70" i="29"/>
  <c r="B71" i="29"/>
  <c r="B72" i="29"/>
  <c r="B73" i="29"/>
  <c r="B74" i="29"/>
  <c r="B75" i="29"/>
  <c r="B76" i="29"/>
  <c r="B77" i="29"/>
  <c r="B78" i="29"/>
  <c r="B79" i="29"/>
  <c r="B80" i="29"/>
  <c r="B81" i="29"/>
  <c r="B82" i="29"/>
  <c r="B83" i="29"/>
  <c r="B84" i="29"/>
  <c r="B85" i="29"/>
  <c r="B86" i="29"/>
  <c r="B87" i="29"/>
  <c r="B88" i="29"/>
  <c r="B89" i="29"/>
  <c r="B90" i="29"/>
  <c r="B91" i="29"/>
  <c r="B92" i="29"/>
  <c r="B93" i="29"/>
  <c r="B94" i="29"/>
  <c r="B95" i="29"/>
  <c r="B96" i="29"/>
  <c r="B97" i="29"/>
  <c r="B98" i="29"/>
  <c r="B99" i="29"/>
  <c r="B100" i="29"/>
  <c r="B101" i="29"/>
  <c r="B102" i="29"/>
  <c r="B103" i="29"/>
  <c r="B104" i="29"/>
  <c r="B105" i="29"/>
  <c r="B106" i="29"/>
  <c r="B107" i="29"/>
  <c r="B108" i="29"/>
  <c r="B109" i="29"/>
  <c r="B110" i="29"/>
  <c r="B111" i="29"/>
  <c r="B112" i="29"/>
  <c r="B113" i="29"/>
  <c r="B114" i="29"/>
  <c r="B115" i="29"/>
  <c r="B116" i="29"/>
  <c r="B117" i="29"/>
  <c r="B118" i="29"/>
  <c r="B119" i="29"/>
  <c r="B120" i="29"/>
  <c r="B121" i="29"/>
  <c r="B122" i="29"/>
  <c r="B123" i="29"/>
  <c r="B124" i="29"/>
  <c r="B125" i="29"/>
  <c r="B126" i="29"/>
  <c r="B127" i="29"/>
  <c r="B128" i="29"/>
  <c r="B129" i="29"/>
  <c r="B130" i="29"/>
  <c r="B131" i="29"/>
  <c r="B132" i="29"/>
  <c r="B133" i="29"/>
  <c r="B134" i="29"/>
  <c r="B135" i="29"/>
  <c r="B136" i="29"/>
  <c r="B137" i="29"/>
  <c r="B138" i="29"/>
  <c r="B139" i="29"/>
  <c r="B140" i="29"/>
  <c r="B141" i="29"/>
  <c r="B142" i="29"/>
  <c r="B143" i="29"/>
  <c r="B144" i="29"/>
  <c r="B145" i="29"/>
  <c r="B146" i="29"/>
  <c r="B147" i="29"/>
  <c r="B148" i="29"/>
  <c r="B149" i="29"/>
  <c r="B150" i="29"/>
  <c r="B151" i="29"/>
  <c r="B152" i="29"/>
  <c r="B153" i="29"/>
  <c r="B154" i="29"/>
  <c r="B155" i="29"/>
  <c r="B156" i="29"/>
  <c r="B157" i="29"/>
  <c r="B158" i="29"/>
  <c r="B159" i="29"/>
  <c r="B160" i="29"/>
  <c r="B161" i="29"/>
  <c r="B162" i="29"/>
  <c r="B163" i="29"/>
  <c r="B164" i="29"/>
  <c r="B165" i="29"/>
  <c r="B166" i="29"/>
  <c r="B167" i="29"/>
  <c r="B168" i="29"/>
  <c r="B169" i="29"/>
  <c r="B170" i="29"/>
  <c r="B171" i="29"/>
  <c r="B172" i="29"/>
  <c r="B173" i="29"/>
  <c r="B174" i="29"/>
  <c r="B175" i="29"/>
  <c r="B176" i="29"/>
  <c r="B177" i="29"/>
  <c r="B178" i="29"/>
  <c r="B179" i="29"/>
  <c r="B180" i="29"/>
  <c r="B181" i="29"/>
  <c r="B182" i="29"/>
  <c r="B183" i="29"/>
  <c r="B184" i="29"/>
  <c r="B185" i="29"/>
  <c r="B186" i="29"/>
  <c r="B187" i="29"/>
  <c r="B188" i="29"/>
  <c r="B189" i="29"/>
  <c r="B190" i="29"/>
  <c r="B191" i="29"/>
  <c r="B192" i="29"/>
  <c r="B193" i="29"/>
  <c r="B194" i="29"/>
  <c r="B195" i="29"/>
  <c r="B196" i="29"/>
  <c r="B197" i="29"/>
  <c r="B198" i="29"/>
  <c r="B199" i="29"/>
  <c r="B200" i="29"/>
  <c r="B201" i="29"/>
  <c r="B202" i="29"/>
  <c r="B203" i="29"/>
  <c r="B204" i="29"/>
  <c r="B205" i="29"/>
  <c r="B206" i="29"/>
  <c r="B207" i="29"/>
  <c r="B208" i="29"/>
  <c r="B209" i="29"/>
  <c r="B210" i="29"/>
  <c r="B211" i="29"/>
  <c r="B212" i="29"/>
  <c r="B213" i="29"/>
  <c r="B214" i="29"/>
  <c r="B215" i="29"/>
  <c r="B216" i="29"/>
  <c r="B217" i="29"/>
  <c r="B218" i="29"/>
  <c r="B219" i="29"/>
  <c r="B220" i="29"/>
  <c r="B221" i="29"/>
  <c r="B222" i="29"/>
  <c r="B223" i="29"/>
  <c r="B224" i="29"/>
  <c r="B225" i="29"/>
  <c r="B226" i="29"/>
  <c r="B227" i="29"/>
  <c r="B228" i="29"/>
  <c r="B229" i="29"/>
  <c r="B230" i="29"/>
  <c r="B231" i="29"/>
  <c r="B232" i="29"/>
  <c r="B233" i="29"/>
  <c r="B234" i="29"/>
  <c r="B235" i="29"/>
  <c r="B236" i="29"/>
  <c r="B237" i="29"/>
  <c r="B238" i="29"/>
  <c r="B239" i="29"/>
  <c r="B240" i="29"/>
  <c r="B241" i="29"/>
  <c r="B242" i="29"/>
  <c r="B243" i="29"/>
  <c r="B244" i="29"/>
  <c r="B245" i="29"/>
  <c r="B246" i="29"/>
  <c r="B247" i="29"/>
  <c r="B248" i="29"/>
  <c r="B249" i="29"/>
  <c r="B250" i="29"/>
  <c r="B251" i="29"/>
  <c r="B252" i="29"/>
  <c r="B253" i="29"/>
  <c r="B254" i="29"/>
  <c r="B255" i="29"/>
  <c r="B256" i="29"/>
  <c r="B257" i="29"/>
  <c r="B258" i="29"/>
  <c r="B259" i="29"/>
  <c r="B260" i="29"/>
  <c r="B261" i="29"/>
  <c r="B262" i="29"/>
  <c r="B263" i="29"/>
  <c r="B264" i="29"/>
  <c r="B265" i="29"/>
  <c r="B266" i="29"/>
  <c r="B267" i="29"/>
  <c r="B268" i="29"/>
  <c r="B269" i="29"/>
  <c r="B270" i="29"/>
  <c r="B271" i="29"/>
  <c r="B272" i="29"/>
  <c r="B273" i="29"/>
  <c r="B274" i="29"/>
  <c r="B275" i="29"/>
  <c r="B276" i="29"/>
  <c r="B277" i="29"/>
  <c r="B278" i="29"/>
  <c r="B279" i="29"/>
  <c r="B280" i="29"/>
  <c r="B281" i="29"/>
  <c r="B282" i="29"/>
  <c r="B283" i="29"/>
  <c r="B284" i="29"/>
  <c r="B285" i="29"/>
  <c r="B286" i="29"/>
  <c r="B287" i="29"/>
  <c r="B288" i="29"/>
  <c r="B289" i="29"/>
  <c r="B290" i="29"/>
  <c r="B291" i="29"/>
  <c r="B292" i="29"/>
  <c r="B293" i="29"/>
  <c r="B294" i="29"/>
  <c r="B295" i="29"/>
  <c r="B296" i="29"/>
  <c r="B297" i="29"/>
  <c r="B298" i="29"/>
  <c r="B299" i="29"/>
  <c r="B300" i="29"/>
  <c r="B301" i="29"/>
  <c r="B302" i="29"/>
  <c r="B303" i="29"/>
  <c r="B304" i="29"/>
  <c r="B305" i="29"/>
  <c r="B306" i="29"/>
  <c r="B307" i="29"/>
  <c r="B308" i="29"/>
  <c r="B309" i="29"/>
  <c r="B310" i="29"/>
  <c r="B311" i="29"/>
  <c r="B312" i="29"/>
  <c r="B313" i="29"/>
  <c r="B314" i="29"/>
  <c r="B315" i="29"/>
  <c r="B316" i="29"/>
  <c r="B317" i="29"/>
  <c r="B318" i="29"/>
  <c r="B319" i="29"/>
  <c r="B320" i="29"/>
  <c r="B321" i="29"/>
  <c r="B322" i="29"/>
  <c r="B323" i="29"/>
  <c r="B324" i="29"/>
  <c r="B325" i="29"/>
  <c r="B326" i="29"/>
  <c r="B327" i="29"/>
  <c r="B328" i="29"/>
  <c r="B329" i="29"/>
  <c r="B330" i="29"/>
  <c r="B331" i="29"/>
  <c r="B332" i="29"/>
  <c r="B333" i="29"/>
  <c r="B334" i="29"/>
  <c r="B335" i="29"/>
  <c r="B336" i="29"/>
  <c r="B337" i="29"/>
  <c r="B338" i="29"/>
  <c r="B339" i="29"/>
  <c r="B340" i="29"/>
  <c r="B341" i="29"/>
  <c r="B342" i="29"/>
  <c r="B343" i="29"/>
  <c r="B344" i="29"/>
  <c r="B345" i="29"/>
  <c r="B346" i="29"/>
  <c r="B347" i="29"/>
  <c r="B348" i="29"/>
  <c r="B349" i="29"/>
  <c r="B350" i="29"/>
  <c r="B351" i="29"/>
  <c r="B352" i="29"/>
  <c r="B353" i="29"/>
  <c r="B354" i="29"/>
  <c r="B355" i="29"/>
  <c r="B356" i="29"/>
  <c r="B357" i="29"/>
  <c r="B358" i="29"/>
  <c r="B359" i="29"/>
  <c r="B360" i="29"/>
  <c r="B361" i="29"/>
  <c r="B362" i="29"/>
  <c r="B363" i="29"/>
  <c r="B364" i="29"/>
  <c r="B365" i="29"/>
  <c r="B366" i="29"/>
  <c r="B367" i="29"/>
  <c r="B368" i="29"/>
  <c r="B369" i="29"/>
  <c r="B370" i="29"/>
  <c r="B371" i="29"/>
  <c r="B372" i="29"/>
  <c r="B373" i="29"/>
  <c r="B374" i="29"/>
  <c r="B375" i="29"/>
  <c r="B376" i="29"/>
  <c r="B377" i="29"/>
  <c r="B378" i="29"/>
  <c r="B379" i="29"/>
  <c r="B380" i="29"/>
  <c r="B381" i="29"/>
  <c r="B382" i="29"/>
  <c r="B383" i="29"/>
  <c r="B384" i="29"/>
  <c r="B385" i="29"/>
  <c r="B386" i="29"/>
  <c r="B387" i="29"/>
  <c r="B388" i="29"/>
  <c r="B389" i="29"/>
  <c r="B390" i="29"/>
  <c r="B391" i="29"/>
  <c r="B392" i="29"/>
  <c r="B393" i="29"/>
  <c r="B394" i="29"/>
  <c r="B395" i="29"/>
  <c r="B396" i="29"/>
  <c r="B397" i="29"/>
  <c r="B398" i="29"/>
  <c r="B399" i="29"/>
  <c r="B400" i="29"/>
  <c r="B401" i="29"/>
  <c r="B402" i="29"/>
  <c r="B403" i="29"/>
  <c r="B404" i="29"/>
  <c r="B405" i="29"/>
  <c r="B406" i="29"/>
  <c r="B407" i="29"/>
  <c r="B408" i="29"/>
  <c r="B409" i="29"/>
  <c r="B410" i="29"/>
  <c r="B411" i="29"/>
  <c r="B412" i="29"/>
  <c r="B413" i="29"/>
  <c r="B414" i="29"/>
  <c r="B415" i="29"/>
  <c r="B416" i="29"/>
  <c r="B417" i="29"/>
  <c r="B418" i="29"/>
  <c r="B419" i="29"/>
  <c r="B420" i="29"/>
  <c r="B421" i="29"/>
  <c r="B422" i="29"/>
  <c r="B423" i="29"/>
  <c r="B424" i="29"/>
  <c r="B425" i="29"/>
  <c r="B426" i="29"/>
  <c r="B427" i="29"/>
  <c r="B428" i="29"/>
  <c r="B429" i="29"/>
  <c r="B430" i="29"/>
  <c r="B431" i="29"/>
  <c r="B432" i="29"/>
  <c r="B433" i="29"/>
  <c r="B434" i="29"/>
  <c r="B435" i="29"/>
  <c r="B436" i="29"/>
  <c r="B437" i="29"/>
  <c r="B438" i="29"/>
  <c r="B439" i="29"/>
  <c r="B440" i="29"/>
  <c r="B441" i="29"/>
  <c r="B442" i="29"/>
  <c r="B443" i="29"/>
  <c r="B444" i="29"/>
  <c r="B445" i="29"/>
  <c r="B446" i="29"/>
  <c r="B447" i="29"/>
  <c r="B448" i="29"/>
  <c r="B449" i="29"/>
  <c r="B450" i="29"/>
  <c r="B451" i="29"/>
  <c r="B3" i="28"/>
  <c r="B4" i="28"/>
  <c r="B5" i="28"/>
  <c r="B6" i="28"/>
  <c r="B7" i="28"/>
  <c r="B8" i="28"/>
  <c r="B9" i="28"/>
  <c r="B10" i="28"/>
  <c r="B11" i="28"/>
  <c r="B12" i="28"/>
  <c r="B13" i="28"/>
  <c r="B14" i="28"/>
  <c r="B15" i="28"/>
  <c r="B16" i="28"/>
  <c r="B17" i="28"/>
  <c r="B18" i="28"/>
  <c r="B19" i="28"/>
  <c r="B20" i="28"/>
  <c r="B21" i="28"/>
  <c r="B22" i="28"/>
  <c r="B23" i="28"/>
  <c r="B24" i="28"/>
  <c r="B25" i="28"/>
  <c r="B26" i="28"/>
  <c r="B27" i="28"/>
  <c r="B28" i="28"/>
  <c r="B29" i="28"/>
  <c r="B30" i="28"/>
  <c r="B31" i="28"/>
  <c r="B32" i="28"/>
  <c r="B33" i="28"/>
  <c r="B34" i="28"/>
  <c r="B35" i="28"/>
  <c r="B36" i="28"/>
  <c r="B37" i="28"/>
  <c r="B38" i="28"/>
  <c r="B39" i="28"/>
  <c r="B40" i="28"/>
  <c r="B41" i="28"/>
  <c r="B42" i="28"/>
  <c r="B43" i="28"/>
  <c r="B44" i="28"/>
  <c r="B45" i="28"/>
  <c r="B46" i="28"/>
  <c r="B47" i="28"/>
  <c r="B48" i="28"/>
  <c r="B49" i="28"/>
  <c r="B50" i="28"/>
  <c r="B51" i="28"/>
  <c r="B52" i="28"/>
  <c r="B53" i="28"/>
  <c r="B54" i="28"/>
  <c r="B55" i="28"/>
  <c r="B56" i="28"/>
  <c r="B57" i="28"/>
  <c r="B58" i="28"/>
  <c r="B59" i="28"/>
  <c r="B60" i="28"/>
  <c r="B61" i="28"/>
  <c r="B62" i="28"/>
  <c r="B63" i="28"/>
  <c r="B64" i="28"/>
  <c r="B65" i="28"/>
  <c r="B66" i="28"/>
  <c r="B67" i="28"/>
  <c r="B68" i="28"/>
  <c r="B69" i="28"/>
  <c r="B70" i="28"/>
  <c r="B71" i="28"/>
  <c r="B72" i="28"/>
  <c r="B73" i="28"/>
  <c r="B74" i="28"/>
  <c r="B75" i="28"/>
  <c r="B76" i="28"/>
  <c r="B77" i="28"/>
  <c r="B78" i="28"/>
  <c r="B79" i="28"/>
  <c r="B80" i="28"/>
  <c r="B81" i="28"/>
  <c r="B82" i="28"/>
  <c r="B83" i="28"/>
  <c r="B84" i="28"/>
  <c r="B85" i="28"/>
  <c r="B86" i="28"/>
  <c r="B87" i="28"/>
  <c r="B88" i="28"/>
  <c r="B89" i="28"/>
  <c r="B90" i="28"/>
  <c r="B91" i="28"/>
  <c r="B92" i="28"/>
  <c r="B93" i="28"/>
  <c r="B94" i="28"/>
  <c r="B95" i="28"/>
  <c r="B96" i="28"/>
  <c r="B97" i="28"/>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136" i="28"/>
  <c r="B137" i="28"/>
  <c r="B138" i="28"/>
  <c r="B139" i="28"/>
  <c r="B140" i="28"/>
  <c r="B141" i="28"/>
  <c r="B142" i="28"/>
  <c r="B143" i="28"/>
  <c r="B144" i="28"/>
  <c r="B145" i="28"/>
  <c r="B146" i="28"/>
  <c r="B147" i="28"/>
  <c r="B148" i="28"/>
  <c r="B149" i="28"/>
  <c r="B150" i="28"/>
  <c r="B151" i="28"/>
  <c r="B152" i="28"/>
  <c r="B153" i="28"/>
  <c r="B154" i="28"/>
  <c r="B155" i="28"/>
  <c r="B156" i="28"/>
  <c r="B157" i="28"/>
  <c r="B158" i="28"/>
  <c r="B159" i="28"/>
  <c r="B160" i="28"/>
  <c r="B161" i="28"/>
  <c r="B162" i="28"/>
  <c r="B163" i="28"/>
  <c r="B164" i="28"/>
  <c r="B165" i="28"/>
  <c r="B166" i="28"/>
  <c r="B167" i="28"/>
  <c r="B168" i="28"/>
  <c r="B169" i="28"/>
  <c r="B170" i="28"/>
  <c r="B171" i="28"/>
  <c r="B172" i="28"/>
  <c r="B173" i="28"/>
  <c r="B174" i="28"/>
  <c r="B175" i="28"/>
  <c r="B176" i="28"/>
  <c r="B177" i="28"/>
  <c r="B178" i="28"/>
  <c r="B179" i="28"/>
  <c r="B180" i="28"/>
  <c r="B181" i="28"/>
  <c r="B182" i="28"/>
  <c r="B183" i="28"/>
  <c r="B184" i="28"/>
  <c r="B185" i="28"/>
  <c r="B186" i="28"/>
  <c r="B187" i="28"/>
  <c r="B188" i="28"/>
  <c r="B189" i="28"/>
  <c r="B190" i="28"/>
  <c r="B191" i="28"/>
  <c r="B192" i="28"/>
  <c r="B193" i="28"/>
  <c r="B194" i="28"/>
  <c r="B195" i="28"/>
  <c r="B196" i="28"/>
  <c r="B197" i="28"/>
  <c r="B198" i="28"/>
  <c r="B199" i="28"/>
  <c r="B200" i="28"/>
  <c r="B201" i="28"/>
  <c r="B202" i="28"/>
  <c r="B203" i="28"/>
  <c r="B204" i="28"/>
  <c r="B205" i="28"/>
  <c r="B206" i="28"/>
  <c r="B207" i="28"/>
  <c r="B208" i="28"/>
  <c r="B209" i="28"/>
  <c r="B210" i="28"/>
  <c r="B211" i="28"/>
  <c r="B212" i="28"/>
  <c r="B213" i="28"/>
  <c r="B214" i="28"/>
  <c r="B215" i="28"/>
  <c r="B216" i="28"/>
  <c r="B217" i="28"/>
  <c r="B218" i="28"/>
  <c r="B219" i="28"/>
  <c r="B220" i="28"/>
  <c r="B221" i="28"/>
  <c r="B222" i="28"/>
  <c r="B223" i="28"/>
  <c r="B224" i="28"/>
  <c r="B225" i="28"/>
  <c r="B226" i="28"/>
  <c r="B227" i="28"/>
  <c r="B228" i="28"/>
  <c r="B229" i="28"/>
  <c r="B230" i="28"/>
  <c r="B231" i="28"/>
  <c r="B232" i="28"/>
  <c r="B233" i="28"/>
  <c r="B234" i="28"/>
  <c r="B235" i="28"/>
  <c r="B236" i="28"/>
  <c r="B237" i="28"/>
  <c r="B238" i="28"/>
  <c r="B239" i="28"/>
  <c r="B240" i="28"/>
  <c r="B241" i="28"/>
  <c r="B242" i="28"/>
  <c r="B243" i="28"/>
  <c r="B244" i="28"/>
  <c r="B245" i="28"/>
  <c r="B246" i="28"/>
  <c r="B247" i="28"/>
  <c r="B248" i="28"/>
  <c r="B249" i="28"/>
  <c r="B250" i="28"/>
  <c r="B251" i="28"/>
  <c r="B252" i="28"/>
  <c r="B253" i="28"/>
  <c r="B254" i="28"/>
  <c r="B255" i="28"/>
  <c r="B256" i="28"/>
  <c r="B257" i="28"/>
  <c r="B258" i="28"/>
  <c r="B259" i="28"/>
  <c r="B260" i="28"/>
  <c r="B261" i="28"/>
  <c r="B262" i="28"/>
  <c r="B263" i="28"/>
  <c r="B264" i="28"/>
  <c r="B265" i="28"/>
  <c r="B266" i="28"/>
  <c r="B267" i="28"/>
  <c r="B268" i="28"/>
  <c r="B269" i="28"/>
  <c r="B270" i="28"/>
  <c r="B271" i="28"/>
  <c r="B272" i="28"/>
  <c r="B273" i="28"/>
  <c r="B274" i="28"/>
  <c r="B275" i="28"/>
  <c r="B276" i="28"/>
  <c r="B277" i="28"/>
  <c r="B278" i="28"/>
  <c r="B279" i="28"/>
  <c r="B280" i="28"/>
  <c r="B281" i="28"/>
  <c r="B282" i="28"/>
  <c r="B283" i="28"/>
  <c r="B284" i="28"/>
  <c r="B285" i="28"/>
  <c r="B286" i="28"/>
  <c r="B287" i="28"/>
  <c r="B288" i="28"/>
  <c r="B289" i="28"/>
  <c r="B290" i="28"/>
  <c r="B291" i="28"/>
  <c r="B292" i="28"/>
  <c r="B293" i="28"/>
  <c r="B294" i="28"/>
  <c r="B295" i="28"/>
  <c r="B296" i="28"/>
  <c r="B297" i="28"/>
  <c r="B298" i="28"/>
  <c r="B299" i="28"/>
  <c r="B300" i="28"/>
  <c r="B301" i="28"/>
  <c r="B302" i="28"/>
  <c r="B303" i="28"/>
  <c r="B304" i="28"/>
  <c r="B305" i="28"/>
  <c r="B306" i="28"/>
  <c r="B307" i="28"/>
  <c r="B308" i="28"/>
  <c r="B309" i="28"/>
  <c r="B310" i="28"/>
  <c r="B311" i="28"/>
  <c r="B312" i="28"/>
  <c r="B313" i="28"/>
  <c r="B314" i="28"/>
  <c r="B315" i="28"/>
  <c r="B316" i="28"/>
  <c r="B317" i="28"/>
  <c r="B318" i="28"/>
  <c r="B319" i="28"/>
  <c r="B320" i="28"/>
  <c r="B321" i="28"/>
  <c r="B322" i="28"/>
  <c r="B323" i="28"/>
  <c r="B324" i="28"/>
  <c r="B325" i="28"/>
  <c r="B326" i="28"/>
  <c r="B327" i="28"/>
  <c r="B328" i="28"/>
  <c r="B329" i="28"/>
  <c r="B330" i="28"/>
  <c r="B331" i="28"/>
  <c r="B332" i="28"/>
  <c r="B333" i="28"/>
  <c r="B334" i="28"/>
  <c r="B335" i="28"/>
  <c r="B336" i="28"/>
  <c r="B337" i="28"/>
  <c r="B338" i="28"/>
  <c r="B339" i="28"/>
  <c r="B340" i="28"/>
  <c r="B341" i="28"/>
  <c r="B342" i="28"/>
  <c r="B343" i="28"/>
  <c r="B344" i="28"/>
  <c r="B345" i="28"/>
  <c r="B346" i="28"/>
  <c r="B347" i="28"/>
  <c r="B348" i="28"/>
  <c r="B349" i="28"/>
  <c r="B350" i="28"/>
  <c r="B351" i="28"/>
  <c r="B352" i="28"/>
  <c r="B353" i="28"/>
  <c r="B354" i="28"/>
  <c r="B355" i="28"/>
  <c r="B356" i="28"/>
  <c r="B357" i="28"/>
  <c r="B358" i="28"/>
  <c r="B359" i="28"/>
  <c r="B360" i="28"/>
  <c r="B361" i="28"/>
  <c r="B362" i="28"/>
  <c r="B363" i="28"/>
  <c r="B364" i="28"/>
  <c r="B365" i="28"/>
  <c r="B366" i="28"/>
  <c r="B367" i="28"/>
  <c r="B368" i="28"/>
  <c r="B369" i="28"/>
  <c r="B370" i="28"/>
  <c r="B371" i="28"/>
  <c r="B372" i="28"/>
  <c r="B373" i="28"/>
  <c r="B374" i="28"/>
  <c r="B375" i="28"/>
  <c r="B376" i="28"/>
  <c r="B377" i="28"/>
  <c r="B378" i="28"/>
  <c r="B379" i="28"/>
  <c r="B380" i="28"/>
  <c r="B381" i="28"/>
  <c r="B382" i="28"/>
  <c r="B383" i="28"/>
  <c r="B384" i="28"/>
  <c r="B385" i="28"/>
  <c r="B386" i="28"/>
  <c r="B387" i="28"/>
  <c r="B388" i="28"/>
  <c r="B389" i="28"/>
  <c r="B390" i="28"/>
  <c r="B391" i="28"/>
  <c r="B392" i="28"/>
  <c r="B393" i="28"/>
  <c r="B394" i="28"/>
  <c r="B395" i="28"/>
  <c r="B396" i="28"/>
  <c r="B397" i="28"/>
  <c r="B398" i="28"/>
  <c r="B399" i="28"/>
  <c r="B400" i="28"/>
  <c r="B401" i="28"/>
  <c r="B402" i="28"/>
  <c r="B403" i="28"/>
  <c r="B404" i="28"/>
  <c r="B405" i="28"/>
  <c r="B406" i="28"/>
  <c r="B407" i="28"/>
  <c r="B408" i="28"/>
  <c r="B409" i="28"/>
  <c r="B410" i="28"/>
  <c r="B411" i="28"/>
  <c r="B412" i="28"/>
  <c r="B413" i="28"/>
  <c r="B414" i="28"/>
  <c r="B415" i="28"/>
  <c r="B416" i="28"/>
  <c r="B417" i="28"/>
  <c r="B418" i="28"/>
  <c r="B419" i="28"/>
  <c r="B420" i="28"/>
  <c r="B421" i="28"/>
  <c r="B422" i="28"/>
  <c r="B423" i="28"/>
  <c r="B424" i="28"/>
  <c r="B425" i="28"/>
  <c r="B426" i="28"/>
  <c r="B427" i="28"/>
  <c r="B428" i="28"/>
  <c r="B429" i="28"/>
  <c r="B430" i="28"/>
  <c r="B431" i="28"/>
  <c r="B432" i="28"/>
  <c r="B433" i="28"/>
  <c r="B434" i="28"/>
  <c r="B435" i="28"/>
  <c r="B436" i="28"/>
  <c r="B437" i="28"/>
  <c r="B438" i="28"/>
  <c r="B439" i="28"/>
  <c r="B440" i="28"/>
  <c r="B441" i="28"/>
  <c r="B442" i="28"/>
  <c r="B443" i="28"/>
  <c r="B444" i="28"/>
  <c r="B445" i="28"/>
  <c r="B446" i="28"/>
  <c r="B447" i="28"/>
  <c r="B448" i="28"/>
  <c r="B449" i="28"/>
  <c r="B450" i="28"/>
  <c r="B451" i="28"/>
  <c r="B2" i="29"/>
  <c r="B2" i="28"/>
  <c r="A3" i="29"/>
  <c r="A4" i="29"/>
  <c r="A5" i="29"/>
  <c r="A6" i="29"/>
  <c r="A7" i="29"/>
  <c r="A8" i="29"/>
  <c r="A9" i="29"/>
  <c r="A10" i="29"/>
  <c r="A11" i="29"/>
  <c r="A12" i="29"/>
  <c r="A13" i="29"/>
  <c r="A14" i="29"/>
  <c r="A15" i="29"/>
  <c r="A16" i="29"/>
  <c r="A17" i="29"/>
  <c r="A18" i="29"/>
  <c r="A19" i="29"/>
  <c r="A20" i="29"/>
  <c r="A21" i="29"/>
  <c r="A22" i="29"/>
  <c r="A23" i="29"/>
  <c r="A24" i="29"/>
  <c r="A25" i="29"/>
  <c r="A26" i="29"/>
  <c r="A27" i="29"/>
  <c r="A28" i="29"/>
  <c r="A29" i="29"/>
  <c r="A30" i="29"/>
  <c r="A31" i="29"/>
  <c r="A32" i="29"/>
  <c r="A33" i="29"/>
  <c r="A34" i="29"/>
  <c r="A35" i="29"/>
  <c r="A36" i="29"/>
  <c r="A37" i="29"/>
  <c r="A38" i="29"/>
  <c r="A39" i="29"/>
  <c r="A40" i="29"/>
  <c r="A41" i="29"/>
  <c r="A42" i="29"/>
  <c r="A43" i="29"/>
  <c r="A44" i="29"/>
  <c r="A45" i="29"/>
  <c r="A46" i="29"/>
  <c r="A47" i="29"/>
  <c r="A48" i="29"/>
  <c r="A49" i="29"/>
  <c r="A50" i="29"/>
  <c r="A51" i="29"/>
  <c r="A52" i="29"/>
  <c r="A53" i="29"/>
  <c r="A54" i="29"/>
  <c r="A55" i="29"/>
  <c r="A56" i="29"/>
  <c r="A57" i="29"/>
  <c r="A58" i="29"/>
  <c r="A59" i="29"/>
  <c r="A60" i="29"/>
  <c r="A61" i="29"/>
  <c r="A62" i="29"/>
  <c r="A63" i="29"/>
  <c r="A64" i="29"/>
  <c r="A65" i="29"/>
  <c r="A66" i="29"/>
  <c r="A67" i="29"/>
  <c r="A68" i="29"/>
  <c r="A69" i="29"/>
  <c r="A70" i="29"/>
  <c r="A71" i="29"/>
  <c r="A72" i="29"/>
  <c r="A73" i="29"/>
  <c r="A74" i="29"/>
  <c r="A75" i="29"/>
  <c r="A76" i="29"/>
  <c r="A77" i="29"/>
  <c r="A78" i="29"/>
  <c r="A79" i="29"/>
  <c r="A80" i="29"/>
  <c r="A81" i="29"/>
  <c r="A82" i="29"/>
  <c r="A83" i="29"/>
  <c r="A84" i="29"/>
  <c r="A85" i="29"/>
  <c r="A86" i="29"/>
  <c r="A87" i="29"/>
  <c r="A88" i="29"/>
  <c r="A89" i="29"/>
  <c r="A90" i="29"/>
  <c r="A91" i="29"/>
  <c r="A92" i="29"/>
  <c r="A93" i="29"/>
  <c r="A94" i="29"/>
  <c r="A95" i="29"/>
  <c r="A96" i="29"/>
  <c r="A97" i="29"/>
  <c r="A98" i="29"/>
  <c r="A99" i="29"/>
  <c r="A100" i="29"/>
  <c r="A101" i="29"/>
  <c r="A102" i="29"/>
  <c r="A103" i="29"/>
  <c r="A104" i="29"/>
  <c r="A105" i="29"/>
  <c r="A106" i="29"/>
  <c r="A107" i="29"/>
  <c r="A108" i="29"/>
  <c r="A109" i="29"/>
  <c r="A110" i="29"/>
  <c r="A111" i="29"/>
  <c r="A112" i="29"/>
  <c r="A113" i="29"/>
  <c r="A114" i="29"/>
  <c r="A115" i="29"/>
  <c r="A116" i="29"/>
  <c r="A117" i="29"/>
  <c r="A118" i="29"/>
  <c r="A119" i="29"/>
  <c r="A120" i="29"/>
  <c r="A121" i="29"/>
  <c r="A122" i="29"/>
  <c r="A123" i="29"/>
  <c r="A124" i="29"/>
  <c r="A125" i="29"/>
  <c r="A126" i="29"/>
  <c r="A127" i="29"/>
  <c r="A128" i="29"/>
  <c r="A129" i="29"/>
  <c r="A130" i="29"/>
  <c r="A131" i="29"/>
  <c r="A132" i="29"/>
  <c r="A133" i="29"/>
  <c r="A134" i="29"/>
  <c r="A135" i="29"/>
  <c r="A136" i="29"/>
  <c r="A137" i="29"/>
  <c r="A138" i="29"/>
  <c r="A139" i="29"/>
  <c r="A140" i="29"/>
  <c r="A141" i="29"/>
  <c r="A142" i="29"/>
  <c r="A143" i="29"/>
  <c r="A144" i="29"/>
  <c r="A145" i="29"/>
  <c r="A146" i="29"/>
  <c r="A147" i="29"/>
  <c r="A148" i="29"/>
  <c r="A149" i="29"/>
  <c r="A150" i="29"/>
  <c r="A151" i="29"/>
  <c r="A152" i="29"/>
  <c r="A153" i="29"/>
  <c r="A154" i="29"/>
  <c r="A155" i="29"/>
  <c r="A156" i="29"/>
  <c r="A157" i="29"/>
  <c r="A158" i="29"/>
  <c r="A159" i="29"/>
  <c r="A160" i="29"/>
  <c r="A161" i="29"/>
  <c r="A162" i="29"/>
  <c r="A163" i="29"/>
  <c r="A164" i="29"/>
  <c r="A165" i="29"/>
  <c r="A166" i="29"/>
  <c r="A167" i="29"/>
  <c r="A168" i="29"/>
  <c r="A169" i="29"/>
  <c r="A170" i="29"/>
  <c r="A171" i="29"/>
  <c r="A172" i="29"/>
  <c r="A173" i="29"/>
  <c r="A174" i="29"/>
  <c r="A175" i="29"/>
  <c r="A176" i="29"/>
  <c r="A177" i="29"/>
  <c r="A178" i="29"/>
  <c r="A179" i="29"/>
  <c r="A180" i="29"/>
  <c r="A181" i="29"/>
  <c r="A182" i="29"/>
  <c r="A183" i="29"/>
  <c r="A184" i="29"/>
  <c r="A185" i="29"/>
  <c r="A186" i="29"/>
  <c r="A187" i="29"/>
  <c r="A188" i="29"/>
  <c r="A189" i="29"/>
  <c r="A190" i="29"/>
  <c r="A191" i="29"/>
  <c r="A192" i="29"/>
  <c r="A193" i="29"/>
  <c r="A194" i="29"/>
  <c r="A195" i="29"/>
  <c r="A196" i="29"/>
  <c r="A197" i="29"/>
  <c r="A198" i="29"/>
  <c r="A199" i="29"/>
  <c r="A200" i="29"/>
  <c r="A201" i="29"/>
  <c r="A202" i="29"/>
  <c r="A203" i="29"/>
  <c r="A204" i="29"/>
  <c r="A205" i="29"/>
  <c r="A206" i="29"/>
  <c r="A207" i="29"/>
  <c r="A208" i="29"/>
  <c r="A209" i="29"/>
  <c r="A210" i="29"/>
  <c r="A211" i="29"/>
  <c r="A212" i="29"/>
  <c r="A213" i="29"/>
  <c r="A214" i="29"/>
  <c r="A215" i="29"/>
  <c r="A216" i="29"/>
  <c r="A217" i="29"/>
  <c r="A218" i="29"/>
  <c r="A219" i="29"/>
  <c r="A220" i="29"/>
  <c r="A221" i="29"/>
  <c r="A222" i="29"/>
  <c r="A223" i="29"/>
  <c r="A224" i="29"/>
  <c r="A225" i="29"/>
  <c r="A226" i="29"/>
  <c r="A227" i="29"/>
  <c r="A228" i="29"/>
  <c r="A229" i="29"/>
  <c r="A230" i="29"/>
  <c r="A231" i="29"/>
  <c r="A232" i="29"/>
  <c r="A233" i="29"/>
  <c r="A234" i="29"/>
  <c r="A235" i="29"/>
  <c r="A236" i="29"/>
  <c r="A237" i="29"/>
  <c r="A238" i="29"/>
  <c r="A239" i="29"/>
  <c r="A240" i="29"/>
  <c r="A241" i="29"/>
  <c r="A242" i="29"/>
  <c r="A243" i="29"/>
  <c r="A244" i="29"/>
  <c r="A245" i="29"/>
  <c r="A246" i="29"/>
  <c r="A247" i="29"/>
  <c r="A248" i="29"/>
  <c r="A249" i="29"/>
  <c r="A250" i="29"/>
  <c r="A251" i="29"/>
  <c r="A252" i="29"/>
  <c r="A253" i="29"/>
  <c r="A254" i="29"/>
  <c r="A255" i="29"/>
  <c r="A256" i="29"/>
  <c r="A257" i="29"/>
  <c r="A258" i="29"/>
  <c r="A259" i="29"/>
  <c r="A260" i="29"/>
  <c r="A261" i="29"/>
  <c r="A262" i="29"/>
  <c r="A263" i="29"/>
  <c r="A264" i="29"/>
  <c r="A265" i="29"/>
  <c r="A266" i="29"/>
  <c r="A267" i="29"/>
  <c r="A268" i="29"/>
  <c r="A269" i="29"/>
  <c r="A270" i="29"/>
  <c r="A271" i="29"/>
  <c r="A272" i="29"/>
  <c r="A273" i="29"/>
  <c r="A274" i="29"/>
  <c r="A275" i="29"/>
  <c r="A276" i="29"/>
  <c r="A277" i="29"/>
  <c r="A278" i="29"/>
  <c r="A279" i="29"/>
  <c r="A280" i="29"/>
  <c r="A281" i="29"/>
  <c r="A282" i="29"/>
  <c r="A283" i="29"/>
  <c r="A284" i="29"/>
  <c r="A285" i="29"/>
  <c r="A286" i="29"/>
  <c r="A287" i="29"/>
  <c r="A288" i="29"/>
  <c r="A289" i="29"/>
  <c r="A290" i="29"/>
  <c r="A291" i="29"/>
  <c r="A292" i="29"/>
  <c r="A293" i="29"/>
  <c r="A294" i="29"/>
  <c r="A295" i="29"/>
  <c r="A296" i="29"/>
  <c r="A297" i="29"/>
  <c r="A298" i="29"/>
  <c r="A299" i="29"/>
  <c r="A300" i="29"/>
  <c r="A301" i="29"/>
  <c r="A302" i="29"/>
  <c r="A303" i="29"/>
  <c r="A304" i="29"/>
  <c r="A305" i="29"/>
  <c r="A306" i="29"/>
  <c r="A307" i="29"/>
  <c r="A308" i="29"/>
  <c r="A309" i="29"/>
  <c r="A310" i="29"/>
  <c r="A311" i="29"/>
  <c r="A312" i="29"/>
  <c r="A313" i="29"/>
  <c r="A314" i="29"/>
  <c r="A315" i="29"/>
  <c r="A316" i="29"/>
  <c r="A317" i="29"/>
  <c r="A318" i="29"/>
  <c r="A319" i="29"/>
  <c r="A320" i="29"/>
  <c r="A321" i="29"/>
  <c r="A322" i="29"/>
  <c r="A323" i="29"/>
  <c r="A324" i="29"/>
  <c r="A325" i="29"/>
  <c r="A326" i="29"/>
  <c r="A327" i="29"/>
  <c r="A328" i="29"/>
  <c r="A329" i="29"/>
  <c r="A330" i="29"/>
  <c r="A331" i="29"/>
  <c r="A332" i="29"/>
  <c r="A333" i="29"/>
  <c r="A334" i="29"/>
  <c r="A335" i="29"/>
  <c r="A336" i="29"/>
  <c r="A337" i="29"/>
  <c r="A338" i="29"/>
  <c r="A339" i="29"/>
  <c r="A340" i="29"/>
  <c r="A341" i="29"/>
  <c r="A342" i="29"/>
  <c r="A343" i="29"/>
  <c r="A344" i="29"/>
  <c r="A345" i="29"/>
  <c r="A346" i="29"/>
  <c r="A347" i="29"/>
  <c r="A348" i="29"/>
  <c r="A349" i="29"/>
  <c r="A350" i="29"/>
  <c r="A351" i="29"/>
  <c r="A352" i="29"/>
  <c r="A353" i="29"/>
  <c r="A354" i="29"/>
  <c r="A355" i="29"/>
  <c r="A356" i="29"/>
  <c r="A357" i="29"/>
  <c r="A358" i="29"/>
  <c r="A359" i="29"/>
  <c r="A360" i="29"/>
  <c r="A361" i="29"/>
  <c r="A362" i="29"/>
  <c r="A363" i="29"/>
  <c r="A364" i="29"/>
  <c r="A365" i="29"/>
  <c r="A366" i="29"/>
  <c r="A367" i="29"/>
  <c r="A368" i="29"/>
  <c r="A369" i="29"/>
  <c r="A370" i="29"/>
  <c r="A371" i="29"/>
  <c r="A372" i="29"/>
  <c r="A373" i="29"/>
  <c r="A374" i="29"/>
  <c r="A375" i="29"/>
  <c r="A376" i="29"/>
  <c r="A377" i="29"/>
  <c r="A378" i="29"/>
  <c r="A379" i="29"/>
  <c r="A380" i="29"/>
  <c r="A381" i="29"/>
  <c r="A382" i="29"/>
  <c r="A383" i="29"/>
  <c r="A384" i="29"/>
  <c r="A385" i="29"/>
  <c r="A386" i="29"/>
  <c r="A387" i="29"/>
  <c r="A388" i="29"/>
  <c r="A389" i="29"/>
  <c r="A390" i="29"/>
  <c r="A391" i="29"/>
  <c r="A392" i="29"/>
  <c r="A393" i="29"/>
  <c r="A394" i="29"/>
  <c r="A395" i="29"/>
  <c r="A396" i="29"/>
  <c r="A397" i="29"/>
  <c r="A398" i="29"/>
  <c r="A399" i="29"/>
  <c r="A400" i="29"/>
  <c r="A401" i="29"/>
  <c r="A402" i="29"/>
  <c r="A403" i="29"/>
  <c r="A404" i="29"/>
  <c r="A405" i="29"/>
  <c r="A406" i="29"/>
  <c r="A407" i="29"/>
  <c r="A408" i="29"/>
  <c r="A409" i="29"/>
  <c r="A410" i="29"/>
  <c r="A411" i="29"/>
  <c r="A412" i="29"/>
  <c r="A413" i="29"/>
  <c r="A414" i="29"/>
  <c r="A415" i="29"/>
  <c r="A416" i="29"/>
  <c r="A417" i="29"/>
  <c r="A418" i="29"/>
  <c r="A419" i="29"/>
  <c r="A420" i="29"/>
  <c r="A421" i="29"/>
  <c r="A422" i="29"/>
  <c r="A423" i="29"/>
  <c r="A424" i="29"/>
  <c r="A425" i="29"/>
  <c r="A426" i="29"/>
  <c r="A427" i="29"/>
  <c r="A428" i="29"/>
  <c r="A429" i="29"/>
  <c r="A430" i="29"/>
  <c r="A431" i="29"/>
  <c r="A432" i="29"/>
  <c r="A433" i="29"/>
  <c r="A434" i="29"/>
  <c r="A435" i="29"/>
  <c r="A436" i="29"/>
  <c r="A437" i="29"/>
  <c r="A438" i="29"/>
  <c r="A439" i="29"/>
  <c r="A440" i="29"/>
  <c r="A441" i="29"/>
  <c r="A442" i="29"/>
  <c r="A443" i="29"/>
  <c r="A444" i="29"/>
  <c r="A445" i="29"/>
  <c r="A446" i="29"/>
  <c r="A447" i="29"/>
  <c r="A448" i="29"/>
  <c r="A449" i="29"/>
  <c r="A450" i="29"/>
  <c r="A451" i="29"/>
  <c r="A23" i="28"/>
  <c r="A2" i="29"/>
  <c r="D451" i="29"/>
  <c r="D450" i="29"/>
  <c r="D449" i="29"/>
  <c r="D448" i="29"/>
  <c r="U447" i="29"/>
  <c r="D447" i="29"/>
  <c r="D446" i="29"/>
  <c r="D445" i="29"/>
  <c r="D444" i="29"/>
  <c r="D443" i="29"/>
  <c r="D442" i="29"/>
  <c r="U441" i="29"/>
  <c r="D441" i="29"/>
  <c r="D440" i="29"/>
  <c r="U439" i="29"/>
  <c r="D439" i="29"/>
  <c r="U438" i="29"/>
  <c r="D438" i="29"/>
  <c r="U437" i="29"/>
  <c r="D437" i="29"/>
  <c r="D436" i="29"/>
  <c r="D435" i="29"/>
  <c r="D434" i="29"/>
  <c r="D433" i="29"/>
  <c r="D432" i="29"/>
  <c r="D431" i="29"/>
  <c r="D430" i="29"/>
  <c r="D429" i="29"/>
  <c r="D428" i="29"/>
  <c r="D427" i="29"/>
  <c r="D426" i="29"/>
  <c r="D425" i="29"/>
  <c r="D424" i="29"/>
  <c r="D423" i="29"/>
  <c r="D422" i="29"/>
  <c r="D421" i="29"/>
  <c r="D420" i="29"/>
  <c r="D419" i="29"/>
  <c r="U418" i="29"/>
  <c r="D418" i="29"/>
  <c r="U417" i="29"/>
  <c r="D417" i="29"/>
  <c r="U416" i="29"/>
  <c r="D416" i="29"/>
  <c r="D415" i="29"/>
  <c r="D414" i="29"/>
  <c r="D413" i="29"/>
  <c r="D412" i="29"/>
  <c r="D411" i="29"/>
  <c r="D410" i="29"/>
  <c r="D409" i="29"/>
  <c r="D408" i="29"/>
  <c r="D407" i="29"/>
  <c r="D406" i="29"/>
  <c r="D405" i="29"/>
  <c r="D404" i="29"/>
  <c r="D403" i="29"/>
  <c r="D402" i="29"/>
  <c r="D401" i="29"/>
  <c r="D400" i="29"/>
  <c r="D399" i="29"/>
  <c r="D398" i="29"/>
  <c r="D397" i="29"/>
  <c r="D396" i="29"/>
  <c r="D395" i="29"/>
  <c r="D394" i="29"/>
  <c r="D393" i="29"/>
  <c r="D392" i="29"/>
  <c r="D391" i="29"/>
  <c r="D390" i="29"/>
  <c r="D389" i="29"/>
  <c r="D388" i="29"/>
  <c r="D387" i="29"/>
  <c r="D386" i="29"/>
  <c r="D385" i="29"/>
  <c r="D384" i="29"/>
  <c r="D383" i="29"/>
  <c r="D382" i="29"/>
  <c r="D381" i="29"/>
  <c r="D380" i="29"/>
  <c r="D379" i="29"/>
  <c r="D378" i="29"/>
  <c r="D377" i="29"/>
  <c r="D376" i="29"/>
  <c r="D375" i="29"/>
  <c r="D374" i="29"/>
  <c r="D373" i="29"/>
  <c r="D372" i="29"/>
  <c r="D371" i="29"/>
  <c r="D370" i="29"/>
  <c r="D369" i="29"/>
  <c r="D368" i="29"/>
  <c r="D367" i="29"/>
  <c r="D366" i="29"/>
  <c r="D365" i="29"/>
  <c r="D364" i="29"/>
  <c r="D363" i="29"/>
  <c r="D362" i="29"/>
  <c r="D360" i="29"/>
  <c r="D359" i="29"/>
  <c r="D358" i="29"/>
  <c r="D357" i="29"/>
  <c r="D356" i="29"/>
  <c r="D355" i="29"/>
  <c r="D354" i="29"/>
  <c r="D353" i="29"/>
  <c r="D352" i="29"/>
  <c r="D351" i="29"/>
  <c r="D350" i="29"/>
  <c r="D349" i="29"/>
  <c r="D348" i="29"/>
  <c r="D347" i="29"/>
  <c r="D346" i="29"/>
  <c r="D345" i="29"/>
  <c r="D344" i="29"/>
  <c r="D343" i="29"/>
  <c r="D342" i="29"/>
  <c r="D341" i="29"/>
  <c r="D340" i="29"/>
  <c r="D339" i="29"/>
  <c r="D338" i="29"/>
  <c r="D337" i="29"/>
  <c r="D336" i="29"/>
  <c r="D335" i="29"/>
  <c r="D334" i="29"/>
  <c r="D333" i="29"/>
  <c r="D332" i="29"/>
  <c r="D331" i="29"/>
  <c r="D330" i="29"/>
  <c r="D329" i="29"/>
  <c r="D328" i="29"/>
  <c r="D327" i="29"/>
  <c r="D326" i="29"/>
  <c r="U325" i="29"/>
  <c r="D325" i="29"/>
  <c r="U324" i="29"/>
  <c r="D324" i="29"/>
  <c r="U323" i="29"/>
  <c r="D323" i="29"/>
  <c r="U322" i="29"/>
  <c r="D322" i="29"/>
  <c r="U321" i="29"/>
  <c r="D321" i="29"/>
  <c r="U320" i="29"/>
  <c r="D320" i="29"/>
  <c r="U319" i="29"/>
  <c r="D319" i="29"/>
  <c r="U318" i="29"/>
  <c r="D318" i="29"/>
  <c r="U317" i="29"/>
  <c r="D317" i="29"/>
  <c r="U316" i="29"/>
  <c r="D316" i="29"/>
  <c r="U315" i="29"/>
  <c r="D315" i="29"/>
  <c r="U314" i="29"/>
  <c r="D314" i="29"/>
  <c r="D313" i="29"/>
  <c r="D312" i="29"/>
  <c r="D311" i="29"/>
  <c r="U310" i="29"/>
  <c r="D310" i="29"/>
  <c r="U309" i="29"/>
  <c r="D309" i="29"/>
  <c r="U308" i="29"/>
  <c r="D308" i="29"/>
  <c r="D307" i="29"/>
  <c r="D306" i="29"/>
  <c r="D305" i="29"/>
  <c r="D304" i="29"/>
  <c r="D303" i="29"/>
  <c r="D302" i="29"/>
  <c r="D301" i="29"/>
  <c r="D300" i="29"/>
  <c r="D299" i="29"/>
  <c r="U298" i="29"/>
  <c r="D298" i="29"/>
  <c r="D297" i="29"/>
  <c r="D296" i="29"/>
  <c r="U295" i="29"/>
  <c r="D295" i="29"/>
  <c r="U294" i="29"/>
  <c r="D294" i="29"/>
  <c r="U293" i="29"/>
  <c r="D293" i="29"/>
  <c r="D292" i="29"/>
  <c r="D291" i="29"/>
  <c r="D290" i="29"/>
  <c r="D289" i="29"/>
  <c r="D288" i="29"/>
  <c r="D287" i="29"/>
  <c r="U286" i="29"/>
  <c r="D286" i="29"/>
  <c r="D285" i="29"/>
  <c r="U284" i="29"/>
  <c r="D284" i="29"/>
  <c r="D283" i="29"/>
  <c r="D282" i="29"/>
  <c r="D281" i="29"/>
  <c r="U280" i="29"/>
  <c r="D280" i="29"/>
  <c r="U279" i="29"/>
  <c r="D279" i="29"/>
  <c r="U278" i="29"/>
  <c r="D278" i="29"/>
  <c r="D277" i="29"/>
  <c r="U275" i="29"/>
  <c r="D275" i="29"/>
  <c r="D274" i="29"/>
  <c r="D273" i="29"/>
  <c r="D272" i="29"/>
  <c r="D271" i="29"/>
  <c r="D270" i="29"/>
  <c r="D269" i="29"/>
  <c r="D268" i="29"/>
  <c r="D267" i="29"/>
  <c r="D266" i="29"/>
  <c r="D265" i="29"/>
  <c r="D264" i="29"/>
  <c r="D263" i="29"/>
  <c r="U262" i="29"/>
  <c r="D262" i="29"/>
  <c r="U261" i="29"/>
  <c r="D261" i="29"/>
  <c r="U260" i="29"/>
  <c r="D260" i="29"/>
  <c r="D259" i="29"/>
  <c r="D258" i="29"/>
  <c r="D257" i="29"/>
  <c r="U256" i="29"/>
  <c r="D256" i="29"/>
  <c r="D255" i="29"/>
  <c r="D254" i="29"/>
  <c r="D253" i="29"/>
  <c r="U252" i="29"/>
  <c r="D252" i="29"/>
  <c r="D251" i="29"/>
  <c r="D250" i="29"/>
  <c r="D249" i="29"/>
  <c r="D248" i="29"/>
  <c r="U247" i="29"/>
  <c r="D247" i="29"/>
  <c r="U246" i="29"/>
  <c r="D246" i="29"/>
  <c r="U245" i="29"/>
  <c r="D245" i="29"/>
  <c r="U244" i="29"/>
  <c r="D244" i="29"/>
  <c r="U243" i="29"/>
  <c r="D243" i="29"/>
  <c r="U242" i="29"/>
  <c r="D242" i="29"/>
  <c r="D241" i="29"/>
  <c r="D240" i="29"/>
  <c r="D239" i="29"/>
  <c r="U238" i="29"/>
  <c r="D238" i="29"/>
  <c r="U237" i="29"/>
  <c r="D237" i="29"/>
  <c r="U236" i="29"/>
  <c r="D236" i="29"/>
  <c r="U235" i="29"/>
  <c r="D235" i="29"/>
  <c r="U234" i="29"/>
  <c r="D234" i="29"/>
  <c r="U233" i="29"/>
  <c r="D233" i="29"/>
  <c r="U232" i="29"/>
  <c r="D232" i="29"/>
  <c r="D231" i="29"/>
  <c r="D230" i="29"/>
  <c r="U229" i="29"/>
  <c r="D229" i="29"/>
  <c r="U228" i="29"/>
  <c r="D228" i="29"/>
  <c r="U227" i="29"/>
  <c r="D227" i="29"/>
  <c r="D226" i="29"/>
  <c r="D225" i="29"/>
  <c r="D224" i="29"/>
  <c r="U223" i="29"/>
  <c r="D223" i="29"/>
  <c r="U222" i="29"/>
  <c r="D222" i="29"/>
  <c r="U221" i="29"/>
  <c r="D221" i="29"/>
  <c r="D220" i="29"/>
  <c r="D219" i="29"/>
  <c r="D218" i="29"/>
  <c r="D217" i="29"/>
  <c r="D216" i="29"/>
  <c r="D215" i="29"/>
  <c r="D214" i="29"/>
  <c r="D213" i="29"/>
  <c r="D212" i="29"/>
  <c r="D211" i="29"/>
  <c r="D210" i="29"/>
  <c r="D209" i="29"/>
  <c r="D208" i="29"/>
  <c r="D207" i="29"/>
  <c r="D206" i="29"/>
  <c r="D205" i="29"/>
  <c r="D204" i="29"/>
  <c r="D203" i="29"/>
  <c r="U202" i="29"/>
  <c r="D202" i="29"/>
  <c r="U201" i="29"/>
  <c r="D201" i="29"/>
  <c r="U200" i="29"/>
  <c r="D200" i="29"/>
  <c r="U199" i="29"/>
  <c r="D199" i="29"/>
  <c r="U198" i="29"/>
  <c r="D198" i="29"/>
  <c r="U197" i="29"/>
  <c r="D197" i="29"/>
  <c r="D196" i="29"/>
  <c r="D195" i="29"/>
  <c r="D194" i="29"/>
  <c r="D193" i="29"/>
  <c r="D192" i="29"/>
  <c r="D191" i="29"/>
  <c r="U190" i="29"/>
  <c r="D190" i="29"/>
  <c r="U189" i="29"/>
  <c r="D189" i="29"/>
  <c r="U188" i="29"/>
  <c r="D188" i="29"/>
  <c r="U187" i="29"/>
  <c r="D187" i="29"/>
  <c r="U186" i="29"/>
  <c r="D186" i="29"/>
  <c r="U185" i="29"/>
  <c r="D185" i="29"/>
  <c r="U184" i="29"/>
  <c r="D184" i="29"/>
  <c r="U183" i="29"/>
  <c r="D183" i="29"/>
  <c r="U182" i="29"/>
  <c r="D182" i="29"/>
  <c r="U181" i="29"/>
  <c r="D181" i="29"/>
  <c r="U180" i="29"/>
  <c r="D180" i="29"/>
  <c r="U179" i="29"/>
  <c r="D179" i="29"/>
  <c r="U178" i="29"/>
  <c r="D178" i="29"/>
  <c r="U177" i="29"/>
  <c r="D177" i="29"/>
  <c r="U176" i="29"/>
  <c r="D176" i="29"/>
  <c r="U175" i="29"/>
  <c r="D175" i="29"/>
  <c r="U174" i="29"/>
  <c r="D174" i="29"/>
  <c r="U173" i="29"/>
  <c r="D173" i="29"/>
  <c r="D172" i="29"/>
  <c r="D171" i="29"/>
  <c r="D170" i="29"/>
  <c r="D169" i="29"/>
  <c r="D168" i="29"/>
  <c r="D167" i="29"/>
  <c r="U166" i="29"/>
  <c r="D166" i="29"/>
  <c r="U165" i="29"/>
  <c r="D165" i="29"/>
  <c r="U164" i="29"/>
  <c r="D164" i="29"/>
  <c r="D163" i="29"/>
  <c r="D162" i="29"/>
  <c r="D161" i="29"/>
  <c r="D160" i="29"/>
  <c r="D159" i="29"/>
  <c r="D158" i="29"/>
  <c r="D157" i="29"/>
  <c r="D156" i="29"/>
  <c r="D155" i="29"/>
  <c r="D154" i="29"/>
  <c r="D153" i="29"/>
  <c r="D152" i="29"/>
  <c r="D151" i="29"/>
  <c r="D150" i="29"/>
  <c r="D149" i="29"/>
  <c r="D148" i="29"/>
  <c r="D147" i="29"/>
  <c r="D146" i="29"/>
  <c r="D145" i="29"/>
  <c r="D144" i="29"/>
  <c r="D143" i="29"/>
  <c r="U142" i="29"/>
  <c r="D142" i="29"/>
  <c r="U141" i="29"/>
  <c r="D141" i="29"/>
  <c r="U140" i="29"/>
  <c r="D140" i="29"/>
  <c r="U139" i="29"/>
  <c r="D139" i="29"/>
  <c r="U138" i="29"/>
  <c r="D138" i="29"/>
  <c r="U137" i="29"/>
  <c r="D137" i="29"/>
  <c r="D136" i="29"/>
  <c r="D135" i="29"/>
  <c r="D134" i="29"/>
  <c r="U133" i="29"/>
  <c r="D133" i="29"/>
  <c r="D132" i="29"/>
  <c r="D131" i="29"/>
  <c r="D130" i="29"/>
  <c r="D129" i="29"/>
  <c r="D128" i="29"/>
  <c r="D127" i="29"/>
  <c r="D126" i="29"/>
  <c r="D125" i="29"/>
  <c r="D124" i="29"/>
  <c r="D123" i="29"/>
  <c r="D122" i="29"/>
  <c r="D121" i="29"/>
  <c r="D120" i="29"/>
  <c r="D119" i="29"/>
  <c r="D118" i="29"/>
  <c r="D117" i="29"/>
  <c r="D116" i="29"/>
  <c r="U115" i="29"/>
  <c r="D115" i="29"/>
  <c r="U114" i="29"/>
  <c r="D114" i="29"/>
  <c r="U113" i="29"/>
  <c r="D113" i="29"/>
  <c r="U112" i="29"/>
  <c r="D112" i="29"/>
  <c r="U111" i="29"/>
  <c r="D111" i="29"/>
  <c r="U110" i="29"/>
  <c r="D110" i="29"/>
  <c r="D109" i="29"/>
  <c r="D108" i="29"/>
  <c r="D107" i="29"/>
  <c r="D106" i="29"/>
  <c r="U105" i="29"/>
  <c r="D105" i="29"/>
  <c r="D104" i="29"/>
  <c r="D103" i="29"/>
  <c r="D102" i="29"/>
  <c r="D101" i="29"/>
  <c r="D100" i="29"/>
  <c r="D99" i="29"/>
  <c r="D98" i="29"/>
  <c r="D97" i="29"/>
  <c r="D96" i="29"/>
  <c r="D95" i="29"/>
  <c r="U94" i="29"/>
  <c r="D94" i="29"/>
  <c r="U93" i="29"/>
  <c r="D93" i="29"/>
  <c r="U92" i="29"/>
  <c r="D92" i="29"/>
  <c r="D91" i="29"/>
  <c r="D90" i="29"/>
  <c r="D89" i="29"/>
  <c r="U88" i="29"/>
  <c r="D88" i="29"/>
  <c r="U87" i="29"/>
  <c r="D87" i="29"/>
  <c r="U86" i="29"/>
  <c r="D86" i="29"/>
  <c r="U85" i="29"/>
  <c r="D85" i="29"/>
  <c r="U84" i="29"/>
  <c r="D84" i="29"/>
  <c r="U83" i="29"/>
  <c r="D83" i="29"/>
  <c r="U82" i="29"/>
  <c r="D82" i="29"/>
  <c r="U81" i="29"/>
  <c r="D81" i="29"/>
  <c r="U80" i="29"/>
  <c r="D80" i="29"/>
  <c r="U79" i="29"/>
  <c r="D79" i="29"/>
  <c r="U78" i="29"/>
  <c r="D78" i="29"/>
  <c r="U77" i="29"/>
  <c r="D77" i="29"/>
  <c r="D76" i="29"/>
  <c r="D75" i="29"/>
  <c r="D74" i="29"/>
  <c r="U73" i="29"/>
  <c r="D73" i="29"/>
  <c r="U72" i="29"/>
  <c r="D72" i="29"/>
  <c r="U71" i="29"/>
  <c r="D71" i="29"/>
  <c r="U70" i="29"/>
  <c r="D70" i="29"/>
  <c r="U69" i="29"/>
  <c r="D69" i="29"/>
  <c r="U68" i="29"/>
  <c r="D68" i="29"/>
  <c r="U67" i="29"/>
  <c r="D67" i="29"/>
  <c r="U66" i="29"/>
  <c r="D66" i="29"/>
  <c r="U65" i="29"/>
  <c r="D65" i="29"/>
  <c r="D64" i="29"/>
  <c r="D63" i="29"/>
  <c r="D62" i="29"/>
  <c r="D61" i="29"/>
  <c r="D60" i="29"/>
  <c r="D59" i="29"/>
  <c r="D58" i="29"/>
  <c r="D57" i="29"/>
  <c r="D56" i="29"/>
  <c r="D55" i="29"/>
  <c r="D54" i="29"/>
  <c r="D53" i="29"/>
  <c r="D52" i="29"/>
  <c r="D51" i="29"/>
  <c r="D50" i="29"/>
  <c r="D49" i="29"/>
  <c r="D47" i="29"/>
  <c r="U46" i="29"/>
  <c r="D46" i="29"/>
  <c r="U45" i="29"/>
  <c r="D45" i="29"/>
  <c r="U44" i="29"/>
  <c r="D44" i="29"/>
  <c r="U43" i="29"/>
  <c r="D43" i="29"/>
  <c r="U42" i="29"/>
  <c r="D42" i="29"/>
  <c r="U41" i="29"/>
  <c r="D41" i="29"/>
  <c r="D40" i="29"/>
  <c r="D39" i="29"/>
  <c r="D38" i="29"/>
  <c r="D37" i="29"/>
  <c r="D36" i="29"/>
  <c r="D35" i="29"/>
  <c r="D34" i="29"/>
  <c r="D33" i="29"/>
  <c r="D32" i="29"/>
  <c r="U31" i="29"/>
  <c r="D31" i="29"/>
  <c r="U30" i="29"/>
  <c r="D30" i="29"/>
  <c r="U29" i="29"/>
  <c r="D29" i="29"/>
  <c r="D28" i="29"/>
  <c r="U27" i="29"/>
  <c r="D27" i="29"/>
  <c r="D26" i="29"/>
  <c r="D25" i="29"/>
  <c r="D24" i="29"/>
  <c r="D23" i="29"/>
  <c r="D22" i="29"/>
  <c r="D21" i="29"/>
  <c r="D20" i="29"/>
  <c r="U19" i="29"/>
  <c r="D19" i="29"/>
  <c r="U18" i="29"/>
  <c r="D18" i="29"/>
  <c r="U17" i="29"/>
  <c r="D17" i="29"/>
  <c r="D16" i="29"/>
  <c r="D15" i="29"/>
  <c r="D14" i="29"/>
  <c r="D13" i="29"/>
  <c r="D12" i="29"/>
  <c r="D11" i="29"/>
  <c r="D10" i="29"/>
  <c r="D9" i="29"/>
  <c r="D8" i="29"/>
  <c r="D7" i="29"/>
  <c r="D6" i="29"/>
  <c r="D5" i="29"/>
  <c r="D4" i="29"/>
  <c r="D3" i="29"/>
  <c r="D2" i="29"/>
  <c r="AN451" i="29"/>
  <c r="AM451" i="29"/>
  <c r="E451" i="29" s="1"/>
  <c r="AK451" i="29"/>
  <c r="AJ451" i="29"/>
  <c r="AG451" i="29"/>
  <c r="AF451" i="29"/>
  <c r="AC451" i="29"/>
  <c r="AB451" i="29"/>
  <c r="Z451" i="28"/>
  <c r="Z451" i="29" s="1"/>
  <c r="U451" i="28"/>
  <c r="U451" i="29" s="1"/>
  <c r="M451" i="28"/>
  <c r="M451" i="29" s="1"/>
  <c r="F451" i="29"/>
  <c r="AN450" i="29"/>
  <c r="AM450" i="29"/>
  <c r="E450" i="29" s="1"/>
  <c r="AK450" i="29"/>
  <c r="AJ450" i="29"/>
  <c r="AF450" i="29"/>
  <c r="AB450" i="29"/>
  <c r="U450" i="28"/>
  <c r="U450" i="29" s="1"/>
  <c r="Q450" i="28"/>
  <c r="Q450" i="29" s="1"/>
  <c r="I450" i="28"/>
  <c r="I450" i="29" s="1"/>
  <c r="F450" i="29"/>
  <c r="AN449" i="29"/>
  <c r="AM449" i="29"/>
  <c r="E449" i="29" s="1"/>
  <c r="AK449" i="29"/>
  <c r="AJ449" i="29"/>
  <c r="AG449" i="29"/>
  <c r="AF449" i="29"/>
  <c r="AC449" i="29"/>
  <c r="AB449" i="29"/>
  <c r="U449" i="28"/>
  <c r="U449" i="29" s="1"/>
  <c r="M449" i="28"/>
  <c r="M449" i="29" s="1"/>
  <c r="F449" i="29"/>
  <c r="AN448" i="29"/>
  <c r="AM448" i="29"/>
  <c r="E448" i="29" s="1"/>
  <c r="AK448" i="29"/>
  <c r="AJ448" i="29"/>
  <c r="AF448" i="29"/>
  <c r="AB448" i="29"/>
  <c r="Z448" i="28"/>
  <c r="Z448" i="29" s="1"/>
  <c r="U448" i="28"/>
  <c r="U448" i="29" s="1"/>
  <c r="F448" i="29"/>
  <c r="AN447" i="29"/>
  <c r="AM447" i="29"/>
  <c r="E447" i="29" s="1"/>
  <c r="AK447" i="29"/>
  <c r="AJ447" i="29"/>
  <c r="AG447" i="29"/>
  <c r="AF447" i="29"/>
  <c r="AB447" i="29"/>
  <c r="U447" i="28"/>
  <c r="Q447" i="28"/>
  <c r="Q447" i="29" s="1"/>
  <c r="M447" i="28"/>
  <c r="M447" i="29" s="1"/>
  <c r="I447" i="28"/>
  <c r="I447" i="29" s="1"/>
  <c r="F447" i="29"/>
  <c r="AN446" i="29"/>
  <c r="AM446" i="29"/>
  <c r="E446" i="29" s="1"/>
  <c r="AJ446" i="29"/>
  <c r="AF446" i="29"/>
  <c r="AB446" i="29"/>
  <c r="Z446" i="28"/>
  <c r="Z446" i="29" s="1"/>
  <c r="U446" i="28"/>
  <c r="U446" i="29" s="1"/>
  <c r="M446" i="28"/>
  <c r="M446" i="29" s="1"/>
  <c r="F446" i="29"/>
  <c r="AN445" i="29"/>
  <c r="AM445" i="29"/>
  <c r="E445" i="29" s="1"/>
  <c r="AK445" i="29"/>
  <c r="AJ445" i="29"/>
  <c r="AF445" i="29"/>
  <c r="AC445" i="29"/>
  <c r="AB445" i="29"/>
  <c r="U445" i="28"/>
  <c r="U445" i="29" s="1"/>
  <c r="Q445" i="28"/>
  <c r="Q445" i="29" s="1"/>
  <c r="I445" i="28"/>
  <c r="I445" i="29" s="1"/>
  <c r="F445" i="29"/>
  <c r="AN444" i="29"/>
  <c r="AM444" i="29"/>
  <c r="E444" i="29" s="1"/>
  <c r="AJ444" i="29"/>
  <c r="AG444" i="29"/>
  <c r="AF444" i="29"/>
  <c r="AB444" i="29"/>
  <c r="Z444" i="28"/>
  <c r="Z444" i="29" s="1"/>
  <c r="U444" i="28"/>
  <c r="U444" i="29" s="1"/>
  <c r="F444" i="29"/>
  <c r="AN443" i="29"/>
  <c r="AM443" i="29"/>
  <c r="E443" i="29" s="1"/>
  <c r="AJ443" i="29"/>
  <c r="AF443" i="29"/>
  <c r="AB443" i="29"/>
  <c r="Z443" i="28"/>
  <c r="Z443" i="29" s="1"/>
  <c r="U443" i="28"/>
  <c r="U443" i="29" s="1"/>
  <c r="Q443" i="28"/>
  <c r="Q443" i="29" s="1"/>
  <c r="M443" i="28"/>
  <c r="M443" i="29" s="1"/>
  <c r="I443" i="28"/>
  <c r="I443" i="29" s="1"/>
  <c r="F443" i="29"/>
  <c r="AN442" i="29"/>
  <c r="AM442" i="29"/>
  <c r="E442" i="29" s="1"/>
  <c r="AJ442" i="29"/>
  <c r="AF442" i="29"/>
  <c r="AB442" i="29"/>
  <c r="U442" i="28"/>
  <c r="U442" i="29" s="1"/>
  <c r="Q442" i="28"/>
  <c r="Q442" i="29" s="1"/>
  <c r="F442" i="29"/>
  <c r="AN441" i="29"/>
  <c r="AM441" i="29"/>
  <c r="E441" i="29" s="1"/>
  <c r="AJ441" i="29"/>
  <c r="AG441" i="29"/>
  <c r="AF441" i="29"/>
  <c r="AB441" i="29"/>
  <c r="U441" i="28"/>
  <c r="M441" i="28"/>
  <c r="M441" i="29" s="1"/>
  <c r="F441" i="29"/>
  <c r="AN440" i="29"/>
  <c r="AM440" i="29"/>
  <c r="E440" i="29" s="1"/>
  <c r="AJ440" i="29"/>
  <c r="AG440" i="29"/>
  <c r="AF440" i="29"/>
  <c r="AB440" i="29"/>
  <c r="Z440" i="28"/>
  <c r="Z440" i="29" s="1"/>
  <c r="U440" i="28"/>
  <c r="U440" i="29" s="1"/>
  <c r="F440" i="29"/>
  <c r="AN439" i="29"/>
  <c r="AM439" i="29"/>
  <c r="E439" i="29" s="1"/>
  <c r="AK439" i="29"/>
  <c r="AJ439" i="29"/>
  <c r="AF439" i="29"/>
  <c r="AC439" i="29"/>
  <c r="AB439" i="29"/>
  <c r="U439" i="28"/>
  <c r="Q439" i="28"/>
  <c r="Q439" i="29" s="1"/>
  <c r="M439" i="28"/>
  <c r="M439" i="29" s="1"/>
  <c r="I439" i="28"/>
  <c r="I439" i="29" s="1"/>
  <c r="F439" i="29"/>
  <c r="AN438" i="29"/>
  <c r="AM438" i="29"/>
  <c r="E438" i="29" s="1"/>
  <c r="AJ438" i="29"/>
  <c r="AF438" i="29"/>
  <c r="AB438" i="29"/>
  <c r="Z438" i="28"/>
  <c r="Z438" i="29" s="1"/>
  <c r="U438" i="28"/>
  <c r="M438" i="28"/>
  <c r="M438" i="29" s="1"/>
  <c r="F438" i="29"/>
  <c r="AN437" i="29"/>
  <c r="AM437" i="29"/>
  <c r="E437" i="29" s="1"/>
  <c r="AK437" i="29"/>
  <c r="AJ437" i="29"/>
  <c r="AF437" i="29"/>
  <c r="AC437" i="29"/>
  <c r="AB437" i="29"/>
  <c r="U437" i="28"/>
  <c r="Q437" i="28"/>
  <c r="Q437" i="29" s="1"/>
  <c r="I437" i="28"/>
  <c r="I437" i="29" s="1"/>
  <c r="F437" i="29"/>
  <c r="AN436" i="29"/>
  <c r="AM436" i="29"/>
  <c r="E436" i="29" s="1"/>
  <c r="AJ436" i="29"/>
  <c r="AG436" i="29"/>
  <c r="AF436" i="29"/>
  <c r="AB436" i="29"/>
  <c r="Z436" i="28"/>
  <c r="Z436" i="29" s="1"/>
  <c r="U436" i="28"/>
  <c r="U436" i="29" s="1"/>
  <c r="F436" i="29"/>
  <c r="AN435" i="29"/>
  <c r="AM435" i="29"/>
  <c r="E435" i="29" s="1"/>
  <c r="AJ435" i="29"/>
  <c r="AH435" i="28"/>
  <c r="AH435" i="29" s="1"/>
  <c r="AG435" i="29"/>
  <c r="AF435" i="29"/>
  <c r="AB435" i="29"/>
  <c r="U435" i="28"/>
  <c r="U435" i="29" s="1"/>
  <c r="Q435" i="28"/>
  <c r="Q435" i="29" s="1"/>
  <c r="M435" i="28"/>
  <c r="M435" i="29" s="1"/>
  <c r="I435" i="28"/>
  <c r="I435" i="29" s="1"/>
  <c r="F435" i="29"/>
  <c r="AN434" i="29"/>
  <c r="AM434" i="29"/>
  <c r="E434" i="29" s="1"/>
  <c r="AJ434" i="29"/>
  <c r="AF434" i="29"/>
  <c r="AD434" i="28"/>
  <c r="AD434" i="29" s="1"/>
  <c r="AC434" i="29"/>
  <c r="AB434" i="29"/>
  <c r="U434" i="28"/>
  <c r="U434" i="29" s="1"/>
  <c r="Q434" i="28"/>
  <c r="Q434" i="29" s="1"/>
  <c r="F434" i="29"/>
  <c r="AN433" i="29"/>
  <c r="AM433" i="29"/>
  <c r="E433" i="29" s="1"/>
  <c r="AJ433" i="29"/>
  <c r="AF433" i="29"/>
  <c r="AB433" i="29"/>
  <c r="Z433" i="28"/>
  <c r="Z433" i="29" s="1"/>
  <c r="U433" i="28"/>
  <c r="U433" i="29" s="1"/>
  <c r="M433" i="28"/>
  <c r="M433" i="29" s="1"/>
  <c r="F433" i="29"/>
  <c r="AN432" i="29"/>
  <c r="AM432" i="29"/>
  <c r="E432" i="29" s="1"/>
  <c r="AJ432" i="29"/>
  <c r="AF432" i="29"/>
  <c r="AB432" i="29"/>
  <c r="Z432" i="28"/>
  <c r="Z432" i="29" s="1"/>
  <c r="U432" i="28"/>
  <c r="U432" i="29" s="1"/>
  <c r="Q432" i="28"/>
  <c r="Q432" i="29" s="1"/>
  <c r="I432" i="28"/>
  <c r="I432" i="29" s="1"/>
  <c r="F432" i="29"/>
  <c r="AN431" i="29"/>
  <c r="AM431" i="29"/>
  <c r="E431" i="29" s="1"/>
  <c r="AK431" i="29"/>
  <c r="AJ431" i="29"/>
  <c r="AG431" i="29"/>
  <c r="AF431" i="29"/>
  <c r="AC431" i="29"/>
  <c r="AB431" i="29"/>
  <c r="U431" i="28"/>
  <c r="U431" i="29" s="1"/>
  <c r="Q431" i="28"/>
  <c r="Q431" i="29" s="1"/>
  <c r="M431" i="28"/>
  <c r="M431" i="29" s="1"/>
  <c r="I431" i="28"/>
  <c r="I431" i="29" s="1"/>
  <c r="F431" i="29"/>
  <c r="AN430" i="29"/>
  <c r="AM430" i="29"/>
  <c r="E430" i="29" s="1"/>
  <c r="AJ430" i="29"/>
  <c r="AG430" i="29"/>
  <c r="AF430" i="29"/>
  <c r="AB430" i="29"/>
  <c r="Z430" i="28"/>
  <c r="Z430" i="29" s="1"/>
  <c r="U430" i="28"/>
  <c r="U430" i="29" s="1"/>
  <c r="F430" i="29"/>
  <c r="AN429" i="29"/>
  <c r="AM429" i="29"/>
  <c r="E429" i="29" s="1"/>
  <c r="AK429" i="29"/>
  <c r="AJ429" i="29"/>
  <c r="AF429" i="29"/>
  <c r="AC429" i="29"/>
  <c r="AB429" i="29"/>
  <c r="U429" i="28"/>
  <c r="U429" i="29" s="1"/>
  <c r="I429" i="28"/>
  <c r="I429" i="29" s="1"/>
  <c r="F429" i="29"/>
  <c r="AN428" i="29"/>
  <c r="AM428" i="29"/>
  <c r="E428" i="29" s="1"/>
  <c r="AK428" i="29"/>
  <c r="AJ428" i="29"/>
  <c r="AF428" i="29"/>
  <c r="AC428" i="29"/>
  <c r="AB428" i="29"/>
  <c r="Z428" i="28"/>
  <c r="Z428" i="29" s="1"/>
  <c r="U428" i="28"/>
  <c r="U428" i="29" s="1"/>
  <c r="M428" i="28"/>
  <c r="M428" i="29" s="1"/>
  <c r="F428" i="29"/>
  <c r="AN427" i="29"/>
  <c r="AM427" i="29"/>
  <c r="E427" i="29" s="1"/>
  <c r="AK427" i="29"/>
  <c r="AJ427" i="29"/>
  <c r="AG427" i="29"/>
  <c r="AF427" i="29"/>
  <c r="AC427" i="29"/>
  <c r="AB427" i="29"/>
  <c r="U427" i="28"/>
  <c r="U427" i="29" s="1"/>
  <c r="Q427" i="28"/>
  <c r="Q427" i="29" s="1"/>
  <c r="M427" i="28"/>
  <c r="M427" i="29" s="1"/>
  <c r="I427" i="28"/>
  <c r="I427" i="29" s="1"/>
  <c r="F427" i="29"/>
  <c r="AN426" i="29"/>
  <c r="AM426" i="29"/>
  <c r="E426" i="29" s="1"/>
  <c r="AJ426" i="29"/>
  <c r="AF426" i="29"/>
  <c r="AC426" i="29"/>
  <c r="AB426" i="29"/>
  <c r="U426" i="28"/>
  <c r="U426" i="29" s="1"/>
  <c r="F426" i="29"/>
  <c r="AN425" i="29"/>
  <c r="AM425" i="29"/>
  <c r="E425" i="29" s="1"/>
  <c r="AJ425" i="29"/>
  <c r="AG425" i="29"/>
  <c r="AF425" i="29"/>
  <c r="AB425" i="29"/>
  <c r="Z425" i="28"/>
  <c r="Z425" i="29" s="1"/>
  <c r="U425" i="28"/>
  <c r="U425" i="29" s="1"/>
  <c r="F425" i="29"/>
  <c r="AN424" i="29"/>
  <c r="AM424" i="29"/>
  <c r="E424" i="29" s="1"/>
  <c r="AJ424" i="29"/>
  <c r="AF424" i="29"/>
  <c r="AC424" i="29"/>
  <c r="AB424" i="29"/>
  <c r="Z424" i="28"/>
  <c r="Z424" i="29" s="1"/>
  <c r="U424" i="28"/>
  <c r="U424" i="29" s="1"/>
  <c r="Q424" i="28"/>
  <c r="Q424" i="29" s="1"/>
  <c r="I424" i="28"/>
  <c r="I424" i="29" s="1"/>
  <c r="F424" i="29"/>
  <c r="AN423" i="29"/>
  <c r="AM423" i="29"/>
  <c r="E423" i="29" s="1"/>
  <c r="AJ423" i="29"/>
  <c r="AF423" i="29"/>
  <c r="AB423" i="29"/>
  <c r="Z423" i="28"/>
  <c r="Z423" i="29" s="1"/>
  <c r="U423" i="28"/>
  <c r="U423" i="29" s="1"/>
  <c r="Q423" i="28"/>
  <c r="Q423" i="29" s="1"/>
  <c r="M423" i="28"/>
  <c r="M423" i="29" s="1"/>
  <c r="I423" i="28"/>
  <c r="I423" i="29" s="1"/>
  <c r="F423" i="29"/>
  <c r="AN422" i="29"/>
  <c r="AJ422" i="29"/>
  <c r="AF422" i="29"/>
  <c r="AB422" i="29"/>
  <c r="U422" i="28"/>
  <c r="U422" i="29" s="1"/>
  <c r="Q422" i="28"/>
  <c r="Q422" i="29" s="1"/>
  <c r="M422" i="28"/>
  <c r="M422" i="29" s="1"/>
  <c r="I422" i="28"/>
  <c r="I422" i="29" s="1"/>
  <c r="F422" i="29"/>
  <c r="AN421" i="29"/>
  <c r="AM421" i="29"/>
  <c r="E421" i="29" s="1"/>
  <c r="AL421" i="28"/>
  <c r="AL421" i="29" s="1"/>
  <c r="AK421" i="29"/>
  <c r="AJ421" i="29"/>
  <c r="AF421" i="29"/>
  <c r="AD421" i="28"/>
  <c r="AD421" i="29" s="1"/>
  <c r="AC421" i="29"/>
  <c r="AB421" i="29"/>
  <c r="U421" i="28"/>
  <c r="U421" i="29" s="1"/>
  <c r="Q421" i="28"/>
  <c r="Q421" i="29" s="1"/>
  <c r="F421" i="29"/>
  <c r="AN420" i="29"/>
  <c r="AM420" i="29"/>
  <c r="E420" i="29" s="1"/>
  <c r="AL420" i="28"/>
  <c r="AL420" i="29" s="1"/>
  <c r="AK420" i="29"/>
  <c r="AJ420" i="29"/>
  <c r="AF420" i="29"/>
  <c r="AD420" i="28"/>
  <c r="AD420" i="29" s="1"/>
  <c r="AC420" i="29"/>
  <c r="AB420" i="29"/>
  <c r="Z420" i="28"/>
  <c r="Z420" i="29" s="1"/>
  <c r="U420" i="28"/>
  <c r="U420" i="29" s="1"/>
  <c r="M420" i="28"/>
  <c r="M420" i="29" s="1"/>
  <c r="F420" i="29"/>
  <c r="AN419" i="29"/>
  <c r="AM419" i="29"/>
  <c r="E419" i="29" s="1"/>
  <c r="AK419" i="29"/>
  <c r="AJ419" i="29"/>
  <c r="AG419" i="29"/>
  <c r="AF419" i="29"/>
  <c r="AC419" i="29"/>
  <c r="AB419" i="29"/>
  <c r="U419" i="28"/>
  <c r="U419" i="29" s="1"/>
  <c r="Q419" i="28"/>
  <c r="Q419" i="29" s="1"/>
  <c r="M419" i="28"/>
  <c r="M419" i="29" s="1"/>
  <c r="I419" i="28"/>
  <c r="I419" i="29" s="1"/>
  <c r="F419" i="29"/>
  <c r="AN418" i="29"/>
  <c r="AM418" i="29"/>
  <c r="E418" i="29" s="1"/>
  <c r="AJ418" i="29"/>
  <c r="AF418" i="29"/>
  <c r="AC418" i="29"/>
  <c r="AB418" i="29"/>
  <c r="U418" i="28"/>
  <c r="F418" i="29"/>
  <c r="AN417" i="29"/>
  <c r="AM417" i="29"/>
  <c r="E417" i="29" s="1"/>
  <c r="AJ417" i="29"/>
  <c r="AF417" i="29"/>
  <c r="AB417" i="29"/>
  <c r="Z417" i="28"/>
  <c r="Z417" i="29" s="1"/>
  <c r="U417" i="28"/>
  <c r="F417" i="29"/>
  <c r="AN416" i="29"/>
  <c r="AM416" i="29"/>
  <c r="E416" i="29" s="1"/>
  <c r="AJ416" i="29"/>
  <c r="AF416" i="29"/>
  <c r="AC416" i="29"/>
  <c r="AB416" i="29"/>
  <c r="Z416" i="28"/>
  <c r="Z416" i="29" s="1"/>
  <c r="U416" i="28"/>
  <c r="Q416" i="28"/>
  <c r="Q416" i="29" s="1"/>
  <c r="I416" i="28"/>
  <c r="I416" i="29" s="1"/>
  <c r="F416" i="29"/>
  <c r="AN415" i="29"/>
  <c r="AM415" i="29"/>
  <c r="E415" i="29" s="1"/>
  <c r="AJ415" i="29"/>
  <c r="AH415" i="28"/>
  <c r="AH415" i="29" s="1"/>
  <c r="AG415" i="29"/>
  <c r="AF415" i="29"/>
  <c r="AB415" i="29"/>
  <c r="Z415" i="28"/>
  <c r="Z415" i="29" s="1"/>
  <c r="U415" i="28"/>
  <c r="U415" i="29" s="1"/>
  <c r="M415" i="28"/>
  <c r="M415" i="29" s="1"/>
  <c r="F415" i="29"/>
  <c r="AN414" i="29"/>
  <c r="AM414" i="29"/>
  <c r="E414" i="29" s="1"/>
  <c r="AJ414" i="29"/>
  <c r="AF414" i="29"/>
  <c r="AB414" i="29"/>
  <c r="U414" i="28"/>
  <c r="U414" i="29" s="1"/>
  <c r="Q414" i="28"/>
  <c r="Q414" i="29" s="1"/>
  <c r="M414" i="28"/>
  <c r="M414" i="29" s="1"/>
  <c r="I414" i="28"/>
  <c r="I414" i="29" s="1"/>
  <c r="F414" i="29"/>
  <c r="AN413" i="29"/>
  <c r="AM413" i="29"/>
  <c r="E413" i="29" s="1"/>
  <c r="AK413" i="29"/>
  <c r="AJ413" i="29"/>
  <c r="AF413" i="29"/>
  <c r="AC413" i="29"/>
  <c r="AB413" i="29"/>
  <c r="U413" i="28"/>
  <c r="U413" i="29" s="1"/>
  <c r="F413" i="29"/>
  <c r="AN412" i="29"/>
  <c r="AM412" i="29"/>
  <c r="E412" i="29" s="1"/>
  <c r="AK412" i="29"/>
  <c r="AJ412" i="29"/>
  <c r="AG412" i="29"/>
  <c r="AF412" i="29"/>
  <c r="AC412" i="29"/>
  <c r="AB412" i="29"/>
  <c r="U412" i="28"/>
  <c r="U412" i="29" s="1"/>
  <c r="Q412" i="28"/>
  <c r="Q412" i="29" s="1"/>
  <c r="M412" i="28"/>
  <c r="M412" i="29" s="1"/>
  <c r="I412" i="28"/>
  <c r="I412" i="29" s="1"/>
  <c r="F412" i="29"/>
  <c r="AN411" i="29"/>
  <c r="AM411" i="29"/>
  <c r="E411" i="29" s="1"/>
  <c r="AK411" i="29"/>
  <c r="AJ411" i="29"/>
  <c r="AF411" i="29"/>
  <c r="AB411" i="29"/>
  <c r="Z411" i="28"/>
  <c r="Z411" i="29" s="1"/>
  <c r="U411" i="28"/>
  <c r="U411" i="29" s="1"/>
  <c r="F411" i="29"/>
  <c r="AN410" i="29"/>
  <c r="AM410" i="29"/>
  <c r="E410" i="29" s="1"/>
  <c r="AK410" i="29"/>
  <c r="AJ410" i="29"/>
  <c r="AG410" i="29"/>
  <c r="AF410" i="29"/>
  <c r="AC410" i="29"/>
  <c r="AB410" i="29"/>
  <c r="U410" i="28"/>
  <c r="U410" i="29" s="1"/>
  <c r="Q410" i="28"/>
  <c r="Q410" i="29" s="1"/>
  <c r="M410" i="28"/>
  <c r="M410" i="29" s="1"/>
  <c r="I410" i="28"/>
  <c r="I410" i="29" s="1"/>
  <c r="F410" i="29"/>
  <c r="AN409" i="29"/>
  <c r="AM409" i="29"/>
  <c r="E409" i="29" s="1"/>
  <c r="AJ409" i="29"/>
  <c r="AF409" i="29"/>
  <c r="AC409" i="29"/>
  <c r="AB409" i="29"/>
  <c r="Z409" i="28"/>
  <c r="Z409" i="29" s="1"/>
  <c r="U409" i="28"/>
  <c r="U409" i="29" s="1"/>
  <c r="F409" i="29"/>
  <c r="AN408" i="29"/>
  <c r="AM408" i="29"/>
  <c r="E408" i="29" s="1"/>
  <c r="AK408" i="29"/>
  <c r="AJ408" i="29"/>
  <c r="AG408" i="29"/>
  <c r="AF408" i="29"/>
  <c r="AC408" i="29"/>
  <c r="AB408" i="29"/>
  <c r="U408" i="28"/>
  <c r="U408" i="29" s="1"/>
  <c r="Q408" i="28"/>
  <c r="Q408" i="29" s="1"/>
  <c r="M408" i="28"/>
  <c r="M408" i="29" s="1"/>
  <c r="I408" i="28"/>
  <c r="I408" i="29" s="1"/>
  <c r="F408" i="29"/>
  <c r="AN407" i="29"/>
  <c r="AM407" i="29"/>
  <c r="E407" i="29" s="1"/>
  <c r="AL407" i="28"/>
  <c r="AL407" i="29" s="1"/>
  <c r="AK407" i="29"/>
  <c r="AJ407" i="29"/>
  <c r="AG407" i="29"/>
  <c r="AF407" i="29"/>
  <c r="AC407" i="29"/>
  <c r="AB407" i="29"/>
  <c r="Z407" i="28"/>
  <c r="Z407" i="29" s="1"/>
  <c r="U407" i="28"/>
  <c r="U407" i="29" s="1"/>
  <c r="F407" i="29"/>
  <c r="AN406" i="29"/>
  <c r="AM406" i="29"/>
  <c r="E406" i="29" s="1"/>
  <c r="AK406" i="29"/>
  <c r="AJ406" i="29"/>
  <c r="AG406" i="29"/>
  <c r="AF406" i="29"/>
  <c r="AC406" i="29"/>
  <c r="AB406" i="29"/>
  <c r="U406" i="28"/>
  <c r="U406" i="29" s="1"/>
  <c r="Q406" i="28"/>
  <c r="Q406" i="29" s="1"/>
  <c r="M406" i="28"/>
  <c r="M406" i="29" s="1"/>
  <c r="I406" i="28"/>
  <c r="I406" i="29" s="1"/>
  <c r="F406" i="29"/>
  <c r="AN405" i="29"/>
  <c r="AM405" i="29"/>
  <c r="E405" i="29" s="1"/>
  <c r="AJ405" i="29"/>
  <c r="AG405" i="29"/>
  <c r="AF405" i="29"/>
  <c r="AB405" i="29"/>
  <c r="Z405" i="28"/>
  <c r="Z405" i="29" s="1"/>
  <c r="U405" i="28"/>
  <c r="U405" i="29" s="1"/>
  <c r="F405" i="29"/>
  <c r="AN404" i="29"/>
  <c r="AM404" i="29"/>
  <c r="E404" i="29" s="1"/>
  <c r="AK404" i="29"/>
  <c r="AJ404" i="29"/>
  <c r="AG404" i="29"/>
  <c r="AF404" i="29"/>
  <c r="AC404" i="29"/>
  <c r="AB404" i="29"/>
  <c r="U404" i="28"/>
  <c r="U404" i="29" s="1"/>
  <c r="Q404" i="28"/>
  <c r="Q404" i="29" s="1"/>
  <c r="M404" i="28"/>
  <c r="M404" i="29" s="1"/>
  <c r="I404" i="28"/>
  <c r="I404" i="29" s="1"/>
  <c r="F404" i="29"/>
  <c r="AN403" i="29"/>
  <c r="AM403" i="29"/>
  <c r="E403" i="29" s="1"/>
  <c r="AL403" i="28"/>
  <c r="AL403" i="29" s="1"/>
  <c r="AK403" i="29"/>
  <c r="AJ403" i="29"/>
  <c r="AG403" i="29"/>
  <c r="AF403" i="29"/>
  <c r="AD403" i="28"/>
  <c r="AD403" i="29" s="1"/>
  <c r="AC403" i="29"/>
  <c r="AB403" i="29"/>
  <c r="Z403" i="28"/>
  <c r="Z403" i="29" s="1"/>
  <c r="U403" i="28"/>
  <c r="U403" i="29" s="1"/>
  <c r="F403" i="29"/>
  <c r="AN402" i="29"/>
  <c r="AM402" i="29"/>
  <c r="E402" i="29" s="1"/>
  <c r="AK402" i="29"/>
  <c r="AJ402" i="29"/>
  <c r="AG402" i="29"/>
  <c r="AF402" i="29"/>
  <c r="AC402" i="29"/>
  <c r="AB402" i="29"/>
  <c r="U402" i="28"/>
  <c r="U402" i="29" s="1"/>
  <c r="Q402" i="28"/>
  <c r="Q402" i="29" s="1"/>
  <c r="M402" i="28"/>
  <c r="M402" i="29" s="1"/>
  <c r="I402" i="28"/>
  <c r="I402" i="29" s="1"/>
  <c r="F402" i="29"/>
  <c r="AN401" i="29"/>
  <c r="AM401" i="29"/>
  <c r="E401" i="29" s="1"/>
  <c r="AJ401" i="29"/>
  <c r="AG401" i="29"/>
  <c r="AF401" i="29"/>
  <c r="AB401" i="29"/>
  <c r="Z401" i="28"/>
  <c r="Z401" i="29" s="1"/>
  <c r="U401" i="28"/>
  <c r="U401" i="29" s="1"/>
  <c r="F401" i="29"/>
  <c r="AN400" i="29"/>
  <c r="AM400" i="29"/>
  <c r="E400" i="29" s="1"/>
  <c r="AK400" i="29"/>
  <c r="AJ400" i="29"/>
  <c r="AG400" i="29"/>
  <c r="AF400" i="29"/>
  <c r="AC400" i="29"/>
  <c r="AB400" i="29"/>
  <c r="U400" i="28"/>
  <c r="U400" i="29" s="1"/>
  <c r="Q400" i="28"/>
  <c r="Q400" i="29" s="1"/>
  <c r="M400" i="28"/>
  <c r="M400" i="29" s="1"/>
  <c r="I400" i="28"/>
  <c r="I400" i="29" s="1"/>
  <c r="F400" i="29"/>
  <c r="AN399" i="29"/>
  <c r="AM399" i="29"/>
  <c r="E399" i="29" s="1"/>
  <c r="AJ399" i="29"/>
  <c r="AF399" i="29"/>
  <c r="AC399" i="29"/>
  <c r="AB399" i="29"/>
  <c r="Z399" i="28"/>
  <c r="Z399" i="29" s="1"/>
  <c r="U399" i="28"/>
  <c r="U399" i="29" s="1"/>
  <c r="F399" i="29"/>
  <c r="AN398" i="29"/>
  <c r="AM398" i="29"/>
  <c r="E398" i="29" s="1"/>
  <c r="AK398" i="29"/>
  <c r="AJ398" i="29"/>
  <c r="AG398" i="29"/>
  <c r="AF398" i="29"/>
  <c r="AC398" i="29"/>
  <c r="AB398" i="29"/>
  <c r="U398" i="28"/>
  <c r="U398" i="29" s="1"/>
  <c r="Q398" i="28"/>
  <c r="Q398" i="29" s="1"/>
  <c r="M398" i="28"/>
  <c r="M398" i="29" s="1"/>
  <c r="I398" i="28"/>
  <c r="I398" i="29" s="1"/>
  <c r="F398" i="29"/>
  <c r="AN397" i="29"/>
  <c r="AM397" i="29"/>
  <c r="E397" i="29" s="1"/>
  <c r="AK397" i="29"/>
  <c r="AJ397" i="29"/>
  <c r="AF397" i="29"/>
  <c r="AB397" i="29"/>
  <c r="Z397" i="28"/>
  <c r="Z397" i="29" s="1"/>
  <c r="U397" i="28"/>
  <c r="U397" i="29" s="1"/>
  <c r="F397" i="29"/>
  <c r="AN396" i="29"/>
  <c r="AM396" i="29"/>
  <c r="E396" i="29" s="1"/>
  <c r="AK396" i="29"/>
  <c r="AJ396" i="29"/>
  <c r="AG396" i="29"/>
  <c r="AF396" i="29"/>
  <c r="AC396" i="29"/>
  <c r="AB396" i="29"/>
  <c r="U396" i="28"/>
  <c r="U396" i="29" s="1"/>
  <c r="Q396" i="28"/>
  <c r="Q396" i="29" s="1"/>
  <c r="M396" i="28"/>
  <c r="M396" i="29" s="1"/>
  <c r="I396" i="28"/>
  <c r="I396" i="29" s="1"/>
  <c r="F396" i="29"/>
  <c r="AN395" i="29"/>
  <c r="AM395" i="29"/>
  <c r="E395" i="29" s="1"/>
  <c r="AJ395" i="29"/>
  <c r="AG395" i="29"/>
  <c r="AF395" i="29"/>
  <c r="AB395" i="29"/>
  <c r="Z395" i="28"/>
  <c r="Z395" i="29" s="1"/>
  <c r="U395" i="28"/>
  <c r="U395" i="29" s="1"/>
  <c r="F395" i="29"/>
  <c r="AN394" i="29"/>
  <c r="AM394" i="29"/>
  <c r="E394" i="29" s="1"/>
  <c r="AK394" i="29"/>
  <c r="AJ394" i="29"/>
  <c r="AG394" i="29"/>
  <c r="AF394" i="29"/>
  <c r="AC394" i="29"/>
  <c r="AB394" i="29"/>
  <c r="U394" i="28"/>
  <c r="U394" i="29" s="1"/>
  <c r="Q394" i="28"/>
  <c r="Q394" i="29" s="1"/>
  <c r="M394" i="28"/>
  <c r="M394" i="29" s="1"/>
  <c r="I394" i="28"/>
  <c r="I394" i="29" s="1"/>
  <c r="F394" i="29"/>
  <c r="AN393" i="29"/>
  <c r="AM393" i="29"/>
  <c r="E393" i="29" s="1"/>
  <c r="AJ393" i="29"/>
  <c r="AG393" i="29"/>
  <c r="AF393" i="29"/>
  <c r="AB393" i="29"/>
  <c r="Z393" i="28"/>
  <c r="Z393" i="29" s="1"/>
  <c r="U393" i="28"/>
  <c r="U393" i="29" s="1"/>
  <c r="F393" i="29"/>
  <c r="AN392" i="29"/>
  <c r="AM392" i="29"/>
  <c r="E392" i="29" s="1"/>
  <c r="AK392" i="29"/>
  <c r="AJ392" i="29"/>
  <c r="AG392" i="29"/>
  <c r="AF392" i="29"/>
  <c r="AC392" i="29"/>
  <c r="AB392" i="29"/>
  <c r="U392" i="28"/>
  <c r="U392" i="29" s="1"/>
  <c r="Q392" i="28"/>
  <c r="Q392" i="29" s="1"/>
  <c r="M392" i="28"/>
  <c r="M392" i="29" s="1"/>
  <c r="I392" i="28"/>
  <c r="I392" i="29" s="1"/>
  <c r="F392" i="29"/>
  <c r="AN391" i="29"/>
  <c r="AM391" i="29"/>
  <c r="E391" i="29" s="1"/>
  <c r="AJ391" i="29"/>
  <c r="AG391" i="29"/>
  <c r="AF391" i="29"/>
  <c r="AB391" i="29"/>
  <c r="Z391" i="28"/>
  <c r="Z391" i="29" s="1"/>
  <c r="U391" i="28"/>
  <c r="U391" i="29" s="1"/>
  <c r="F391" i="29"/>
  <c r="AN390" i="29"/>
  <c r="AM390" i="29"/>
  <c r="E390" i="29" s="1"/>
  <c r="AK390" i="29"/>
  <c r="AJ390" i="29"/>
  <c r="AG390" i="29"/>
  <c r="AF390" i="29"/>
  <c r="AC390" i="29"/>
  <c r="AB390" i="29"/>
  <c r="U390" i="28"/>
  <c r="U390" i="29" s="1"/>
  <c r="Q390" i="28"/>
  <c r="Q390" i="29" s="1"/>
  <c r="M390" i="28"/>
  <c r="M390" i="29" s="1"/>
  <c r="I390" i="28"/>
  <c r="I390" i="29" s="1"/>
  <c r="F390" i="29"/>
  <c r="AN389" i="29"/>
  <c r="AM389" i="29"/>
  <c r="E389" i="29" s="1"/>
  <c r="AL389" i="28"/>
  <c r="AL389" i="29" s="1"/>
  <c r="AK389" i="29"/>
  <c r="AJ389" i="29"/>
  <c r="AG389" i="29"/>
  <c r="AF389" i="29"/>
  <c r="AD389" i="28"/>
  <c r="AD389" i="29" s="1"/>
  <c r="AC389" i="29"/>
  <c r="AB389" i="29"/>
  <c r="Z389" i="28"/>
  <c r="Z389" i="29" s="1"/>
  <c r="U389" i="28"/>
  <c r="U389" i="29" s="1"/>
  <c r="F389" i="29"/>
  <c r="AN388" i="29"/>
  <c r="AM388" i="29"/>
  <c r="E388" i="29" s="1"/>
  <c r="AK388" i="29"/>
  <c r="AJ388" i="29"/>
  <c r="AG388" i="29"/>
  <c r="AF388" i="29"/>
  <c r="AC388" i="29"/>
  <c r="AB388" i="29"/>
  <c r="U388" i="28"/>
  <c r="U388" i="29" s="1"/>
  <c r="Q388" i="28"/>
  <c r="Q388" i="29" s="1"/>
  <c r="M388" i="28"/>
  <c r="M388" i="29" s="1"/>
  <c r="I388" i="28"/>
  <c r="I388" i="29" s="1"/>
  <c r="F388" i="29"/>
  <c r="AN387" i="29"/>
  <c r="AM387" i="29"/>
  <c r="E387" i="29" s="1"/>
  <c r="AJ387" i="29"/>
  <c r="AF387" i="29"/>
  <c r="AC387" i="29"/>
  <c r="AB387" i="29"/>
  <c r="Z387" i="28"/>
  <c r="Z387" i="29" s="1"/>
  <c r="U387" i="28"/>
  <c r="U387" i="29" s="1"/>
  <c r="F387" i="29"/>
  <c r="AN386" i="29"/>
  <c r="AM386" i="29"/>
  <c r="E386" i="29" s="1"/>
  <c r="AK386" i="29"/>
  <c r="AJ386" i="29"/>
  <c r="AG386" i="29"/>
  <c r="AF386" i="29"/>
  <c r="AC386" i="29"/>
  <c r="AB386" i="29"/>
  <c r="U386" i="28"/>
  <c r="U386" i="29" s="1"/>
  <c r="Q386" i="28"/>
  <c r="Q386" i="29" s="1"/>
  <c r="M386" i="28"/>
  <c r="M386" i="29" s="1"/>
  <c r="I386" i="28"/>
  <c r="I386" i="29" s="1"/>
  <c r="F386" i="29"/>
  <c r="AN385" i="29"/>
  <c r="AM385" i="29"/>
  <c r="E385" i="29" s="1"/>
  <c r="AL385" i="28"/>
  <c r="AL385" i="29" s="1"/>
  <c r="AK385" i="29"/>
  <c r="AJ385" i="29"/>
  <c r="AF385" i="29"/>
  <c r="AC385" i="29"/>
  <c r="AB385" i="29"/>
  <c r="Z385" i="28"/>
  <c r="Z385" i="29" s="1"/>
  <c r="U385" i="28"/>
  <c r="U385" i="29" s="1"/>
  <c r="F385" i="29"/>
  <c r="AN384" i="29"/>
  <c r="AM384" i="29"/>
  <c r="E384" i="29" s="1"/>
  <c r="AK384" i="29"/>
  <c r="AJ384" i="29"/>
  <c r="AG384" i="29"/>
  <c r="AF384" i="29"/>
  <c r="AC384" i="29"/>
  <c r="AB384" i="29"/>
  <c r="U384" i="28"/>
  <c r="U384" i="29" s="1"/>
  <c r="Q384" i="28"/>
  <c r="Q384" i="29" s="1"/>
  <c r="M384" i="28"/>
  <c r="M384" i="29" s="1"/>
  <c r="I384" i="28"/>
  <c r="I384" i="29" s="1"/>
  <c r="F384" i="29"/>
  <c r="AN383" i="29"/>
  <c r="AM383" i="29"/>
  <c r="E383" i="29" s="1"/>
  <c r="AK383" i="29"/>
  <c r="AJ383" i="29"/>
  <c r="AF383" i="29"/>
  <c r="AC383" i="29"/>
  <c r="AB383" i="29"/>
  <c r="Z383" i="28"/>
  <c r="Z383" i="29" s="1"/>
  <c r="U383" i="28"/>
  <c r="U383" i="29" s="1"/>
  <c r="F383" i="29"/>
  <c r="AN382" i="29"/>
  <c r="AM382" i="29"/>
  <c r="E382" i="29" s="1"/>
  <c r="AK382" i="29"/>
  <c r="AJ382" i="29"/>
  <c r="AG382" i="29"/>
  <c r="AF382" i="29"/>
  <c r="AC382" i="29"/>
  <c r="AB382" i="29"/>
  <c r="U382" i="28"/>
  <c r="U382" i="29" s="1"/>
  <c r="Q382" i="28"/>
  <c r="Q382" i="29" s="1"/>
  <c r="M382" i="28"/>
  <c r="M382" i="29" s="1"/>
  <c r="I382" i="28"/>
  <c r="I382" i="29" s="1"/>
  <c r="F382" i="29"/>
  <c r="AN381" i="29"/>
  <c r="AM381" i="29"/>
  <c r="E381" i="29" s="1"/>
  <c r="AJ381" i="29"/>
  <c r="AH381" i="28"/>
  <c r="AH381" i="29" s="1"/>
  <c r="AG381" i="29"/>
  <c r="AF381" i="29"/>
  <c r="AB381" i="29"/>
  <c r="Z381" i="28"/>
  <c r="Z381" i="29" s="1"/>
  <c r="U381" i="28"/>
  <c r="U381" i="29" s="1"/>
  <c r="F381" i="29"/>
  <c r="AN380" i="29"/>
  <c r="AM380" i="29"/>
  <c r="E380" i="29" s="1"/>
  <c r="AK380" i="29"/>
  <c r="AJ380" i="29"/>
  <c r="AG380" i="29"/>
  <c r="AF380" i="29"/>
  <c r="AC380" i="29"/>
  <c r="AB380" i="29"/>
  <c r="U380" i="28"/>
  <c r="U380" i="29" s="1"/>
  <c r="Q380" i="28"/>
  <c r="Q380" i="29" s="1"/>
  <c r="M380" i="28"/>
  <c r="M380" i="29" s="1"/>
  <c r="I380" i="28"/>
  <c r="I380" i="29" s="1"/>
  <c r="F380" i="29"/>
  <c r="AN379" i="29"/>
  <c r="AM379" i="29"/>
  <c r="E379" i="29" s="1"/>
  <c r="AJ379" i="29"/>
  <c r="AG379" i="29"/>
  <c r="AF379" i="29"/>
  <c r="AB379" i="29"/>
  <c r="Z379" i="28"/>
  <c r="Z379" i="29" s="1"/>
  <c r="U379" i="28"/>
  <c r="U379" i="29" s="1"/>
  <c r="F379" i="29"/>
  <c r="AN378" i="29"/>
  <c r="AM378" i="29"/>
  <c r="E378" i="29" s="1"/>
  <c r="AK378" i="29"/>
  <c r="AJ378" i="29"/>
  <c r="AG378" i="29"/>
  <c r="AF378" i="29"/>
  <c r="AC378" i="29"/>
  <c r="AB378" i="29"/>
  <c r="U378" i="28"/>
  <c r="U378" i="29" s="1"/>
  <c r="Q378" i="28"/>
  <c r="Q378" i="29" s="1"/>
  <c r="M378" i="28"/>
  <c r="M378" i="29" s="1"/>
  <c r="I378" i="28"/>
  <c r="I378" i="29" s="1"/>
  <c r="F378" i="29"/>
  <c r="AN377" i="29"/>
  <c r="AM377" i="29"/>
  <c r="E377" i="29" s="1"/>
  <c r="AJ377" i="29"/>
  <c r="AG377" i="29"/>
  <c r="AF377" i="29"/>
  <c r="AB377" i="29"/>
  <c r="Z377" i="28"/>
  <c r="Z377" i="29" s="1"/>
  <c r="U377" i="28"/>
  <c r="U377" i="29" s="1"/>
  <c r="F377" i="29"/>
  <c r="AN376" i="29"/>
  <c r="AM376" i="29"/>
  <c r="E376" i="29" s="1"/>
  <c r="AK376" i="29"/>
  <c r="AJ376" i="29"/>
  <c r="AG376" i="29"/>
  <c r="AF376" i="29"/>
  <c r="AC376" i="29"/>
  <c r="AB376" i="29"/>
  <c r="U376" i="28"/>
  <c r="U376" i="29" s="1"/>
  <c r="Q376" i="28"/>
  <c r="Q376" i="29" s="1"/>
  <c r="M376" i="28"/>
  <c r="M376" i="29" s="1"/>
  <c r="I376" i="28"/>
  <c r="I376" i="29" s="1"/>
  <c r="F376" i="29"/>
  <c r="AN375" i="29"/>
  <c r="AM375" i="29"/>
  <c r="E375" i="29" s="1"/>
  <c r="AJ375" i="29"/>
  <c r="AG375" i="29"/>
  <c r="AF375" i="29"/>
  <c r="AB375" i="29"/>
  <c r="Z375" i="28"/>
  <c r="Z375" i="29" s="1"/>
  <c r="U375" i="28"/>
  <c r="U375" i="29" s="1"/>
  <c r="F375" i="29"/>
  <c r="AN374" i="29"/>
  <c r="AM374" i="29"/>
  <c r="E374" i="29" s="1"/>
  <c r="AK374" i="29"/>
  <c r="AJ374" i="29"/>
  <c r="AG374" i="29"/>
  <c r="AF374" i="29"/>
  <c r="AC374" i="29"/>
  <c r="AB374" i="29"/>
  <c r="U374" i="28"/>
  <c r="U374" i="29" s="1"/>
  <c r="Q374" i="28"/>
  <c r="Q374" i="29" s="1"/>
  <c r="M374" i="28"/>
  <c r="M374" i="29" s="1"/>
  <c r="I374" i="28"/>
  <c r="I374" i="29" s="1"/>
  <c r="F374" i="29"/>
  <c r="AN373" i="29"/>
  <c r="AM373" i="29"/>
  <c r="E373" i="29" s="1"/>
  <c r="AL373" i="28"/>
  <c r="AL373" i="29" s="1"/>
  <c r="AK373" i="29"/>
  <c r="AJ373" i="29"/>
  <c r="AF373" i="29"/>
  <c r="AB373" i="29"/>
  <c r="Z373" i="28"/>
  <c r="Z373" i="29" s="1"/>
  <c r="U373" i="28"/>
  <c r="U373" i="29" s="1"/>
  <c r="F373" i="29"/>
  <c r="AN372" i="29"/>
  <c r="AM372" i="29"/>
  <c r="E372" i="29" s="1"/>
  <c r="AK372" i="29"/>
  <c r="AJ372" i="29"/>
  <c r="AG372" i="29"/>
  <c r="AF372" i="29"/>
  <c r="AC372" i="29"/>
  <c r="AB372" i="29"/>
  <c r="U372" i="28"/>
  <c r="U372" i="29" s="1"/>
  <c r="Q372" i="28"/>
  <c r="Q372" i="29" s="1"/>
  <c r="M372" i="28"/>
  <c r="M372" i="29" s="1"/>
  <c r="I372" i="28"/>
  <c r="I372" i="29" s="1"/>
  <c r="F372" i="29"/>
  <c r="AN371" i="29"/>
  <c r="AM371" i="29"/>
  <c r="E371" i="29" s="1"/>
  <c r="AJ371" i="29"/>
  <c r="AG371" i="29"/>
  <c r="AF371" i="29"/>
  <c r="AB371" i="29"/>
  <c r="Z371" i="28"/>
  <c r="Z371" i="29" s="1"/>
  <c r="U371" i="28"/>
  <c r="U371" i="29" s="1"/>
  <c r="F371" i="29"/>
  <c r="AN370" i="29"/>
  <c r="AM370" i="29"/>
  <c r="E370" i="29" s="1"/>
  <c r="AK370" i="29"/>
  <c r="AJ370" i="29"/>
  <c r="AG370" i="29"/>
  <c r="AF370" i="29"/>
  <c r="AC370" i="29"/>
  <c r="AB370" i="29"/>
  <c r="U370" i="28"/>
  <c r="U370" i="29" s="1"/>
  <c r="Q370" i="28"/>
  <c r="Q370" i="29" s="1"/>
  <c r="M370" i="28"/>
  <c r="M370" i="29" s="1"/>
  <c r="I370" i="28"/>
  <c r="I370" i="29" s="1"/>
  <c r="F370" i="29"/>
  <c r="AN369" i="29"/>
  <c r="AM369" i="29"/>
  <c r="E369" i="29" s="1"/>
  <c r="AK369" i="29"/>
  <c r="AJ369" i="29"/>
  <c r="AF369" i="29"/>
  <c r="AC369" i="29"/>
  <c r="AB369" i="29"/>
  <c r="Z369" i="28"/>
  <c r="Z369" i="29" s="1"/>
  <c r="U369" i="28"/>
  <c r="U369" i="29" s="1"/>
  <c r="F369" i="29"/>
  <c r="AN368" i="29"/>
  <c r="AM368" i="29"/>
  <c r="E368" i="29" s="1"/>
  <c r="AK368" i="29"/>
  <c r="AJ368" i="29"/>
  <c r="AG368" i="29"/>
  <c r="AF368" i="29"/>
  <c r="AC368" i="29"/>
  <c r="AB368" i="29"/>
  <c r="U368" i="28"/>
  <c r="U368" i="29" s="1"/>
  <c r="Q368" i="28"/>
  <c r="Q368" i="29" s="1"/>
  <c r="M368" i="28"/>
  <c r="M368" i="29" s="1"/>
  <c r="I368" i="28"/>
  <c r="I368" i="29" s="1"/>
  <c r="F368" i="29"/>
  <c r="AN367" i="29"/>
  <c r="AM367" i="29"/>
  <c r="E367" i="29" s="1"/>
  <c r="AJ367" i="29"/>
  <c r="AG367" i="29"/>
  <c r="AF367" i="29"/>
  <c r="AB367" i="29"/>
  <c r="Z367" i="28"/>
  <c r="Z367" i="29" s="1"/>
  <c r="U367" i="28"/>
  <c r="U367" i="29" s="1"/>
  <c r="F367" i="29"/>
  <c r="AN366" i="29"/>
  <c r="AM366" i="29"/>
  <c r="E366" i="29" s="1"/>
  <c r="AK366" i="29"/>
  <c r="AJ366" i="29"/>
  <c r="AG366" i="29"/>
  <c r="AF366" i="29"/>
  <c r="AC366" i="29"/>
  <c r="AB366" i="29"/>
  <c r="U366" i="28"/>
  <c r="U366" i="29" s="1"/>
  <c r="Q366" i="28"/>
  <c r="Q366" i="29" s="1"/>
  <c r="M366" i="28"/>
  <c r="M366" i="29" s="1"/>
  <c r="I366" i="28"/>
  <c r="I366" i="29" s="1"/>
  <c r="F366" i="29"/>
  <c r="AN365" i="29"/>
  <c r="AM365" i="29"/>
  <c r="E365" i="29" s="1"/>
  <c r="AJ365" i="29"/>
  <c r="AG365" i="29"/>
  <c r="AF365" i="29"/>
  <c r="AB365" i="29"/>
  <c r="Z365" i="28"/>
  <c r="Z365" i="29" s="1"/>
  <c r="U365" i="28"/>
  <c r="U365" i="29" s="1"/>
  <c r="F365" i="29"/>
  <c r="AN364" i="29"/>
  <c r="AM364" i="29"/>
  <c r="E364" i="29" s="1"/>
  <c r="AK364" i="29"/>
  <c r="AJ364" i="29"/>
  <c r="AG364" i="29"/>
  <c r="AF364" i="29"/>
  <c r="AC364" i="29"/>
  <c r="AB364" i="29"/>
  <c r="U364" i="28"/>
  <c r="U364" i="29" s="1"/>
  <c r="Q364" i="28"/>
  <c r="Q364" i="29" s="1"/>
  <c r="M364" i="28"/>
  <c r="M364" i="29" s="1"/>
  <c r="I364" i="28"/>
  <c r="I364" i="29" s="1"/>
  <c r="F364" i="29"/>
  <c r="AN363" i="29"/>
  <c r="AM363" i="29"/>
  <c r="E363" i="29" s="1"/>
  <c r="AL363" i="28"/>
  <c r="AL363" i="29" s="1"/>
  <c r="AK363" i="29"/>
  <c r="AJ363" i="29"/>
  <c r="AF363" i="29"/>
  <c r="AC363" i="29"/>
  <c r="AB363" i="29"/>
  <c r="Z363" i="28"/>
  <c r="Z363" i="29" s="1"/>
  <c r="U363" i="28"/>
  <c r="U363" i="29" s="1"/>
  <c r="F363" i="29"/>
  <c r="AN362" i="29"/>
  <c r="AM362" i="29"/>
  <c r="E362" i="29" s="1"/>
  <c r="AK362" i="29"/>
  <c r="AJ362" i="29"/>
  <c r="AG362" i="29"/>
  <c r="AF362" i="29"/>
  <c r="AC362" i="29"/>
  <c r="AB362" i="29"/>
  <c r="U362" i="28"/>
  <c r="U362" i="29" s="1"/>
  <c r="Q362" i="28"/>
  <c r="Q362" i="29" s="1"/>
  <c r="M362" i="28"/>
  <c r="M362" i="29" s="1"/>
  <c r="I362" i="28"/>
  <c r="I362" i="29" s="1"/>
  <c r="F362" i="29"/>
  <c r="AN361" i="29"/>
  <c r="AM361" i="29"/>
  <c r="E361" i="29" s="1"/>
  <c r="AL361" i="28"/>
  <c r="AL361" i="29" s="1"/>
  <c r="AK361" i="29"/>
  <c r="AJ361" i="29"/>
  <c r="AG361" i="29"/>
  <c r="AF361" i="29"/>
  <c r="AC361" i="29"/>
  <c r="AB361" i="29"/>
  <c r="Z361" i="28"/>
  <c r="Z361" i="29" s="1"/>
  <c r="U361" i="28"/>
  <c r="U361" i="29" s="1"/>
  <c r="F361" i="29"/>
  <c r="AN360" i="29"/>
  <c r="AM360" i="29"/>
  <c r="E360" i="29" s="1"/>
  <c r="AK360" i="29"/>
  <c r="AJ360" i="29"/>
  <c r="AG360" i="29"/>
  <c r="AF360" i="29"/>
  <c r="AC360" i="29"/>
  <c r="AB360" i="29"/>
  <c r="U360" i="28"/>
  <c r="U360" i="29" s="1"/>
  <c r="Q360" i="28"/>
  <c r="Q360" i="29" s="1"/>
  <c r="M360" i="28"/>
  <c r="M360" i="29" s="1"/>
  <c r="I360" i="28"/>
  <c r="I360" i="29" s="1"/>
  <c r="F360" i="29"/>
  <c r="AN359" i="29"/>
  <c r="AM359" i="29"/>
  <c r="E359" i="29" s="1"/>
  <c r="AJ359" i="29"/>
  <c r="AF359" i="29"/>
  <c r="AD359" i="28"/>
  <c r="AD359" i="29" s="1"/>
  <c r="AC359" i="29"/>
  <c r="AB359" i="29"/>
  <c r="Z359" i="28"/>
  <c r="Z359" i="29" s="1"/>
  <c r="U359" i="28"/>
  <c r="U359" i="29" s="1"/>
  <c r="F359" i="29"/>
  <c r="AN358" i="29"/>
  <c r="AM358" i="29"/>
  <c r="E358" i="29" s="1"/>
  <c r="AK358" i="29"/>
  <c r="AJ358" i="29"/>
  <c r="AG358" i="29"/>
  <c r="AF358" i="29"/>
  <c r="AC358" i="29"/>
  <c r="AB358" i="29"/>
  <c r="U358" i="28"/>
  <c r="U358" i="29" s="1"/>
  <c r="Q358" i="28"/>
  <c r="Q358" i="29" s="1"/>
  <c r="M358" i="28"/>
  <c r="M358" i="29" s="1"/>
  <c r="I358" i="28"/>
  <c r="I358" i="29" s="1"/>
  <c r="F358" i="29"/>
  <c r="AN357" i="29"/>
  <c r="AM357" i="29"/>
  <c r="E357" i="29" s="1"/>
  <c r="AK357" i="29"/>
  <c r="AJ357" i="29"/>
  <c r="AG357" i="29"/>
  <c r="AF357" i="29"/>
  <c r="AC357" i="29"/>
  <c r="AB357" i="29"/>
  <c r="Z357" i="28"/>
  <c r="Z357" i="29" s="1"/>
  <c r="U357" i="28"/>
  <c r="U357" i="29" s="1"/>
  <c r="F357" i="29"/>
  <c r="AN356" i="29"/>
  <c r="AM356" i="29"/>
  <c r="E356" i="29" s="1"/>
  <c r="AK356" i="29"/>
  <c r="AJ356" i="29"/>
  <c r="AG356" i="29"/>
  <c r="AF356" i="29"/>
  <c r="AC356" i="29"/>
  <c r="AB356" i="29"/>
  <c r="U356" i="28"/>
  <c r="U356" i="29" s="1"/>
  <c r="Q356" i="28"/>
  <c r="Q356" i="29" s="1"/>
  <c r="M356" i="28"/>
  <c r="M356" i="29" s="1"/>
  <c r="I356" i="28"/>
  <c r="I356" i="29" s="1"/>
  <c r="F356" i="29"/>
  <c r="AN355" i="29"/>
  <c r="AM355" i="29"/>
  <c r="E355" i="29" s="1"/>
  <c r="AJ355" i="29"/>
  <c r="AG355" i="29"/>
  <c r="AF355" i="29"/>
  <c r="AB355" i="29"/>
  <c r="Z355" i="28"/>
  <c r="Z355" i="29" s="1"/>
  <c r="U355" i="28"/>
  <c r="U355" i="29" s="1"/>
  <c r="F355" i="29"/>
  <c r="AN354" i="29"/>
  <c r="AM354" i="29"/>
  <c r="E354" i="29" s="1"/>
  <c r="AK354" i="29"/>
  <c r="AJ354" i="29"/>
  <c r="AG354" i="29"/>
  <c r="AF354" i="29"/>
  <c r="AC354" i="29"/>
  <c r="AB354" i="29"/>
  <c r="U354" i="28"/>
  <c r="U354" i="29" s="1"/>
  <c r="Q354" i="28"/>
  <c r="Q354" i="29" s="1"/>
  <c r="M354" i="28"/>
  <c r="M354" i="29" s="1"/>
  <c r="I354" i="28"/>
  <c r="I354" i="29" s="1"/>
  <c r="F354" i="29"/>
  <c r="AN353" i="29"/>
  <c r="AM353" i="29"/>
  <c r="E353" i="29" s="1"/>
  <c r="AJ353" i="29"/>
  <c r="AH353" i="28"/>
  <c r="AH353" i="29" s="1"/>
  <c r="AG353" i="29"/>
  <c r="AF353" i="29"/>
  <c r="AB353" i="29"/>
  <c r="Z353" i="28"/>
  <c r="Z353" i="29" s="1"/>
  <c r="U353" i="28"/>
  <c r="U353" i="29" s="1"/>
  <c r="F353" i="29"/>
  <c r="AN352" i="29"/>
  <c r="AM352" i="29"/>
  <c r="E352" i="29" s="1"/>
  <c r="AK352" i="29"/>
  <c r="AJ352" i="29"/>
  <c r="AG352" i="29"/>
  <c r="AF352" i="29"/>
  <c r="AC352" i="29"/>
  <c r="AB352" i="29"/>
  <c r="U352" i="28"/>
  <c r="U352" i="29" s="1"/>
  <c r="Q352" i="28"/>
  <c r="Q352" i="29" s="1"/>
  <c r="M352" i="28"/>
  <c r="M352" i="29" s="1"/>
  <c r="I352" i="28"/>
  <c r="I352" i="29" s="1"/>
  <c r="F352" i="29"/>
  <c r="AN351" i="29"/>
  <c r="AM351" i="29"/>
  <c r="E351" i="29" s="1"/>
  <c r="AJ351" i="29"/>
  <c r="AG351" i="29"/>
  <c r="AF351" i="29"/>
  <c r="AB351" i="29"/>
  <c r="Z351" i="28"/>
  <c r="Z351" i="29" s="1"/>
  <c r="U351" i="28"/>
  <c r="U351" i="29" s="1"/>
  <c r="F351" i="29"/>
  <c r="AN350" i="29"/>
  <c r="AM350" i="29"/>
  <c r="E350" i="29" s="1"/>
  <c r="AK350" i="29"/>
  <c r="AJ350" i="29"/>
  <c r="AG350" i="29"/>
  <c r="AF350" i="29"/>
  <c r="AC350" i="29"/>
  <c r="AB350" i="29"/>
  <c r="U350" i="28"/>
  <c r="U350" i="29" s="1"/>
  <c r="Q350" i="28"/>
  <c r="Q350" i="29" s="1"/>
  <c r="M350" i="28"/>
  <c r="M350" i="29" s="1"/>
  <c r="I350" i="28"/>
  <c r="I350" i="29" s="1"/>
  <c r="F350" i="29"/>
  <c r="AN349" i="29"/>
  <c r="AM349" i="29"/>
  <c r="E349" i="29" s="1"/>
  <c r="AJ349" i="29"/>
  <c r="AF349" i="29"/>
  <c r="AD349" i="28"/>
  <c r="AD349" i="29" s="1"/>
  <c r="AC349" i="29"/>
  <c r="AB349" i="29"/>
  <c r="Z349" i="28"/>
  <c r="Z349" i="29" s="1"/>
  <c r="U349" i="28"/>
  <c r="U349" i="29" s="1"/>
  <c r="F349" i="29"/>
  <c r="AN348" i="29"/>
  <c r="AM348" i="29"/>
  <c r="E348" i="29" s="1"/>
  <c r="AK348" i="29"/>
  <c r="AJ348" i="29"/>
  <c r="AG348" i="29"/>
  <c r="AF348" i="29"/>
  <c r="AC348" i="29"/>
  <c r="AB348" i="29"/>
  <c r="U348" i="28"/>
  <c r="U348" i="29" s="1"/>
  <c r="Q348" i="28"/>
  <c r="Q348" i="29" s="1"/>
  <c r="M348" i="28"/>
  <c r="M348" i="29" s="1"/>
  <c r="I348" i="28"/>
  <c r="I348" i="29" s="1"/>
  <c r="F348" i="29"/>
  <c r="AN347" i="29"/>
  <c r="AM347" i="29"/>
  <c r="E347" i="29" s="1"/>
  <c r="AJ347" i="29"/>
  <c r="AF347" i="29"/>
  <c r="AB347" i="29"/>
  <c r="Z347" i="28"/>
  <c r="Z347" i="29" s="1"/>
  <c r="U347" i="28"/>
  <c r="U347" i="29" s="1"/>
  <c r="F347" i="29"/>
  <c r="AN346" i="29"/>
  <c r="AM346" i="29"/>
  <c r="E346" i="29" s="1"/>
  <c r="AK346" i="29"/>
  <c r="AJ346" i="29"/>
  <c r="AG346" i="29"/>
  <c r="AF346" i="29"/>
  <c r="AC346" i="29"/>
  <c r="AB346" i="29"/>
  <c r="U346" i="28"/>
  <c r="U346" i="29" s="1"/>
  <c r="Q346" i="28"/>
  <c r="Q346" i="29" s="1"/>
  <c r="M346" i="28"/>
  <c r="M346" i="29" s="1"/>
  <c r="I346" i="28"/>
  <c r="I346" i="29" s="1"/>
  <c r="F346" i="29"/>
  <c r="AN345" i="29"/>
  <c r="AM345" i="29"/>
  <c r="E345" i="29" s="1"/>
  <c r="AL345" i="28"/>
  <c r="AL345" i="29" s="1"/>
  <c r="AK345" i="29"/>
  <c r="AJ345" i="29"/>
  <c r="AF345" i="29"/>
  <c r="AC345" i="29"/>
  <c r="AB345" i="29"/>
  <c r="Z345" i="28"/>
  <c r="Z345" i="29" s="1"/>
  <c r="U345" i="28"/>
  <c r="U345" i="29" s="1"/>
  <c r="F345" i="29"/>
  <c r="AN344" i="29"/>
  <c r="AM344" i="29"/>
  <c r="E344" i="29" s="1"/>
  <c r="AK344" i="29"/>
  <c r="AJ344" i="29"/>
  <c r="AG344" i="29"/>
  <c r="AF344" i="29"/>
  <c r="AC344" i="29"/>
  <c r="AB344" i="29"/>
  <c r="U344" i="28"/>
  <c r="U344" i="29" s="1"/>
  <c r="Q344" i="28"/>
  <c r="Q344" i="29" s="1"/>
  <c r="M344" i="28"/>
  <c r="M344" i="29" s="1"/>
  <c r="I344" i="28"/>
  <c r="I344" i="29" s="1"/>
  <c r="F344" i="29"/>
  <c r="AN343" i="29"/>
  <c r="AM343" i="29"/>
  <c r="E343" i="29" s="1"/>
  <c r="AJ343" i="29"/>
  <c r="AG343" i="29"/>
  <c r="AF343" i="29"/>
  <c r="AB343" i="29"/>
  <c r="Z343" i="28"/>
  <c r="Z343" i="29" s="1"/>
  <c r="U343" i="28"/>
  <c r="U343" i="29" s="1"/>
  <c r="F343" i="29"/>
  <c r="AN342" i="29"/>
  <c r="AM342" i="29"/>
  <c r="E342" i="29" s="1"/>
  <c r="AK342" i="29"/>
  <c r="AJ342" i="29"/>
  <c r="AG342" i="29"/>
  <c r="AF342" i="29"/>
  <c r="AC342" i="29"/>
  <c r="AB342" i="29"/>
  <c r="U342" i="28"/>
  <c r="U342" i="29" s="1"/>
  <c r="Q342" i="28"/>
  <c r="Q342" i="29" s="1"/>
  <c r="M342" i="28"/>
  <c r="M342" i="29" s="1"/>
  <c r="I342" i="28"/>
  <c r="I342" i="29" s="1"/>
  <c r="F342" i="29"/>
  <c r="AN341" i="29"/>
  <c r="AM341" i="29"/>
  <c r="E341" i="29" s="1"/>
  <c r="AJ341" i="29"/>
  <c r="AG341" i="29"/>
  <c r="AF341" i="29"/>
  <c r="AB341" i="29"/>
  <c r="Z341" i="28"/>
  <c r="Z341" i="29" s="1"/>
  <c r="U341" i="28"/>
  <c r="U341" i="29" s="1"/>
  <c r="F341" i="29"/>
  <c r="AN340" i="29"/>
  <c r="AM340" i="29"/>
  <c r="E340" i="29" s="1"/>
  <c r="AK340" i="29"/>
  <c r="AJ340" i="29"/>
  <c r="AG340" i="29"/>
  <c r="AF340" i="29"/>
  <c r="AC340" i="29"/>
  <c r="AB340" i="29"/>
  <c r="U340" i="28"/>
  <c r="U340" i="29" s="1"/>
  <c r="Q340" i="28"/>
  <c r="Q340" i="29" s="1"/>
  <c r="M340" i="28"/>
  <c r="M340" i="29" s="1"/>
  <c r="I340" i="28"/>
  <c r="I340" i="29" s="1"/>
  <c r="F340" i="29"/>
  <c r="AN339" i="29"/>
  <c r="AM339" i="29"/>
  <c r="E339" i="29" s="1"/>
  <c r="AJ339" i="29"/>
  <c r="AG339" i="29"/>
  <c r="AF339" i="29"/>
  <c r="AB339" i="29"/>
  <c r="Z339" i="28"/>
  <c r="Z339" i="29" s="1"/>
  <c r="U339" i="28"/>
  <c r="U339" i="29" s="1"/>
  <c r="F339" i="29"/>
  <c r="AN338" i="29"/>
  <c r="AM338" i="29"/>
  <c r="E338" i="29" s="1"/>
  <c r="AK338" i="29"/>
  <c r="AJ338" i="29"/>
  <c r="AG338" i="29"/>
  <c r="AF338" i="29"/>
  <c r="AC338" i="29"/>
  <c r="AB338" i="29"/>
  <c r="U338" i="28"/>
  <c r="U338" i="29" s="1"/>
  <c r="Q338" i="28"/>
  <c r="Q338" i="29" s="1"/>
  <c r="M338" i="28"/>
  <c r="M338" i="29" s="1"/>
  <c r="I338" i="28"/>
  <c r="I338" i="29" s="1"/>
  <c r="F338" i="29"/>
  <c r="AN337" i="29"/>
  <c r="AM337" i="29"/>
  <c r="E337" i="29" s="1"/>
  <c r="AJ337" i="29"/>
  <c r="AG337" i="29"/>
  <c r="AF337" i="29"/>
  <c r="AB337" i="29"/>
  <c r="Z337" i="28"/>
  <c r="Z337" i="29" s="1"/>
  <c r="U337" i="28"/>
  <c r="U337" i="29" s="1"/>
  <c r="F337" i="29"/>
  <c r="AN336" i="29"/>
  <c r="AM336" i="29"/>
  <c r="E336" i="29" s="1"/>
  <c r="AK336" i="29"/>
  <c r="AJ336" i="29"/>
  <c r="AG336" i="29"/>
  <c r="AF336" i="29"/>
  <c r="AC336" i="29"/>
  <c r="AB336" i="29"/>
  <c r="U336" i="28"/>
  <c r="U336" i="29" s="1"/>
  <c r="Q336" i="28"/>
  <c r="Q336" i="29" s="1"/>
  <c r="M336" i="28"/>
  <c r="M336" i="29" s="1"/>
  <c r="I336" i="28"/>
  <c r="I336" i="29" s="1"/>
  <c r="F336" i="29"/>
  <c r="AN335" i="29"/>
  <c r="AM335" i="29"/>
  <c r="E335" i="29" s="1"/>
  <c r="AL335" i="28"/>
  <c r="AL335" i="29" s="1"/>
  <c r="AK335" i="29"/>
  <c r="AJ335" i="29"/>
  <c r="AF335" i="29"/>
  <c r="AB335" i="29"/>
  <c r="Z335" i="28"/>
  <c r="Z335" i="29" s="1"/>
  <c r="U335" i="28"/>
  <c r="U335" i="29" s="1"/>
  <c r="F335" i="29"/>
  <c r="AN334" i="29"/>
  <c r="AM334" i="29"/>
  <c r="E334" i="29" s="1"/>
  <c r="AK334" i="29"/>
  <c r="AJ334" i="29"/>
  <c r="AG334" i="29"/>
  <c r="AF334" i="29"/>
  <c r="AC334" i="29"/>
  <c r="AB334" i="29"/>
  <c r="U334" i="28"/>
  <c r="U334" i="29" s="1"/>
  <c r="Q334" i="28"/>
  <c r="Q334" i="29" s="1"/>
  <c r="M334" i="28"/>
  <c r="M334" i="29" s="1"/>
  <c r="I334" i="28"/>
  <c r="I334" i="29" s="1"/>
  <c r="F334" i="29"/>
  <c r="AN333" i="29"/>
  <c r="AM333" i="29"/>
  <c r="E333" i="29" s="1"/>
  <c r="AK333" i="29"/>
  <c r="AJ333" i="29"/>
  <c r="AF333" i="29"/>
  <c r="AC333" i="29"/>
  <c r="AB333" i="29"/>
  <c r="Z333" i="28"/>
  <c r="Z333" i="29" s="1"/>
  <c r="U333" i="28"/>
  <c r="U333" i="29" s="1"/>
  <c r="F333" i="29"/>
  <c r="AN332" i="29"/>
  <c r="AM332" i="29"/>
  <c r="E332" i="29" s="1"/>
  <c r="AK332" i="29"/>
  <c r="AJ332" i="29"/>
  <c r="AG332" i="29"/>
  <c r="AF332" i="29"/>
  <c r="AC332" i="29"/>
  <c r="AB332" i="29"/>
  <c r="U332" i="28"/>
  <c r="U332" i="29" s="1"/>
  <c r="Q332" i="28"/>
  <c r="Q332" i="29" s="1"/>
  <c r="M332" i="28"/>
  <c r="M332" i="29" s="1"/>
  <c r="I332" i="28"/>
  <c r="I332" i="29" s="1"/>
  <c r="F332" i="29"/>
  <c r="AN331" i="29"/>
  <c r="AM331" i="29"/>
  <c r="E331" i="29" s="1"/>
  <c r="AJ331" i="29"/>
  <c r="AG331" i="29"/>
  <c r="AF331" i="29"/>
  <c r="AB331" i="29"/>
  <c r="Z331" i="28"/>
  <c r="Z331" i="29" s="1"/>
  <c r="U331" i="28"/>
  <c r="U331" i="29" s="1"/>
  <c r="F331" i="29"/>
  <c r="AN330" i="29"/>
  <c r="AM330" i="29"/>
  <c r="E330" i="29" s="1"/>
  <c r="AK330" i="29"/>
  <c r="AJ330" i="29"/>
  <c r="AG330" i="29"/>
  <c r="AF330" i="29"/>
  <c r="AC330" i="29"/>
  <c r="AB330" i="29"/>
  <c r="U330" i="28"/>
  <c r="U330" i="29" s="1"/>
  <c r="Q330" i="28"/>
  <c r="Q330" i="29" s="1"/>
  <c r="M330" i="28"/>
  <c r="M330" i="29" s="1"/>
  <c r="I330" i="28"/>
  <c r="I330" i="29" s="1"/>
  <c r="F330" i="29"/>
  <c r="AN329" i="29"/>
  <c r="AM329" i="29"/>
  <c r="E329" i="29" s="1"/>
  <c r="AL329" i="28"/>
  <c r="AL329" i="29" s="1"/>
  <c r="AK329" i="29"/>
  <c r="AJ329" i="29"/>
  <c r="AG329" i="29"/>
  <c r="AF329" i="29"/>
  <c r="AC329" i="29"/>
  <c r="AB329" i="29"/>
  <c r="Z329" i="28"/>
  <c r="Z329" i="29" s="1"/>
  <c r="U329" i="28"/>
  <c r="U329" i="29" s="1"/>
  <c r="F329" i="29"/>
  <c r="AN328" i="29"/>
  <c r="AM328" i="29"/>
  <c r="E328" i="29" s="1"/>
  <c r="AK328" i="29"/>
  <c r="AJ328" i="29"/>
  <c r="AG328" i="29"/>
  <c r="AF328" i="29"/>
  <c r="AC328" i="29"/>
  <c r="AB328" i="29"/>
  <c r="U328" i="28"/>
  <c r="U328" i="29" s="1"/>
  <c r="Q328" i="28"/>
  <c r="Q328" i="29" s="1"/>
  <c r="M328" i="28"/>
  <c r="M328" i="29" s="1"/>
  <c r="I328" i="28"/>
  <c r="I328" i="29" s="1"/>
  <c r="F328" i="29"/>
  <c r="AN327" i="29"/>
  <c r="AM327" i="29"/>
  <c r="E327" i="29" s="1"/>
  <c r="AJ327" i="29"/>
  <c r="AG327" i="29"/>
  <c r="AF327" i="29"/>
  <c r="AB327" i="29"/>
  <c r="Z327" i="28"/>
  <c r="Z327" i="29" s="1"/>
  <c r="U327" i="28"/>
  <c r="U327" i="29" s="1"/>
  <c r="F327" i="29"/>
  <c r="AN326" i="29"/>
  <c r="AM326" i="29"/>
  <c r="E326" i="29" s="1"/>
  <c r="AK326" i="29"/>
  <c r="AJ326" i="29"/>
  <c r="AG326" i="29"/>
  <c r="AF326" i="29"/>
  <c r="AC326" i="29"/>
  <c r="AB326" i="29"/>
  <c r="U326" i="28"/>
  <c r="U326" i="29" s="1"/>
  <c r="Q326" i="28"/>
  <c r="Q326" i="29" s="1"/>
  <c r="M326" i="28"/>
  <c r="M326" i="29" s="1"/>
  <c r="I326" i="28"/>
  <c r="I326" i="29" s="1"/>
  <c r="F326" i="29"/>
  <c r="AN325" i="29"/>
  <c r="AM325" i="29"/>
  <c r="E325" i="29" s="1"/>
  <c r="AJ325" i="29"/>
  <c r="AG325" i="29"/>
  <c r="AF325" i="29"/>
  <c r="AB325" i="29"/>
  <c r="Z325" i="28"/>
  <c r="Z325" i="29" s="1"/>
  <c r="U325" i="28"/>
  <c r="F325" i="29"/>
  <c r="AN324" i="29"/>
  <c r="AM324" i="29"/>
  <c r="E324" i="29" s="1"/>
  <c r="AK324" i="29"/>
  <c r="AJ324" i="29"/>
  <c r="AG324" i="29"/>
  <c r="AF324" i="29"/>
  <c r="AC324" i="29"/>
  <c r="AB324" i="29"/>
  <c r="U324" i="28"/>
  <c r="Q324" i="28"/>
  <c r="Q324" i="29" s="1"/>
  <c r="M324" i="28"/>
  <c r="M324" i="29" s="1"/>
  <c r="I324" i="28"/>
  <c r="I324" i="29" s="1"/>
  <c r="F324" i="29"/>
  <c r="AN323" i="29"/>
  <c r="AM323" i="29"/>
  <c r="E323" i="29" s="1"/>
  <c r="AL323" i="28"/>
  <c r="AL323" i="29" s="1"/>
  <c r="AK323" i="29"/>
  <c r="AJ323" i="29"/>
  <c r="AF323" i="29"/>
  <c r="AB323" i="29"/>
  <c r="Z323" i="28"/>
  <c r="Z323" i="29" s="1"/>
  <c r="U323" i="28"/>
  <c r="F323" i="29"/>
  <c r="AN322" i="29"/>
  <c r="AM322" i="29"/>
  <c r="E322" i="29" s="1"/>
  <c r="AK322" i="29"/>
  <c r="AJ322" i="29"/>
  <c r="AG322" i="29"/>
  <c r="AF322" i="29"/>
  <c r="AC322" i="29"/>
  <c r="AB322" i="29"/>
  <c r="U322" i="28"/>
  <c r="Q322" i="28"/>
  <c r="Q322" i="29" s="1"/>
  <c r="M322" i="28"/>
  <c r="M322" i="29" s="1"/>
  <c r="I322" i="28"/>
  <c r="I322" i="29" s="1"/>
  <c r="F322" i="29"/>
  <c r="AN321" i="29"/>
  <c r="AM321" i="29"/>
  <c r="E321" i="29" s="1"/>
  <c r="AK321" i="29"/>
  <c r="AJ321" i="29"/>
  <c r="AF321" i="29"/>
  <c r="AB321" i="29"/>
  <c r="Z321" i="28"/>
  <c r="Z321" i="29" s="1"/>
  <c r="U321" i="28"/>
  <c r="F321" i="29"/>
  <c r="AN320" i="29"/>
  <c r="AM320" i="29"/>
  <c r="E320" i="29" s="1"/>
  <c r="AK320" i="29"/>
  <c r="AJ320" i="29"/>
  <c r="AG320" i="29"/>
  <c r="AF320" i="29"/>
  <c r="AC320" i="29"/>
  <c r="AB320" i="29"/>
  <c r="U320" i="28"/>
  <c r="Q320" i="28"/>
  <c r="Q320" i="29" s="1"/>
  <c r="M320" i="28"/>
  <c r="M320" i="29" s="1"/>
  <c r="I320" i="28"/>
  <c r="I320" i="29" s="1"/>
  <c r="F320" i="29"/>
  <c r="AN319" i="29"/>
  <c r="AM319" i="29"/>
  <c r="E319" i="29" s="1"/>
  <c r="AK319" i="29"/>
  <c r="AJ319" i="29"/>
  <c r="AF319" i="29"/>
  <c r="AC319" i="29"/>
  <c r="AB319" i="29"/>
  <c r="Z319" i="28"/>
  <c r="Z319" i="29" s="1"/>
  <c r="U319" i="28"/>
  <c r="F319" i="29"/>
  <c r="AN318" i="29"/>
  <c r="AM318" i="29"/>
  <c r="E318" i="29" s="1"/>
  <c r="AK318" i="29"/>
  <c r="AJ318" i="29"/>
  <c r="AG318" i="29"/>
  <c r="AF318" i="29"/>
  <c r="AC318" i="29"/>
  <c r="AB318" i="29"/>
  <c r="U318" i="28"/>
  <c r="Q318" i="28"/>
  <c r="Q318" i="29" s="1"/>
  <c r="M318" i="28"/>
  <c r="M318" i="29" s="1"/>
  <c r="I318" i="28"/>
  <c r="I318" i="29" s="1"/>
  <c r="F318" i="29"/>
  <c r="AN317" i="29"/>
  <c r="AM317" i="29"/>
  <c r="E317" i="29" s="1"/>
  <c r="AJ317" i="29"/>
  <c r="AG317" i="29"/>
  <c r="AF317" i="29"/>
  <c r="AB317" i="29"/>
  <c r="Z317" i="28"/>
  <c r="Z317" i="29" s="1"/>
  <c r="U317" i="28"/>
  <c r="F317" i="29"/>
  <c r="AN316" i="29"/>
  <c r="AM316" i="29"/>
  <c r="E316" i="29" s="1"/>
  <c r="AK316" i="29"/>
  <c r="AJ316" i="29"/>
  <c r="AG316" i="29"/>
  <c r="AF316" i="29"/>
  <c r="AC316" i="29"/>
  <c r="AB316" i="29"/>
  <c r="U316" i="28"/>
  <c r="Q316" i="28"/>
  <c r="Q316" i="29" s="1"/>
  <c r="M316" i="28"/>
  <c r="M316" i="29" s="1"/>
  <c r="I316" i="28"/>
  <c r="I316" i="29" s="1"/>
  <c r="F316" i="29"/>
  <c r="AN315" i="29"/>
  <c r="AM315" i="29"/>
  <c r="E315" i="29" s="1"/>
  <c r="AJ315" i="29"/>
  <c r="AG315" i="29"/>
  <c r="AF315" i="29"/>
  <c r="AB315" i="29"/>
  <c r="Z315" i="28"/>
  <c r="Z315" i="29" s="1"/>
  <c r="U315" i="28"/>
  <c r="F315" i="29"/>
  <c r="AN314" i="29"/>
  <c r="AM314" i="29"/>
  <c r="E314" i="29" s="1"/>
  <c r="AK314" i="29"/>
  <c r="AJ314" i="29"/>
  <c r="AG314" i="29"/>
  <c r="AF314" i="29"/>
  <c r="AC314" i="29"/>
  <c r="AB314" i="29"/>
  <c r="U314" i="28"/>
  <c r="Q314" i="28"/>
  <c r="Q314" i="29" s="1"/>
  <c r="M314" i="28"/>
  <c r="M314" i="29" s="1"/>
  <c r="I314" i="28"/>
  <c r="I314" i="29" s="1"/>
  <c r="F314" i="29"/>
  <c r="AN313" i="29"/>
  <c r="AM313" i="29"/>
  <c r="E313" i="29" s="1"/>
  <c r="AJ313" i="29"/>
  <c r="AG313" i="29"/>
  <c r="AF313" i="29"/>
  <c r="AB313" i="29"/>
  <c r="Z313" i="28"/>
  <c r="Z313" i="29" s="1"/>
  <c r="U313" i="28"/>
  <c r="U313" i="29" s="1"/>
  <c r="F313" i="29"/>
  <c r="AN312" i="29"/>
  <c r="AM312" i="29"/>
  <c r="E312" i="29" s="1"/>
  <c r="AK312" i="29"/>
  <c r="AJ312" i="29"/>
  <c r="AG312" i="29"/>
  <c r="AF312" i="29"/>
  <c r="AC312" i="29"/>
  <c r="AB312" i="29"/>
  <c r="U312" i="28"/>
  <c r="U312" i="29" s="1"/>
  <c r="Q312" i="28"/>
  <c r="Q312" i="29" s="1"/>
  <c r="M312" i="28"/>
  <c r="M312" i="29" s="1"/>
  <c r="I312" i="28"/>
  <c r="I312" i="29" s="1"/>
  <c r="F312" i="29"/>
  <c r="AN311" i="29"/>
  <c r="AM311" i="29"/>
  <c r="E311" i="29" s="1"/>
  <c r="AJ311" i="29"/>
  <c r="AG311" i="29"/>
  <c r="AF311" i="29"/>
  <c r="AB311" i="29"/>
  <c r="Z311" i="28"/>
  <c r="Z311" i="29" s="1"/>
  <c r="U311" i="28"/>
  <c r="U311" i="29" s="1"/>
  <c r="F311" i="29"/>
  <c r="AN310" i="29"/>
  <c r="AM310" i="29"/>
  <c r="E310" i="29" s="1"/>
  <c r="AK310" i="29"/>
  <c r="AJ310" i="29"/>
  <c r="AG310" i="29"/>
  <c r="AF310" i="29"/>
  <c r="AC310" i="29"/>
  <c r="AB310" i="29"/>
  <c r="U310" i="28"/>
  <c r="Q310" i="28"/>
  <c r="Q310" i="29" s="1"/>
  <c r="M310" i="28"/>
  <c r="M310" i="29" s="1"/>
  <c r="I310" i="28"/>
  <c r="I310" i="29" s="1"/>
  <c r="F310" i="29"/>
  <c r="AN309" i="29"/>
  <c r="AM309" i="29"/>
  <c r="E309" i="29" s="1"/>
  <c r="AL309" i="28"/>
  <c r="AL309" i="29" s="1"/>
  <c r="AK309" i="29"/>
  <c r="AJ309" i="29"/>
  <c r="AF309" i="29"/>
  <c r="AB309" i="29"/>
  <c r="Z309" i="28"/>
  <c r="Z309" i="29" s="1"/>
  <c r="U309" i="28"/>
  <c r="F309" i="29"/>
  <c r="AN308" i="29"/>
  <c r="AM308" i="29"/>
  <c r="E308" i="29" s="1"/>
  <c r="AK308" i="29"/>
  <c r="AJ308" i="29"/>
  <c r="AG308" i="29"/>
  <c r="AF308" i="29"/>
  <c r="AC308" i="29"/>
  <c r="AB308" i="29"/>
  <c r="U308" i="28"/>
  <c r="Q308" i="28"/>
  <c r="Q308" i="29" s="1"/>
  <c r="M308" i="28"/>
  <c r="M308" i="29" s="1"/>
  <c r="I308" i="28"/>
  <c r="I308" i="29" s="1"/>
  <c r="F308" i="29"/>
  <c r="AN307" i="29"/>
  <c r="AM307" i="29"/>
  <c r="E307" i="29" s="1"/>
  <c r="AJ307" i="29"/>
  <c r="AG307" i="29"/>
  <c r="AF307" i="29"/>
  <c r="AB307" i="29"/>
  <c r="Z307" i="28"/>
  <c r="Z307" i="29" s="1"/>
  <c r="U307" i="28"/>
  <c r="U307" i="29" s="1"/>
  <c r="F307" i="29"/>
  <c r="AN306" i="29"/>
  <c r="AM306" i="29"/>
  <c r="E306" i="29" s="1"/>
  <c r="AK306" i="29"/>
  <c r="AJ306" i="29"/>
  <c r="AG306" i="29"/>
  <c r="AF306" i="29"/>
  <c r="AC306" i="29"/>
  <c r="AB306" i="29"/>
  <c r="U306" i="28"/>
  <c r="U306" i="29" s="1"/>
  <c r="Q306" i="28"/>
  <c r="Q306" i="29" s="1"/>
  <c r="M306" i="28"/>
  <c r="M306" i="29" s="1"/>
  <c r="I306" i="28"/>
  <c r="I306" i="29" s="1"/>
  <c r="F306" i="29"/>
  <c r="AN305" i="29"/>
  <c r="AM305" i="29"/>
  <c r="E305" i="29" s="1"/>
  <c r="AK305" i="29"/>
  <c r="AJ305" i="29"/>
  <c r="AF305" i="29"/>
  <c r="AC305" i="29"/>
  <c r="AB305" i="29"/>
  <c r="Z305" i="28"/>
  <c r="Z305" i="29" s="1"/>
  <c r="U305" i="28"/>
  <c r="U305" i="29" s="1"/>
  <c r="F305" i="29"/>
  <c r="AN304" i="29"/>
  <c r="AM304" i="29"/>
  <c r="E304" i="29" s="1"/>
  <c r="AK304" i="29"/>
  <c r="AJ304" i="29"/>
  <c r="AG304" i="29"/>
  <c r="AF304" i="29"/>
  <c r="AC304" i="29"/>
  <c r="AB304" i="29"/>
  <c r="U304" i="28"/>
  <c r="U304" i="29" s="1"/>
  <c r="Q304" i="28"/>
  <c r="Q304" i="29" s="1"/>
  <c r="M304" i="28"/>
  <c r="M304" i="29" s="1"/>
  <c r="I304" i="28"/>
  <c r="I304" i="29" s="1"/>
  <c r="F304" i="29"/>
  <c r="AN303" i="29"/>
  <c r="AM303" i="29"/>
  <c r="E303" i="29" s="1"/>
  <c r="AJ303" i="29"/>
  <c r="AG303" i="29"/>
  <c r="AF303" i="29"/>
  <c r="AB303" i="29"/>
  <c r="Z303" i="28"/>
  <c r="Z303" i="29" s="1"/>
  <c r="U303" i="28"/>
  <c r="U303" i="29" s="1"/>
  <c r="F303" i="29"/>
  <c r="AN302" i="29"/>
  <c r="AM302" i="29"/>
  <c r="E302" i="29" s="1"/>
  <c r="AK302" i="29"/>
  <c r="AJ302" i="29"/>
  <c r="AF302" i="29"/>
  <c r="AC302" i="29"/>
  <c r="AB302" i="29"/>
  <c r="U302" i="28"/>
  <c r="U302" i="29" s="1"/>
  <c r="Q302" i="28"/>
  <c r="Q302" i="29" s="1"/>
  <c r="M302" i="28"/>
  <c r="M302" i="29" s="1"/>
  <c r="I302" i="28"/>
  <c r="I302" i="29" s="1"/>
  <c r="F302" i="29"/>
  <c r="AN301" i="29"/>
  <c r="AM301" i="29"/>
  <c r="E301" i="29" s="1"/>
  <c r="AJ301" i="29"/>
  <c r="AG301" i="29"/>
  <c r="AF301" i="29"/>
  <c r="AB301" i="29"/>
  <c r="Z301" i="28"/>
  <c r="Z301" i="29" s="1"/>
  <c r="U301" i="28"/>
  <c r="U301" i="29" s="1"/>
  <c r="F301" i="29"/>
  <c r="AN300" i="29"/>
  <c r="AM300" i="29"/>
  <c r="E300" i="29" s="1"/>
  <c r="AK300" i="29"/>
  <c r="AJ300" i="29"/>
  <c r="AG300" i="29"/>
  <c r="AF300" i="29"/>
  <c r="AC300" i="29"/>
  <c r="AB300" i="29"/>
  <c r="U300" i="28"/>
  <c r="U300" i="29" s="1"/>
  <c r="Q300" i="28"/>
  <c r="Q300" i="29" s="1"/>
  <c r="M300" i="28"/>
  <c r="M300" i="29" s="1"/>
  <c r="I300" i="28"/>
  <c r="I300" i="29" s="1"/>
  <c r="F300" i="29"/>
  <c r="AN299" i="29"/>
  <c r="AM299" i="29"/>
  <c r="E299" i="29" s="1"/>
  <c r="AL299" i="28"/>
  <c r="AL299" i="29" s="1"/>
  <c r="AK299" i="29"/>
  <c r="AJ299" i="29"/>
  <c r="AF299" i="29"/>
  <c r="AC299" i="29"/>
  <c r="AB299" i="29"/>
  <c r="Z299" i="28"/>
  <c r="Z299" i="29" s="1"/>
  <c r="U299" i="28"/>
  <c r="U299" i="29" s="1"/>
  <c r="F299" i="29"/>
  <c r="AN298" i="29"/>
  <c r="AM298" i="29"/>
  <c r="E298" i="29" s="1"/>
  <c r="AJ298" i="29"/>
  <c r="AG298" i="29"/>
  <c r="AF298" i="29"/>
  <c r="AB298" i="29"/>
  <c r="U298" i="28"/>
  <c r="Q298" i="28"/>
  <c r="Q298" i="29" s="1"/>
  <c r="M298" i="28"/>
  <c r="M298" i="29" s="1"/>
  <c r="I298" i="28"/>
  <c r="I298" i="29" s="1"/>
  <c r="F298" i="29"/>
  <c r="AN297" i="29"/>
  <c r="AM297" i="29"/>
  <c r="E297" i="29" s="1"/>
  <c r="AK297" i="29"/>
  <c r="AJ297" i="29"/>
  <c r="AF297" i="29"/>
  <c r="AD297" i="28"/>
  <c r="AD297" i="29" s="1"/>
  <c r="AC297" i="29"/>
  <c r="AB297" i="29"/>
  <c r="Z297" i="28"/>
  <c r="Z297" i="29" s="1"/>
  <c r="U297" i="28"/>
  <c r="U297" i="29" s="1"/>
  <c r="F297" i="29"/>
  <c r="AN296" i="29"/>
  <c r="AM296" i="29"/>
  <c r="E296" i="29" s="1"/>
  <c r="AK296" i="29"/>
  <c r="AJ296" i="29"/>
  <c r="AG296" i="29"/>
  <c r="AF296" i="29"/>
  <c r="AC296" i="29"/>
  <c r="AB296" i="29"/>
  <c r="U296" i="28"/>
  <c r="U296" i="29" s="1"/>
  <c r="Q296" i="28"/>
  <c r="Q296" i="29" s="1"/>
  <c r="M296" i="28"/>
  <c r="M296" i="29" s="1"/>
  <c r="I296" i="28"/>
  <c r="I296" i="29" s="1"/>
  <c r="F296" i="29"/>
  <c r="AN295" i="29"/>
  <c r="AM295" i="29"/>
  <c r="E295" i="29" s="1"/>
  <c r="AJ295" i="29"/>
  <c r="AH295" i="28"/>
  <c r="AH295" i="29" s="1"/>
  <c r="AG295" i="29"/>
  <c r="AF295" i="29"/>
  <c r="AB295" i="29"/>
  <c r="Z295" i="28"/>
  <c r="Z295" i="29" s="1"/>
  <c r="U295" i="28"/>
  <c r="F295" i="29"/>
  <c r="AN294" i="29"/>
  <c r="AM294" i="29"/>
  <c r="E294" i="29" s="1"/>
  <c r="AK294" i="29"/>
  <c r="AJ294" i="29"/>
  <c r="AF294" i="29"/>
  <c r="AC294" i="29"/>
  <c r="AB294" i="29"/>
  <c r="U294" i="28"/>
  <c r="Q294" i="28"/>
  <c r="Q294" i="29" s="1"/>
  <c r="M294" i="28"/>
  <c r="M294" i="29" s="1"/>
  <c r="I294" i="28"/>
  <c r="I294" i="29" s="1"/>
  <c r="F294" i="29"/>
  <c r="AN293" i="29"/>
  <c r="AM293" i="29"/>
  <c r="E293" i="29" s="1"/>
  <c r="AL293" i="28"/>
  <c r="AL293" i="29" s="1"/>
  <c r="AK293" i="29"/>
  <c r="AJ293" i="29"/>
  <c r="AF293" i="29"/>
  <c r="AC293" i="29"/>
  <c r="AB293" i="29"/>
  <c r="Z293" i="28"/>
  <c r="Z293" i="29" s="1"/>
  <c r="U293" i="28"/>
  <c r="F293" i="29"/>
  <c r="AN292" i="29"/>
  <c r="AM292" i="29"/>
  <c r="E292" i="29" s="1"/>
  <c r="AK292" i="29"/>
  <c r="AJ292" i="29"/>
  <c r="AG292" i="29"/>
  <c r="AF292" i="29"/>
  <c r="AC292" i="29"/>
  <c r="AB292" i="29"/>
  <c r="U292" i="28"/>
  <c r="U292" i="29" s="1"/>
  <c r="Q292" i="28"/>
  <c r="Q292" i="29" s="1"/>
  <c r="M292" i="28"/>
  <c r="M292" i="29" s="1"/>
  <c r="I292" i="28"/>
  <c r="I292" i="29" s="1"/>
  <c r="F292" i="29"/>
  <c r="AN291" i="29"/>
  <c r="AM291" i="29"/>
  <c r="E291" i="29" s="1"/>
  <c r="AK291" i="29"/>
  <c r="AJ291" i="29"/>
  <c r="AF291" i="29"/>
  <c r="AC291" i="29"/>
  <c r="AB291" i="29"/>
  <c r="Z291" i="28"/>
  <c r="Z291" i="29" s="1"/>
  <c r="U291" i="28"/>
  <c r="U291" i="29" s="1"/>
  <c r="F291" i="29"/>
  <c r="AN290" i="29"/>
  <c r="AM290" i="29"/>
  <c r="E290" i="29" s="1"/>
  <c r="AJ290" i="29"/>
  <c r="AG290" i="29"/>
  <c r="AF290" i="29"/>
  <c r="AB290" i="29"/>
  <c r="U290" i="28"/>
  <c r="U290" i="29" s="1"/>
  <c r="Q290" i="28"/>
  <c r="Q290" i="29" s="1"/>
  <c r="M290" i="28"/>
  <c r="M290" i="29" s="1"/>
  <c r="I290" i="28"/>
  <c r="I290" i="29" s="1"/>
  <c r="F290" i="29"/>
  <c r="AN289" i="29"/>
  <c r="AM289" i="29"/>
  <c r="E289" i="29" s="1"/>
  <c r="AJ289" i="29"/>
  <c r="AF289" i="29"/>
  <c r="AB289" i="29"/>
  <c r="Z289" i="28"/>
  <c r="Z289" i="29" s="1"/>
  <c r="U289" i="28"/>
  <c r="U289" i="29" s="1"/>
  <c r="F289" i="29"/>
  <c r="AN288" i="29"/>
  <c r="AM288" i="29"/>
  <c r="E288" i="29" s="1"/>
  <c r="AK288" i="29"/>
  <c r="AJ288" i="29"/>
  <c r="AG288" i="29"/>
  <c r="AF288" i="29"/>
  <c r="AC288" i="29"/>
  <c r="AB288" i="29"/>
  <c r="U288" i="28"/>
  <c r="U288" i="29" s="1"/>
  <c r="Q288" i="28"/>
  <c r="Q288" i="29" s="1"/>
  <c r="M288" i="28"/>
  <c r="M288" i="29" s="1"/>
  <c r="I288" i="28"/>
  <c r="I288" i="29" s="1"/>
  <c r="F288" i="29"/>
  <c r="AN287" i="29"/>
  <c r="AM287" i="29"/>
  <c r="E287" i="29" s="1"/>
  <c r="AL287" i="28"/>
  <c r="AL287" i="29" s="1"/>
  <c r="AK287" i="29"/>
  <c r="AJ287" i="29"/>
  <c r="AG287" i="29"/>
  <c r="AF287" i="29"/>
  <c r="AD287" i="28"/>
  <c r="AD287" i="29" s="1"/>
  <c r="AC287" i="29"/>
  <c r="AB287" i="29"/>
  <c r="Z287" i="28"/>
  <c r="Z287" i="29" s="1"/>
  <c r="U287" i="28"/>
  <c r="U287" i="29" s="1"/>
  <c r="F287" i="29"/>
  <c r="AN286" i="29"/>
  <c r="AM286" i="29"/>
  <c r="E286" i="29" s="1"/>
  <c r="AK286" i="29"/>
  <c r="AJ286" i="29"/>
  <c r="AF286" i="29"/>
  <c r="AC286" i="29"/>
  <c r="AB286" i="29"/>
  <c r="U286" i="28"/>
  <c r="Q286" i="28"/>
  <c r="Q286" i="29" s="1"/>
  <c r="M286" i="28"/>
  <c r="M286" i="29" s="1"/>
  <c r="I286" i="28"/>
  <c r="I286" i="29" s="1"/>
  <c r="F286" i="29"/>
  <c r="AN285" i="29"/>
  <c r="AM285" i="29"/>
  <c r="E285" i="29" s="1"/>
  <c r="AJ285" i="29"/>
  <c r="AG285" i="29"/>
  <c r="AF285" i="29"/>
  <c r="AB285" i="29"/>
  <c r="Z285" i="28"/>
  <c r="Z285" i="29" s="1"/>
  <c r="U285" i="28"/>
  <c r="U285" i="29" s="1"/>
  <c r="F285" i="29"/>
  <c r="AN284" i="29"/>
  <c r="AM284" i="29"/>
  <c r="E284" i="29" s="1"/>
  <c r="AK284" i="29"/>
  <c r="AJ284" i="29"/>
  <c r="AG284" i="29"/>
  <c r="AF284" i="29"/>
  <c r="AC284" i="29"/>
  <c r="AB284" i="29"/>
  <c r="U284" i="28"/>
  <c r="Q284" i="28"/>
  <c r="Q284" i="29" s="1"/>
  <c r="M284" i="28"/>
  <c r="M284" i="29" s="1"/>
  <c r="I284" i="28"/>
  <c r="I284" i="29" s="1"/>
  <c r="F284" i="29"/>
  <c r="AN283" i="29"/>
  <c r="AM283" i="29"/>
  <c r="E283" i="29" s="1"/>
  <c r="AJ283" i="29"/>
  <c r="AG283" i="29"/>
  <c r="AF283" i="29"/>
  <c r="AB283" i="29"/>
  <c r="Z283" i="28"/>
  <c r="Z283" i="29" s="1"/>
  <c r="U283" i="28"/>
  <c r="U283" i="29" s="1"/>
  <c r="F283" i="29"/>
  <c r="AN282" i="29"/>
  <c r="AM282" i="29"/>
  <c r="E282" i="29" s="1"/>
  <c r="AJ282" i="29"/>
  <c r="AG282" i="29"/>
  <c r="AF282" i="29"/>
  <c r="AB282" i="29"/>
  <c r="U282" i="28"/>
  <c r="U282" i="29" s="1"/>
  <c r="Q282" i="28"/>
  <c r="Q282" i="29" s="1"/>
  <c r="M282" i="28"/>
  <c r="M282" i="29" s="1"/>
  <c r="I282" i="28"/>
  <c r="I282" i="29" s="1"/>
  <c r="F282" i="29"/>
  <c r="AN281" i="29"/>
  <c r="AM281" i="29"/>
  <c r="E281" i="29" s="1"/>
  <c r="AK281" i="29"/>
  <c r="AJ281" i="29"/>
  <c r="AF281" i="29"/>
  <c r="AC281" i="29"/>
  <c r="AB281" i="29"/>
  <c r="Z281" i="28"/>
  <c r="Z281" i="29" s="1"/>
  <c r="U281" i="28"/>
  <c r="U281" i="29" s="1"/>
  <c r="F281" i="29"/>
  <c r="AN280" i="29"/>
  <c r="AM280" i="29"/>
  <c r="E280" i="29" s="1"/>
  <c r="AK280" i="29"/>
  <c r="AJ280" i="29"/>
  <c r="AG280" i="29"/>
  <c r="AF280" i="29"/>
  <c r="AC280" i="29"/>
  <c r="AB280" i="29"/>
  <c r="U280" i="28"/>
  <c r="Q280" i="28"/>
  <c r="Q280" i="29" s="1"/>
  <c r="M280" i="28"/>
  <c r="M280" i="29" s="1"/>
  <c r="I280" i="28"/>
  <c r="I280" i="29" s="1"/>
  <c r="F280" i="29"/>
  <c r="AN279" i="29"/>
  <c r="AM279" i="29"/>
  <c r="E279" i="29" s="1"/>
  <c r="AK279" i="29"/>
  <c r="AJ279" i="29"/>
  <c r="AF279" i="29"/>
  <c r="AB279" i="29"/>
  <c r="Z279" i="28"/>
  <c r="Z279" i="29" s="1"/>
  <c r="U279" i="28"/>
  <c r="F279" i="29"/>
  <c r="AN278" i="29"/>
  <c r="AM278" i="29"/>
  <c r="E278" i="29" s="1"/>
  <c r="AK278" i="29"/>
  <c r="AJ278" i="29"/>
  <c r="AF278" i="29"/>
  <c r="AC278" i="29"/>
  <c r="AB278" i="29"/>
  <c r="U278" i="28"/>
  <c r="Q278" i="28"/>
  <c r="Q278" i="29" s="1"/>
  <c r="M278" i="28"/>
  <c r="M278" i="29" s="1"/>
  <c r="I278" i="28"/>
  <c r="I278" i="29" s="1"/>
  <c r="F278" i="29"/>
  <c r="AN277" i="29"/>
  <c r="AM277" i="29"/>
  <c r="E277" i="29" s="1"/>
  <c r="AJ277" i="29"/>
  <c r="AH277" i="28"/>
  <c r="AH277" i="29" s="1"/>
  <c r="AG277" i="29"/>
  <c r="AF277" i="29"/>
  <c r="AB277" i="29"/>
  <c r="Z277" i="28"/>
  <c r="Z277" i="29" s="1"/>
  <c r="U277" i="28"/>
  <c r="U277" i="29" s="1"/>
  <c r="F277" i="29"/>
  <c r="AN276" i="29"/>
  <c r="AM276" i="29"/>
  <c r="E276" i="29" s="1"/>
  <c r="AK276" i="29"/>
  <c r="AJ276" i="29"/>
  <c r="AG276" i="29"/>
  <c r="AF276" i="29"/>
  <c r="AC276" i="29"/>
  <c r="AB276" i="29"/>
  <c r="U276" i="28"/>
  <c r="U276" i="29" s="1"/>
  <c r="Q276" i="28"/>
  <c r="Q276" i="29" s="1"/>
  <c r="M276" i="28"/>
  <c r="M276" i="29" s="1"/>
  <c r="I276" i="28"/>
  <c r="I276" i="29" s="1"/>
  <c r="F276" i="29"/>
  <c r="AN275" i="29"/>
  <c r="AM275" i="29"/>
  <c r="E275" i="29" s="1"/>
  <c r="AJ275" i="29"/>
  <c r="AG275" i="29"/>
  <c r="AF275" i="29"/>
  <c r="AB275" i="29"/>
  <c r="Z275" i="28"/>
  <c r="Z275" i="29" s="1"/>
  <c r="U275" i="28"/>
  <c r="F275" i="29"/>
  <c r="AN274" i="29"/>
  <c r="AM274" i="29"/>
  <c r="E274" i="29" s="1"/>
  <c r="AJ274" i="29"/>
  <c r="AG274" i="29"/>
  <c r="AF274" i="29"/>
  <c r="AB274" i="29"/>
  <c r="U274" i="28"/>
  <c r="U274" i="29" s="1"/>
  <c r="Q274" i="28"/>
  <c r="Q274" i="29" s="1"/>
  <c r="M274" i="28"/>
  <c r="M274" i="29" s="1"/>
  <c r="I274" i="28"/>
  <c r="I274" i="29" s="1"/>
  <c r="F274" i="29"/>
  <c r="AN273" i="29"/>
  <c r="AM273" i="29"/>
  <c r="E273" i="29" s="1"/>
  <c r="AL273" i="28"/>
  <c r="AL273" i="29" s="1"/>
  <c r="AK273" i="29"/>
  <c r="AJ273" i="29"/>
  <c r="AF273" i="29"/>
  <c r="AB273" i="29"/>
  <c r="Z273" i="28"/>
  <c r="Z273" i="29" s="1"/>
  <c r="U273" i="28"/>
  <c r="U273" i="29" s="1"/>
  <c r="F273" i="29"/>
  <c r="AN272" i="29"/>
  <c r="AM272" i="29"/>
  <c r="E272" i="29" s="1"/>
  <c r="AK272" i="29"/>
  <c r="AJ272" i="29"/>
  <c r="AG272" i="29"/>
  <c r="AF272" i="29"/>
  <c r="AC272" i="29"/>
  <c r="AB272" i="29"/>
  <c r="U272" i="28"/>
  <c r="U272" i="29" s="1"/>
  <c r="Q272" i="28"/>
  <c r="Q272" i="29" s="1"/>
  <c r="M272" i="28"/>
  <c r="M272" i="29" s="1"/>
  <c r="I272" i="28"/>
  <c r="I272" i="29" s="1"/>
  <c r="F272" i="29"/>
  <c r="AN271" i="29"/>
  <c r="AM271" i="29"/>
  <c r="E271" i="29" s="1"/>
  <c r="AK271" i="29"/>
  <c r="AJ271" i="29"/>
  <c r="AF271" i="29"/>
  <c r="AB271" i="29"/>
  <c r="Z271" i="28"/>
  <c r="Z271" i="29" s="1"/>
  <c r="U271" i="28"/>
  <c r="U271" i="29" s="1"/>
  <c r="F271" i="29"/>
  <c r="AN270" i="29"/>
  <c r="AM270" i="29"/>
  <c r="E270" i="29" s="1"/>
  <c r="AK270" i="29"/>
  <c r="AJ270" i="29"/>
  <c r="AF270" i="29"/>
  <c r="AC270" i="29"/>
  <c r="AB270" i="29"/>
  <c r="U270" i="28"/>
  <c r="U270" i="29" s="1"/>
  <c r="Q270" i="28"/>
  <c r="Q270" i="29" s="1"/>
  <c r="M270" i="28"/>
  <c r="M270" i="29" s="1"/>
  <c r="I270" i="28"/>
  <c r="I270" i="29" s="1"/>
  <c r="F270" i="29"/>
  <c r="AN269" i="29"/>
  <c r="AM269" i="29"/>
  <c r="E269" i="29" s="1"/>
  <c r="AJ269" i="29"/>
  <c r="AH269" i="28"/>
  <c r="AH269" i="29" s="1"/>
  <c r="AG269" i="29"/>
  <c r="AF269" i="29"/>
  <c r="AB269" i="29"/>
  <c r="Z269" i="28"/>
  <c r="Z269" i="29" s="1"/>
  <c r="U269" i="28"/>
  <c r="U269" i="29" s="1"/>
  <c r="F269" i="29"/>
  <c r="AN268" i="29"/>
  <c r="AM268" i="29"/>
  <c r="E268" i="29" s="1"/>
  <c r="AK268" i="29"/>
  <c r="AJ268" i="29"/>
  <c r="AG268" i="29"/>
  <c r="AF268" i="29"/>
  <c r="AC268" i="29"/>
  <c r="AB268" i="29"/>
  <c r="U268" i="28"/>
  <c r="U268" i="29" s="1"/>
  <c r="Q268" i="28"/>
  <c r="Q268" i="29" s="1"/>
  <c r="M268" i="28"/>
  <c r="M268" i="29" s="1"/>
  <c r="I268" i="28"/>
  <c r="I268" i="29" s="1"/>
  <c r="F268" i="29"/>
  <c r="AN267" i="29"/>
  <c r="AM267" i="29"/>
  <c r="E267" i="29" s="1"/>
  <c r="AJ267" i="29"/>
  <c r="AG267" i="29"/>
  <c r="AF267" i="29"/>
  <c r="AB267" i="29"/>
  <c r="Z267" i="28"/>
  <c r="Z267" i="29" s="1"/>
  <c r="U267" i="28"/>
  <c r="U267" i="29" s="1"/>
  <c r="F267" i="29"/>
  <c r="AN266" i="29"/>
  <c r="AM266" i="29"/>
  <c r="E266" i="29" s="1"/>
  <c r="AJ266" i="29"/>
  <c r="AG266" i="29"/>
  <c r="AF266" i="29"/>
  <c r="AB266" i="29"/>
  <c r="U266" i="28"/>
  <c r="U266" i="29" s="1"/>
  <c r="Q266" i="28"/>
  <c r="Q266" i="29" s="1"/>
  <c r="M266" i="28"/>
  <c r="M266" i="29" s="1"/>
  <c r="I266" i="28"/>
  <c r="I266" i="29" s="1"/>
  <c r="F266" i="29"/>
  <c r="AN265" i="29"/>
  <c r="AM265" i="29"/>
  <c r="E265" i="29" s="1"/>
  <c r="AJ265" i="29"/>
  <c r="AF265" i="29"/>
  <c r="AB265" i="29"/>
  <c r="Z265" i="28"/>
  <c r="Z265" i="29" s="1"/>
  <c r="U265" i="28"/>
  <c r="U265" i="29" s="1"/>
  <c r="F265" i="29"/>
  <c r="AN264" i="29"/>
  <c r="AM264" i="29"/>
  <c r="E264" i="29" s="1"/>
  <c r="AK264" i="29"/>
  <c r="AJ264" i="29"/>
  <c r="AG264" i="29"/>
  <c r="AF264" i="29"/>
  <c r="AC264" i="29"/>
  <c r="AB264" i="29"/>
  <c r="U264" i="28"/>
  <c r="U264" i="29" s="1"/>
  <c r="Q264" i="28"/>
  <c r="Q264" i="29" s="1"/>
  <c r="M264" i="28"/>
  <c r="M264" i="29" s="1"/>
  <c r="I264" i="28"/>
  <c r="I264" i="29" s="1"/>
  <c r="F264" i="29"/>
  <c r="AN263" i="29"/>
  <c r="AM263" i="29"/>
  <c r="E263" i="29" s="1"/>
  <c r="AK263" i="29"/>
  <c r="AJ263" i="29"/>
  <c r="AG263" i="29"/>
  <c r="AF263" i="29"/>
  <c r="AC263" i="29"/>
  <c r="AB263" i="29"/>
  <c r="Z263" i="28"/>
  <c r="Z263" i="29" s="1"/>
  <c r="U263" i="28"/>
  <c r="U263" i="29" s="1"/>
  <c r="F263" i="29"/>
  <c r="AN262" i="29"/>
  <c r="AM262" i="29"/>
  <c r="E262" i="29" s="1"/>
  <c r="AK262" i="29"/>
  <c r="AJ262" i="29"/>
  <c r="AF262" i="29"/>
  <c r="AC262" i="29"/>
  <c r="AB262" i="29"/>
  <c r="U262" i="28"/>
  <c r="Q262" i="28"/>
  <c r="Q262" i="29" s="1"/>
  <c r="M262" i="28"/>
  <c r="M262" i="29" s="1"/>
  <c r="I262" i="28"/>
  <c r="I262" i="29" s="1"/>
  <c r="F262" i="29"/>
  <c r="AN261" i="29"/>
  <c r="AM261" i="29"/>
  <c r="E261" i="29" s="1"/>
  <c r="AJ261" i="29"/>
  <c r="AG261" i="29"/>
  <c r="AF261" i="29"/>
  <c r="AB261" i="29"/>
  <c r="Z261" i="28"/>
  <c r="Z261" i="29" s="1"/>
  <c r="U261" i="28"/>
  <c r="F261" i="29"/>
  <c r="AN260" i="29"/>
  <c r="AM260" i="29"/>
  <c r="E260" i="29" s="1"/>
  <c r="AK260" i="29"/>
  <c r="AJ260" i="29"/>
  <c r="AG260" i="29"/>
  <c r="AF260" i="29"/>
  <c r="AC260" i="29"/>
  <c r="AB260" i="29"/>
  <c r="U260" i="28"/>
  <c r="Q260" i="28"/>
  <c r="Q260" i="29" s="1"/>
  <c r="M260" i="28"/>
  <c r="M260" i="29" s="1"/>
  <c r="I260" i="28"/>
  <c r="I260" i="29" s="1"/>
  <c r="F260" i="29"/>
  <c r="AN259" i="29"/>
  <c r="AM259" i="29"/>
  <c r="E259" i="29" s="1"/>
  <c r="AJ259" i="29"/>
  <c r="AG259" i="29"/>
  <c r="AF259" i="29"/>
  <c r="AB259" i="29"/>
  <c r="Z259" i="28"/>
  <c r="Z259" i="29" s="1"/>
  <c r="U259" i="28"/>
  <c r="U259" i="29" s="1"/>
  <c r="F259" i="29"/>
  <c r="AN258" i="29"/>
  <c r="AM258" i="29"/>
  <c r="E258" i="29" s="1"/>
  <c r="AJ258" i="29"/>
  <c r="AG258" i="29"/>
  <c r="AF258" i="29"/>
  <c r="AB258" i="29"/>
  <c r="U258" i="28"/>
  <c r="U258" i="29" s="1"/>
  <c r="Q258" i="28"/>
  <c r="Q258" i="29" s="1"/>
  <c r="M258" i="28"/>
  <c r="M258" i="29" s="1"/>
  <c r="I258" i="28"/>
  <c r="I258" i="29" s="1"/>
  <c r="F258" i="29"/>
  <c r="AN257" i="29"/>
  <c r="AM257" i="29"/>
  <c r="E257" i="29" s="1"/>
  <c r="AL257" i="28"/>
  <c r="AL257" i="29" s="1"/>
  <c r="AK257" i="29"/>
  <c r="AJ257" i="29"/>
  <c r="AF257" i="29"/>
  <c r="AB257" i="29"/>
  <c r="Z257" i="28"/>
  <c r="Z257" i="29" s="1"/>
  <c r="U257" i="28"/>
  <c r="U257" i="29" s="1"/>
  <c r="F257" i="29"/>
  <c r="AN256" i="29"/>
  <c r="AM256" i="29"/>
  <c r="E256" i="29" s="1"/>
  <c r="AK256" i="29"/>
  <c r="AJ256" i="29"/>
  <c r="AG256" i="29"/>
  <c r="AF256" i="29"/>
  <c r="AC256" i="29"/>
  <c r="AB256" i="29"/>
  <c r="U256" i="28"/>
  <c r="Q256" i="28"/>
  <c r="Q256" i="29" s="1"/>
  <c r="M256" i="28"/>
  <c r="M256" i="29" s="1"/>
  <c r="I256" i="28"/>
  <c r="I256" i="29" s="1"/>
  <c r="F256" i="29"/>
  <c r="AN255" i="29"/>
  <c r="AM255" i="29"/>
  <c r="E255" i="29" s="1"/>
  <c r="AK255" i="29"/>
  <c r="AJ255" i="29"/>
  <c r="AF255" i="29"/>
  <c r="AB255" i="29"/>
  <c r="Z255" i="28"/>
  <c r="Z255" i="29" s="1"/>
  <c r="U255" i="28"/>
  <c r="U255" i="29" s="1"/>
  <c r="F255" i="29"/>
  <c r="AN254" i="29"/>
  <c r="AM254" i="29"/>
  <c r="E254" i="29" s="1"/>
  <c r="AK254" i="29"/>
  <c r="AJ254" i="29"/>
  <c r="AF254" i="29"/>
  <c r="AC254" i="29"/>
  <c r="AB254" i="29"/>
  <c r="U254" i="28"/>
  <c r="U254" i="29" s="1"/>
  <c r="Q254" i="28"/>
  <c r="Q254" i="29" s="1"/>
  <c r="M254" i="28"/>
  <c r="M254" i="29" s="1"/>
  <c r="I254" i="28"/>
  <c r="I254" i="29" s="1"/>
  <c r="F254" i="29"/>
  <c r="AN253" i="29"/>
  <c r="AM253" i="29"/>
  <c r="E253" i="29" s="1"/>
  <c r="AJ253" i="29"/>
  <c r="AG253" i="29"/>
  <c r="AF253" i="29"/>
  <c r="AB253" i="29"/>
  <c r="Z253" i="28"/>
  <c r="Z253" i="29" s="1"/>
  <c r="U253" i="28"/>
  <c r="U253" i="29" s="1"/>
  <c r="F253" i="29"/>
  <c r="AN252" i="29"/>
  <c r="AM252" i="29"/>
  <c r="E252" i="29" s="1"/>
  <c r="AK252" i="29"/>
  <c r="AJ252" i="29"/>
  <c r="AG252" i="29"/>
  <c r="AF252" i="29"/>
  <c r="AC252" i="29"/>
  <c r="AB252" i="29"/>
  <c r="U252" i="28"/>
  <c r="Q252" i="28"/>
  <c r="Q252" i="29" s="1"/>
  <c r="M252" i="28"/>
  <c r="M252" i="29" s="1"/>
  <c r="I252" i="28"/>
  <c r="I252" i="29" s="1"/>
  <c r="F252" i="29"/>
  <c r="AN251" i="29"/>
  <c r="AM251" i="29"/>
  <c r="E251" i="29" s="1"/>
  <c r="AK251" i="29"/>
  <c r="AJ251" i="29"/>
  <c r="AF251" i="29"/>
  <c r="AB251" i="29"/>
  <c r="Z251" i="28"/>
  <c r="Z251" i="29" s="1"/>
  <c r="U251" i="28"/>
  <c r="U251" i="29" s="1"/>
  <c r="F251" i="29"/>
  <c r="AN250" i="29"/>
  <c r="AM250" i="29"/>
  <c r="E250" i="29" s="1"/>
  <c r="AJ250" i="29"/>
  <c r="AG250" i="29"/>
  <c r="AF250" i="29"/>
  <c r="AB250" i="29"/>
  <c r="U250" i="28"/>
  <c r="U250" i="29" s="1"/>
  <c r="Q250" i="28"/>
  <c r="Q250" i="29" s="1"/>
  <c r="M250" i="28"/>
  <c r="M250" i="29" s="1"/>
  <c r="I250" i="28"/>
  <c r="I250" i="29" s="1"/>
  <c r="F250" i="29"/>
  <c r="AN249" i="29"/>
  <c r="AM249" i="29"/>
  <c r="E249" i="29" s="1"/>
  <c r="AK249" i="29"/>
  <c r="AJ249" i="29"/>
  <c r="AG249" i="29"/>
  <c r="AF249" i="29"/>
  <c r="AC249" i="29"/>
  <c r="AB249" i="29"/>
  <c r="Z249" i="28"/>
  <c r="Z249" i="29" s="1"/>
  <c r="U249" i="28"/>
  <c r="U249" i="29" s="1"/>
  <c r="F249" i="29"/>
  <c r="AN248" i="29"/>
  <c r="AM248" i="29"/>
  <c r="E248" i="29" s="1"/>
  <c r="AJ248" i="29"/>
  <c r="AG248" i="29"/>
  <c r="AF248" i="29"/>
  <c r="AB248" i="29"/>
  <c r="U248" i="28"/>
  <c r="U248" i="29" s="1"/>
  <c r="Q248" i="28"/>
  <c r="Q248" i="29" s="1"/>
  <c r="M248" i="28"/>
  <c r="M248" i="29" s="1"/>
  <c r="I248" i="28"/>
  <c r="I248" i="29" s="1"/>
  <c r="F248" i="29"/>
  <c r="AN247" i="29"/>
  <c r="AM247" i="29"/>
  <c r="E247" i="29" s="1"/>
  <c r="AK247" i="29"/>
  <c r="AJ247" i="29"/>
  <c r="AF247" i="29"/>
  <c r="AC247" i="29"/>
  <c r="AB247" i="29"/>
  <c r="Z247" i="28"/>
  <c r="Z247" i="29" s="1"/>
  <c r="U247" i="28"/>
  <c r="F247" i="29"/>
  <c r="AN246" i="29"/>
  <c r="AM246" i="29"/>
  <c r="E246" i="29" s="1"/>
  <c r="AK246" i="29"/>
  <c r="AJ246" i="29"/>
  <c r="AF246" i="29"/>
  <c r="AC246" i="29"/>
  <c r="AB246" i="29"/>
  <c r="U246" i="28"/>
  <c r="Q246" i="28"/>
  <c r="Q246" i="29" s="1"/>
  <c r="M246" i="28"/>
  <c r="M246" i="29" s="1"/>
  <c r="I246" i="28"/>
  <c r="I246" i="29" s="1"/>
  <c r="F246" i="29"/>
  <c r="AN245" i="29"/>
  <c r="AM245" i="29"/>
  <c r="E245" i="29" s="1"/>
  <c r="AK245" i="29"/>
  <c r="AJ245" i="29"/>
  <c r="AF245" i="29"/>
  <c r="AC245" i="29"/>
  <c r="AB245" i="29"/>
  <c r="Z245" i="28"/>
  <c r="Z245" i="29" s="1"/>
  <c r="U245" i="28"/>
  <c r="F245" i="29"/>
  <c r="AN244" i="29"/>
  <c r="AM244" i="29"/>
  <c r="E244" i="29" s="1"/>
  <c r="AK244" i="29"/>
  <c r="AJ244" i="29"/>
  <c r="AF244" i="29"/>
  <c r="AC244" i="29"/>
  <c r="AB244" i="29"/>
  <c r="U244" i="28"/>
  <c r="Q244" i="28"/>
  <c r="Q244" i="29" s="1"/>
  <c r="M244" i="28"/>
  <c r="M244" i="29" s="1"/>
  <c r="I244" i="28"/>
  <c r="I244" i="29" s="1"/>
  <c r="F244" i="29"/>
  <c r="AN243" i="29"/>
  <c r="AM243" i="29"/>
  <c r="E243" i="29" s="1"/>
  <c r="AK243" i="29"/>
  <c r="AJ243" i="29"/>
  <c r="AG243" i="29"/>
  <c r="AF243" i="29"/>
  <c r="AC243" i="29"/>
  <c r="AB243" i="29"/>
  <c r="Z243" i="28"/>
  <c r="Z243" i="29" s="1"/>
  <c r="U243" i="28"/>
  <c r="F243" i="29"/>
  <c r="AN242" i="29"/>
  <c r="AM242" i="29"/>
  <c r="E242" i="29" s="1"/>
  <c r="AJ242" i="29"/>
  <c r="AF242" i="29"/>
  <c r="AB242" i="29"/>
  <c r="U242" i="28"/>
  <c r="Q242" i="28"/>
  <c r="Q242" i="29" s="1"/>
  <c r="M242" i="28"/>
  <c r="M242" i="29" s="1"/>
  <c r="I242" i="28"/>
  <c r="I242" i="29" s="1"/>
  <c r="F242" i="29"/>
  <c r="AN241" i="29"/>
  <c r="AM241" i="29"/>
  <c r="E241" i="29" s="1"/>
  <c r="AK241" i="29"/>
  <c r="AJ241" i="29"/>
  <c r="AF241" i="29"/>
  <c r="AC241" i="29"/>
  <c r="AB241" i="29"/>
  <c r="Z241" i="28"/>
  <c r="Z241" i="29" s="1"/>
  <c r="U241" i="28"/>
  <c r="U241" i="29" s="1"/>
  <c r="F241" i="29"/>
  <c r="AN240" i="29"/>
  <c r="AM240" i="29"/>
  <c r="E240" i="29" s="1"/>
  <c r="AJ240" i="29"/>
  <c r="AG240" i="29"/>
  <c r="AF240" i="29"/>
  <c r="AB240" i="29"/>
  <c r="U240" i="28"/>
  <c r="U240" i="29" s="1"/>
  <c r="Q240" i="28"/>
  <c r="Q240" i="29" s="1"/>
  <c r="M240" i="28"/>
  <c r="M240" i="29" s="1"/>
  <c r="I240" i="28"/>
  <c r="I240" i="29" s="1"/>
  <c r="F240" i="29"/>
  <c r="AN239" i="29"/>
  <c r="AM239" i="29"/>
  <c r="E239" i="29" s="1"/>
  <c r="AJ239" i="29"/>
  <c r="AF239" i="29"/>
  <c r="AB239" i="29"/>
  <c r="Z239" i="28"/>
  <c r="Z239" i="29" s="1"/>
  <c r="U239" i="28"/>
  <c r="U239" i="29" s="1"/>
  <c r="F239" i="29"/>
  <c r="AN238" i="29"/>
  <c r="AM238" i="29"/>
  <c r="E238" i="29" s="1"/>
  <c r="AJ238" i="29"/>
  <c r="AF238" i="29"/>
  <c r="AB238" i="29"/>
  <c r="U238" i="28"/>
  <c r="Q238" i="28"/>
  <c r="Q238" i="29" s="1"/>
  <c r="M238" i="28"/>
  <c r="M238" i="29" s="1"/>
  <c r="I238" i="28"/>
  <c r="I238" i="29" s="1"/>
  <c r="F238" i="29"/>
  <c r="AN237" i="29"/>
  <c r="AM237" i="29"/>
  <c r="E237" i="29" s="1"/>
  <c r="AJ237" i="29"/>
  <c r="AG237" i="29"/>
  <c r="AF237" i="29"/>
  <c r="AB237" i="29"/>
  <c r="Z237" i="28"/>
  <c r="Z237" i="29" s="1"/>
  <c r="U237" i="28"/>
  <c r="F237" i="29"/>
  <c r="AN236" i="29"/>
  <c r="AM236" i="29"/>
  <c r="E236" i="29" s="1"/>
  <c r="AK236" i="29"/>
  <c r="AJ236" i="29"/>
  <c r="AF236" i="29"/>
  <c r="AC236" i="29"/>
  <c r="AB236" i="29"/>
  <c r="U236" i="28"/>
  <c r="Q236" i="28"/>
  <c r="Q236" i="29" s="1"/>
  <c r="M236" i="28"/>
  <c r="M236" i="29" s="1"/>
  <c r="I236" i="28"/>
  <c r="I236" i="29" s="1"/>
  <c r="F236" i="29"/>
  <c r="AN235" i="29"/>
  <c r="AM235" i="29"/>
  <c r="E235" i="29" s="1"/>
  <c r="AJ235" i="29"/>
  <c r="AH235" i="28"/>
  <c r="AH235" i="29" s="1"/>
  <c r="AG235" i="29"/>
  <c r="AF235" i="29"/>
  <c r="AB235" i="29"/>
  <c r="Z235" i="28"/>
  <c r="Z235" i="29" s="1"/>
  <c r="U235" i="28"/>
  <c r="F235" i="29"/>
  <c r="AN234" i="29"/>
  <c r="AM234" i="29"/>
  <c r="E234" i="29" s="1"/>
  <c r="AJ234" i="29"/>
  <c r="AF234" i="29"/>
  <c r="AB234" i="29"/>
  <c r="U234" i="28"/>
  <c r="Q234" i="28"/>
  <c r="Q234" i="29" s="1"/>
  <c r="M234" i="28"/>
  <c r="M234" i="29" s="1"/>
  <c r="I234" i="28"/>
  <c r="I234" i="29" s="1"/>
  <c r="F234" i="29"/>
  <c r="AN233" i="29"/>
  <c r="AM233" i="29"/>
  <c r="E233" i="29" s="1"/>
  <c r="AK233" i="29"/>
  <c r="AJ233" i="29"/>
  <c r="AF233" i="29"/>
  <c r="AC233" i="29"/>
  <c r="AB233" i="29"/>
  <c r="Z233" i="28"/>
  <c r="Z233" i="29" s="1"/>
  <c r="U233" i="28"/>
  <c r="F233" i="29"/>
  <c r="AN232" i="29"/>
  <c r="AM232" i="29"/>
  <c r="E232" i="29" s="1"/>
  <c r="AJ232" i="29"/>
  <c r="AG232" i="29"/>
  <c r="AF232" i="29"/>
  <c r="AB232" i="29"/>
  <c r="U232" i="28"/>
  <c r="Q232" i="28"/>
  <c r="Q232" i="29" s="1"/>
  <c r="M232" i="28"/>
  <c r="M232" i="29" s="1"/>
  <c r="I232" i="28"/>
  <c r="I232" i="29" s="1"/>
  <c r="F232" i="29"/>
  <c r="AN231" i="29"/>
  <c r="AM231" i="29"/>
  <c r="E231" i="29" s="1"/>
  <c r="AJ231" i="29"/>
  <c r="AG231" i="29"/>
  <c r="AF231" i="29"/>
  <c r="AB231" i="29"/>
  <c r="Z231" i="28"/>
  <c r="Z231" i="29" s="1"/>
  <c r="U231" i="28"/>
  <c r="U231" i="29" s="1"/>
  <c r="F231" i="29"/>
  <c r="AN230" i="29"/>
  <c r="AM230" i="29"/>
  <c r="E230" i="29" s="1"/>
  <c r="AJ230" i="29"/>
  <c r="AF230" i="29"/>
  <c r="AB230" i="29"/>
  <c r="U230" i="28"/>
  <c r="U230" i="29" s="1"/>
  <c r="Q230" i="28"/>
  <c r="Q230" i="29" s="1"/>
  <c r="M230" i="28"/>
  <c r="M230" i="29" s="1"/>
  <c r="I230" i="28"/>
  <c r="I230" i="29" s="1"/>
  <c r="F230" i="29"/>
  <c r="AN229" i="29"/>
  <c r="AM229" i="29"/>
  <c r="E229" i="29" s="1"/>
  <c r="AK229" i="29"/>
  <c r="AJ229" i="29"/>
  <c r="AF229" i="29"/>
  <c r="AB229" i="29"/>
  <c r="Z229" i="28"/>
  <c r="Z229" i="29" s="1"/>
  <c r="U229" i="28"/>
  <c r="F229" i="29"/>
  <c r="AN228" i="29"/>
  <c r="AM228" i="29"/>
  <c r="E228" i="29" s="1"/>
  <c r="AK228" i="29"/>
  <c r="AJ228" i="29"/>
  <c r="AF228" i="29"/>
  <c r="AC228" i="29"/>
  <c r="AB228" i="29"/>
  <c r="U228" i="28"/>
  <c r="Q228" i="28"/>
  <c r="Q228" i="29" s="1"/>
  <c r="M228" i="28"/>
  <c r="M228" i="29" s="1"/>
  <c r="I228" i="28"/>
  <c r="I228" i="29" s="1"/>
  <c r="F228" i="29"/>
  <c r="AN227" i="29"/>
  <c r="AM227" i="29"/>
  <c r="E227" i="29" s="1"/>
  <c r="AJ227" i="29"/>
  <c r="AG227" i="29"/>
  <c r="AF227" i="29"/>
  <c r="AB227" i="29"/>
  <c r="Z227" i="28"/>
  <c r="Z227" i="29" s="1"/>
  <c r="U227" i="28"/>
  <c r="F227" i="29"/>
  <c r="AN226" i="29"/>
  <c r="AM226" i="29"/>
  <c r="E226" i="29" s="1"/>
  <c r="AJ226" i="29"/>
  <c r="AF226" i="29"/>
  <c r="AB226" i="29"/>
  <c r="U226" i="28"/>
  <c r="U226" i="29" s="1"/>
  <c r="Q226" i="28"/>
  <c r="Q226" i="29" s="1"/>
  <c r="M226" i="28"/>
  <c r="M226" i="29" s="1"/>
  <c r="I226" i="28"/>
  <c r="I226" i="29" s="1"/>
  <c r="F226" i="29"/>
  <c r="AN225" i="29"/>
  <c r="AM225" i="29"/>
  <c r="E225" i="29" s="1"/>
  <c r="AJ225" i="29"/>
  <c r="AG225" i="29"/>
  <c r="AF225" i="29"/>
  <c r="AB225" i="29"/>
  <c r="Z225" i="28"/>
  <c r="Z225" i="29" s="1"/>
  <c r="U225" i="28"/>
  <c r="U225" i="29" s="1"/>
  <c r="F225" i="29"/>
  <c r="AN224" i="29"/>
  <c r="AM224" i="29"/>
  <c r="E224" i="29" s="1"/>
  <c r="AJ224" i="29"/>
  <c r="AG224" i="29"/>
  <c r="AF224" i="29"/>
  <c r="AB224" i="29"/>
  <c r="U224" i="28"/>
  <c r="U224" i="29" s="1"/>
  <c r="Q224" i="28"/>
  <c r="Q224" i="29" s="1"/>
  <c r="M224" i="28"/>
  <c r="M224" i="29" s="1"/>
  <c r="I224" i="28"/>
  <c r="I224" i="29" s="1"/>
  <c r="F224" i="29"/>
  <c r="AN223" i="29"/>
  <c r="AM223" i="29"/>
  <c r="E223" i="29" s="1"/>
  <c r="AK223" i="29"/>
  <c r="AJ223" i="29"/>
  <c r="AF223" i="29"/>
  <c r="AB223" i="29"/>
  <c r="Z223" i="28"/>
  <c r="Z223" i="29" s="1"/>
  <c r="U223" i="28"/>
  <c r="F223" i="29"/>
  <c r="AN222" i="29"/>
  <c r="AM222" i="29"/>
  <c r="E222" i="29" s="1"/>
  <c r="AJ222" i="29"/>
  <c r="AF222" i="29"/>
  <c r="AB222" i="29"/>
  <c r="U222" i="28"/>
  <c r="Q222" i="28"/>
  <c r="Q222" i="29" s="1"/>
  <c r="M222" i="28"/>
  <c r="M222" i="29" s="1"/>
  <c r="I222" i="28"/>
  <c r="I222" i="29" s="1"/>
  <c r="F222" i="29"/>
  <c r="AN221" i="29"/>
  <c r="AM221" i="29"/>
  <c r="E221" i="29" s="1"/>
  <c r="AJ221" i="29"/>
  <c r="AG221" i="29"/>
  <c r="AF221" i="29"/>
  <c r="AB221" i="29"/>
  <c r="Z221" i="28"/>
  <c r="Z221" i="29" s="1"/>
  <c r="U221" i="28"/>
  <c r="F221" i="29"/>
  <c r="AN220" i="29"/>
  <c r="AM220" i="29"/>
  <c r="E220" i="29" s="1"/>
  <c r="AK220" i="29"/>
  <c r="AJ220" i="29"/>
  <c r="AF220" i="29"/>
  <c r="AC220" i="29"/>
  <c r="AB220" i="29"/>
  <c r="U220" i="28"/>
  <c r="U220" i="29" s="1"/>
  <c r="Q220" i="28"/>
  <c r="Q220" i="29" s="1"/>
  <c r="M220" i="28"/>
  <c r="M220" i="29" s="1"/>
  <c r="I220" i="28"/>
  <c r="I220" i="29" s="1"/>
  <c r="F220" i="29"/>
  <c r="AN219" i="29"/>
  <c r="AM219" i="29"/>
  <c r="E219" i="29" s="1"/>
  <c r="AJ219" i="29"/>
  <c r="AF219" i="29"/>
  <c r="AD219" i="28"/>
  <c r="AD219" i="29" s="1"/>
  <c r="AC219" i="29"/>
  <c r="AB219" i="29"/>
  <c r="Z219" i="28"/>
  <c r="Z219" i="29" s="1"/>
  <c r="U219" i="28"/>
  <c r="U219" i="29" s="1"/>
  <c r="F219" i="29"/>
  <c r="AN218" i="29"/>
  <c r="AM218" i="29"/>
  <c r="E218" i="29" s="1"/>
  <c r="AJ218" i="29"/>
  <c r="AF218" i="29"/>
  <c r="AB218" i="29"/>
  <c r="U218" i="28"/>
  <c r="U218" i="29" s="1"/>
  <c r="Q218" i="28"/>
  <c r="Q218" i="29" s="1"/>
  <c r="M218" i="28"/>
  <c r="M218" i="29" s="1"/>
  <c r="I218" i="28"/>
  <c r="I218" i="29" s="1"/>
  <c r="F218" i="29"/>
  <c r="AN217" i="29"/>
  <c r="AM217" i="29"/>
  <c r="E217" i="29" s="1"/>
  <c r="AJ217" i="29"/>
  <c r="AG217" i="29"/>
  <c r="AF217" i="29"/>
  <c r="AB217" i="29"/>
  <c r="Z217" i="28"/>
  <c r="Z217" i="29" s="1"/>
  <c r="U217" i="28"/>
  <c r="U217" i="29" s="1"/>
  <c r="F217" i="29"/>
  <c r="AN216" i="29"/>
  <c r="AM216" i="29"/>
  <c r="E216" i="29" s="1"/>
  <c r="AJ216" i="29"/>
  <c r="AG216" i="29"/>
  <c r="AF216" i="29"/>
  <c r="AB216" i="29"/>
  <c r="U216" i="28"/>
  <c r="U216" i="29" s="1"/>
  <c r="Q216" i="28"/>
  <c r="Q216" i="29" s="1"/>
  <c r="M216" i="28"/>
  <c r="M216" i="29" s="1"/>
  <c r="I216" i="28"/>
  <c r="I216" i="29" s="1"/>
  <c r="F216" i="29"/>
  <c r="AN215" i="29"/>
  <c r="AM215" i="29"/>
  <c r="E215" i="29" s="1"/>
  <c r="AJ215" i="29"/>
  <c r="AG215" i="29"/>
  <c r="AF215" i="29"/>
  <c r="AB215" i="29"/>
  <c r="Z215" i="28"/>
  <c r="Z215" i="29" s="1"/>
  <c r="U215" i="28"/>
  <c r="U215" i="29" s="1"/>
  <c r="F215" i="29"/>
  <c r="AN214" i="29"/>
  <c r="AM214" i="29"/>
  <c r="E214" i="29" s="1"/>
  <c r="AJ214" i="29"/>
  <c r="AF214" i="29"/>
  <c r="AB214" i="29"/>
  <c r="U214" i="28"/>
  <c r="U214" i="29" s="1"/>
  <c r="Q214" i="28"/>
  <c r="Q214" i="29" s="1"/>
  <c r="M214" i="28"/>
  <c r="M214" i="29" s="1"/>
  <c r="I214" i="28"/>
  <c r="I214" i="29" s="1"/>
  <c r="F214" i="29"/>
  <c r="AN213" i="29"/>
  <c r="AM213" i="29"/>
  <c r="E213" i="29" s="1"/>
  <c r="AJ213" i="29"/>
  <c r="AF213" i="29"/>
  <c r="AC213" i="29"/>
  <c r="AB213" i="29"/>
  <c r="Z213" i="28"/>
  <c r="Z213" i="29" s="1"/>
  <c r="U213" i="28"/>
  <c r="U213" i="29" s="1"/>
  <c r="F213" i="29"/>
  <c r="AN212" i="29"/>
  <c r="AM212" i="29"/>
  <c r="E212" i="29" s="1"/>
  <c r="AK212" i="29"/>
  <c r="AJ212" i="29"/>
  <c r="AF212" i="29"/>
  <c r="AC212" i="29"/>
  <c r="AB212" i="29"/>
  <c r="U212" i="28"/>
  <c r="U212" i="29" s="1"/>
  <c r="Q212" i="28"/>
  <c r="Q212" i="29" s="1"/>
  <c r="M212" i="28"/>
  <c r="M212" i="29" s="1"/>
  <c r="I212" i="28"/>
  <c r="I212" i="29" s="1"/>
  <c r="F212" i="29"/>
  <c r="AN211" i="29"/>
  <c r="AM211" i="29"/>
  <c r="E211" i="29" s="1"/>
  <c r="AJ211" i="29"/>
  <c r="AH211" i="28"/>
  <c r="AH211" i="29" s="1"/>
  <c r="AG211" i="29"/>
  <c r="AF211" i="29"/>
  <c r="AB211" i="29"/>
  <c r="Z211" i="28"/>
  <c r="Z211" i="29" s="1"/>
  <c r="U211" i="28"/>
  <c r="U211" i="29" s="1"/>
  <c r="F211" i="29"/>
  <c r="AN210" i="29"/>
  <c r="AM210" i="29"/>
  <c r="E210" i="29" s="1"/>
  <c r="AJ210" i="29"/>
  <c r="AF210" i="29"/>
  <c r="AB210" i="29"/>
  <c r="U210" i="28"/>
  <c r="U210" i="29" s="1"/>
  <c r="Q210" i="28"/>
  <c r="Q210" i="29" s="1"/>
  <c r="M210" i="28"/>
  <c r="M210" i="29" s="1"/>
  <c r="I210" i="28"/>
  <c r="I210" i="29" s="1"/>
  <c r="F210" i="29"/>
  <c r="AN209" i="29"/>
  <c r="AM209" i="29"/>
  <c r="E209" i="29" s="1"/>
  <c r="AJ209" i="29"/>
  <c r="AF209" i="29"/>
  <c r="AC209" i="29"/>
  <c r="AB209" i="29"/>
  <c r="Z209" i="28"/>
  <c r="Z209" i="29" s="1"/>
  <c r="U209" i="28"/>
  <c r="U209" i="29" s="1"/>
  <c r="F209" i="29"/>
  <c r="AN208" i="29"/>
  <c r="AM208" i="29"/>
  <c r="E208" i="29" s="1"/>
  <c r="AJ208" i="29"/>
  <c r="AG208" i="29"/>
  <c r="AF208" i="29"/>
  <c r="AB208" i="29"/>
  <c r="U208" i="28"/>
  <c r="U208" i="29" s="1"/>
  <c r="Q208" i="28"/>
  <c r="Q208" i="29" s="1"/>
  <c r="M208" i="28"/>
  <c r="M208" i="29" s="1"/>
  <c r="I208" i="28"/>
  <c r="I208" i="29" s="1"/>
  <c r="F208" i="29"/>
  <c r="AN207" i="29"/>
  <c r="AM207" i="29"/>
  <c r="E207" i="29" s="1"/>
  <c r="AJ207" i="29"/>
  <c r="AH207" i="28"/>
  <c r="AH207" i="29" s="1"/>
  <c r="AG207" i="29"/>
  <c r="AF207" i="29"/>
  <c r="AB207" i="29"/>
  <c r="Z207" i="28"/>
  <c r="Z207" i="29" s="1"/>
  <c r="U207" i="28"/>
  <c r="U207" i="29" s="1"/>
  <c r="F207" i="29"/>
  <c r="AN206" i="29"/>
  <c r="AM206" i="29"/>
  <c r="E206" i="29" s="1"/>
  <c r="AJ206" i="29"/>
  <c r="AF206" i="29"/>
  <c r="AB206" i="29"/>
  <c r="U206" i="28"/>
  <c r="U206" i="29" s="1"/>
  <c r="Q206" i="28"/>
  <c r="Q206" i="29" s="1"/>
  <c r="M206" i="28"/>
  <c r="M206" i="29" s="1"/>
  <c r="I206" i="28"/>
  <c r="I206" i="29" s="1"/>
  <c r="F206" i="29"/>
  <c r="AN205" i="29"/>
  <c r="AM205" i="29"/>
  <c r="E205" i="29" s="1"/>
  <c r="AJ205" i="29"/>
  <c r="AG205" i="29"/>
  <c r="AF205" i="29"/>
  <c r="AB205" i="29"/>
  <c r="Z205" i="28"/>
  <c r="Z205" i="29" s="1"/>
  <c r="U205" i="28"/>
  <c r="U205" i="29" s="1"/>
  <c r="F205" i="29"/>
  <c r="AN204" i="29"/>
  <c r="AM204" i="29"/>
  <c r="E204" i="29" s="1"/>
  <c r="AK204" i="29"/>
  <c r="AJ204" i="29"/>
  <c r="AF204" i="29"/>
  <c r="AC204" i="29"/>
  <c r="AB204" i="29"/>
  <c r="U204" i="28"/>
  <c r="U204" i="29" s="1"/>
  <c r="Q204" i="28"/>
  <c r="Q204" i="29" s="1"/>
  <c r="M204" i="28"/>
  <c r="M204" i="29" s="1"/>
  <c r="I204" i="28"/>
  <c r="I204" i="29" s="1"/>
  <c r="F204" i="29"/>
  <c r="AN203" i="29"/>
  <c r="AM203" i="29"/>
  <c r="E203" i="29" s="1"/>
  <c r="AL203" i="28"/>
  <c r="AL203" i="29" s="1"/>
  <c r="AK203" i="29"/>
  <c r="AJ203" i="29"/>
  <c r="AG203" i="29"/>
  <c r="AF203" i="29"/>
  <c r="AD203" i="28"/>
  <c r="AD203" i="29" s="1"/>
  <c r="AC203" i="29"/>
  <c r="AB203" i="29"/>
  <c r="Z203" i="28"/>
  <c r="Z203" i="29" s="1"/>
  <c r="U203" i="28"/>
  <c r="U203" i="29" s="1"/>
  <c r="F203" i="29"/>
  <c r="AN202" i="29"/>
  <c r="AM202" i="29"/>
  <c r="E202" i="29" s="1"/>
  <c r="AJ202" i="29"/>
  <c r="AF202" i="29"/>
  <c r="AB202" i="29"/>
  <c r="U202" i="28"/>
  <c r="Q202" i="28"/>
  <c r="Q202" i="29" s="1"/>
  <c r="M202" i="28"/>
  <c r="M202" i="29" s="1"/>
  <c r="I202" i="28"/>
  <c r="I202" i="29" s="1"/>
  <c r="F202" i="29"/>
  <c r="AN201" i="29"/>
  <c r="AM201" i="29"/>
  <c r="E201" i="29" s="1"/>
  <c r="AJ201" i="29"/>
  <c r="AG201" i="29"/>
  <c r="AF201" i="29"/>
  <c r="AB201" i="29"/>
  <c r="Z201" i="28"/>
  <c r="Z201" i="29" s="1"/>
  <c r="U201" i="28"/>
  <c r="F201" i="29"/>
  <c r="AN200" i="29"/>
  <c r="AM200" i="29"/>
  <c r="E200" i="29" s="1"/>
  <c r="AJ200" i="29"/>
  <c r="AG200" i="29"/>
  <c r="AF200" i="29"/>
  <c r="AB200" i="29"/>
  <c r="U200" i="28"/>
  <c r="Q200" i="28"/>
  <c r="Q200" i="29" s="1"/>
  <c r="M200" i="28"/>
  <c r="M200" i="29" s="1"/>
  <c r="I200" i="28"/>
  <c r="I200" i="29" s="1"/>
  <c r="F200" i="29"/>
  <c r="AN199" i="29"/>
  <c r="AM199" i="29"/>
  <c r="E199" i="29" s="1"/>
  <c r="AL199" i="28"/>
  <c r="AL199" i="29" s="1"/>
  <c r="AK199" i="29"/>
  <c r="AJ199" i="29"/>
  <c r="AF199" i="29"/>
  <c r="AB199" i="29"/>
  <c r="Z199" i="28"/>
  <c r="Z199" i="29" s="1"/>
  <c r="U199" i="28"/>
  <c r="F199" i="29"/>
  <c r="AN198" i="29"/>
  <c r="AM198" i="29"/>
  <c r="E198" i="29" s="1"/>
  <c r="AJ198" i="29"/>
  <c r="AF198" i="29"/>
  <c r="AB198" i="29"/>
  <c r="U198" i="28"/>
  <c r="Q198" i="28"/>
  <c r="Q198" i="29" s="1"/>
  <c r="M198" i="28"/>
  <c r="M198" i="29" s="1"/>
  <c r="I198" i="28"/>
  <c r="I198" i="29" s="1"/>
  <c r="F198" i="29"/>
  <c r="AN197" i="29"/>
  <c r="AM197" i="29"/>
  <c r="E197" i="29" s="1"/>
  <c r="AL197" i="28"/>
  <c r="AL197" i="29" s="1"/>
  <c r="AK197" i="29"/>
  <c r="AJ197" i="29"/>
  <c r="AG197" i="29"/>
  <c r="AF197" i="29"/>
  <c r="AD197" i="28"/>
  <c r="AD197" i="29" s="1"/>
  <c r="AC197" i="29"/>
  <c r="AB197" i="29"/>
  <c r="Z197" i="28"/>
  <c r="Z197" i="29" s="1"/>
  <c r="U197" i="28"/>
  <c r="F197" i="29"/>
  <c r="AN196" i="29"/>
  <c r="AM196" i="29"/>
  <c r="E196" i="29" s="1"/>
  <c r="AK196" i="29"/>
  <c r="AJ196" i="29"/>
  <c r="AF196" i="29"/>
  <c r="AC196" i="29"/>
  <c r="AB196" i="29"/>
  <c r="U196" i="28"/>
  <c r="U196" i="29" s="1"/>
  <c r="Q196" i="28"/>
  <c r="Q196" i="29" s="1"/>
  <c r="M196" i="28"/>
  <c r="M196" i="29" s="1"/>
  <c r="I196" i="28"/>
  <c r="I196" i="29" s="1"/>
  <c r="F196" i="29"/>
  <c r="AN195" i="29"/>
  <c r="AM195" i="29"/>
  <c r="E195" i="29" s="1"/>
  <c r="AJ195" i="29"/>
  <c r="AF195" i="29"/>
  <c r="AB195" i="29"/>
  <c r="Z195" i="28"/>
  <c r="Z195" i="29" s="1"/>
  <c r="U195" i="28"/>
  <c r="U195" i="29" s="1"/>
  <c r="F195" i="29"/>
  <c r="AN194" i="29"/>
  <c r="AM194" i="29"/>
  <c r="E194" i="29" s="1"/>
  <c r="AJ194" i="29"/>
  <c r="AF194" i="29"/>
  <c r="AB194" i="29"/>
  <c r="U194" i="28"/>
  <c r="U194" i="29" s="1"/>
  <c r="Q194" i="28"/>
  <c r="Q194" i="29" s="1"/>
  <c r="M194" i="28"/>
  <c r="M194" i="29" s="1"/>
  <c r="I194" i="28"/>
  <c r="I194" i="29" s="1"/>
  <c r="F194" i="29"/>
  <c r="AN193" i="29"/>
  <c r="AM193" i="29"/>
  <c r="E193" i="29" s="1"/>
  <c r="AL193" i="28"/>
  <c r="AL193" i="29" s="1"/>
  <c r="AK193" i="29"/>
  <c r="AJ193" i="29"/>
  <c r="AF193" i="29"/>
  <c r="AC193" i="29"/>
  <c r="AB193" i="29"/>
  <c r="Z193" i="28"/>
  <c r="Z193" i="29" s="1"/>
  <c r="U193" i="28"/>
  <c r="U193" i="29" s="1"/>
  <c r="F193" i="29"/>
  <c r="AN192" i="29"/>
  <c r="AM192" i="29"/>
  <c r="E192" i="29" s="1"/>
  <c r="AJ192" i="29"/>
  <c r="AF192" i="29"/>
  <c r="AB192" i="29"/>
  <c r="U192" i="28"/>
  <c r="U192" i="29" s="1"/>
  <c r="Q192" i="28"/>
  <c r="Q192" i="29" s="1"/>
  <c r="M192" i="28"/>
  <c r="M192" i="29" s="1"/>
  <c r="I192" i="28"/>
  <c r="I192" i="29" s="1"/>
  <c r="F192" i="29"/>
  <c r="AN191" i="29"/>
  <c r="AM191" i="29"/>
  <c r="E191" i="29" s="1"/>
  <c r="AK191" i="29"/>
  <c r="AJ191" i="29"/>
  <c r="AH191" i="28"/>
  <c r="AH191" i="29" s="1"/>
  <c r="AG191" i="29"/>
  <c r="AF191" i="29"/>
  <c r="AC191" i="29"/>
  <c r="AB191" i="29"/>
  <c r="Z191" i="28"/>
  <c r="Z191" i="29" s="1"/>
  <c r="U191" i="28"/>
  <c r="U191" i="29" s="1"/>
  <c r="F191" i="29"/>
  <c r="AN190" i="29"/>
  <c r="AM190" i="29"/>
  <c r="E190" i="29" s="1"/>
  <c r="AJ190" i="29"/>
  <c r="AF190" i="29"/>
  <c r="AB190" i="29"/>
  <c r="U190" i="28"/>
  <c r="Q190" i="28"/>
  <c r="Q190" i="29" s="1"/>
  <c r="M190" i="28"/>
  <c r="M190" i="29" s="1"/>
  <c r="I190" i="28"/>
  <c r="I190" i="29" s="1"/>
  <c r="F190" i="29"/>
  <c r="AN189" i="29"/>
  <c r="AM189" i="29"/>
  <c r="E189" i="29" s="1"/>
  <c r="AJ189" i="29"/>
  <c r="AH189" i="28"/>
  <c r="AH189" i="29" s="1"/>
  <c r="AG189" i="29"/>
  <c r="AF189" i="29"/>
  <c r="AB189" i="29"/>
  <c r="Z189" i="28"/>
  <c r="Z189" i="29" s="1"/>
  <c r="U189" i="28"/>
  <c r="F189" i="29"/>
  <c r="AN188" i="29"/>
  <c r="AM188" i="29"/>
  <c r="E188" i="29" s="1"/>
  <c r="AJ188" i="29"/>
  <c r="AF188" i="29"/>
  <c r="AB188" i="29"/>
  <c r="U188" i="28"/>
  <c r="Q188" i="28"/>
  <c r="Q188" i="29" s="1"/>
  <c r="M188" i="28"/>
  <c r="M188" i="29" s="1"/>
  <c r="I188" i="28"/>
  <c r="I188" i="29" s="1"/>
  <c r="F188" i="29"/>
  <c r="AN187" i="29"/>
  <c r="AM187" i="29"/>
  <c r="E187" i="29" s="1"/>
  <c r="AJ187" i="29"/>
  <c r="AG187" i="29"/>
  <c r="AF187" i="29"/>
  <c r="AB187" i="29"/>
  <c r="Z187" i="28"/>
  <c r="Z187" i="29" s="1"/>
  <c r="U187" i="28"/>
  <c r="F187" i="29"/>
  <c r="AN186" i="29"/>
  <c r="AM186" i="29"/>
  <c r="E186" i="29" s="1"/>
  <c r="AJ186" i="29"/>
  <c r="AF186" i="29"/>
  <c r="AB186" i="29"/>
  <c r="U186" i="28"/>
  <c r="Q186" i="28"/>
  <c r="Q186" i="29" s="1"/>
  <c r="M186" i="28"/>
  <c r="M186" i="29" s="1"/>
  <c r="I186" i="28"/>
  <c r="I186" i="29" s="1"/>
  <c r="F186" i="29"/>
  <c r="AN185" i="29"/>
  <c r="AM185" i="29"/>
  <c r="E185" i="29" s="1"/>
  <c r="AJ185" i="29"/>
  <c r="AF185" i="29"/>
  <c r="AD185" i="28"/>
  <c r="AD185" i="29" s="1"/>
  <c r="AC185" i="29"/>
  <c r="AB185" i="29"/>
  <c r="Z185" i="28"/>
  <c r="Z185" i="29" s="1"/>
  <c r="U185" i="28"/>
  <c r="F185" i="29"/>
  <c r="AN184" i="29"/>
  <c r="AM184" i="29"/>
  <c r="E184" i="29" s="1"/>
  <c r="AJ184" i="29"/>
  <c r="AF184" i="29"/>
  <c r="AB184" i="29"/>
  <c r="U184" i="28"/>
  <c r="Q184" i="28"/>
  <c r="Q184" i="29" s="1"/>
  <c r="M184" i="28"/>
  <c r="M184" i="29" s="1"/>
  <c r="I184" i="28"/>
  <c r="I184" i="29" s="1"/>
  <c r="F184" i="29"/>
  <c r="AN183" i="29"/>
  <c r="AM183" i="29"/>
  <c r="E183" i="29" s="1"/>
  <c r="AJ183" i="29"/>
  <c r="AG183" i="29"/>
  <c r="AF183" i="29"/>
  <c r="AB183" i="29"/>
  <c r="Z183" i="28"/>
  <c r="Z183" i="29" s="1"/>
  <c r="U183" i="28"/>
  <c r="F183" i="29"/>
  <c r="AN182" i="29"/>
  <c r="AM182" i="29"/>
  <c r="E182" i="29" s="1"/>
  <c r="AJ182" i="29"/>
  <c r="AF182" i="29"/>
  <c r="AB182" i="29"/>
  <c r="U182" i="28"/>
  <c r="Q182" i="28"/>
  <c r="Q182" i="29" s="1"/>
  <c r="M182" i="28"/>
  <c r="M182" i="29" s="1"/>
  <c r="I182" i="28"/>
  <c r="I182" i="29" s="1"/>
  <c r="F182" i="29"/>
  <c r="AN181" i="29"/>
  <c r="AM181" i="29"/>
  <c r="E181" i="29" s="1"/>
  <c r="AJ181" i="29"/>
  <c r="AG181" i="29"/>
  <c r="AF181" i="29"/>
  <c r="AD181" i="28"/>
  <c r="AD181" i="29" s="1"/>
  <c r="AC181" i="29"/>
  <c r="AB181" i="29"/>
  <c r="Z181" i="28"/>
  <c r="Z181" i="29" s="1"/>
  <c r="U181" i="28"/>
  <c r="F181" i="29"/>
  <c r="AN180" i="29"/>
  <c r="AM180" i="29"/>
  <c r="E180" i="29" s="1"/>
  <c r="AJ180" i="29"/>
  <c r="AF180" i="29"/>
  <c r="AB180" i="29"/>
  <c r="U180" i="28"/>
  <c r="Q180" i="28"/>
  <c r="Q180" i="29" s="1"/>
  <c r="M180" i="28"/>
  <c r="M180" i="29" s="1"/>
  <c r="I180" i="28"/>
  <c r="I180" i="29" s="1"/>
  <c r="F180" i="29"/>
  <c r="AN179" i="29"/>
  <c r="AM179" i="29"/>
  <c r="E179" i="29" s="1"/>
  <c r="AJ179" i="29"/>
  <c r="AG179" i="29"/>
  <c r="AF179" i="29"/>
  <c r="AB179" i="29"/>
  <c r="Z179" i="28"/>
  <c r="Z179" i="29" s="1"/>
  <c r="U179" i="28"/>
  <c r="F179" i="29"/>
  <c r="AN178" i="29"/>
  <c r="AM178" i="29"/>
  <c r="E178" i="29" s="1"/>
  <c r="AJ178" i="29"/>
  <c r="AF178" i="29"/>
  <c r="AB178" i="29"/>
  <c r="U178" i="28"/>
  <c r="Q178" i="28"/>
  <c r="Q178" i="29" s="1"/>
  <c r="M178" i="28"/>
  <c r="M178" i="29" s="1"/>
  <c r="I178" i="28"/>
  <c r="I178" i="29" s="1"/>
  <c r="F178" i="29"/>
  <c r="AN177" i="29"/>
  <c r="AM177" i="29"/>
  <c r="E177" i="29" s="1"/>
  <c r="AK177" i="29"/>
  <c r="AJ177" i="29"/>
  <c r="AF177" i="29"/>
  <c r="AB177" i="29"/>
  <c r="Z177" i="28"/>
  <c r="Z177" i="29" s="1"/>
  <c r="U177" i="28"/>
  <c r="F177" i="29"/>
  <c r="AN176" i="29"/>
  <c r="AM176" i="29"/>
  <c r="E176" i="29" s="1"/>
  <c r="AJ176" i="29"/>
  <c r="AF176" i="29"/>
  <c r="AB176" i="29"/>
  <c r="U176" i="28"/>
  <c r="Q176" i="28"/>
  <c r="Q176" i="29" s="1"/>
  <c r="M176" i="28"/>
  <c r="M176" i="29" s="1"/>
  <c r="I176" i="28"/>
  <c r="I176" i="29" s="1"/>
  <c r="F176" i="29"/>
  <c r="AN175" i="29"/>
  <c r="AM175" i="29"/>
  <c r="E175" i="29" s="1"/>
  <c r="AJ175" i="29"/>
  <c r="AH175" i="28"/>
  <c r="AH175" i="29" s="1"/>
  <c r="AG175" i="29"/>
  <c r="AF175" i="29"/>
  <c r="AB175" i="29"/>
  <c r="Z175" i="28"/>
  <c r="Z175" i="29" s="1"/>
  <c r="U175" i="28"/>
  <c r="F175" i="29"/>
  <c r="AN174" i="29"/>
  <c r="AM174" i="29"/>
  <c r="E174" i="29" s="1"/>
  <c r="AJ174" i="29"/>
  <c r="AF174" i="29"/>
  <c r="AB174" i="29"/>
  <c r="U174" i="28"/>
  <c r="Q174" i="28"/>
  <c r="Q174" i="29" s="1"/>
  <c r="M174" i="28"/>
  <c r="M174" i="29" s="1"/>
  <c r="I174" i="28"/>
  <c r="I174" i="29" s="1"/>
  <c r="F174" i="29"/>
  <c r="AN173" i="29"/>
  <c r="AM173" i="29"/>
  <c r="E173" i="29" s="1"/>
  <c r="AK173" i="29"/>
  <c r="AJ173" i="29"/>
  <c r="AH173" i="28"/>
  <c r="AH173" i="29" s="1"/>
  <c r="AG173" i="29"/>
  <c r="AF173" i="29"/>
  <c r="AC173" i="29"/>
  <c r="AB173" i="29"/>
  <c r="Z173" i="28"/>
  <c r="Z173" i="29" s="1"/>
  <c r="U173" i="28"/>
  <c r="F173" i="29"/>
  <c r="AN172" i="29"/>
  <c r="AM172" i="29"/>
  <c r="E172" i="29" s="1"/>
  <c r="AJ172" i="29"/>
  <c r="AF172" i="29"/>
  <c r="AB172" i="29"/>
  <c r="U172" i="28"/>
  <c r="U172" i="29" s="1"/>
  <c r="Q172" i="28"/>
  <c r="Q172" i="29" s="1"/>
  <c r="M172" i="28"/>
  <c r="M172" i="29" s="1"/>
  <c r="I172" i="28"/>
  <c r="I172" i="29" s="1"/>
  <c r="F172" i="29"/>
  <c r="AN171" i="29"/>
  <c r="AM171" i="29"/>
  <c r="E171" i="29" s="1"/>
  <c r="AK171" i="29"/>
  <c r="AJ171" i="29"/>
  <c r="AH171" i="28"/>
  <c r="AH171" i="29" s="1"/>
  <c r="AG171" i="29"/>
  <c r="AF171" i="29"/>
  <c r="AC171" i="29"/>
  <c r="AB171" i="29"/>
  <c r="Z171" i="28"/>
  <c r="Z171" i="29" s="1"/>
  <c r="U171" i="28"/>
  <c r="U171" i="29" s="1"/>
  <c r="F171" i="29"/>
  <c r="AN170" i="29"/>
  <c r="AM170" i="29"/>
  <c r="E170" i="29" s="1"/>
  <c r="AJ170" i="29"/>
  <c r="AF170" i="29"/>
  <c r="AB170" i="29"/>
  <c r="U170" i="28"/>
  <c r="U170" i="29" s="1"/>
  <c r="Q170" i="28"/>
  <c r="Q170" i="29" s="1"/>
  <c r="M170" i="28"/>
  <c r="M170" i="29" s="1"/>
  <c r="I170" i="28"/>
  <c r="I170" i="29" s="1"/>
  <c r="F170" i="29"/>
  <c r="AN169" i="29"/>
  <c r="AM169" i="29"/>
  <c r="E169" i="29" s="1"/>
  <c r="AK169" i="29"/>
  <c r="AJ169" i="29"/>
  <c r="AH169" i="28"/>
  <c r="AH169" i="29" s="1"/>
  <c r="AG169" i="29"/>
  <c r="AF169" i="29"/>
  <c r="AC169" i="29"/>
  <c r="AB169" i="29"/>
  <c r="Z169" i="28"/>
  <c r="Z169" i="29" s="1"/>
  <c r="U169" i="28"/>
  <c r="U169" i="29" s="1"/>
  <c r="F169" i="29"/>
  <c r="AN168" i="29"/>
  <c r="AM168" i="29"/>
  <c r="E168" i="29" s="1"/>
  <c r="AJ168" i="29"/>
  <c r="AF168" i="29"/>
  <c r="AB168" i="29"/>
  <c r="U168" i="28"/>
  <c r="U168" i="29" s="1"/>
  <c r="Q168" i="28"/>
  <c r="Q168" i="29" s="1"/>
  <c r="M168" i="28"/>
  <c r="M168" i="29" s="1"/>
  <c r="I168" i="28"/>
  <c r="I168" i="29" s="1"/>
  <c r="F168" i="29"/>
  <c r="AN167" i="29"/>
  <c r="AM167" i="29"/>
  <c r="E167" i="29" s="1"/>
  <c r="AJ167" i="29"/>
  <c r="AG167" i="29"/>
  <c r="AF167" i="29"/>
  <c r="AC167" i="29"/>
  <c r="AB167" i="29"/>
  <c r="Z167" i="28"/>
  <c r="Z167" i="29" s="1"/>
  <c r="U167" i="28"/>
  <c r="U167" i="29" s="1"/>
  <c r="F167" i="29"/>
  <c r="AN166" i="29"/>
  <c r="AM166" i="29"/>
  <c r="E166" i="29" s="1"/>
  <c r="AJ166" i="29"/>
  <c r="AF166" i="29"/>
  <c r="AB166" i="29"/>
  <c r="U166" i="28"/>
  <c r="Q166" i="28"/>
  <c r="Q166" i="29" s="1"/>
  <c r="M166" i="28"/>
  <c r="M166" i="29" s="1"/>
  <c r="I166" i="28"/>
  <c r="I166" i="29" s="1"/>
  <c r="F166" i="29"/>
  <c r="AN165" i="29"/>
  <c r="AM165" i="29"/>
  <c r="E165" i="29" s="1"/>
  <c r="AJ165" i="29"/>
  <c r="AG165" i="29"/>
  <c r="AF165" i="29"/>
  <c r="AB165" i="29"/>
  <c r="Z165" i="28"/>
  <c r="Z165" i="29" s="1"/>
  <c r="U165" i="28"/>
  <c r="F165" i="29"/>
  <c r="AN164" i="29"/>
  <c r="AM164" i="29"/>
  <c r="E164" i="29" s="1"/>
  <c r="AJ164" i="29"/>
  <c r="AF164" i="29"/>
  <c r="AB164" i="29"/>
  <c r="U164" i="28"/>
  <c r="Q164" i="28"/>
  <c r="Q164" i="29" s="1"/>
  <c r="M164" i="28"/>
  <c r="M164" i="29" s="1"/>
  <c r="I164" i="28"/>
  <c r="I164" i="29" s="1"/>
  <c r="F164" i="29"/>
  <c r="AN163" i="29"/>
  <c r="AM163" i="29"/>
  <c r="E163" i="29" s="1"/>
  <c r="AJ163" i="29"/>
  <c r="AG163" i="29"/>
  <c r="AF163" i="29"/>
  <c r="AB163" i="29"/>
  <c r="Z163" i="28"/>
  <c r="Z163" i="29" s="1"/>
  <c r="U163" i="28"/>
  <c r="U163" i="29" s="1"/>
  <c r="F163" i="29"/>
  <c r="AN162" i="29"/>
  <c r="AM162" i="29"/>
  <c r="E162" i="29" s="1"/>
  <c r="AJ162" i="29"/>
  <c r="AF162" i="29"/>
  <c r="AB162" i="29"/>
  <c r="U162" i="28"/>
  <c r="U162" i="29" s="1"/>
  <c r="Q162" i="28"/>
  <c r="Q162" i="29" s="1"/>
  <c r="M162" i="28"/>
  <c r="M162" i="29" s="1"/>
  <c r="I162" i="28"/>
  <c r="I162" i="29" s="1"/>
  <c r="F162" i="29"/>
  <c r="AN161" i="29"/>
  <c r="AM161" i="29"/>
  <c r="E161" i="29" s="1"/>
  <c r="AK161" i="29"/>
  <c r="AJ161" i="29"/>
  <c r="AG161" i="29"/>
  <c r="AF161" i="29"/>
  <c r="AC161" i="29"/>
  <c r="AB161" i="29"/>
  <c r="Z161" i="28"/>
  <c r="Z161" i="29" s="1"/>
  <c r="U161" i="28"/>
  <c r="U161" i="29" s="1"/>
  <c r="F161" i="29"/>
  <c r="AN160" i="29"/>
  <c r="AM160" i="29"/>
  <c r="E160" i="29" s="1"/>
  <c r="AJ160" i="29"/>
  <c r="AF160" i="29"/>
  <c r="AB160" i="29"/>
  <c r="U160" i="28"/>
  <c r="U160" i="29" s="1"/>
  <c r="Q160" i="28"/>
  <c r="Q160" i="29" s="1"/>
  <c r="M160" i="28"/>
  <c r="M160" i="29" s="1"/>
  <c r="I160" i="28"/>
  <c r="I160" i="29" s="1"/>
  <c r="F160" i="29"/>
  <c r="AN159" i="29"/>
  <c r="AM159" i="29"/>
  <c r="E159" i="29" s="1"/>
  <c r="AJ159" i="29"/>
  <c r="AG159" i="29"/>
  <c r="AF159" i="29"/>
  <c r="AC159" i="29"/>
  <c r="AB159" i="29"/>
  <c r="Z159" i="28"/>
  <c r="Z159" i="29" s="1"/>
  <c r="U159" i="28"/>
  <c r="U159" i="29" s="1"/>
  <c r="F159" i="29"/>
  <c r="AN158" i="29"/>
  <c r="AM158" i="29"/>
  <c r="E158" i="29" s="1"/>
  <c r="AJ158" i="29"/>
  <c r="AF158" i="29"/>
  <c r="AB158" i="29"/>
  <c r="U158" i="28"/>
  <c r="U158" i="29" s="1"/>
  <c r="Q158" i="28"/>
  <c r="Q158" i="29" s="1"/>
  <c r="M158" i="28"/>
  <c r="M158" i="29" s="1"/>
  <c r="I158" i="28"/>
  <c r="I158" i="29" s="1"/>
  <c r="F158" i="29"/>
  <c r="AN157" i="29"/>
  <c r="AM157" i="29"/>
  <c r="E157" i="29" s="1"/>
  <c r="AK157" i="29"/>
  <c r="AJ157" i="29"/>
  <c r="AF157" i="29"/>
  <c r="AC157" i="29"/>
  <c r="AB157" i="29"/>
  <c r="Z157" i="28"/>
  <c r="Z157" i="29" s="1"/>
  <c r="U157" i="28"/>
  <c r="U157" i="29" s="1"/>
  <c r="F157" i="29"/>
  <c r="AN156" i="29"/>
  <c r="AM156" i="29"/>
  <c r="E156" i="29" s="1"/>
  <c r="AJ156" i="29"/>
  <c r="AF156" i="29"/>
  <c r="AB156" i="29"/>
  <c r="U156" i="28"/>
  <c r="U156" i="29" s="1"/>
  <c r="Q156" i="28"/>
  <c r="Q156" i="29" s="1"/>
  <c r="M156" i="28"/>
  <c r="M156" i="29" s="1"/>
  <c r="I156" i="28"/>
  <c r="I156" i="29" s="1"/>
  <c r="F156" i="29"/>
  <c r="AN155" i="29"/>
  <c r="AM155" i="29"/>
  <c r="E155" i="29" s="1"/>
  <c r="AK155" i="29"/>
  <c r="AJ155" i="29"/>
  <c r="AG155" i="29"/>
  <c r="AF155" i="29"/>
  <c r="AC155" i="29"/>
  <c r="AB155" i="29"/>
  <c r="Z155" i="28"/>
  <c r="Z155" i="29" s="1"/>
  <c r="U155" i="28"/>
  <c r="U155" i="29" s="1"/>
  <c r="F155" i="29"/>
  <c r="AN154" i="29"/>
  <c r="AM154" i="29"/>
  <c r="E154" i="29" s="1"/>
  <c r="AJ154" i="29"/>
  <c r="AF154" i="29"/>
  <c r="AB154" i="29"/>
  <c r="U154" i="28"/>
  <c r="U154" i="29" s="1"/>
  <c r="Q154" i="28"/>
  <c r="Q154" i="29" s="1"/>
  <c r="M154" i="28"/>
  <c r="M154" i="29" s="1"/>
  <c r="I154" i="28"/>
  <c r="I154" i="29" s="1"/>
  <c r="F154" i="29"/>
  <c r="AN153" i="29"/>
  <c r="AM153" i="29"/>
  <c r="E153" i="29" s="1"/>
  <c r="AJ153" i="29"/>
  <c r="AG153" i="29"/>
  <c r="AF153" i="29"/>
  <c r="AB153" i="29"/>
  <c r="Z153" i="28"/>
  <c r="Z153" i="29" s="1"/>
  <c r="U153" i="28"/>
  <c r="U153" i="29" s="1"/>
  <c r="F153" i="29"/>
  <c r="AN152" i="29"/>
  <c r="AM152" i="29"/>
  <c r="E152" i="29" s="1"/>
  <c r="AJ152" i="29"/>
  <c r="AF152" i="29"/>
  <c r="AB152" i="29"/>
  <c r="U152" i="28"/>
  <c r="U152" i="29" s="1"/>
  <c r="Q152" i="28"/>
  <c r="Q152" i="29" s="1"/>
  <c r="M152" i="28"/>
  <c r="M152" i="29" s="1"/>
  <c r="I152" i="28"/>
  <c r="I152" i="29" s="1"/>
  <c r="F152" i="29"/>
  <c r="AN151" i="29"/>
  <c r="AM151" i="29"/>
  <c r="E151" i="29" s="1"/>
  <c r="AK151" i="29"/>
  <c r="AJ151" i="29"/>
  <c r="AF151" i="29"/>
  <c r="AC151" i="29"/>
  <c r="AB151" i="29"/>
  <c r="Z151" i="28"/>
  <c r="Z151" i="29" s="1"/>
  <c r="U151" i="28"/>
  <c r="U151" i="29" s="1"/>
  <c r="F151" i="29"/>
  <c r="AN150" i="29"/>
  <c r="AM150" i="29"/>
  <c r="E150" i="29" s="1"/>
  <c r="AJ150" i="29"/>
  <c r="AF150" i="29"/>
  <c r="AB150" i="29"/>
  <c r="U150" i="28"/>
  <c r="U150" i="29" s="1"/>
  <c r="Q150" i="28"/>
  <c r="Q150" i="29" s="1"/>
  <c r="M150" i="28"/>
  <c r="M150" i="29" s="1"/>
  <c r="I150" i="28"/>
  <c r="I150" i="29" s="1"/>
  <c r="F150" i="29"/>
  <c r="AN149" i="29"/>
  <c r="AM149" i="29"/>
  <c r="E149" i="29" s="1"/>
  <c r="AL149" i="28"/>
  <c r="AL149" i="29" s="1"/>
  <c r="AK149" i="29"/>
  <c r="AJ149" i="29"/>
  <c r="AF149" i="29"/>
  <c r="AC149" i="29"/>
  <c r="AB149" i="29"/>
  <c r="Z149" i="28"/>
  <c r="Z149" i="29" s="1"/>
  <c r="U149" i="28"/>
  <c r="U149" i="29" s="1"/>
  <c r="F149" i="29"/>
  <c r="AN148" i="29"/>
  <c r="AM148" i="29"/>
  <c r="E148" i="29" s="1"/>
  <c r="AJ148" i="29"/>
  <c r="AF148" i="29"/>
  <c r="AB148" i="29"/>
  <c r="U148" i="28"/>
  <c r="U148" i="29" s="1"/>
  <c r="Q148" i="28"/>
  <c r="Q148" i="29" s="1"/>
  <c r="M148" i="28"/>
  <c r="M148" i="29" s="1"/>
  <c r="I148" i="28"/>
  <c r="I148" i="29" s="1"/>
  <c r="F148" i="29"/>
  <c r="AN147" i="29"/>
  <c r="AM147" i="29"/>
  <c r="E147" i="29" s="1"/>
  <c r="AK147" i="29"/>
  <c r="AJ147" i="29"/>
  <c r="AG147" i="29"/>
  <c r="AF147" i="29"/>
  <c r="AC147" i="29"/>
  <c r="AB147" i="29"/>
  <c r="Z147" i="28"/>
  <c r="Z147" i="29" s="1"/>
  <c r="U147" i="28"/>
  <c r="U147" i="29" s="1"/>
  <c r="F147" i="29"/>
  <c r="AN146" i="29"/>
  <c r="AM146" i="29"/>
  <c r="E146" i="29" s="1"/>
  <c r="AJ146" i="29"/>
  <c r="AF146" i="29"/>
  <c r="AB146" i="29"/>
  <c r="U146" i="28"/>
  <c r="U146" i="29" s="1"/>
  <c r="Q146" i="28"/>
  <c r="Q146" i="29" s="1"/>
  <c r="M146" i="28"/>
  <c r="M146" i="29" s="1"/>
  <c r="I146" i="28"/>
  <c r="I146" i="29" s="1"/>
  <c r="F146" i="29"/>
  <c r="AN145" i="29"/>
  <c r="AM145" i="29"/>
  <c r="E145" i="29" s="1"/>
  <c r="AK145" i="29"/>
  <c r="AJ145" i="29"/>
  <c r="AH145" i="28"/>
  <c r="AH145" i="29" s="1"/>
  <c r="AG145" i="29"/>
  <c r="AF145" i="29"/>
  <c r="AC145" i="29"/>
  <c r="AB145" i="29"/>
  <c r="Z145" i="28"/>
  <c r="Z145" i="29" s="1"/>
  <c r="U145" i="28"/>
  <c r="U145" i="29" s="1"/>
  <c r="F145" i="29"/>
  <c r="AN144" i="29"/>
  <c r="AM144" i="29"/>
  <c r="E144" i="29" s="1"/>
  <c r="AK144" i="29"/>
  <c r="AJ144" i="29"/>
  <c r="AF144" i="29"/>
  <c r="AC144" i="29"/>
  <c r="AB144" i="29"/>
  <c r="Z144" i="28"/>
  <c r="Z144" i="29" s="1"/>
  <c r="U144" i="28"/>
  <c r="U144" i="29" s="1"/>
  <c r="Q144" i="28"/>
  <c r="Q144" i="29" s="1"/>
  <c r="M144" i="28"/>
  <c r="M144" i="29" s="1"/>
  <c r="I144" i="28"/>
  <c r="I144" i="29" s="1"/>
  <c r="F144" i="29"/>
  <c r="AN143" i="29"/>
  <c r="AM143" i="29"/>
  <c r="E143" i="29" s="1"/>
  <c r="AK143" i="29"/>
  <c r="AJ143" i="29"/>
  <c r="AF143" i="29"/>
  <c r="AC143" i="29"/>
  <c r="AB143" i="29"/>
  <c r="Z143" i="28"/>
  <c r="Z143" i="29" s="1"/>
  <c r="U143" i="28"/>
  <c r="U143" i="29" s="1"/>
  <c r="Q143" i="28"/>
  <c r="Q143" i="29" s="1"/>
  <c r="M143" i="28"/>
  <c r="M143" i="29" s="1"/>
  <c r="I143" i="28"/>
  <c r="I143" i="29" s="1"/>
  <c r="F143" i="29"/>
  <c r="AN142" i="29"/>
  <c r="AM142" i="29"/>
  <c r="E142" i="29" s="1"/>
  <c r="AK142" i="29"/>
  <c r="AJ142" i="29"/>
  <c r="AG142" i="29"/>
  <c r="AF142" i="29"/>
  <c r="AC142" i="29"/>
  <c r="AB142" i="29"/>
  <c r="U142" i="28"/>
  <c r="Q142" i="28"/>
  <c r="Q142" i="29" s="1"/>
  <c r="M142" i="28"/>
  <c r="M142" i="29" s="1"/>
  <c r="I142" i="28"/>
  <c r="I142" i="29" s="1"/>
  <c r="F142" i="29"/>
  <c r="AN141" i="29"/>
  <c r="AM141" i="29"/>
  <c r="E141" i="29" s="1"/>
  <c r="AL141" i="28"/>
  <c r="AL141" i="29" s="1"/>
  <c r="AK141" i="29"/>
  <c r="AJ141" i="29"/>
  <c r="AG141" i="29"/>
  <c r="AF141" i="29"/>
  <c r="AC141" i="29"/>
  <c r="AB141" i="29"/>
  <c r="Z141" i="28"/>
  <c r="Z141" i="29" s="1"/>
  <c r="U141" i="28"/>
  <c r="F141" i="29"/>
  <c r="AN140" i="29"/>
  <c r="AM140" i="29"/>
  <c r="E140" i="29" s="1"/>
  <c r="AK140" i="29"/>
  <c r="AJ140" i="29"/>
  <c r="AH140" i="28"/>
  <c r="AH140" i="29" s="1"/>
  <c r="AG140" i="29"/>
  <c r="AF140" i="29"/>
  <c r="AC140" i="29"/>
  <c r="AB140" i="29"/>
  <c r="Z140" i="28"/>
  <c r="Z140" i="29" s="1"/>
  <c r="U140" i="28"/>
  <c r="Q140" i="28"/>
  <c r="Q140" i="29" s="1"/>
  <c r="M140" i="28"/>
  <c r="M140" i="29" s="1"/>
  <c r="I140" i="28"/>
  <c r="I140" i="29" s="1"/>
  <c r="F140" i="29"/>
  <c r="AN139" i="29"/>
  <c r="AM139" i="29"/>
  <c r="E139" i="29" s="1"/>
  <c r="AJ139" i="29"/>
  <c r="AG139" i="29"/>
  <c r="AF139" i="29"/>
  <c r="AB139" i="29"/>
  <c r="Z139" i="28"/>
  <c r="Z139" i="29" s="1"/>
  <c r="U139" i="28"/>
  <c r="Q139" i="28"/>
  <c r="Q139" i="29" s="1"/>
  <c r="M139" i="28"/>
  <c r="M139" i="29" s="1"/>
  <c r="I139" i="28"/>
  <c r="I139" i="29" s="1"/>
  <c r="F139" i="29"/>
  <c r="AN138" i="29"/>
  <c r="AM138" i="29"/>
  <c r="E138" i="29" s="1"/>
  <c r="AK138" i="29"/>
  <c r="AJ138" i="29"/>
  <c r="AG138" i="29"/>
  <c r="AF138" i="29"/>
  <c r="AC138" i="29"/>
  <c r="AB138" i="29"/>
  <c r="U138" i="28"/>
  <c r="Q138" i="28"/>
  <c r="Q138" i="29" s="1"/>
  <c r="M138" i="28"/>
  <c r="M138" i="29" s="1"/>
  <c r="I138" i="28"/>
  <c r="I138" i="29" s="1"/>
  <c r="F138" i="29"/>
  <c r="AN137" i="29"/>
  <c r="AM137" i="29"/>
  <c r="E137" i="29" s="1"/>
  <c r="AK137" i="29"/>
  <c r="AJ137" i="29"/>
  <c r="AF137" i="29"/>
  <c r="AD137" i="28"/>
  <c r="AD137" i="29" s="1"/>
  <c r="AC137" i="29"/>
  <c r="AB137" i="29"/>
  <c r="Z137" i="28"/>
  <c r="Z137" i="29" s="1"/>
  <c r="U137" i="28"/>
  <c r="F137" i="29"/>
  <c r="AN136" i="29"/>
  <c r="AM136" i="29"/>
  <c r="E136" i="29" s="1"/>
  <c r="AJ136" i="29"/>
  <c r="AF136" i="29"/>
  <c r="AB136" i="29"/>
  <c r="Z136" i="28"/>
  <c r="Z136" i="29" s="1"/>
  <c r="U136" i="28"/>
  <c r="U136" i="29" s="1"/>
  <c r="Q136" i="28"/>
  <c r="Q136" i="29" s="1"/>
  <c r="M136" i="28"/>
  <c r="M136" i="29" s="1"/>
  <c r="I136" i="28"/>
  <c r="I136" i="29" s="1"/>
  <c r="F136" i="29"/>
  <c r="AN135" i="29"/>
  <c r="AM135" i="29"/>
  <c r="E135" i="29" s="1"/>
  <c r="AK135" i="29"/>
  <c r="AJ135" i="29"/>
  <c r="AG135" i="29"/>
  <c r="AF135" i="29"/>
  <c r="AC135" i="29"/>
  <c r="AB135" i="29"/>
  <c r="Z135" i="28"/>
  <c r="Z135" i="29" s="1"/>
  <c r="U135" i="28"/>
  <c r="U135" i="29" s="1"/>
  <c r="Q135" i="28"/>
  <c r="Q135" i="29" s="1"/>
  <c r="M135" i="28"/>
  <c r="M135" i="29" s="1"/>
  <c r="I135" i="28"/>
  <c r="I135" i="29" s="1"/>
  <c r="F135" i="29"/>
  <c r="AN134" i="29"/>
  <c r="AM134" i="29"/>
  <c r="E134" i="29" s="1"/>
  <c r="AK134" i="29"/>
  <c r="AJ134" i="29"/>
  <c r="AG134" i="29"/>
  <c r="AF134" i="29"/>
  <c r="AC134" i="29"/>
  <c r="AB134" i="29"/>
  <c r="U134" i="28"/>
  <c r="U134" i="29" s="1"/>
  <c r="Q134" i="28"/>
  <c r="Q134" i="29" s="1"/>
  <c r="M134" i="28"/>
  <c r="M134" i="29" s="1"/>
  <c r="I134" i="28"/>
  <c r="I134" i="29" s="1"/>
  <c r="F134" i="29"/>
  <c r="AN133" i="29"/>
  <c r="AM133" i="29"/>
  <c r="E133" i="29" s="1"/>
  <c r="AK133" i="29"/>
  <c r="AJ133" i="29"/>
  <c r="AG133" i="29"/>
  <c r="AF133" i="29"/>
  <c r="AC133" i="29"/>
  <c r="AB133" i="29"/>
  <c r="Z133" i="28"/>
  <c r="Z133" i="29" s="1"/>
  <c r="U133" i="28"/>
  <c r="F133" i="29"/>
  <c r="AN132" i="29"/>
  <c r="AM132" i="29"/>
  <c r="E132" i="29" s="1"/>
  <c r="AK132" i="29"/>
  <c r="AJ132" i="29"/>
  <c r="AG132" i="29"/>
  <c r="AF132" i="29"/>
  <c r="AC132" i="29"/>
  <c r="AB132" i="29"/>
  <c r="Z132" i="28"/>
  <c r="Z132" i="29" s="1"/>
  <c r="U132" i="28"/>
  <c r="U132" i="29" s="1"/>
  <c r="Q132" i="28"/>
  <c r="Q132" i="29" s="1"/>
  <c r="M132" i="28"/>
  <c r="M132" i="29" s="1"/>
  <c r="I132" i="28"/>
  <c r="I132" i="29" s="1"/>
  <c r="F132" i="29"/>
  <c r="AN131" i="29"/>
  <c r="AM131" i="29"/>
  <c r="E131" i="29" s="1"/>
  <c r="AK131" i="29"/>
  <c r="AJ131" i="29"/>
  <c r="AG131" i="29"/>
  <c r="AF131" i="29"/>
  <c r="AC131" i="29"/>
  <c r="AB131" i="29"/>
  <c r="Z131" i="28"/>
  <c r="Z131" i="29" s="1"/>
  <c r="U131" i="28"/>
  <c r="U131" i="29" s="1"/>
  <c r="Q131" i="28"/>
  <c r="Q131" i="29" s="1"/>
  <c r="M131" i="28"/>
  <c r="M131" i="29" s="1"/>
  <c r="I131" i="28"/>
  <c r="I131" i="29" s="1"/>
  <c r="F131" i="29"/>
  <c r="AN130" i="29"/>
  <c r="AM130" i="29"/>
  <c r="E130" i="29" s="1"/>
  <c r="AK130" i="29"/>
  <c r="AJ130" i="29"/>
  <c r="AG130" i="29"/>
  <c r="AF130" i="29"/>
  <c r="AC130" i="29"/>
  <c r="AB130" i="29"/>
  <c r="U130" i="28"/>
  <c r="U130" i="29" s="1"/>
  <c r="Q130" i="28"/>
  <c r="Q130" i="29" s="1"/>
  <c r="M130" i="28"/>
  <c r="M130" i="29" s="1"/>
  <c r="I130" i="28"/>
  <c r="I130" i="29" s="1"/>
  <c r="F130" i="29"/>
  <c r="AN129" i="29"/>
  <c r="AM129" i="29"/>
  <c r="E129" i="29" s="1"/>
  <c r="AJ129" i="29"/>
  <c r="AF129" i="29"/>
  <c r="AB129" i="29"/>
  <c r="Z129" i="28"/>
  <c r="Z129" i="29" s="1"/>
  <c r="U129" i="28"/>
  <c r="U129" i="29" s="1"/>
  <c r="F129" i="29"/>
  <c r="AN128" i="29"/>
  <c r="AM128" i="29"/>
  <c r="E128" i="29" s="1"/>
  <c r="AK128" i="29"/>
  <c r="AJ128" i="29"/>
  <c r="AH128" i="28"/>
  <c r="AH128" i="29" s="1"/>
  <c r="AG128" i="29"/>
  <c r="AF128" i="29"/>
  <c r="AC128" i="29"/>
  <c r="AB128" i="29"/>
  <c r="Z128" i="28"/>
  <c r="Z128" i="29" s="1"/>
  <c r="U128" i="28"/>
  <c r="U128" i="29" s="1"/>
  <c r="Q128" i="28"/>
  <c r="Q128" i="29" s="1"/>
  <c r="M128" i="28"/>
  <c r="M128" i="29" s="1"/>
  <c r="I128" i="28"/>
  <c r="I128" i="29" s="1"/>
  <c r="F128" i="29"/>
  <c r="AN127" i="29"/>
  <c r="AM127" i="29"/>
  <c r="E127" i="29" s="1"/>
  <c r="AJ127" i="29"/>
  <c r="AG127" i="29"/>
  <c r="AF127" i="29"/>
  <c r="AC127" i="29"/>
  <c r="AB127" i="29"/>
  <c r="Z127" i="28"/>
  <c r="Z127" i="29" s="1"/>
  <c r="U127" i="28"/>
  <c r="U127" i="29" s="1"/>
  <c r="Q127" i="28"/>
  <c r="Q127" i="29" s="1"/>
  <c r="M127" i="28"/>
  <c r="M127" i="29" s="1"/>
  <c r="I127" i="28"/>
  <c r="I127" i="29" s="1"/>
  <c r="F127" i="29"/>
  <c r="AN126" i="29"/>
  <c r="AM126" i="29"/>
  <c r="E126" i="29" s="1"/>
  <c r="AK126" i="29"/>
  <c r="AJ126" i="29"/>
  <c r="AG126" i="29"/>
  <c r="AF126" i="29"/>
  <c r="AC126" i="29"/>
  <c r="AB126" i="29"/>
  <c r="U126" i="28"/>
  <c r="U126" i="29" s="1"/>
  <c r="Q126" i="28"/>
  <c r="Q126" i="29" s="1"/>
  <c r="M126" i="28"/>
  <c r="M126" i="29" s="1"/>
  <c r="I126" i="28"/>
  <c r="I126" i="29" s="1"/>
  <c r="F126" i="29"/>
  <c r="AN125" i="29"/>
  <c r="AM125" i="29"/>
  <c r="E125" i="29" s="1"/>
  <c r="AK125" i="29"/>
  <c r="AJ125" i="29"/>
  <c r="AG125" i="29"/>
  <c r="AF125" i="29"/>
  <c r="AC125" i="29"/>
  <c r="AB125" i="29"/>
  <c r="Z125" i="28"/>
  <c r="Z125" i="29" s="1"/>
  <c r="U125" i="28"/>
  <c r="U125" i="29" s="1"/>
  <c r="F125" i="29"/>
  <c r="AN124" i="29"/>
  <c r="AM124" i="29"/>
  <c r="E124" i="29" s="1"/>
  <c r="AK124" i="29"/>
  <c r="AJ124" i="29"/>
  <c r="AG124" i="29"/>
  <c r="AF124" i="29"/>
  <c r="AB124" i="29"/>
  <c r="Z124" i="28"/>
  <c r="Z124" i="29" s="1"/>
  <c r="U124" i="28"/>
  <c r="U124" i="29" s="1"/>
  <c r="Q124" i="28"/>
  <c r="Q124" i="29" s="1"/>
  <c r="M124" i="28"/>
  <c r="M124" i="29" s="1"/>
  <c r="I124" i="28"/>
  <c r="I124" i="29" s="1"/>
  <c r="F124" i="29"/>
  <c r="AN123" i="29"/>
  <c r="AM123" i="29"/>
  <c r="E123" i="29" s="1"/>
  <c r="AL123" i="28"/>
  <c r="AL123" i="29" s="1"/>
  <c r="AK123" i="29"/>
  <c r="AJ123" i="29"/>
  <c r="AF123" i="29"/>
  <c r="AC123" i="29"/>
  <c r="AB123" i="29"/>
  <c r="Z123" i="28"/>
  <c r="Z123" i="29" s="1"/>
  <c r="U123" i="28"/>
  <c r="U123" i="29" s="1"/>
  <c r="Q123" i="28"/>
  <c r="Q123" i="29" s="1"/>
  <c r="M123" i="28"/>
  <c r="M123" i="29" s="1"/>
  <c r="I123" i="28"/>
  <c r="I123" i="29" s="1"/>
  <c r="F123" i="29"/>
  <c r="AN122" i="29"/>
  <c r="AM122" i="29"/>
  <c r="E122" i="29" s="1"/>
  <c r="AK122" i="29"/>
  <c r="AJ122" i="29"/>
  <c r="AG122" i="29"/>
  <c r="AF122" i="29"/>
  <c r="AC122" i="29"/>
  <c r="AB122" i="29"/>
  <c r="U122" i="28"/>
  <c r="U122" i="29" s="1"/>
  <c r="Q122" i="28"/>
  <c r="Q122" i="29" s="1"/>
  <c r="M122" i="28"/>
  <c r="M122" i="29" s="1"/>
  <c r="I122" i="28"/>
  <c r="I122" i="29" s="1"/>
  <c r="F122" i="29"/>
  <c r="AN121" i="29"/>
  <c r="AM121" i="29"/>
  <c r="E121" i="29" s="1"/>
  <c r="AJ121" i="29"/>
  <c r="AG121" i="29"/>
  <c r="AF121" i="29"/>
  <c r="AB121" i="29"/>
  <c r="Z121" i="28"/>
  <c r="Z121" i="29" s="1"/>
  <c r="U121" i="28"/>
  <c r="U121" i="29" s="1"/>
  <c r="F121" i="29"/>
  <c r="AN120" i="29"/>
  <c r="AM120" i="29"/>
  <c r="E120" i="29" s="1"/>
  <c r="AK120" i="29"/>
  <c r="AJ120" i="29"/>
  <c r="AF120" i="29"/>
  <c r="AB120" i="29"/>
  <c r="Z120" i="28"/>
  <c r="Z120" i="29" s="1"/>
  <c r="U120" i="28"/>
  <c r="U120" i="29" s="1"/>
  <c r="Q120" i="28"/>
  <c r="Q120" i="29" s="1"/>
  <c r="M120" i="28"/>
  <c r="M120" i="29" s="1"/>
  <c r="I120" i="28"/>
  <c r="I120" i="29" s="1"/>
  <c r="F120" i="29"/>
  <c r="AN119" i="29"/>
  <c r="AM119" i="29"/>
  <c r="E119" i="29" s="1"/>
  <c r="AK119" i="29"/>
  <c r="AJ119" i="29"/>
  <c r="AG119" i="29"/>
  <c r="AF119" i="29"/>
  <c r="AC119" i="29"/>
  <c r="AB119" i="29"/>
  <c r="Z119" i="28"/>
  <c r="Z119" i="29" s="1"/>
  <c r="U119" i="28"/>
  <c r="U119" i="29" s="1"/>
  <c r="Q119" i="28"/>
  <c r="Q119" i="29" s="1"/>
  <c r="M119" i="28"/>
  <c r="M119" i="29" s="1"/>
  <c r="I119" i="28"/>
  <c r="I119" i="29" s="1"/>
  <c r="F119" i="29"/>
  <c r="AN118" i="29"/>
  <c r="AM118" i="29"/>
  <c r="E118" i="29" s="1"/>
  <c r="AK118" i="29"/>
  <c r="AJ118" i="29"/>
  <c r="AG118" i="29"/>
  <c r="AF118" i="29"/>
  <c r="AC118" i="29"/>
  <c r="AB118" i="29"/>
  <c r="U118" i="28"/>
  <c r="U118" i="29" s="1"/>
  <c r="Q118" i="28"/>
  <c r="Q118" i="29" s="1"/>
  <c r="M118" i="28"/>
  <c r="M118" i="29" s="1"/>
  <c r="I118" i="28"/>
  <c r="I118" i="29" s="1"/>
  <c r="F118" i="29"/>
  <c r="AN117" i="29"/>
  <c r="AM117" i="29"/>
  <c r="E117" i="29" s="1"/>
  <c r="AJ117" i="29"/>
  <c r="AG117" i="29"/>
  <c r="AF117" i="29"/>
  <c r="AC117" i="29"/>
  <c r="AB117" i="29"/>
  <c r="Z117" i="28"/>
  <c r="Z117" i="29" s="1"/>
  <c r="U117" i="28"/>
  <c r="U117" i="29" s="1"/>
  <c r="F117" i="29"/>
  <c r="AN116" i="29"/>
  <c r="AM116" i="29"/>
  <c r="E116" i="29" s="1"/>
  <c r="AJ116" i="29"/>
  <c r="AG116" i="29"/>
  <c r="AF116" i="29"/>
  <c r="AC116" i="29"/>
  <c r="AB116" i="29"/>
  <c r="Z116" i="28"/>
  <c r="Z116" i="29" s="1"/>
  <c r="U116" i="28"/>
  <c r="U116" i="29" s="1"/>
  <c r="Q116" i="28"/>
  <c r="Q116" i="29" s="1"/>
  <c r="M116" i="28"/>
  <c r="M116" i="29" s="1"/>
  <c r="I116" i="28"/>
  <c r="I116" i="29" s="1"/>
  <c r="F116" i="29"/>
  <c r="AN115" i="29"/>
  <c r="AM115" i="29"/>
  <c r="E115" i="29" s="1"/>
  <c r="AK115" i="29"/>
  <c r="AJ115" i="29"/>
  <c r="AH115" i="28"/>
  <c r="AH115" i="29" s="1"/>
  <c r="AG115" i="29"/>
  <c r="AF115" i="29"/>
  <c r="AC115" i="29"/>
  <c r="AB115" i="29"/>
  <c r="Z115" i="28"/>
  <c r="Z115" i="29" s="1"/>
  <c r="U115" i="28"/>
  <c r="Q115" i="28"/>
  <c r="Q115" i="29" s="1"/>
  <c r="M115" i="28"/>
  <c r="M115" i="29" s="1"/>
  <c r="I115" i="28"/>
  <c r="I115" i="29" s="1"/>
  <c r="F115" i="29"/>
  <c r="AN114" i="29"/>
  <c r="AM114" i="29"/>
  <c r="E114" i="29" s="1"/>
  <c r="AK114" i="29"/>
  <c r="AJ114" i="29"/>
  <c r="AG114" i="29"/>
  <c r="AF114" i="29"/>
  <c r="AC114" i="29"/>
  <c r="AB114" i="29"/>
  <c r="U114" i="28"/>
  <c r="Q114" i="28"/>
  <c r="Q114" i="29" s="1"/>
  <c r="M114" i="28"/>
  <c r="M114" i="29" s="1"/>
  <c r="I114" i="28"/>
  <c r="I114" i="29" s="1"/>
  <c r="F114" i="29"/>
  <c r="AN113" i="29"/>
  <c r="AM113" i="29"/>
  <c r="E113" i="29" s="1"/>
  <c r="AJ113" i="29"/>
  <c r="AF113" i="29"/>
  <c r="AC113" i="29"/>
  <c r="AB113" i="29"/>
  <c r="Z113" i="28"/>
  <c r="Z113" i="29" s="1"/>
  <c r="U113" i="28"/>
  <c r="F113" i="29"/>
  <c r="AN112" i="29"/>
  <c r="AM112" i="29"/>
  <c r="E112" i="29" s="1"/>
  <c r="AL112" i="28"/>
  <c r="AL112" i="29" s="1"/>
  <c r="AK112" i="29"/>
  <c r="AJ112" i="29"/>
  <c r="AG112" i="29"/>
  <c r="AF112" i="29"/>
  <c r="AC112" i="29"/>
  <c r="AB112" i="29"/>
  <c r="Z112" i="28"/>
  <c r="Z112" i="29" s="1"/>
  <c r="U112" i="28"/>
  <c r="Q112" i="28"/>
  <c r="Q112" i="29" s="1"/>
  <c r="M112" i="28"/>
  <c r="M112" i="29" s="1"/>
  <c r="I112" i="28"/>
  <c r="I112" i="29" s="1"/>
  <c r="F112" i="29"/>
  <c r="AN111" i="29"/>
  <c r="AM111" i="29"/>
  <c r="E111" i="29" s="1"/>
  <c r="AK111" i="29"/>
  <c r="AJ111" i="29"/>
  <c r="AF111" i="29"/>
  <c r="AC111" i="29"/>
  <c r="AB111" i="29"/>
  <c r="Z111" i="28"/>
  <c r="Z111" i="29" s="1"/>
  <c r="U111" i="28"/>
  <c r="Q111" i="28"/>
  <c r="Q111" i="29" s="1"/>
  <c r="M111" i="28"/>
  <c r="M111" i="29" s="1"/>
  <c r="I111" i="28"/>
  <c r="I111" i="29" s="1"/>
  <c r="F111" i="29"/>
  <c r="AN110" i="29"/>
  <c r="AM110" i="29"/>
  <c r="E110" i="29" s="1"/>
  <c r="AK110" i="29"/>
  <c r="AJ110" i="29"/>
  <c r="AG110" i="29"/>
  <c r="AF110" i="29"/>
  <c r="AC110" i="29"/>
  <c r="AB110" i="29"/>
  <c r="U110" i="28"/>
  <c r="Q110" i="28"/>
  <c r="Q110" i="29" s="1"/>
  <c r="M110" i="28"/>
  <c r="M110" i="29" s="1"/>
  <c r="I110" i="28"/>
  <c r="I110" i="29" s="1"/>
  <c r="F110" i="29"/>
  <c r="AN109" i="29"/>
  <c r="AM109" i="29"/>
  <c r="E109" i="29" s="1"/>
  <c r="AJ109" i="29"/>
  <c r="AG109" i="29"/>
  <c r="AF109" i="29"/>
  <c r="AD109" i="28"/>
  <c r="AD109" i="29" s="1"/>
  <c r="AC109" i="29"/>
  <c r="AB109" i="29"/>
  <c r="Z109" i="28"/>
  <c r="Z109" i="29" s="1"/>
  <c r="U109" i="28"/>
  <c r="U109" i="29" s="1"/>
  <c r="F109" i="29"/>
  <c r="AN108" i="29"/>
  <c r="AM108" i="29"/>
  <c r="E108" i="29" s="1"/>
  <c r="AK108" i="29"/>
  <c r="AJ108" i="29"/>
  <c r="AG108" i="29"/>
  <c r="AF108" i="29"/>
  <c r="AC108" i="29"/>
  <c r="AB108" i="29"/>
  <c r="Z108" i="28"/>
  <c r="Z108" i="29" s="1"/>
  <c r="U108" i="28"/>
  <c r="U108" i="29" s="1"/>
  <c r="Q108" i="28"/>
  <c r="Q108" i="29" s="1"/>
  <c r="M108" i="28"/>
  <c r="M108" i="29" s="1"/>
  <c r="I108" i="28"/>
  <c r="I108" i="29" s="1"/>
  <c r="F108" i="29"/>
  <c r="AN107" i="29"/>
  <c r="AM107" i="29"/>
  <c r="E107" i="29" s="1"/>
  <c r="AJ107" i="29"/>
  <c r="AG107" i="29"/>
  <c r="AF107" i="29"/>
  <c r="AB107" i="29"/>
  <c r="Z107" i="28"/>
  <c r="Z107" i="29" s="1"/>
  <c r="U107" i="28"/>
  <c r="U107" i="29" s="1"/>
  <c r="Q107" i="28"/>
  <c r="Q107" i="29" s="1"/>
  <c r="M107" i="28"/>
  <c r="M107" i="29" s="1"/>
  <c r="I107" i="28"/>
  <c r="I107" i="29" s="1"/>
  <c r="F107" i="29"/>
  <c r="AN106" i="29"/>
  <c r="AM106" i="29"/>
  <c r="E106" i="29" s="1"/>
  <c r="AK106" i="29"/>
  <c r="AJ106" i="29"/>
  <c r="AG106" i="29"/>
  <c r="AF106" i="29"/>
  <c r="AC106" i="29"/>
  <c r="AB106" i="29"/>
  <c r="U106" i="28"/>
  <c r="U106" i="29" s="1"/>
  <c r="Q106" i="28"/>
  <c r="Q106" i="29" s="1"/>
  <c r="M106" i="28"/>
  <c r="M106" i="29" s="1"/>
  <c r="I106" i="28"/>
  <c r="I106" i="29" s="1"/>
  <c r="F106" i="29"/>
  <c r="AN105" i="29"/>
  <c r="AM105" i="29"/>
  <c r="E105" i="29" s="1"/>
  <c r="AK105" i="29"/>
  <c r="AJ105" i="29"/>
  <c r="AF105" i="29"/>
  <c r="AC105" i="29"/>
  <c r="AB105" i="29"/>
  <c r="Z105" i="28"/>
  <c r="Z105" i="29" s="1"/>
  <c r="U105" i="28"/>
  <c r="F105" i="29"/>
  <c r="AN104" i="29"/>
  <c r="AM104" i="29"/>
  <c r="E104" i="29" s="1"/>
  <c r="AJ104" i="29"/>
  <c r="AF104" i="29"/>
  <c r="AB104" i="29"/>
  <c r="Z104" i="28"/>
  <c r="Z104" i="29" s="1"/>
  <c r="U104" i="28"/>
  <c r="U104" i="29" s="1"/>
  <c r="Q104" i="28"/>
  <c r="Q104" i="29" s="1"/>
  <c r="M104" i="28"/>
  <c r="M104" i="29" s="1"/>
  <c r="I104" i="28"/>
  <c r="I104" i="29" s="1"/>
  <c r="F104" i="29"/>
  <c r="AN103" i="29"/>
  <c r="AM103" i="29"/>
  <c r="E103" i="29" s="1"/>
  <c r="AK103" i="29"/>
  <c r="AJ103" i="29"/>
  <c r="AH103" i="28"/>
  <c r="AH103" i="29" s="1"/>
  <c r="AG103" i="29"/>
  <c r="AF103" i="29"/>
  <c r="AC103" i="29"/>
  <c r="AB103" i="29"/>
  <c r="Z103" i="28"/>
  <c r="Z103" i="29" s="1"/>
  <c r="U103" i="28"/>
  <c r="U103" i="29" s="1"/>
  <c r="Q103" i="28"/>
  <c r="Q103" i="29" s="1"/>
  <c r="M103" i="28"/>
  <c r="M103" i="29" s="1"/>
  <c r="I103" i="28"/>
  <c r="I103" i="29" s="1"/>
  <c r="F103" i="29"/>
  <c r="AN102" i="29"/>
  <c r="AM102" i="29"/>
  <c r="E102" i="29" s="1"/>
  <c r="AK102" i="29"/>
  <c r="AJ102" i="29"/>
  <c r="AG102" i="29"/>
  <c r="AF102" i="29"/>
  <c r="AC102" i="29"/>
  <c r="AB102" i="29"/>
  <c r="U102" i="28"/>
  <c r="U102" i="29" s="1"/>
  <c r="Q102" i="28"/>
  <c r="Q102" i="29" s="1"/>
  <c r="M102" i="28"/>
  <c r="M102" i="29" s="1"/>
  <c r="I102" i="28"/>
  <c r="I102" i="29" s="1"/>
  <c r="F102" i="29"/>
  <c r="AN101" i="29"/>
  <c r="AM101" i="29"/>
  <c r="E101" i="29" s="1"/>
  <c r="AK101" i="29"/>
  <c r="AJ101" i="29"/>
  <c r="AG101" i="29"/>
  <c r="AF101" i="29"/>
  <c r="AC101" i="29"/>
  <c r="AB101" i="29"/>
  <c r="Z101" i="28"/>
  <c r="Z101" i="29" s="1"/>
  <c r="U101" i="28"/>
  <c r="U101" i="29" s="1"/>
  <c r="F101" i="29"/>
  <c r="AN100" i="29"/>
  <c r="AM100" i="29"/>
  <c r="E100" i="29" s="1"/>
  <c r="AK100" i="29"/>
  <c r="AJ100" i="29"/>
  <c r="AG100" i="29"/>
  <c r="AF100" i="29"/>
  <c r="AC100" i="29"/>
  <c r="AB100" i="29"/>
  <c r="Z100" i="28"/>
  <c r="Z100" i="29" s="1"/>
  <c r="U100" i="28"/>
  <c r="U100" i="29" s="1"/>
  <c r="Q100" i="28"/>
  <c r="Q100" i="29" s="1"/>
  <c r="M100" i="28"/>
  <c r="M100" i="29" s="1"/>
  <c r="I100" i="28"/>
  <c r="I100" i="29" s="1"/>
  <c r="F100" i="29"/>
  <c r="AN99" i="29"/>
  <c r="AM99" i="29"/>
  <c r="E99" i="29" s="1"/>
  <c r="AK99" i="29"/>
  <c r="AJ99" i="29"/>
  <c r="AG99" i="29"/>
  <c r="AF99" i="29"/>
  <c r="AC99" i="29"/>
  <c r="AB99" i="29"/>
  <c r="Z99" i="28"/>
  <c r="Z99" i="29" s="1"/>
  <c r="U99" i="28"/>
  <c r="U99" i="29" s="1"/>
  <c r="Q99" i="28"/>
  <c r="Q99" i="29" s="1"/>
  <c r="M99" i="28"/>
  <c r="M99" i="29" s="1"/>
  <c r="I99" i="28"/>
  <c r="I99" i="29" s="1"/>
  <c r="F99" i="29"/>
  <c r="AN98" i="29"/>
  <c r="AM98" i="29"/>
  <c r="E98" i="29" s="1"/>
  <c r="AK98" i="29"/>
  <c r="AJ98" i="29"/>
  <c r="AG98" i="29"/>
  <c r="AF98" i="29"/>
  <c r="AC98" i="29"/>
  <c r="AB98" i="29"/>
  <c r="U98" i="28"/>
  <c r="U98" i="29" s="1"/>
  <c r="Q98" i="28"/>
  <c r="Q98" i="29" s="1"/>
  <c r="M98" i="28"/>
  <c r="M98" i="29" s="1"/>
  <c r="I98" i="28"/>
  <c r="I98" i="29" s="1"/>
  <c r="F98" i="29"/>
  <c r="AN97" i="29"/>
  <c r="AM97" i="29"/>
  <c r="E97" i="29" s="1"/>
  <c r="AJ97" i="29"/>
  <c r="AG97" i="29"/>
  <c r="AF97" i="29"/>
  <c r="AB97" i="29"/>
  <c r="Z97" i="28"/>
  <c r="Z97" i="29" s="1"/>
  <c r="U97" i="28"/>
  <c r="U97" i="29" s="1"/>
  <c r="F97" i="29"/>
  <c r="AN96" i="29"/>
  <c r="AM96" i="29"/>
  <c r="E96" i="29" s="1"/>
  <c r="AJ96" i="29"/>
  <c r="AG96" i="29"/>
  <c r="AF96" i="29"/>
  <c r="AB96" i="29"/>
  <c r="Z96" i="28"/>
  <c r="Z96" i="29" s="1"/>
  <c r="U96" i="28"/>
  <c r="U96" i="29" s="1"/>
  <c r="Q96" i="28"/>
  <c r="Q96" i="29" s="1"/>
  <c r="M96" i="28"/>
  <c r="M96" i="29" s="1"/>
  <c r="I96" i="28"/>
  <c r="I96" i="29" s="1"/>
  <c r="F96" i="29"/>
  <c r="AN95" i="29"/>
  <c r="AM95" i="29"/>
  <c r="E95" i="29" s="1"/>
  <c r="AK95" i="29"/>
  <c r="AJ95" i="29"/>
  <c r="AG95" i="29"/>
  <c r="AF95" i="29"/>
  <c r="AD95" i="28"/>
  <c r="AD95" i="29" s="1"/>
  <c r="AC95" i="29"/>
  <c r="AB95" i="29"/>
  <c r="Z95" i="28"/>
  <c r="Z95" i="29" s="1"/>
  <c r="U95" i="28"/>
  <c r="U95" i="29" s="1"/>
  <c r="Q95" i="28"/>
  <c r="Q95" i="29" s="1"/>
  <c r="M95" i="28"/>
  <c r="M95" i="29" s="1"/>
  <c r="I95" i="28"/>
  <c r="I95" i="29" s="1"/>
  <c r="F95" i="29"/>
  <c r="AN94" i="29"/>
  <c r="AM94" i="29"/>
  <c r="E94" i="29" s="1"/>
  <c r="AK94" i="29"/>
  <c r="AJ94" i="29"/>
  <c r="AG94" i="29"/>
  <c r="AF94" i="29"/>
  <c r="AC94" i="29"/>
  <c r="AB94" i="29"/>
  <c r="U94" i="28"/>
  <c r="Q94" i="28"/>
  <c r="Q94" i="29" s="1"/>
  <c r="M94" i="28"/>
  <c r="M94" i="29" s="1"/>
  <c r="I94" i="28"/>
  <c r="I94" i="29" s="1"/>
  <c r="F94" i="29"/>
  <c r="AN93" i="29"/>
  <c r="AM93" i="29"/>
  <c r="E93" i="29" s="1"/>
  <c r="AK93" i="29"/>
  <c r="AJ93" i="29"/>
  <c r="AH93" i="28"/>
  <c r="AH93" i="29" s="1"/>
  <c r="AG93" i="29"/>
  <c r="AF93" i="29"/>
  <c r="AC93" i="29"/>
  <c r="AB93" i="29"/>
  <c r="Z93" i="28"/>
  <c r="Z93" i="29" s="1"/>
  <c r="U93" i="28"/>
  <c r="F93" i="29"/>
  <c r="AN92" i="29"/>
  <c r="AM92" i="29"/>
  <c r="E92" i="29" s="1"/>
  <c r="AJ92" i="29"/>
  <c r="AG92" i="29"/>
  <c r="AF92" i="29"/>
  <c r="AC92" i="29"/>
  <c r="AB92" i="29"/>
  <c r="Z92" i="28"/>
  <c r="Z92" i="29" s="1"/>
  <c r="U92" i="28"/>
  <c r="Q92" i="28"/>
  <c r="Q92" i="29" s="1"/>
  <c r="M92" i="28"/>
  <c r="M92" i="29" s="1"/>
  <c r="I92" i="28"/>
  <c r="I92" i="29" s="1"/>
  <c r="F92" i="29"/>
  <c r="AN91" i="29"/>
  <c r="AM91" i="29"/>
  <c r="E91" i="29" s="1"/>
  <c r="AK91" i="29"/>
  <c r="AJ91" i="29"/>
  <c r="AF91" i="29"/>
  <c r="AC91" i="29"/>
  <c r="AB91" i="29"/>
  <c r="Z91" i="28"/>
  <c r="Z91" i="29" s="1"/>
  <c r="U91" i="28"/>
  <c r="U91" i="29" s="1"/>
  <c r="Q91" i="28"/>
  <c r="Q91" i="29" s="1"/>
  <c r="M91" i="28"/>
  <c r="M91" i="29" s="1"/>
  <c r="I91" i="28"/>
  <c r="I91" i="29" s="1"/>
  <c r="F91" i="29"/>
  <c r="AN90" i="29"/>
  <c r="AM90" i="29"/>
  <c r="E90" i="29" s="1"/>
  <c r="AK90" i="29"/>
  <c r="AJ90" i="29"/>
  <c r="AG90" i="29"/>
  <c r="AF90" i="29"/>
  <c r="AC90" i="29"/>
  <c r="AB90" i="29"/>
  <c r="U90" i="28"/>
  <c r="U90" i="29" s="1"/>
  <c r="Q90" i="28"/>
  <c r="Q90" i="29" s="1"/>
  <c r="M90" i="28"/>
  <c r="M90" i="29" s="1"/>
  <c r="I90" i="28"/>
  <c r="I90" i="29" s="1"/>
  <c r="F90" i="29"/>
  <c r="AN89" i="29"/>
  <c r="AM89" i="29"/>
  <c r="E89" i="29" s="1"/>
  <c r="AL89" i="28"/>
  <c r="AL89" i="29" s="1"/>
  <c r="AK89" i="29"/>
  <c r="AJ89" i="29"/>
  <c r="AG89" i="29"/>
  <c r="AF89" i="29"/>
  <c r="AD89" i="28"/>
  <c r="AD89" i="29" s="1"/>
  <c r="AC89" i="29"/>
  <c r="AB89" i="29"/>
  <c r="Z89" i="28"/>
  <c r="Z89" i="29" s="1"/>
  <c r="U89" i="28"/>
  <c r="U89" i="29" s="1"/>
  <c r="F89" i="29"/>
  <c r="AN88" i="29"/>
  <c r="AM88" i="29"/>
  <c r="E88" i="29" s="1"/>
  <c r="AJ88" i="29"/>
  <c r="AF88" i="29"/>
  <c r="AD88" i="28"/>
  <c r="AD88" i="29" s="1"/>
  <c r="AC88" i="29"/>
  <c r="AB88" i="29"/>
  <c r="Z88" i="28"/>
  <c r="Z88" i="29" s="1"/>
  <c r="U88" i="28"/>
  <c r="Q88" i="28"/>
  <c r="Q88" i="29" s="1"/>
  <c r="M88" i="28"/>
  <c r="M88" i="29" s="1"/>
  <c r="I88" i="28"/>
  <c r="I88" i="29" s="1"/>
  <c r="F88" i="29"/>
  <c r="AN87" i="29"/>
  <c r="AM87" i="29"/>
  <c r="E87" i="29" s="1"/>
  <c r="AK87" i="29"/>
  <c r="AJ87" i="29"/>
  <c r="AG87" i="29"/>
  <c r="AF87" i="29"/>
  <c r="AC87" i="29"/>
  <c r="AB87" i="29"/>
  <c r="Z87" i="28"/>
  <c r="Z87" i="29" s="1"/>
  <c r="U87" i="28"/>
  <c r="M87" i="28"/>
  <c r="M87" i="29" s="1"/>
  <c r="F87" i="29"/>
  <c r="AN86" i="29"/>
  <c r="AM86" i="29"/>
  <c r="E86" i="29" s="1"/>
  <c r="AK86" i="29"/>
  <c r="AJ86" i="29"/>
  <c r="AG86" i="29"/>
  <c r="AF86" i="29"/>
  <c r="AC86" i="29"/>
  <c r="AB86" i="29"/>
  <c r="U86" i="28"/>
  <c r="Q86" i="28"/>
  <c r="Q86" i="29" s="1"/>
  <c r="M86" i="28"/>
  <c r="M86" i="29" s="1"/>
  <c r="I86" i="28"/>
  <c r="I86" i="29" s="1"/>
  <c r="F86" i="29"/>
  <c r="AN85" i="29"/>
  <c r="AM85" i="29"/>
  <c r="E85" i="29" s="1"/>
  <c r="AK85" i="29"/>
  <c r="AJ85" i="29"/>
  <c r="AF85" i="29"/>
  <c r="AC85" i="29"/>
  <c r="AB85" i="29"/>
  <c r="Z85" i="28"/>
  <c r="Z85" i="29" s="1"/>
  <c r="U85" i="28"/>
  <c r="F85" i="29"/>
  <c r="AN84" i="29"/>
  <c r="AM84" i="29"/>
  <c r="E84" i="29" s="1"/>
  <c r="AK84" i="29"/>
  <c r="AJ84" i="29"/>
  <c r="AG84" i="29"/>
  <c r="AF84" i="29"/>
  <c r="AC84" i="29"/>
  <c r="AB84" i="29"/>
  <c r="Z84" i="28"/>
  <c r="Z84" i="29" s="1"/>
  <c r="U84" i="28"/>
  <c r="Q84" i="28"/>
  <c r="Q84" i="29" s="1"/>
  <c r="M84" i="28"/>
  <c r="M84" i="29" s="1"/>
  <c r="I84" i="28"/>
  <c r="I84" i="29" s="1"/>
  <c r="F84" i="29"/>
  <c r="AN83" i="29"/>
  <c r="AM83" i="29"/>
  <c r="E83" i="29" s="1"/>
  <c r="AK83" i="29"/>
  <c r="AJ83" i="29"/>
  <c r="AG83" i="29"/>
  <c r="AF83" i="29"/>
  <c r="AC83" i="29"/>
  <c r="AB83" i="29"/>
  <c r="Z83" i="28"/>
  <c r="Z83" i="29" s="1"/>
  <c r="U83" i="28"/>
  <c r="Q83" i="28"/>
  <c r="Q83" i="29" s="1"/>
  <c r="I83" i="28"/>
  <c r="I83" i="29" s="1"/>
  <c r="F83" i="29"/>
  <c r="AN82" i="29"/>
  <c r="AM82" i="29"/>
  <c r="E82" i="29" s="1"/>
  <c r="AK82" i="29"/>
  <c r="AJ82" i="29"/>
  <c r="AG82" i="29"/>
  <c r="AF82" i="29"/>
  <c r="AC82" i="29"/>
  <c r="AB82" i="29"/>
  <c r="U82" i="28"/>
  <c r="Q82" i="28"/>
  <c r="Q82" i="29" s="1"/>
  <c r="M82" i="28"/>
  <c r="M82" i="29" s="1"/>
  <c r="I82" i="28"/>
  <c r="I82" i="29" s="1"/>
  <c r="F82" i="29"/>
  <c r="AN81" i="29"/>
  <c r="AM81" i="29"/>
  <c r="E81" i="29" s="1"/>
  <c r="AK81" i="29"/>
  <c r="AJ81" i="29"/>
  <c r="AG81" i="29"/>
  <c r="AF81" i="29"/>
  <c r="AB81" i="29"/>
  <c r="Z81" i="28"/>
  <c r="Z81" i="29" s="1"/>
  <c r="U81" i="28"/>
  <c r="F81" i="29"/>
  <c r="AN80" i="29"/>
  <c r="AM80" i="29"/>
  <c r="E80" i="29" s="1"/>
  <c r="AK80" i="29"/>
  <c r="AJ80" i="29"/>
  <c r="AG80" i="29"/>
  <c r="AF80" i="29"/>
  <c r="AB80" i="29"/>
  <c r="U80" i="28"/>
  <c r="Q80" i="28"/>
  <c r="Q80" i="29" s="1"/>
  <c r="M80" i="28"/>
  <c r="M80" i="29" s="1"/>
  <c r="I80" i="28"/>
  <c r="I80" i="29" s="1"/>
  <c r="F80" i="29"/>
  <c r="AN79" i="29"/>
  <c r="AM79" i="29"/>
  <c r="E79" i="29" s="1"/>
  <c r="AK79" i="29"/>
  <c r="AJ79" i="29"/>
  <c r="AF79" i="29"/>
  <c r="AC79" i="29"/>
  <c r="AB79" i="29"/>
  <c r="Z79" i="28"/>
  <c r="Z79" i="29" s="1"/>
  <c r="U79" i="28"/>
  <c r="M79" i="28"/>
  <c r="M79" i="29" s="1"/>
  <c r="F79" i="29"/>
  <c r="AN78" i="29"/>
  <c r="AM78" i="29"/>
  <c r="E78" i="29" s="1"/>
  <c r="AK78" i="29"/>
  <c r="AJ78" i="29"/>
  <c r="AG78" i="29"/>
  <c r="AF78" i="29"/>
  <c r="AC78" i="29"/>
  <c r="AB78" i="29"/>
  <c r="U78" i="28"/>
  <c r="Q78" i="28"/>
  <c r="Q78" i="29" s="1"/>
  <c r="M78" i="28"/>
  <c r="M78" i="29" s="1"/>
  <c r="I78" i="28"/>
  <c r="I78" i="29" s="1"/>
  <c r="F78" i="29"/>
  <c r="AN77" i="29"/>
  <c r="AM77" i="29"/>
  <c r="E77" i="29" s="1"/>
  <c r="AJ77" i="29"/>
  <c r="AG77" i="29"/>
  <c r="AF77" i="29"/>
  <c r="AB77" i="29"/>
  <c r="Z77" i="28"/>
  <c r="Z77" i="29" s="1"/>
  <c r="U77" i="28"/>
  <c r="F77" i="29"/>
  <c r="AN76" i="29"/>
  <c r="AM76" i="29"/>
  <c r="E76" i="29" s="1"/>
  <c r="AK76" i="29"/>
  <c r="AJ76" i="29"/>
  <c r="AG76" i="29"/>
  <c r="AF76" i="29"/>
  <c r="AC76" i="29"/>
  <c r="AB76" i="29"/>
  <c r="Z76" i="28"/>
  <c r="Z76" i="29" s="1"/>
  <c r="U76" i="28"/>
  <c r="U76" i="29" s="1"/>
  <c r="Q76" i="28"/>
  <c r="Q76" i="29" s="1"/>
  <c r="M76" i="28"/>
  <c r="M76" i="29" s="1"/>
  <c r="I76" i="28"/>
  <c r="I76" i="29" s="1"/>
  <c r="F76" i="29"/>
  <c r="AN75" i="29"/>
  <c r="AM75" i="29"/>
  <c r="E75" i="29" s="1"/>
  <c r="AK75" i="29"/>
  <c r="AJ75" i="29"/>
  <c r="AG75" i="29"/>
  <c r="AF75" i="29"/>
  <c r="AC75" i="29"/>
  <c r="AB75" i="29"/>
  <c r="Z75" i="28"/>
  <c r="Z75" i="29" s="1"/>
  <c r="U75" i="28"/>
  <c r="U75" i="29" s="1"/>
  <c r="Q75" i="28"/>
  <c r="Q75" i="29" s="1"/>
  <c r="I75" i="28"/>
  <c r="I75" i="29" s="1"/>
  <c r="F75" i="29"/>
  <c r="AN74" i="29"/>
  <c r="AM74" i="29"/>
  <c r="E74" i="29" s="1"/>
  <c r="AK74" i="29"/>
  <c r="AJ74" i="29"/>
  <c r="AG74" i="29"/>
  <c r="AF74" i="29"/>
  <c r="AC74" i="29"/>
  <c r="AB74" i="29"/>
  <c r="U74" i="28"/>
  <c r="U74" i="29" s="1"/>
  <c r="Q74" i="28"/>
  <c r="Q74" i="29" s="1"/>
  <c r="M74" i="28"/>
  <c r="M74" i="29" s="1"/>
  <c r="I74" i="28"/>
  <c r="I74" i="29" s="1"/>
  <c r="F74" i="29"/>
  <c r="AN73" i="29"/>
  <c r="AM73" i="29"/>
  <c r="E73" i="29" s="1"/>
  <c r="AK73" i="29"/>
  <c r="AJ73" i="29"/>
  <c r="AG73" i="29"/>
  <c r="AF73" i="29"/>
  <c r="AC73" i="29"/>
  <c r="AB73" i="29"/>
  <c r="Z73" i="28"/>
  <c r="Z73" i="29" s="1"/>
  <c r="U73" i="28"/>
  <c r="F73" i="29"/>
  <c r="AN72" i="29"/>
  <c r="AM72" i="29"/>
  <c r="E72" i="29" s="1"/>
  <c r="AL72" i="28"/>
  <c r="AL72" i="29" s="1"/>
  <c r="AK72" i="29"/>
  <c r="AJ72" i="29"/>
  <c r="AG72" i="29"/>
  <c r="AF72" i="29"/>
  <c r="AC72" i="29"/>
  <c r="AB72" i="29"/>
  <c r="U72" i="28"/>
  <c r="Q72" i="28"/>
  <c r="Q72" i="29" s="1"/>
  <c r="M72" i="28"/>
  <c r="M72" i="29" s="1"/>
  <c r="I72" i="28"/>
  <c r="I72" i="29" s="1"/>
  <c r="F72" i="29"/>
  <c r="AN71" i="29"/>
  <c r="AM71" i="29"/>
  <c r="E71" i="29" s="1"/>
  <c r="AK71" i="29"/>
  <c r="AJ71" i="29"/>
  <c r="AG71" i="29"/>
  <c r="AF71" i="29"/>
  <c r="AB71" i="29"/>
  <c r="Z71" i="28"/>
  <c r="Z71" i="29" s="1"/>
  <c r="U71" i="28"/>
  <c r="M71" i="28"/>
  <c r="M71" i="29" s="1"/>
  <c r="F71" i="29"/>
  <c r="AN70" i="29"/>
  <c r="AM70" i="29"/>
  <c r="E70" i="29" s="1"/>
  <c r="AK70" i="29"/>
  <c r="AJ70" i="29"/>
  <c r="AG70" i="29"/>
  <c r="AF70" i="29"/>
  <c r="AC70" i="29"/>
  <c r="AB70" i="29"/>
  <c r="U70" i="28"/>
  <c r="Q70" i="28"/>
  <c r="Q70" i="29" s="1"/>
  <c r="M70" i="28"/>
  <c r="M70" i="29" s="1"/>
  <c r="I70" i="28"/>
  <c r="I70" i="29" s="1"/>
  <c r="F70" i="29"/>
  <c r="AN69" i="29"/>
  <c r="AM69" i="29"/>
  <c r="E69" i="29" s="1"/>
  <c r="AK69" i="29"/>
  <c r="AJ69" i="29"/>
  <c r="AG69" i="29"/>
  <c r="AF69" i="29"/>
  <c r="AC69" i="29"/>
  <c r="AB69" i="29"/>
  <c r="Z69" i="28"/>
  <c r="Z69" i="29" s="1"/>
  <c r="U69" i="28"/>
  <c r="F69" i="29"/>
  <c r="AN68" i="29"/>
  <c r="AM68" i="29"/>
  <c r="E68" i="29" s="1"/>
  <c r="AK68" i="29"/>
  <c r="AJ68" i="29"/>
  <c r="AF68" i="29"/>
  <c r="AC68" i="29"/>
  <c r="AB68" i="29"/>
  <c r="Z68" i="28"/>
  <c r="Z68" i="29" s="1"/>
  <c r="U68" i="28"/>
  <c r="Q68" i="28"/>
  <c r="Q68" i="29" s="1"/>
  <c r="M68" i="28"/>
  <c r="M68" i="29" s="1"/>
  <c r="I68" i="28"/>
  <c r="I68" i="29" s="1"/>
  <c r="F68" i="29"/>
  <c r="AN67" i="29"/>
  <c r="AM67" i="29"/>
  <c r="E67" i="29" s="1"/>
  <c r="AJ67" i="29"/>
  <c r="AG67" i="29"/>
  <c r="AF67" i="29"/>
  <c r="AB67" i="29"/>
  <c r="Z67" i="28"/>
  <c r="Z67" i="29" s="1"/>
  <c r="U67" i="28"/>
  <c r="Q67" i="28"/>
  <c r="Q67" i="29" s="1"/>
  <c r="I67" i="28"/>
  <c r="I67" i="29" s="1"/>
  <c r="F67" i="29"/>
  <c r="AN66" i="29"/>
  <c r="AM66" i="29"/>
  <c r="E66" i="29" s="1"/>
  <c r="AK66" i="29"/>
  <c r="AJ66" i="29"/>
  <c r="AG66" i="29"/>
  <c r="AF66" i="29"/>
  <c r="AC66" i="29"/>
  <c r="AB66" i="29"/>
  <c r="U66" i="28"/>
  <c r="Q66" i="28"/>
  <c r="Q66" i="29" s="1"/>
  <c r="M66" i="28"/>
  <c r="M66" i="29" s="1"/>
  <c r="I66" i="28"/>
  <c r="I66" i="29" s="1"/>
  <c r="F66" i="29"/>
  <c r="AN65" i="29"/>
  <c r="AM65" i="29"/>
  <c r="E65" i="29" s="1"/>
  <c r="AK65" i="29"/>
  <c r="AJ65" i="29"/>
  <c r="AG65" i="29"/>
  <c r="AF65" i="29"/>
  <c r="AC65" i="29"/>
  <c r="AB65" i="29"/>
  <c r="Z65" i="28"/>
  <c r="Z65" i="29" s="1"/>
  <c r="U65" i="28"/>
  <c r="F65" i="29"/>
  <c r="AN64" i="29"/>
  <c r="AM64" i="29"/>
  <c r="E64" i="29" s="1"/>
  <c r="AL64" i="28"/>
  <c r="AL64" i="29" s="1"/>
  <c r="AK64" i="29"/>
  <c r="AJ64" i="29"/>
  <c r="AG64" i="29"/>
  <c r="AF64" i="29"/>
  <c r="AD64" i="28"/>
  <c r="AD64" i="29" s="1"/>
  <c r="AC64" i="29"/>
  <c r="AB64" i="29"/>
  <c r="U64" i="28"/>
  <c r="U64" i="29" s="1"/>
  <c r="Q64" i="28"/>
  <c r="Q64" i="29" s="1"/>
  <c r="M64" i="28"/>
  <c r="M64" i="29" s="1"/>
  <c r="I64" i="28"/>
  <c r="I64" i="29" s="1"/>
  <c r="F64" i="29"/>
  <c r="AN63" i="29"/>
  <c r="AM63" i="29"/>
  <c r="E63" i="29" s="1"/>
  <c r="AK63" i="29"/>
  <c r="AJ63" i="29"/>
  <c r="AF63" i="29"/>
  <c r="AC63" i="29"/>
  <c r="AB63" i="29"/>
  <c r="Z63" i="28"/>
  <c r="Z63" i="29" s="1"/>
  <c r="U63" i="28"/>
  <c r="U63" i="29" s="1"/>
  <c r="M63" i="28"/>
  <c r="M63" i="29" s="1"/>
  <c r="F63" i="29"/>
  <c r="AN62" i="29"/>
  <c r="AM62" i="29"/>
  <c r="E62" i="29" s="1"/>
  <c r="AK62" i="29"/>
  <c r="AJ62" i="29"/>
  <c r="AG62" i="29"/>
  <c r="AF62" i="29"/>
  <c r="AC62" i="29"/>
  <c r="AB62" i="29"/>
  <c r="U62" i="28"/>
  <c r="U62" i="29" s="1"/>
  <c r="Q62" i="28"/>
  <c r="Q62" i="29" s="1"/>
  <c r="M62" i="28"/>
  <c r="M62" i="29" s="1"/>
  <c r="I62" i="28"/>
  <c r="I62" i="29" s="1"/>
  <c r="F62" i="29"/>
  <c r="AN61" i="29"/>
  <c r="AM61" i="29"/>
  <c r="E61" i="29" s="1"/>
  <c r="AK61" i="29"/>
  <c r="AJ61" i="29"/>
  <c r="AG61" i="29"/>
  <c r="AF61" i="29"/>
  <c r="AC61" i="29"/>
  <c r="AB61" i="29"/>
  <c r="Z61" i="28"/>
  <c r="Z61" i="29" s="1"/>
  <c r="U61" i="28"/>
  <c r="U61" i="29" s="1"/>
  <c r="F61" i="29"/>
  <c r="AN60" i="29"/>
  <c r="AM60" i="29"/>
  <c r="E60" i="29" s="1"/>
  <c r="AK60" i="29"/>
  <c r="AJ60" i="29"/>
  <c r="AG60" i="29"/>
  <c r="AF60" i="29"/>
  <c r="AC60" i="29"/>
  <c r="AB60" i="29"/>
  <c r="Z60" i="28"/>
  <c r="Z60" i="29" s="1"/>
  <c r="U60" i="28"/>
  <c r="U60" i="29" s="1"/>
  <c r="Q60" i="28"/>
  <c r="Q60" i="29" s="1"/>
  <c r="M60" i="28"/>
  <c r="M60" i="29" s="1"/>
  <c r="I60" i="28"/>
  <c r="I60" i="29" s="1"/>
  <c r="F60" i="29"/>
  <c r="AN59" i="29"/>
  <c r="AM59" i="29"/>
  <c r="E59" i="29" s="1"/>
  <c r="AK59" i="29"/>
  <c r="AJ59" i="29"/>
  <c r="AH59" i="28"/>
  <c r="AH59" i="29" s="1"/>
  <c r="AG59" i="29"/>
  <c r="AF59" i="29"/>
  <c r="AC59" i="29"/>
  <c r="AB59" i="29"/>
  <c r="Z59" i="28"/>
  <c r="Z59" i="29" s="1"/>
  <c r="U59" i="28"/>
  <c r="U59" i="29" s="1"/>
  <c r="Q59" i="28"/>
  <c r="Q59" i="29" s="1"/>
  <c r="I59" i="28"/>
  <c r="I59" i="29" s="1"/>
  <c r="F59" i="29"/>
  <c r="AN58" i="29"/>
  <c r="AM58" i="29"/>
  <c r="E58" i="29" s="1"/>
  <c r="AK58" i="29"/>
  <c r="AJ58" i="29"/>
  <c r="AG58" i="29"/>
  <c r="AF58" i="29"/>
  <c r="AC58" i="29"/>
  <c r="AB58" i="29"/>
  <c r="U58" i="28"/>
  <c r="U58" i="29" s="1"/>
  <c r="Q58" i="28"/>
  <c r="Q58" i="29" s="1"/>
  <c r="M58" i="28"/>
  <c r="M58" i="29" s="1"/>
  <c r="I58" i="28"/>
  <c r="I58" i="29" s="1"/>
  <c r="F58" i="29"/>
  <c r="AN57" i="29"/>
  <c r="AM57" i="29"/>
  <c r="E57" i="29" s="1"/>
  <c r="AJ57" i="29"/>
  <c r="AG57" i="29"/>
  <c r="AF57" i="29"/>
  <c r="AB57" i="29"/>
  <c r="Z57" i="28"/>
  <c r="Z57" i="29" s="1"/>
  <c r="U57" i="28"/>
  <c r="U57" i="29" s="1"/>
  <c r="F57" i="29"/>
  <c r="AN56" i="29"/>
  <c r="AM56" i="29"/>
  <c r="E56" i="29" s="1"/>
  <c r="AK56" i="29"/>
  <c r="AJ56" i="29"/>
  <c r="AG56" i="29"/>
  <c r="AF56" i="29"/>
  <c r="AB56" i="29"/>
  <c r="U56" i="28"/>
  <c r="U56" i="29" s="1"/>
  <c r="Q56" i="28"/>
  <c r="Q56" i="29" s="1"/>
  <c r="M56" i="28"/>
  <c r="M56" i="29" s="1"/>
  <c r="I56" i="28"/>
  <c r="I56" i="29" s="1"/>
  <c r="F56" i="29"/>
  <c r="AN55" i="29"/>
  <c r="AM55" i="29"/>
  <c r="E55" i="29" s="1"/>
  <c r="AJ55" i="29"/>
  <c r="AG55" i="29"/>
  <c r="AF55" i="29"/>
  <c r="AB55" i="29"/>
  <c r="Z55" i="28"/>
  <c r="Z55" i="29" s="1"/>
  <c r="U55" i="28"/>
  <c r="U55" i="29" s="1"/>
  <c r="M55" i="28"/>
  <c r="M55" i="29" s="1"/>
  <c r="F55" i="29"/>
  <c r="AN54" i="29"/>
  <c r="AM54" i="29"/>
  <c r="E54" i="29" s="1"/>
  <c r="AK54" i="29"/>
  <c r="AJ54" i="29"/>
  <c r="AG54" i="29"/>
  <c r="AF54" i="29"/>
  <c r="AC54" i="29"/>
  <c r="AB54" i="29"/>
  <c r="U54" i="28"/>
  <c r="U54" i="29" s="1"/>
  <c r="Q54" i="28"/>
  <c r="Q54" i="29" s="1"/>
  <c r="M54" i="28"/>
  <c r="M54" i="29" s="1"/>
  <c r="I54" i="28"/>
  <c r="I54" i="29" s="1"/>
  <c r="F54" i="29"/>
  <c r="AN53" i="29"/>
  <c r="AM53" i="29"/>
  <c r="E53" i="29" s="1"/>
  <c r="AK53" i="29"/>
  <c r="AJ53" i="29"/>
  <c r="AF53" i="29"/>
  <c r="AC53" i="29"/>
  <c r="AB53" i="29"/>
  <c r="Z53" i="28"/>
  <c r="Z53" i="29" s="1"/>
  <c r="U53" i="28"/>
  <c r="U53" i="29" s="1"/>
  <c r="F53" i="29"/>
  <c r="AN52" i="29"/>
  <c r="AM52" i="29"/>
  <c r="E52" i="29" s="1"/>
  <c r="AK52" i="29"/>
  <c r="AJ52" i="29"/>
  <c r="AG52" i="29"/>
  <c r="AF52" i="29"/>
  <c r="AC52" i="29"/>
  <c r="AB52" i="29"/>
  <c r="Z52" i="28"/>
  <c r="Z52" i="29" s="1"/>
  <c r="U52" i="28"/>
  <c r="U52" i="29" s="1"/>
  <c r="Q52" i="28"/>
  <c r="Q52" i="29" s="1"/>
  <c r="M52" i="28"/>
  <c r="M52" i="29" s="1"/>
  <c r="I52" i="28"/>
  <c r="I52" i="29" s="1"/>
  <c r="F52" i="29"/>
  <c r="AN51" i="29"/>
  <c r="AM51" i="29"/>
  <c r="E51" i="29" s="1"/>
  <c r="AK51" i="29"/>
  <c r="AJ51" i="29"/>
  <c r="AF51" i="29"/>
  <c r="AC51" i="29"/>
  <c r="AB51" i="29"/>
  <c r="Z51" i="28"/>
  <c r="Z51" i="29" s="1"/>
  <c r="U51" i="28"/>
  <c r="U51" i="29" s="1"/>
  <c r="Q51" i="28"/>
  <c r="Q51" i="29" s="1"/>
  <c r="I51" i="28"/>
  <c r="I51" i="29" s="1"/>
  <c r="F51" i="29"/>
  <c r="AN50" i="29"/>
  <c r="AM50" i="29"/>
  <c r="E50" i="29" s="1"/>
  <c r="AK50" i="29"/>
  <c r="AJ50" i="29"/>
  <c r="AG50" i="29"/>
  <c r="AF50" i="29"/>
  <c r="AC50" i="29"/>
  <c r="AB50" i="29"/>
  <c r="U50" i="28"/>
  <c r="U50" i="29" s="1"/>
  <c r="Q50" i="28"/>
  <c r="Q50" i="29" s="1"/>
  <c r="M50" i="28"/>
  <c r="M50" i="29" s="1"/>
  <c r="I50" i="28"/>
  <c r="I50" i="29" s="1"/>
  <c r="F50" i="29"/>
  <c r="AN49" i="29"/>
  <c r="AM49" i="29"/>
  <c r="E49" i="29" s="1"/>
  <c r="AJ49" i="29"/>
  <c r="AG49" i="29"/>
  <c r="AF49" i="29"/>
  <c r="AB49" i="29"/>
  <c r="Z49" i="28"/>
  <c r="Z49" i="29" s="1"/>
  <c r="U49" i="28"/>
  <c r="U49" i="29" s="1"/>
  <c r="F49" i="29"/>
  <c r="AN48" i="29"/>
  <c r="AM48" i="29"/>
  <c r="E48" i="29" s="1"/>
  <c r="AJ48" i="29"/>
  <c r="AG48" i="29"/>
  <c r="AF48" i="29"/>
  <c r="AC48" i="29"/>
  <c r="AB48" i="29"/>
  <c r="U48" i="28"/>
  <c r="U48" i="29" s="1"/>
  <c r="Q48" i="28"/>
  <c r="Q48" i="29" s="1"/>
  <c r="M48" i="28"/>
  <c r="M48" i="29" s="1"/>
  <c r="I48" i="28"/>
  <c r="I48" i="29" s="1"/>
  <c r="F48" i="29"/>
  <c r="AN47" i="29"/>
  <c r="AM47" i="29"/>
  <c r="E47" i="29" s="1"/>
  <c r="AJ47" i="29"/>
  <c r="AG47" i="29"/>
  <c r="AF47" i="29"/>
  <c r="AB47" i="29"/>
  <c r="Z47" i="28"/>
  <c r="Z47" i="29" s="1"/>
  <c r="U47" i="28"/>
  <c r="U47" i="29" s="1"/>
  <c r="M47" i="28"/>
  <c r="M47" i="29" s="1"/>
  <c r="F47" i="29"/>
  <c r="AN46" i="29"/>
  <c r="AM46" i="29"/>
  <c r="E46" i="29" s="1"/>
  <c r="AK46" i="29"/>
  <c r="AJ46" i="29"/>
  <c r="AG46" i="29"/>
  <c r="AF46" i="29"/>
  <c r="AC46" i="29"/>
  <c r="AB46" i="29"/>
  <c r="U46" i="28"/>
  <c r="Q46" i="28"/>
  <c r="Q46" i="29" s="1"/>
  <c r="M46" i="28"/>
  <c r="M46" i="29" s="1"/>
  <c r="I46" i="28"/>
  <c r="I46" i="29" s="1"/>
  <c r="F46" i="29"/>
  <c r="AN45" i="29"/>
  <c r="AM45" i="29"/>
  <c r="E45" i="29" s="1"/>
  <c r="AK45" i="29"/>
  <c r="AJ45" i="29"/>
  <c r="AF45" i="29"/>
  <c r="AC45" i="29"/>
  <c r="AB45" i="29"/>
  <c r="Z45" i="28"/>
  <c r="Z45" i="29" s="1"/>
  <c r="U45" i="28"/>
  <c r="F45" i="29"/>
  <c r="AN44" i="29"/>
  <c r="AM44" i="29"/>
  <c r="E44" i="29" s="1"/>
  <c r="AK44" i="29"/>
  <c r="AJ44" i="29"/>
  <c r="AG44" i="29"/>
  <c r="AF44" i="29"/>
  <c r="AC44" i="29"/>
  <c r="AB44" i="29"/>
  <c r="Z44" i="28"/>
  <c r="Z44" i="29" s="1"/>
  <c r="U44" i="28"/>
  <c r="Q44" i="28"/>
  <c r="Q44" i="29" s="1"/>
  <c r="M44" i="28"/>
  <c r="M44" i="29" s="1"/>
  <c r="I44" i="28"/>
  <c r="I44" i="29" s="1"/>
  <c r="F44" i="29"/>
  <c r="AN43" i="29"/>
  <c r="AM43" i="29"/>
  <c r="E43" i="29" s="1"/>
  <c r="AK43" i="29"/>
  <c r="AJ43" i="29"/>
  <c r="AF43" i="29"/>
  <c r="AC43" i="29"/>
  <c r="AB43" i="29"/>
  <c r="Z43" i="28"/>
  <c r="Z43" i="29" s="1"/>
  <c r="U43" i="28"/>
  <c r="Q43" i="28"/>
  <c r="Q43" i="29" s="1"/>
  <c r="I43" i="28"/>
  <c r="I43" i="29" s="1"/>
  <c r="F43" i="29"/>
  <c r="AN42" i="29"/>
  <c r="AM42" i="29"/>
  <c r="E42" i="29" s="1"/>
  <c r="AK42" i="29"/>
  <c r="AJ42" i="29"/>
  <c r="AG42" i="29"/>
  <c r="AF42" i="29"/>
  <c r="AC42" i="29"/>
  <c r="AB42" i="29"/>
  <c r="U42" i="28"/>
  <c r="Q42" i="28"/>
  <c r="Q42" i="29" s="1"/>
  <c r="M42" i="28"/>
  <c r="M42" i="29" s="1"/>
  <c r="I42" i="28"/>
  <c r="I42" i="29" s="1"/>
  <c r="F42" i="29"/>
  <c r="AN41" i="29"/>
  <c r="AM41" i="29"/>
  <c r="E41" i="29" s="1"/>
  <c r="AK41" i="29"/>
  <c r="AJ41" i="29"/>
  <c r="AG41" i="29"/>
  <c r="AF41" i="29"/>
  <c r="AC41" i="29"/>
  <c r="AB41" i="29"/>
  <c r="Z41" i="28"/>
  <c r="Z41" i="29" s="1"/>
  <c r="U41" i="28"/>
  <c r="F41" i="29"/>
  <c r="AN40" i="29"/>
  <c r="AM40" i="29"/>
  <c r="E40" i="29" s="1"/>
  <c r="AJ40" i="29"/>
  <c r="AG40" i="29"/>
  <c r="AF40" i="29"/>
  <c r="AC40" i="29"/>
  <c r="AB40" i="29"/>
  <c r="U40" i="28"/>
  <c r="U40" i="29" s="1"/>
  <c r="Q40" i="28"/>
  <c r="Q40" i="29" s="1"/>
  <c r="M40" i="28"/>
  <c r="M40" i="29" s="1"/>
  <c r="I40" i="28"/>
  <c r="I40" i="29" s="1"/>
  <c r="F40" i="29"/>
  <c r="AN39" i="29"/>
  <c r="AM39" i="29"/>
  <c r="E39" i="29" s="1"/>
  <c r="AJ39" i="29"/>
  <c r="AG39" i="29"/>
  <c r="AF39" i="29"/>
  <c r="AB39" i="29"/>
  <c r="Z39" i="28"/>
  <c r="Z39" i="29" s="1"/>
  <c r="U39" i="28"/>
  <c r="U39" i="29" s="1"/>
  <c r="M39" i="28"/>
  <c r="M39" i="29" s="1"/>
  <c r="F39" i="29"/>
  <c r="AN38" i="29"/>
  <c r="AM38" i="29"/>
  <c r="E38" i="29" s="1"/>
  <c r="AK38" i="29"/>
  <c r="AJ38" i="29"/>
  <c r="AG38" i="29"/>
  <c r="AF38" i="29"/>
  <c r="AC38" i="29"/>
  <c r="AB38" i="29"/>
  <c r="U38" i="28"/>
  <c r="U38" i="29" s="1"/>
  <c r="Q38" i="28"/>
  <c r="Q38" i="29" s="1"/>
  <c r="M38" i="28"/>
  <c r="M38" i="29" s="1"/>
  <c r="I38" i="28"/>
  <c r="I38" i="29" s="1"/>
  <c r="F38" i="29"/>
  <c r="AN37" i="29"/>
  <c r="AM37" i="29"/>
  <c r="E37" i="29" s="1"/>
  <c r="AJ37" i="29"/>
  <c r="AF37" i="29"/>
  <c r="AD37" i="28"/>
  <c r="AD37" i="29" s="1"/>
  <c r="AC37" i="29"/>
  <c r="AB37" i="29"/>
  <c r="Z37" i="28"/>
  <c r="Z37" i="29" s="1"/>
  <c r="U37" i="28"/>
  <c r="U37" i="29" s="1"/>
  <c r="F37" i="29"/>
  <c r="AN36" i="29"/>
  <c r="AM36" i="29"/>
  <c r="E36" i="29" s="1"/>
  <c r="AK36" i="29"/>
  <c r="AJ36" i="29"/>
  <c r="AG36" i="29"/>
  <c r="AF36" i="29"/>
  <c r="AC36" i="29"/>
  <c r="AB36" i="29"/>
  <c r="Z36" i="28"/>
  <c r="Z36" i="29" s="1"/>
  <c r="U36" i="28"/>
  <c r="U36" i="29" s="1"/>
  <c r="Q36" i="28"/>
  <c r="Q36" i="29" s="1"/>
  <c r="M36" i="28"/>
  <c r="M36" i="29" s="1"/>
  <c r="I36" i="28"/>
  <c r="I36" i="29" s="1"/>
  <c r="F36" i="29"/>
  <c r="AN35" i="29"/>
  <c r="AM35" i="29"/>
  <c r="E35" i="29" s="1"/>
  <c r="AK35" i="29"/>
  <c r="AJ35" i="29"/>
  <c r="AF35" i="29"/>
  <c r="AD35" i="28"/>
  <c r="AD35" i="29" s="1"/>
  <c r="AC35" i="29"/>
  <c r="AB35" i="29"/>
  <c r="Z35" i="28"/>
  <c r="Z35" i="29" s="1"/>
  <c r="U35" i="28"/>
  <c r="U35" i="29" s="1"/>
  <c r="Q35" i="28"/>
  <c r="Q35" i="29" s="1"/>
  <c r="I35" i="28"/>
  <c r="I35" i="29" s="1"/>
  <c r="F35" i="29"/>
  <c r="AN34" i="29"/>
  <c r="AM34" i="29"/>
  <c r="E34" i="29" s="1"/>
  <c r="AK34" i="29"/>
  <c r="AJ34" i="29"/>
  <c r="AG34" i="29"/>
  <c r="AF34" i="29"/>
  <c r="AC34" i="29"/>
  <c r="AB34" i="29"/>
  <c r="U34" i="28"/>
  <c r="U34" i="29" s="1"/>
  <c r="Q34" i="28"/>
  <c r="Q34" i="29" s="1"/>
  <c r="M34" i="28"/>
  <c r="M34" i="29" s="1"/>
  <c r="I34" i="28"/>
  <c r="I34" i="29" s="1"/>
  <c r="F34" i="29"/>
  <c r="AN33" i="29"/>
  <c r="AM33" i="29"/>
  <c r="E33" i="29" s="1"/>
  <c r="AK33" i="29"/>
  <c r="AJ33" i="29"/>
  <c r="AF33" i="29"/>
  <c r="AC33" i="29"/>
  <c r="AB33" i="29"/>
  <c r="Z33" i="28"/>
  <c r="Z33" i="29" s="1"/>
  <c r="U33" i="28"/>
  <c r="U33" i="29" s="1"/>
  <c r="F33" i="29"/>
  <c r="AN32" i="29"/>
  <c r="AM32" i="29"/>
  <c r="E32" i="29" s="1"/>
  <c r="AJ32" i="29"/>
  <c r="AG32" i="29"/>
  <c r="AF32" i="29"/>
  <c r="AC32" i="29"/>
  <c r="AB32" i="29"/>
  <c r="U32" i="28"/>
  <c r="U32" i="29" s="1"/>
  <c r="Q32" i="28"/>
  <c r="Q32" i="29" s="1"/>
  <c r="M32" i="28"/>
  <c r="M32" i="29" s="1"/>
  <c r="I32" i="28"/>
  <c r="I32" i="29" s="1"/>
  <c r="F32" i="29"/>
  <c r="AN31" i="29"/>
  <c r="AM31" i="29"/>
  <c r="E31" i="29" s="1"/>
  <c r="AL31" i="28"/>
  <c r="AL31" i="29" s="1"/>
  <c r="AK31" i="29"/>
  <c r="AJ31" i="29"/>
  <c r="AG31" i="29"/>
  <c r="AF31" i="29"/>
  <c r="AD31" i="28"/>
  <c r="AD31" i="29" s="1"/>
  <c r="AC31" i="29"/>
  <c r="AB31" i="29"/>
  <c r="Z31" i="28"/>
  <c r="Z31" i="29" s="1"/>
  <c r="U31" i="28"/>
  <c r="M31" i="28"/>
  <c r="M31" i="29" s="1"/>
  <c r="F31" i="29"/>
  <c r="AN30" i="29"/>
  <c r="AM30" i="29"/>
  <c r="E30" i="29" s="1"/>
  <c r="AK30" i="29"/>
  <c r="AJ30" i="29"/>
  <c r="AG30" i="29"/>
  <c r="AF30" i="29"/>
  <c r="AC30" i="29"/>
  <c r="AB30" i="29"/>
  <c r="U30" i="28"/>
  <c r="Q30" i="28"/>
  <c r="Q30" i="29" s="1"/>
  <c r="M30" i="28"/>
  <c r="M30" i="29" s="1"/>
  <c r="I30" i="28"/>
  <c r="I30" i="29" s="1"/>
  <c r="F30" i="29"/>
  <c r="AN29" i="29"/>
  <c r="AM29" i="29"/>
  <c r="E29" i="29" s="1"/>
  <c r="AK29" i="29"/>
  <c r="AJ29" i="29"/>
  <c r="AG29" i="29"/>
  <c r="AF29" i="29"/>
  <c r="AD29" i="28"/>
  <c r="AD29" i="29" s="1"/>
  <c r="AC29" i="29"/>
  <c r="AB29" i="29"/>
  <c r="Z29" i="28"/>
  <c r="Z29" i="29" s="1"/>
  <c r="U29" i="28"/>
  <c r="F29" i="29"/>
  <c r="AN28" i="29"/>
  <c r="AM28" i="29"/>
  <c r="E28" i="29" s="1"/>
  <c r="AK28" i="29"/>
  <c r="AJ28" i="29"/>
  <c r="AG28" i="29"/>
  <c r="AF28" i="29"/>
  <c r="AC28" i="29"/>
  <c r="AB28" i="29"/>
  <c r="Z28" i="28"/>
  <c r="Z28" i="29" s="1"/>
  <c r="U28" i="28"/>
  <c r="U28" i="29" s="1"/>
  <c r="Q28" i="28"/>
  <c r="Q28" i="29" s="1"/>
  <c r="M28" i="28"/>
  <c r="M28" i="29" s="1"/>
  <c r="I28" i="28"/>
  <c r="I28" i="29" s="1"/>
  <c r="F28" i="29"/>
  <c r="AN27" i="29"/>
  <c r="AM27" i="29"/>
  <c r="E27" i="29" s="1"/>
  <c r="AK27" i="29"/>
  <c r="AJ27" i="29"/>
  <c r="AG27" i="29"/>
  <c r="AF27" i="29"/>
  <c r="AD27" i="28"/>
  <c r="AD27" i="29" s="1"/>
  <c r="AC27" i="29"/>
  <c r="AB27" i="29"/>
  <c r="U27" i="28"/>
  <c r="Q27" i="28"/>
  <c r="Q27" i="29" s="1"/>
  <c r="I27" i="28"/>
  <c r="I27" i="29" s="1"/>
  <c r="F27" i="29"/>
  <c r="AN26" i="29"/>
  <c r="AM26" i="29"/>
  <c r="E26" i="29" s="1"/>
  <c r="AK26" i="29"/>
  <c r="AJ26" i="29"/>
  <c r="AG26" i="29"/>
  <c r="AF26" i="29"/>
  <c r="AC26" i="29"/>
  <c r="AB26" i="29"/>
  <c r="U26" i="28"/>
  <c r="U26" i="29" s="1"/>
  <c r="M26" i="28"/>
  <c r="M26" i="29" s="1"/>
  <c r="F26" i="29"/>
  <c r="AN25" i="29"/>
  <c r="AM25" i="29"/>
  <c r="E25" i="29" s="1"/>
  <c r="AJ25" i="29"/>
  <c r="AG25" i="29"/>
  <c r="AF25" i="29"/>
  <c r="AB25" i="29"/>
  <c r="Z25" i="28"/>
  <c r="Z25" i="29" s="1"/>
  <c r="U25" i="28"/>
  <c r="U25" i="29" s="1"/>
  <c r="F25" i="29"/>
  <c r="AN24" i="29"/>
  <c r="AM24" i="29"/>
  <c r="E24" i="29" s="1"/>
  <c r="AL24" i="28"/>
  <c r="AL24" i="29" s="1"/>
  <c r="AK24" i="29"/>
  <c r="AJ24" i="29"/>
  <c r="AG24" i="29"/>
  <c r="AF24" i="29"/>
  <c r="AD24" i="28"/>
  <c r="AD24" i="29" s="1"/>
  <c r="AC24" i="29"/>
  <c r="AB24" i="29"/>
  <c r="U24" i="28"/>
  <c r="U24" i="29" s="1"/>
  <c r="Q24" i="28"/>
  <c r="Q24" i="29" s="1"/>
  <c r="M24" i="28"/>
  <c r="M24" i="29" s="1"/>
  <c r="I24" i="28"/>
  <c r="I24" i="29" s="1"/>
  <c r="F24" i="29"/>
  <c r="AN23" i="29"/>
  <c r="AM23" i="29"/>
  <c r="E23" i="29" s="1"/>
  <c r="AK23" i="29"/>
  <c r="AJ23" i="29"/>
  <c r="AF23" i="29"/>
  <c r="AC23" i="29"/>
  <c r="AB23" i="29"/>
  <c r="Z23" i="28"/>
  <c r="Z23" i="29" s="1"/>
  <c r="U23" i="28"/>
  <c r="U23" i="29" s="1"/>
  <c r="M23" i="28"/>
  <c r="M23" i="29" s="1"/>
  <c r="F23" i="29"/>
  <c r="AN22" i="29"/>
  <c r="AM22" i="29"/>
  <c r="E22" i="29" s="1"/>
  <c r="AK22" i="29"/>
  <c r="AJ22" i="29"/>
  <c r="AG22" i="29"/>
  <c r="AF22" i="29"/>
  <c r="AC22" i="29"/>
  <c r="AB22" i="29"/>
  <c r="U22" i="28"/>
  <c r="U22" i="29" s="1"/>
  <c r="Q22" i="28"/>
  <c r="Q22" i="29" s="1"/>
  <c r="I22" i="28"/>
  <c r="I22" i="29" s="1"/>
  <c r="F22" i="29"/>
  <c r="AN21" i="29"/>
  <c r="AM21" i="29"/>
  <c r="E21" i="29" s="1"/>
  <c r="AL21" i="28"/>
  <c r="AL21" i="29" s="1"/>
  <c r="AK21" i="29"/>
  <c r="AJ21" i="29"/>
  <c r="AG21" i="29"/>
  <c r="AF21" i="29"/>
  <c r="AD21" i="28"/>
  <c r="AD21" i="29" s="1"/>
  <c r="AC21" i="29"/>
  <c r="AB21" i="29"/>
  <c r="Z21" i="28"/>
  <c r="Z21" i="29" s="1"/>
  <c r="U21" i="28"/>
  <c r="U21" i="29" s="1"/>
  <c r="F21" i="29"/>
  <c r="AN20" i="29"/>
  <c r="AM20" i="29"/>
  <c r="E20" i="29" s="1"/>
  <c r="AK20" i="29"/>
  <c r="AJ20" i="29"/>
  <c r="AF20" i="29"/>
  <c r="AC20" i="29"/>
  <c r="AB20" i="29"/>
  <c r="Z20" i="28"/>
  <c r="Z20" i="29" s="1"/>
  <c r="U20" i="28"/>
  <c r="U20" i="29" s="1"/>
  <c r="Q20" i="28"/>
  <c r="Q20" i="29" s="1"/>
  <c r="M20" i="28"/>
  <c r="M20" i="29" s="1"/>
  <c r="I20" i="28"/>
  <c r="I20" i="29" s="1"/>
  <c r="F20" i="29"/>
  <c r="AN19" i="29"/>
  <c r="AM19" i="29"/>
  <c r="E19" i="29" s="1"/>
  <c r="AJ19" i="29"/>
  <c r="AG19" i="29"/>
  <c r="AF19" i="29"/>
  <c r="AD19" i="28"/>
  <c r="AD19" i="29" s="1"/>
  <c r="AC19" i="29"/>
  <c r="AB19" i="29"/>
  <c r="U19" i="28"/>
  <c r="Q19" i="28"/>
  <c r="Q19" i="29" s="1"/>
  <c r="I19" i="28"/>
  <c r="I19" i="29" s="1"/>
  <c r="F19" i="29"/>
  <c r="AN18" i="29"/>
  <c r="AM18" i="29"/>
  <c r="E18" i="29" s="1"/>
  <c r="AK18" i="29"/>
  <c r="AJ18" i="29"/>
  <c r="AG18" i="29"/>
  <c r="AF18" i="29"/>
  <c r="AC18" i="29"/>
  <c r="AB18" i="29"/>
  <c r="U18" i="28"/>
  <c r="M18" i="28"/>
  <c r="M18" i="29" s="1"/>
  <c r="F18" i="29"/>
  <c r="AN17" i="29"/>
  <c r="AM17" i="29"/>
  <c r="E17" i="29" s="1"/>
  <c r="AL17" i="28"/>
  <c r="AL17" i="29" s="1"/>
  <c r="AK17" i="29"/>
  <c r="AJ17" i="29"/>
  <c r="AF17" i="29"/>
  <c r="AC17" i="29"/>
  <c r="AB17" i="29"/>
  <c r="Z17" i="28"/>
  <c r="Z17" i="29" s="1"/>
  <c r="U17" i="28"/>
  <c r="F17" i="29"/>
  <c r="AN16" i="29"/>
  <c r="AM16" i="29"/>
  <c r="E16" i="29" s="1"/>
  <c r="AK16" i="29"/>
  <c r="AJ16" i="29"/>
  <c r="AG16" i="29"/>
  <c r="AF16" i="29"/>
  <c r="AC16" i="29"/>
  <c r="AB16" i="29"/>
  <c r="U16" i="28"/>
  <c r="U16" i="29" s="1"/>
  <c r="Q16" i="28"/>
  <c r="Q16" i="29" s="1"/>
  <c r="M16" i="28"/>
  <c r="M16" i="29" s="1"/>
  <c r="I16" i="28"/>
  <c r="I16" i="29" s="1"/>
  <c r="F16" i="29"/>
  <c r="AN15" i="29"/>
  <c r="AM15" i="29"/>
  <c r="E15" i="29" s="1"/>
  <c r="AK15" i="29"/>
  <c r="AJ15" i="29"/>
  <c r="AG15" i="29"/>
  <c r="AF15" i="29"/>
  <c r="AC15" i="29"/>
  <c r="AB15" i="29"/>
  <c r="Z15" i="28"/>
  <c r="Z15" i="29" s="1"/>
  <c r="U15" i="28"/>
  <c r="U15" i="29" s="1"/>
  <c r="M15" i="28"/>
  <c r="M15" i="29" s="1"/>
  <c r="F15" i="29"/>
  <c r="AN14" i="29"/>
  <c r="AM14" i="29"/>
  <c r="E14" i="29" s="1"/>
  <c r="AK14" i="29"/>
  <c r="AJ14" i="29"/>
  <c r="AG14" i="29"/>
  <c r="AF14" i="29"/>
  <c r="AC14" i="29"/>
  <c r="AB14" i="29"/>
  <c r="U14" i="28"/>
  <c r="U14" i="29" s="1"/>
  <c r="Q14" i="28"/>
  <c r="Q14" i="29" s="1"/>
  <c r="I14" i="28"/>
  <c r="I14" i="29" s="1"/>
  <c r="F14" i="29"/>
  <c r="AN13" i="29"/>
  <c r="AM13" i="29"/>
  <c r="E13" i="29" s="1"/>
  <c r="AK13" i="29"/>
  <c r="AJ13" i="29"/>
  <c r="AG13" i="29"/>
  <c r="AF13" i="29"/>
  <c r="AC13" i="29"/>
  <c r="AB13" i="29"/>
  <c r="Z13" i="28"/>
  <c r="Z13" i="29" s="1"/>
  <c r="U13" i="28"/>
  <c r="U13" i="29" s="1"/>
  <c r="F13" i="29"/>
  <c r="AN12" i="29"/>
  <c r="AM12" i="29"/>
  <c r="E12" i="29" s="1"/>
  <c r="AK12" i="29"/>
  <c r="AJ12" i="29"/>
  <c r="AG12" i="29"/>
  <c r="AF12" i="29"/>
  <c r="AC12" i="29"/>
  <c r="AB12" i="29"/>
  <c r="Z12" i="28"/>
  <c r="Z12" i="29" s="1"/>
  <c r="U12" i="28"/>
  <c r="U12" i="29" s="1"/>
  <c r="Q12" i="28"/>
  <c r="Q12" i="29" s="1"/>
  <c r="M12" i="28"/>
  <c r="M12" i="29" s="1"/>
  <c r="I12" i="28"/>
  <c r="I12" i="29" s="1"/>
  <c r="F12" i="29"/>
  <c r="AN11" i="29"/>
  <c r="AM11" i="29"/>
  <c r="E11" i="29" s="1"/>
  <c r="AK11" i="29"/>
  <c r="AJ11" i="29"/>
  <c r="AG11" i="29"/>
  <c r="AF11" i="29"/>
  <c r="AC11" i="29"/>
  <c r="AB11" i="29"/>
  <c r="U11" i="28"/>
  <c r="U11" i="29" s="1"/>
  <c r="Q11" i="28"/>
  <c r="Q11" i="29" s="1"/>
  <c r="I11" i="28"/>
  <c r="I11" i="29" s="1"/>
  <c r="F11" i="29"/>
  <c r="AN10" i="29"/>
  <c r="AM10" i="29"/>
  <c r="E10" i="29" s="1"/>
  <c r="AK10" i="29"/>
  <c r="AJ10" i="29"/>
  <c r="AG10" i="29"/>
  <c r="AF10" i="29"/>
  <c r="AC10" i="29"/>
  <c r="AB10" i="29"/>
  <c r="U10" i="28"/>
  <c r="U10" i="29" s="1"/>
  <c r="M10" i="28"/>
  <c r="M10" i="29" s="1"/>
  <c r="F10" i="29"/>
  <c r="AN9" i="29"/>
  <c r="AM9" i="29"/>
  <c r="E9" i="29" s="1"/>
  <c r="AJ9" i="29"/>
  <c r="AG9" i="29"/>
  <c r="AF9" i="29"/>
  <c r="AB9" i="29"/>
  <c r="Z9" i="28"/>
  <c r="Z9" i="29" s="1"/>
  <c r="U9" i="28"/>
  <c r="U9" i="29" s="1"/>
  <c r="F9" i="29"/>
  <c r="AN8" i="29"/>
  <c r="AM8" i="29"/>
  <c r="E8" i="29" s="1"/>
  <c r="AK8" i="29"/>
  <c r="AJ8" i="29"/>
  <c r="AG8" i="29"/>
  <c r="AF8" i="29"/>
  <c r="AC8" i="29"/>
  <c r="AB8" i="29"/>
  <c r="U8" i="28"/>
  <c r="U8" i="29" s="1"/>
  <c r="Q8" i="28"/>
  <c r="Q8" i="29" s="1"/>
  <c r="M8" i="28"/>
  <c r="M8" i="29" s="1"/>
  <c r="I8" i="28"/>
  <c r="I8" i="29" s="1"/>
  <c r="F8" i="29"/>
  <c r="AN7" i="29"/>
  <c r="AM7" i="29"/>
  <c r="E7" i="29" s="1"/>
  <c r="AK7" i="29"/>
  <c r="AJ7" i="29"/>
  <c r="AF7" i="29"/>
  <c r="AC7" i="29"/>
  <c r="AB7" i="29"/>
  <c r="Z7" i="28"/>
  <c r="Z7" i="29" s="1"/>
  <c r="U7" i="28"/>
  <c r="U7" i="29" s="1"/>
  <c r="M7" i="28"/>
  <c r="M7" i="29" s="1"/>
  <c r="F7" i="29"/>
  <c r="AN6" i="29"/>
  <c r="AM6" i="29"/>
  <c r="E6" i="29" s="1"/>
  <c r="AK6" i="29"/>
  <c r="AJ6" i="29"/>
  <c r="AG6" i="29"/>
  <c r="AF6" i="29"/>
  <c r="AC6" i="29"/>
  <c r="AB6" i="29"/>
  <c r="U6" i="28"/>
  <c r="U6" i="29" s="1"/>
  <c r="Q6" i="28"/>
  <c r="Q6" i="29" s="1"/>
  <c r="I6" i="28"/>
  <c r="I6" i="29" s="1"/>
  <c r="F6" i="29"/>
  <c r="AN5" i="29"/>
  <c r="AM5" i="29"/>
  <c r="E5" i="29" s="1"/>
  <c r="AK5" i="29"/>
  <c r="AJ5" i="29"/>
  <c r="AG5" i="29"/>
  <c r="AF5" i="29"/>
  <c r="AC5" i="29"/>
  <c r="AB5" i="29"/>
  <c r="Z5" i="28"/>
  <c r="Z5" i="29" s="1"/>
  <c r="U5" i="28"/>
  <c r="U5" i="29" s="1"/>
  <c r="F5" i="29"/>
  <c r="AN4" i="29"/>
  <c r="AM4" i="29"/>
  <c r="E4" i="29" s="1"/>
  <c r="AK4" i="29"/>
  <c r="AJ4" i="29"/>
  <c r="AG4" i="29"/>
  <c r="AF4" i="29"/>
  <c r="AC4" i="29"/>
  <c r="AB4" i="29"/>
  <c r="Z4" i="28"/>
  <c r="Z4" i="29" s="1"/>
  <c r="U4" i="28"/>
  <c r="U4" i="29" s="1"/>
  <c r="Q4" i="28"/>
  <c r="Q4" i="29" s="1"/>
  <c r="M4" i="28"/>
  <c r="M4" i="29" s="1"/>
  <c r="I4" i="28"/>
  <c r="I4" i="29" s="1"/>
  <c r="F4" i="29"/>
  <c r="AN3" i="29"/>
  <c r="AM3" i="29"/>
  <c r="E3" i="29" s="1"/>
  <c r="AK3" i="29"/>
  <c r="AJ3" i="29"/>
  <c r="AG3" i="29"/>
  <c r="AF3" i="29"/>
  <c r="AC3" i="29"/>
  <c r="AB3" i="29"/>
  <c r="U3" i="28"/>
  <c r="U3" i="29" s="1"/>
  <c r="Q3" i="28"/>
  <c r="Q3" i="29" s="1"/>
  <c r="I3" i="28"/>
  <c r="I3" i="29" s="1"/>
  <c r="F3" i="29"/>
  <c r="AN2" i="29"/>
  <c r="AM2" i="29"/>
  <c r="E2" i="29" s="1"/>
  <c r="AK2" i="29"/>
  <c r="AJ2" i="29"/>
  <c r="AG2" i="29"/>
  <c r="AF2" i="29"/>
  <c r="AC2" i="29"/>
  <c r="AB2" i="29"/>
  <c r="U2" i="28"/>
  <c r="U2" i="29" s="1"/>
  <c r="M2" i="28"/>
  <c r="M2" i="29" s="1"/>
  <c r="F2" i="29"/>
  <c r="AH243" i="28" l="1"/>
  <c r="AH243" i="29" s="1"/>
  <c r="AH253" i="28"/>
  <c r="AH253" i="29" s="1"/>
  <c r="AL271" i="28"/>
  <c r="AL271" i="29" s="1"/>
  <c r="AH303" i="28"/>
  <c r="AH303" i="29" s="1"/>
  <c r="AL319" i="28"/>
  <c r="AL319" i="29" s="1"/>
  <c r="AD333" i="28"/>
  <c r="AD333" i="29" s="1"/>
  <c r="AD357" i="28"/>
  <c r="AD357" i="29" s="1"/>
  <c r="AL357" i="28"/>
  <c r="AL357" i="29" s="1"/>
  <c r="AD361" i="28"/>
  <c r="AD361" i="29" s="1"/>
  <c r="AD363" i="28"/>
  <c r="AD363" i="29" s="1"/>
  <c r="AL383" i="28"/>
  <c r="AL383" i="29" s="1"/>
  <c r="AD387" i="28"/>
  <c r="AD387" i="29" s="1"/>
  <c r="AD407" i="28"/>
  <c r="AD407" i="29" s="1"/>
  <c r="AD409" i="28"/>
  <c r="AD409" i="29" s="1"/>
  <c r="AL450" i="28"/>
  <c r="AL450" i="29" s="1"/>
  <c r="AH108" i="28"/>
  <c r="AH108" i="29" s="1"/>
  <c r="AL16" i="28"/>
  <c r="AL16" i="29" s="1"/>
  <c r="AH61" i="28"/>
  <c r="AH61" i="29" s="1"/>
  <c r="AD13" i="28"/>
  <c r="AD13" i="29" s="1"/>
  <c r="AH47" i="28"/>
  <c r="AH47" i="29" s="1"/>
  <c r="AL91" i="28"/>
  <c r="AL91" i="29" s="1"/>
  <c r="AD151" i="28"/>
  <c r="AD151" i="29" s="1"/>
  <c r="AL56" i="28"/>
  <c r="AL56" i="29" s="1"/>
  <c r="AH99" i="28"/>
  <c r="AH99" i="29" s="1"/>
  <c r="AL115" i="28"/>
  <c r="AL115" i="29" s="1"/>
  <c r="AD169" i="28"/>
  <c r="AD169" i="29" s="1"/>
  <c r="AH183" i="28"/>
  <c r="AH183" i="29" s="1"/>
  <c r="AH197" i="28"/>
  <c r="AH197" i="29" s="1"/>
  <c r="AD213" i="28"/>
  <c r="AD213" i="29" s="1"/>
  <c r="AL291" i="28"/>
  <c r="AL291" i="29" s="1"/>
  <c r="AH393" i="28"/>
  <c r="AH393" i="29" s="1"/>
  <c r="AD399" i="28"/>
  <c r="AD399" i="29" s="1"/>
  <c r="AD424" i="28"/>
  <c r="AD424" i="29" s="1"/>
  <c r="AD5" i="28"/>
  <c r="AD5" i="29" s="1"/>
  <c r="AD16" i="28"/>
  <c r="AD16" i="29" s="1"/>
  <c r="AD149" i="28"/>
  <c r="AD149" i="29" s="1"/>
  <c r="AH201" i="28"/>
  <c r="AH201" i="29" s="1"/>
  <c r="AH203" i="28"/>
  <c r="AH203" i="29" s="1"/>
  <c r="AH205" i="28"/>
  <c r="AH205" i="29" s="1"/>
  <c r="AH231" i="28"/>
  <c r="AH231" i="29" s="1"/>
  <c r="AH31" i="28"/>
  <c r="AH31" i="29" s="1"/>
  <c r="AH313" i="28"/>
  <c r="AH313" i="29" s="1"/>
  <c r="AD167" i="28"/>
  <c r="AD167" i="29" s="1"/>
  <c r="AH261" i="28"/>
  <c r="AH261" i="29" s="1"/>
  <c r="AH389" i="28"/>
  <c r="AH389" i="29" s="1"/>
  <c r="AH391" i="28"/>
  <c r="AH391" i="29" s="1"/>
  <c r="AH403" i="28"/>
  <c r="AH403" i="29" s="1"/>
  <c r="AL13" i="28"/>
  <c r="AL13" i="29" s="1"/>
  <c r="AH84" i="28"/>
  <c r="AH84" i="29" s="1"/>
  <c r="AH89" i="28"/>
  <c r="AH89" i="29" s="1"/>
  <c r="AD159" i="28"/>
  <c r="AD159" i="29" s="1"/>
  <c r="AL255" i="28"/>
  <c r="AL255" i="29" s="1"/>
  <c r="AD329" i="28"/>
  <c r="AD329" i="29" s="1"/>
  <c r="AL79" i="28"/>
  <c r="AL79" i="29" s="1"/>
  <c r="AD105" i="28"/>
  <c r="AD105" i="29" s="1"/>
  <c r="AL144" i="28"/>
  <c r="AL144" i="29" s="1"/>
  <c r="AL233" i="28"/>
  <c r="AL233" i="29" s="1"/>
  <c r="AD281" i="28"/>
  <c r="AD281" i="29" s="1"/>
  <c r="AL29" i="28"/>
  <c r="AL29" i="29" s="1"/>
  <c r="AL45" i="28"/>
  <c r="AL45" i="29" s="1"/>
  <c r="AD61" i="28"/>
  <c r="AD61" i="29" s="1"/>
  <c r="AL61" i="28"/>
  <c r="AL61" i="29" s="1"/>
  <c r="AL63" i="28"/>
  <c r="AL63" i="29" s="1"/>
  <c r="AL71" i="28"/>
  <c r="AL71" i="29" s="1"/>
  <c r="AH100" i="28"/>
  <c r="AH100" i="29" s="1"/>
  <c r="AD117" i="28"/>
  <c r="AD117" i="29" s="1"/>
  <c r="AD131" i="28"/>
  <c r="AD131" i="29" s="1"/>
  <c r="AL131" i="28"/>
  <c r="AL131" i="29" s="1"/>
  <c r="AH139" i="28"/>
  <c r="AH139" i="29" s="1"/>
  <c r="AD171" i="28"/>
  <c r="AD171" i="29" s="1"/>
  <c r="AL171" i="28"/>
  <c r="AL171" i="29" s="1"/>
  <c r="AD209" i="28"/>
  <c r="AD209" i="29" s="1"/>
  <c r="AH215" i="28"/>
  <c r="AH215" i="29" s="1"/>
  <c r="AH225" i="28"/>
  <c r="AH225" i="29" s="1"/>
  <c r="AH355" i="28"/>
  <c r="AH355" i="29" s="1"/>
  <c r="AH357" i="28"/>
  <c r="AH357" i="29" s="1"/>
  <c r="AL428" i="28"/>
  <c r="AL428" i="29" s="1"/>
  <c r="AH83" i="28"/>
  <c r="AH83" i="29" s="1"/>
  <c r="AD127" i="28"/>
  <c r="AD127" i="29" s="1"/>
  <c r="AL177" i="28"/>
  <c r="AL177" i="29" s="1"/>
  <c r="AH67" i="28"/>
  <c r="AH67" i="29" s="1"/>
  <c r="AD115" i="28"/>
  <c r="AD115" i="29" s="1"/>
  <c r="AL169" i="28"/>
  <c r="AL169" i="29" s="1"/>
  <c r="AH263" i="28"/>
  <c r="AH263" i="29" s="1"/>
  <c r="AL87" i="28"/>
  <c r="AL87" i="29" s="1"/>
  <c r="AH101" i="28"/>
  <c r="AH101" i="29" s="1"/>
  <c r="AH249" i="28"/>
  <c r="AH249" i="29" s="1"/>
  <c r="AH311" i="28"/>
  <c r="AH311" i="29" s="1"/>
  <c r="AD51" i="28"/>
  <c r="AD51" i="29" s="1"/>
  <c r="AD92" i="28"/>
  <c r="AD92" i="29" s="1"/>
  <c r="AL229" i="28"/>
  <c r="AL229" i="29" s="1"/>
  <c r="AL411" i="28"/>
  <c r="AL411" i="29" s="1"/>
  <c r="AD428" i="28"/>
  <c r="AD428" i="29" s="1"/>
  <c r="AH77" i="28"/>
  <c r="AH77" i="29" s="1"/>
  <c r="AD112" i="28"/>
  <c r="AD112" i="29" s="1"/>
  <c r="AD113" i="28"/>
  <c r="AD113" i="29" s="1"/>
  <c r="AH131" i="28"/>
  <c r="AH131" i="29" s="1"/>
  <c r="AH25" i="28"/>
  <c r="AH25" i="29" s="1"/>
  <c r="AL81" i="28"/>
  <c r="AL81" i="29" s="1"/>
  <c r="AK227" i="29"/>
  <c r="AL227" i="28"/>
  <c r="AL227" i="29" s="1"/>
  <c r="AK96" i="29"/>
  <c r="AL96" i="28"/>
  <c r="AL96" i="29" s="1"/>
  <c r="AC257" i="29"/>
  <c r="AD257" i="28"/>
  <c r="AD257" i="29" s="1"/>
  <c r="AK307" i="29"/>
  <c r="AL307" i="28"/>
  <c r="AL307" i="29" s="1"/>
  <c r="AC311" i="29"/>
  <c r="AD311" i="28"/>
  <c r="AD311" i="29" s="1"/>
  <c r="AD73" i="28"/>
  <c r="AD73" i="29" s="1"/>
  <c r="AH107" i="28"/>
  <c r="AH107" i="29" s="1"/>
  <c r="AD123" i="28"/>
  <c r="AD123" i="29" s="1"/>
  <c r="AL155" i="28"/>
  <c r="AL155" i="29" s="1"/>
  <c r="AC309" i="29"/>
  <c r="AD309" i="28"/>
  <c r="AD309" i="29" s="1"/>
  <c r="AK393" i="29"/>
  <c r="AL393" i="28"/>
  <c r="AL393" i="29" s="1"/>
  <c r="AG432" i="29"/>
  <c r="AH432" i="28"/>
  <c r="AH432" i="29" s="1"/>
  <c r="AL8" i="28"/>
  <c r="AL8" i="29" s="1"/>
  <c r="AL27" i="28"/>
  <c r="AL27" i="29" s="1"/>
  <c r="AH28" i="28"/>
  <c r="AH28" i="29" s="1"/>
  <c r="AH29" i="28"/>
  <c r="AH29" i="29" s="1"/>
  <c r="AD33" i="28"/>
  <c r="AD33" i="29" s="1"/>
  <c r="AH36" i="28"/>
  <c r="AH36" i="29" s="1"/>
  <c r="AD43" i="28"/>
  <c r="AD43" i="29" s="1"/>
  <c r="AD53" i="28"/>
  <c r="AD53" i="29" s="1"/>
  <c r="AK92" i="29"/>
  <c r="AL92" i="28"/>
  <c r="AL92" i="29" s="1"/>
  <c r="AL105" i="28"/>
  <c r="AL105" i="29" s="1"/>
  <c r="AK116" i="29"/>
  <c r="AL116" i="28"/>
  <c r="AL116" i="29" s="1"/>
  <c r="AL124" i="28"/>
  <c r="AL124" i="29" s="1"/>
  <c r="AK127" i="29"/>
  <c r="AL127" i="28"/>
  <c r="AL127" i="29" s="1"/>
  <c r="AG136" i="29"/>
  <c r="AH136" i="28"/>
  <c r="AH136" i="29" s="1"/>
  <c r="AD155" i="28"/>
  <c r="AD155" i="29" s="1"/>
  <c r="AH161" i="28"/>
  <c r="AH161" i="29" s="1"/>
  <c r="AC177" i="29"/>
  <c r="AD177" i="28"/>
  <c r="AD177" i="29" s="1"/>
  <c r="AK207" i="29"/>
  <c r="AL207" i="28"/>
  <c r="AL207" i="29" s="1"/>
  <c r="AC211" i="29"/>
  <c r="AD211" i="28"/>
  <c r="AD211" i="29" s="1"/>
  <c r="AL241" i="28"/>
  <c r="AL241" i="29" s="1"/>
  <c r="AL245" i="28"/>
  <c r="AL245" i="29" s="1"/>
  <c r="AL247" i="28"/>
  <c r="AL247" i="29" s="1"/>
  <c r="AL251" i="28"/>
  <c r="AL251" i="29" s="1"/>
  <c r="AC253" i="29"/>
  <c r="AD253" i="28"/>
  <c r="AD253" i="29" s="1"/>
  <c r="AH317" i="28"/>
  <c r="AH317" i="29" s="1"/>
  <c r="AK325" i="29"/>
  <c r="AL325" i="28"/>
  <c r="AL325" i="29" s="1"/>
  <c r="AH339" i="28"/>
  <c r="AH339" i="29" s="1"/>
  <c r="AH341" i="28"/>
  <c r="AH341" i="29" s="1"/>
  <c r="AH343" i="28"/>
  <c r="AH343" i="29" s="1"/>
  <c r="AK359" i="29"/>
  <c r="AL359" i="28"/>
  <c r="AL359" i="29" s="1"/>
  <c r="AH371" i="28"/>
  <c r="AH371" i="29" s="1"/>
  <c r="AC393" i="29"/>
  <c r="AD393" i="28"/>
  <c r="AD393" i="29" s="1"/>
  <c r="AH407" i="28"/>
  <c r="AH407" i="29" s="1"/>
  <c r="AG428" i="29"/>
  <c r="AH428" i="28"/>
  <c r="AH428" i="29" s="1"/>
  <c r="AH444" i="28"/>
  <c r="AH444" i="29" s="1"/>
  <c r="AL448" i="28"/>
  <c r="AL448" i="29" s="1"/>
  <c r="AC273" i="29"/>
  <c r="AD273" i="28"/>
  <c r="AD273" i="29" s="1"/>
  <c r="AH39" i="28"/>
  <c r="AH39" i="29" s="1"/>
  <c r="AL43" i="28"/>
  <c r="AL43" i="29" s="1"/>
  <c r="AD48" i="28"/>
  <c r="AD48" i="29" s="1"/>
  <c r="AC56" i="29"/>
  <c r="AD56" i="28"/>
  <c r="AD56" i="29" s="1"/>
  <c r="AL73" i="28"/>
  <c r="AL73" i="29" s="1"/>
  <c r="AD91" i="28"/>
  <c r="AD91" i="29" s="1"/>
  <c r="AK167" i="29"/>
  <c r="AL167" i="28"/>
  <c r="AL167" i="29" s="1"/>
  <c r="AK209" i="29"/>
  <c r="AL209" i="28"/>
  <c r="AL209" i="29" s="1"/>
  <c r="AC227" i="29"/>
  <c r="AD227" i="28"/>
  <c r="AD227" i="29" s="1"/>
  <c r="AG265" i="29"/>
  <c r="AH265" i="28"/>
  <c r="AH265" i="29" s="1"/>
  <c r="AD293" i="28"/>
  <c r="AD293" i="29" s="1"/>
  <c r="AC307" i="29"/>
  <c r="AD307" i="28"/>
  <c r="AD307" i="29" s="1"/>
  <c r="AH375" i="28"/>
  <c r="AH375" i="29" s="1"/>
  <c r="AH405" i="28"/>
  <c r="AH405" i="29" s="1"/>
  <c r="AK424" i="29"/>
  <c r="AL424" i="28"/>
  <c r="AL424" i="29" s="1"/>
  <c r="AL5" i="28"/>
  <c r="AL5" i="29" s="1"/>
  <c r="AD32" i="28"/>
  <c r="AD32" i="29" s="1"/>
  <c r="AL35" i="28"/>
  <c r="AL35" i="29" s="1"/>
  <c r="AH41" i="28"/>
  <c r="AH41" i="29" s="1"/>
  <c r="AG51" i="29"/>
  <c r="AH51" i="28"/>
  <c r="AH51" i="29" s="1"/>
  <c r="AK88" i="29"/>
  <c r="AL88" i="28"/>
  <c r="AL88" i="29" s="1"/>
  <c r="AK113" i="29"/>
  <c r="AL113" i="28"/>
  <c r="AL113" i="29" s="1"/>
  <c r="AC124" i="29"/>
  <c r="AD124" i="28"/>
  <c r="AD124" i="29" s="1"/>
  <c r="AG129" i="29"/>
  <c r="AH129" i="28"/>
  <c r="AH129" i="29" s="1"/>
  <c r="AL151" i="28"/>
  <c r="AL151" i="29" s="1"/>
  <c r="AC207" i="29"/>
  <c r="AD207" i="28"/>
  <c r="AD207" i="29" s="1"/>
  <c r="AH217" i="28"/>
  <c r="AH217" i="29" s="1"/>
  <c r="AD241" i="28"/>
  <c r="AD241" i="29" s="1"/>
  <c r="AD243" i="28"/>
  <c r="AD243" i="29" s="1"/>
  <c r="AL243" i="28"/>
  <c r="AL243" i="29" s="1"/>
  <c r="AD247" i="28"/>
  <c r="AD247" i="29" s="1"/>
  <c r="AD249" i="28"/>
  <c r="AD249" i="29" s="1"/>
  <c r="AL249" i="28"/>
  <c r="AL249" i="29" s="1"/>
  <c r="AC251" i="29"/>
  <c r="AD251" i="28"/>
  <c r="AD251" i="29" s="1"/>
  <c r="AL279" i="28"/>
  <c r="AL279" i="29" s="1"/>
  <c r="AL281" i="28"/>
  <c r="AL281" i="29" s="1"/>
  <c r="AH315" i="28"/>
  <c r="AH315" i="29" s="1"/>
  <c r="AL321" i="28"/>
  <c r="AL321" i="29" s="1"/>
  <c r="AC325" i="29"/>
  <c r="AD325" i="28"/>
  <c r="AD325" i="29" s="1"/>
  <c r="AK349" i="29"/>
  <c r="AL349" i="28"/>
  <c r="AL349" i="29" s="1"/>
  <c r="AL413" i="28"/>
  <c r="AL413" i="29" s="1"/>
  <c r="AD439" i="28"/>
  <c r="AD439" i="29" s="1"/>
  <c r="AC448" i="29"/>
  <c r="AD448" i="28"/>
  <c r="AD448" i="29" s="1"/>
  <c r="AK213" i="29"/>
  <c r="AL213" i="28"/>
  <c r="AL213" i="29" s="1"/>
  <c r="AH44" i="28"/>
  <c r="AH44" i="29" s="1"/>
  <c r="AG137" i="29"/>
  <c r="AH137" i="28"/>
  <c r="AH137" i="29" s="1"/>
  <c r="AH163" i="28"/>
  <c r="AH163" i="29" s="1"/>
  <c r="AH237" i="28"/>
  <c r="AH237" i="29" s="1"/>
  <c r="AK253" i="29"/>
  <c r="AL253" i="28"/>
  <c r="AL253" i="29" s="1"/>
  <c r="AK387" i="29"/>
  <c r="AL387" i="28"/>
  <c r="AL387" i="29" s="1"/>
  <c r="AK163" i="29"/>
  <c r="AL163" i="28"/>
  <c r="AL163" i="29" s="1"/>
  <c r="AC199" i="29"/>
  <c r="AD199" i="28"/>
  <c r="AD199" i="29" s="1"/>
  <c r="AC223" i="29"/>
  <c r="AD223" i="28"/>
  <c r="AD223" i="29" s="1"/>
  <c r="AK237" i="29"/>
  <c r="AL237" i="28"/>
  <c r="AL237" i="29" s="1"/>
  <c r="AG291" i="29"/>
  <c r="AH291" i="28"/>
  <c r="AH291" i="29" s="1"/>
  <c r="AC321" i="29"/>
  <c r="AD321" i="28"/>
  <c r="AD321" i="29" s="1"/>
  <c r="AC323" i="29"/>
  <c r="AD323" i="28"/>
  <c r="AD323" i="29" s="1"/>
  <c r="AK347" i="29"/>
  <c r="AL347" i="28"/>
  <c r="AL347" i="29" s="1"/>
  <c r="AK375" i="29"/>
  <c r="AL375" i="28"/>
  <c r="AL375" i="29" s="1"/>
  <c r="AG63" i="29"/>
  <c r="AH63" i="28"/>
  <c r="AH63" i="29" s="1"/>
  <c r="AC397" i="29"/>
  <c r="AD397" i="28"/>
  <c r="AD397" i="29" s="1"/>
  <c r="AK117" i="29"/>
  <c r="AL117" i="28"/>
  <c r="AL117" i="29" s="1"/>
  <c r="AH121" i="28"/>
  <c r="AH121" i="29" s="1"/>
  <c r="AH221" i="28"/>
  <c r="AH221" i="29" s="1"/>
  <c r="AC229" i="29"/>
  <c r="AD229" i="28"/>
  <c r="AD229" i="29" s="1"/>
  <c r="AD291" i="28"/>
  <c r="AD291" i="29" s="1"/>
  <c r="AH377" i="28"/>
  <c r="AH377" i="29" s="1"/>
  <c r="AK121" i="29"/>
  <c r="AL121" i="28"/>
  <c r="AL121" i="29" s="1"/>
  <c r="AH57" i="28"/>
  <c r="AH57" i="29" s="1"/>
  <c r="AD63" i="28"/>
  <c r="AD63" i="29" s="1"/>
  <c r="AH73" i="28"/>
  <c r="AH73" i="29" s="1"/>
  <c r="AD79" i="28"/>
  <c r="AD79" i="29" s="1"/>
  <c r="AC81" i="29"/>
  <c r="AD81" i="28"/>
  <c r="AD81" i="29" s="1"/>
  <c r="AL95" i="28"/>
  <c r="AL95" i="29" s="1"/>
  <c r="AH96" i="28"/>
  <c r="AH96" i="29" s="1"/>
  <c r="AH97" i="28"/>
  <c r="AH97" i="29" s="1"/>
  <c r="AD99" i="28"/>
  <c r="AD99" i="29" s="1"/>
  <c r="AL99" i="28"/>
  <c r="AL99" i="29" s="1"/>
  <c r="AK109" i="29"/>
  <c r="AL109" i="28"/>
  <c r="AL109" i="29" s="1"/>
  <c r="AL120" i="28"/>
  <c r="AL120" i="29" s="1"/>
  <c r="AC121" i="29"/>
  <c r="AD121" i="28"/>
  <c r="AD121" i="29" s="1"/>
  <c r="AL137" i="28"/>
  <c r="AL137" i="29" s="1"/>
  <c r="AD144" i="28"/>
  <c r="AD144" i="29" s="1"/>
  <c r="AD145" i="28"/>
  <c r="AD145" i="29" s="1"/>
  <c r="AL145" i="28"/>
  <c r="AL145" i="29" s="1"/>
  <c r="AC163" i="29"/>
  <c r="AD163" i="28"/>
  <c r="AD163" i="29" s="1"/>
  <c r="AH179" i="28"/>
  <c r="AH179" i="29" s="1"/>
  <c r="AD191" i="28"/>
  <c r="AD191" i="29" s="1"/>
  <c r="AL191" i="28"/>
  <c r="AL191" i="29" s="1"/>
  <c r="AK219" i="29"/>
  <c r="AL219" i="28"/>
  <c r="AL219" i="29" s="1"/>
  <c r="AH227" i="28"/>
  <c r="AH227" i="29" s="1"/>
  <c r="AC237" i="29"/>
  <c r="AD237" i="28"/>
  <c r="AD237" i="29" s="1"/>
  <c r="AD263" i="28"/>
  <c r="AD263" i="29" s="1"/>
  <c r="AL263" i="28"/>
  <c r="AL263" i="29" s="1"/>
  <c r="AH285" i="28"/>
  <c r="AH285" i="29" s="1"/>
  <c r="AH287" i="28"/>
  <c r="AH287" i="29" s="1"/>
  <c r="AG289" i="29"/>
  <c r="AH289" i="28"/>
  <c r="AH289" i="29" s="1"/>
  <c r="AH307" i="28"/>
  <c r="AH307" i="29" s="1"/>
  <c r="AK339" i="29"/>
  <c r="AL339" i="28"/>
  <c r="AL339" i="29" s="1"/>
  <c r="AK343" i="29"/>
  <c r="AL343" i="28"/>
  <c r="AL343" i="29" s="1"/>
  <c r="AH367" i="28"/>
  <c r="AH367" i="29" s="1"/>
  <c r="AK371" i="29"/>
  <c r="AL371" i="28"/>
  <c r="AL371" i="29" s="1"/>
  <c r="AC375" i="29"/>
  <c r="AD375" i="28"/>
  <c r="AD375" i="29" s="1"/>
  <c r="AH395" i="28"/>
  <c r="AH395" i="29" s="1"/>
  <c r="AK399" i="29"/>
  <c r="AL399" i="28"/>
  <c r="AL399" i="29" s="1"/>
  <c r="AG423" i="29"/>
  <c r="AH423" i="28"/>
  <c r="AH423" i="29" s="1"/>
  <c r="AH425" i="28"/>
  <c r="AH425" i="29" s="1"/>
  <c r="AL429" i="28"/>
  <c r="AL429" i="29" s="1"/>
  <c r="AH440" i="28"/>
  <c r="AH440" i="29" s="1"/>
  <c r="AC447" i="29"/>
  <c r="AD447" i="28"/>
  <c r="AD447" i="29" s="1"/>
  <c r="AC96" i="29"/>
  <c r="AD96" i="28"/>
  <c r="AD96" i="29" s="1"/>
  <c r="AK211" i="29"/>
  <c r="AL211" i="28"/>
  <c r="AL211" i="29" s="1"/>
  <c r="AC335" i="29"/>
  <c r="AD335" i="28"/>
  <c r="AD335" i="29" s="1"/>
  <c r="AK37" i="29"/>
  <c r="AL37" i="28"/>
  <c r="AL37" i="29" s="1"/>
  <c r="AD45" i="28"/>
  <c r="AD45" i="29" s="1"/>
  <c r="AH52" i="28"/>
  <c r="AH52" i="29" s="1"/>
  <c r="AG105" i="29"/>
  <c r="AH105" i="28"/>
  <c r="AH105" i="29" s="1"/>
  <c r="AC120" i="29"/>
  <c r="AD120" i="28"/>
  <c r="AD120" i="29" s="1"/>
  <c r="AG143" i="29"/>
  <c r="AH143" i="28"/>
  <c r="AH143" i="29" s="1"/>
  <c r="AK159" i="29"/>
  <c r="AL159" i="28"/>
  <c r="AL159" i="29" s="1"/>
  <c r="AK185" i="29"/>
  <c r="AL185" i="28"/>
  <c r="AL185" i="29" s="1"/>
  <c r="AK217" i="29"/>
  <c r="AL217" i="28"/>
  <c r="AL217" i="29" s="1"/>
  <c r="AC339" i="29"/>
  <c r="AD339" i="28"/>
  <c r="AD339" i="29" s="1"/>
  <c r="AC343" i="29"/>
  <c r="AD343" i="28"/>
  <c r="AD343" i="29" s="1"/>
  <c r="AC371" i="29"/>
  <c r="AD371" i="28"/>
  <c r="AD371" i="29" s="1"/>
  <c r="AC373" i="29"/>
  <c r="AD373" i="28"/>
  <c r="AD373" i="29" s="1"/>
  <c r="AK409" i="29"/>
  <c r="AL409" i="28"/>
  <c r="AL409" i="29" s="1"/>
  <c r="AC442" i="29"/>
  <c r="AD442" i="28"/>
  <c r="AD442" i="29" s="1"/>
  <c r="AD385" i="28"/>
  <c r="AD385" i="29" s="1"/>
  <c r="AG85" i="29"/>
  <c r="AH85" i="28"/>
  <c r="AH85" i="29" s="1"/>
  <c r="AG111" i="29"/>
  <c r="AH111" i="28"/>
  <c r="AH111" i="29" s="1"/>
  <c r="AL11" i="28"/>
  <c r="AL11" i="29" s="1"/>
  <c r="AH12" i="28"/>
  <c r="AH12" i="29" s="1"/>
  <c r="AH13" i="28"/>
  <c r="AH13" i="29" s="1"/>
  <c r="AH21" i="28"/>
  <c r="AH21" i="29" s="1"/>
  <c r="AD40" i="28"/>
  <c r="AD40" i="29" s="1"/>
  <c r="AD41" i="28"/>
  <c r="AD41" i="29" s="1"/>
  <c r="AL41" i="28"/>
  <c r="AL41" i="29" s="1"/>
  <c r="AL51" i="28"/>
  <c r="AL51" i="29" s="1"/>
  <c r="AC71" i="29"/>
  <c r="AD71" i="28"/>
  <c r="AD71" i="29" s="1"/>
  <c r="AD83" i="28"/>
  <c r="AD83" i="29" s="1"/>
  <c r="AL83" i="28"/>
  <c r="AL83" i="29" s="1"/>
  <c r="AG104" i="29"/>
  <c r="AH104" i="28"/>
  <c r="AH104" i="29" s="1"/>
  <c r="AH112" i="28"/>
  <c r="AH112" i="29" s="1"/>
  <c r="AD128" i="28"/>
  <c r="AD128" i="29" s="1"/>
  <c r="AL128" i="28"/>
  <c r="AL128" i="29" s="1"/>
  <c r="AH133" i="28"/>
  <c r="AH133" i="29" s="1"/>
  <c r="AG151" i="29"/>
  <c r="AH151" i="28"/>
  <c r="AH151" i="29" s="1"/>
  <c r="AK181" i="29"/>
  <c r="AL181" i="28"/>
  <c r="AL181" i="29" s="1"/>
  <c r="AG195" i="29"/>
  <c r="AH195" i="28"/>
  <c r="AH195" i="29" s="1"/>
  <c r="AC217" i="29"/>
  <c r="AD217" i="28"/>
  <c r="AD217" i="29" s="1"/>
  <c r="AD299" i="28"/>
  <c r="AD299" i="29" s="1"/>
  <c r="AK311" i="29"/>
  <c r="AL311" i="28"/>
  <c r="AL311" i="29" s="1"/>
  <c r="AH325" i="28"/>
  <c r="AH325" i="29" s="1"/>
  <c r="AH327" i="28"/>
  <c r="AH327" i="29" s="1"/>
  <c r="AH329" i="28"/>
  <c r="AH329" i="29" s="1"/>
  <c r="AH331" i="28"/>
  <c r="AH331" i="29" s="1"/>
  <c r="AD345" i="28"/>
  <c r="AD345" i="29" s="1"/>
  <c r="AH351" i="28"/>
  <c r="AH351" i="29" s="1"/>
  <c r="AH361" i="28"/>
  <c r="AH361" i="29" s="1"/>
  <c r="AK19" i="29"/>
  <c r="AL19" i="28"/>
  <c r="AL19" i="29" s="1"/>
  <c r="AG33" i="29"/>
  <c r="AH33" i="28"/>
  <c r="AH33" i="29" s="1"/>
  <c r="AG45" i="29"/>
  <c r="AH45" i="28"/>
  <c r="AH45" i="29" s="1"/>
  <c r="AK48" i="29"/>
  <c r="AL48" i="28"/>
  <c r="AL48" i="29" s="1"/>
  <c r="AK57" i="29"/>
  <c r="AL57" i="28"/>
  <c r="AL57" i="29" s="1"/>
  <c r="AK77" i="29"/>
  <c r="AL77" i="28"/>
  <c r="AL77" i="29" s="1"/>
  <c r="AG91" i="29"/>
  <c r="AH91" i="28"/>
  <c r="AH91" i="29" s="1"/>
  <c r="AC97" i="29"/>
  <c r="AD97" i="28"/>
  <c r="AD97" i="29" s="1"/>
  <c r="AK129" i="29"/>
  <c r="AL129" i="28"/>
  <c r="AL129" i="29" s="1"/>
  <c r="AC139" i="29"/>
  <c r="AD139" i="28"/>
  <c r="AD139" i="29" s="1"/>
  <c r="AK259" i="29"/>
  <c r="AL259" i="28"/>
  <c r="AL259" i="29" s="1"/>
  <c r="AG123" i="29"/>
  <c r="AH123" i="28"/>
  <c r="AH123" i="29" s="1"/>
  <c r="AC129" i="29"/>
  <c r="AD129" i="28"/>
  <c r="AD129" i="29" s="1"/>
  <c r="AD17" i="28"/>
  <c r="AD17" i="29" s="1"/>
  <c r="AC67" i="29"/>
  <c r="AD67" i="28"/>
  <c r="AD67" i="29" s="1"/>
  <c r="AD116" i="28"/>
  <c r="AD116" i="29" s="1"/>
  <c r="AD141" i="28"/>
  <c r="AD141" i="29" s="1"/>
  <c r="AG157" i="29"/>
  <c r="AH157" i="28"/>
  <c r="AH157" i="29" s="1"/>
  <c r="AK275" i="29"/>
  <c r="AL275" i="28"/>
  <c r="AL275" i="29" s="1"/>
  <c r="AK416" i="29"/>
  <c r="AL416" i="28"/>
  <c r="AL416" i="29" s="1"/>
  <c r="AK444" i="29"/>
  <c r="AL444" i="28"/>
  <c r="AL444" i="29" s="1"/>
  <c r="AC450" i="29"/>
  <c r="AD450" i="28"/>
  <c r="AD450" i="29" s="1"/>
  <c r="AK9" i="29"/>
  <c r="AL9" i="28"/>
  <c r="AL9" i="29" s="1"/>
  <c r="AH15" i="28"/>
  <c r="AH15" i="29" s="1"/>
  <c r="AG35" i="29"/>
  <c r="AH35" i="28"/>
  <c r="AH35" i="29" s="1"/>
  <c r="AK39" i="29"/>
  <c r="AL39" i="28"/>
  <c r="AL39" i="29" s="1"/>
  <c r="AH55" i="28"/>
  <c r="AH55" i="29" s="1"/>
  <c r="AG88" i="29"/>
  <c r="AH88" i="28"/>
  <c r="AH88" i="29" s="1"/>
  <c r="AK104" i="29"/>
  <c r="AL104" i="28"/>
  <c r="AL104" i="29" s="1"/>
  <c r="AG149" i="29"/>
  <c r="AH149" i="28"/>
  <c r="AH149" i="29" s="1"/>
  <c r="AK165" i="29"/>
  <c r="AL165" i="28"/>
  <c r="AL165" i="29" s="1"/>
  <c r="AC205" i="29"/>
  <c r="AD205" i="28"/>
  <c r="AD205" i="29" s="1"/>
  <c r="AC255" i="29"/>
  <c r="AD255" i="28"/>
  <c r="AD255" i="29" s="1"/>
  <c r="AC415" i="29"/>
  <c r="AD415" i="28"/>
  <c r="AD415" i="29" s="1"/>
  <c r="AC49" i="29"/>
  <c r="AD49" i="28"/>
  <c r="AD49" i="29" s="1"/>
  <c r="AG53" i="29"/>
  <c r="AH53" i="28"/>
  <c r="AH53" i="29" s="1"/>
  <c r="AC57" i="29"/>
  <c r="AD57" i="28"/>
  <c r="AD57" i="29" s="1"/>
  <c r="AC77" i="29"/>
  <c r="AD77" i="28"/>
  <c r="AD77" i="29" s="1"/>
  <c r="AC153" i="29"/>
  <c r="AD153" i="28"/>
  <c r="AD153" i="29" s="1"/>
  <c r="AG219" i="29"/>
  <c r="AH219" i="28"/>
  <c r="AH219" i="29" s="1"/>
  <c r="AK277" i="29"/>
  <c r="AL277" i="28"/>
  <c r="AL277" i="29" s="1"/>
  <c r="AL3" i="28"/>
  <c r="AL3" i="29" s="1"/>
  <c r="AH4" i="28"/>
  <c r="AH4" i="29" s="1"/>
  <c r="AD8" i="28"/>
  <c r="AD8" i="29" s="1"/>
  <c r="AC9" i="29"/>
  <c r="AD9" i="28"/>
  <c r="AD9" i="29" s="1"/>
  <c r="AD3" i="28"/>
  <c r="AD3" i="29" s="1"/>
  <c r="AH5" i="28"/>
  <c r="AH5" i="29" s="1"/>
  <c r="AG7" i="29"/>
  <c r="AH7" i="28"/>
  <c r="AH7" i="29" s="1"/>
  <c r="AD11" i="28"/>
  <c r="AD11" i="29" s="1"/>
  <c r="AK25" i="29"/>
  <c r="AL25" i="28"/>
  <c r="AL25" i="29" s="1"/>
  <c r="AK32" i="29"/>
  <c r="AL32" i="28"/>
  <c r="AL32" i="29" s="1"/>
  <c r="AL33" i="28"/>
  <c r="AL33" i="29" s="1"/>
  <c r="AC39" i="29"/>
  <c r="AD39" i="28"/>
  <c r="AD39" i="29" s="1"/>
  <c r="AK40" i="29"/>
  <c r="AL40" i="28"/>
  <c r="AL40" i="29" s="1"/>
  <c r="AG43" i="29"/>
  <c r="AH43" i="28"/>
  <c r="AH43" i="29" s="1"/>
  <c r="AH65" i="28"/>
  <c r="AH65" i="29" s="1"/>
  <c r="AH75" i="28"/>
  <c r="AH75" i="29" s="1"/>
  <c r="AL80" i="28"/>
  <c r="AL80" i="29" s="1"/>
  <c r="AD87" i="28"/>
  <c r="AD87" i="29" s="1"/>
  <c r="AC104" i="29"/>
  <c r="AD104" i="28"/>
  <c r="AD104" i="29" s="1"/>
  <c r="AG113" i="29"/>
  <c r="AH113" i="28"/>
  <c r="AH113" i="29" s="1"/>
  <c r="AL119" i="28"/>
  <c r="AL119" i="29" s="1"/>
  <c r="AG120" i="29"/>
  <c r="AH120" i="28"/>
  <c r="AH120" i="29" s="1"/>
  <c r="AH125" i="28"/>
  <c r="AH125" i="29" s="1"/>
  <c r="AH132" i="28"/>
  <c r="AH132" i="29" s="1"/>
  <c r="AK136" i="29"/>
  <c r="AL136" i="28"/>
  <c r="AL136" i="29" s="1"/>
  <c r="AH147" i="28"/>
  <c r="AH147" i="29" s="1"/>
  <c r="AC353" i="29"/>
  <c r="AD353" i="28"/>
  <c r="AD353" i="29" s="1"/>
  <c r="AC355" i="29"/>
  <c r="AD355" i="28"/>
  <c r="AD355" i="29" s="1"/>
  <c r="AG433" i="29"/>
  <c r="AH433" i="28"/>
  <c r="AH433" i="29" s="1"/>
  <c r="AG17" i="29"/>
  <c r="AH17" i="28"/>
  <c r="AH17" i="29" s="1"/>
  <c r="AC25" i="29"/>
  <c r="AD25" i="28"/>
  <c r="AD25" i="29" s="1"/>
  <c r="AG37" i="29"/>
  <c r="AH37" i="28"/>
  <c r="AH37" i="29" s="1"/>
  <c r="AL53" i="28"/>
  <c r="AL53" i="29" s="1"/>
  <c r="AC80" i="29"/>
  <c r="AD80" i="28"/>
  <c r="AD80" i="29" s="1"/>
  <c r="AD119" i="28"/>
  <c r="AD119" i="29" s="1"/>
  <c r="AC136" i="29"/>
  <c r="AD136" i="28"/>
  <c r="AD136" i="29" s="1"/>
  <c r="AC165" i="29"/>
  <c r="AD165" i="28"/>
  <c r="AD165" i="29" s="1"/>
  <c r="AG241" i="29"/>
  <c r="AH241" i="28"/>
  <c r="AH241" i="29" s="1"/>
  <c r="AK269" i="29"/>
  <c r="AL269" i="28"/>
  <c r="AL269" i="29" s="1"/>
  <c r="AC271" i="29"/>
  <c r="AD271" i="28"/>
  <c r="AD271" i="29" s="1"/>
  <c r="AK285" i="29"/>
  <c r="AL285" i="28"/>
  <c r="AL285" i="29" s="1"/>
  <c r="AC351" i="29"/>
  <c r="AD351" i="28"/>
  <c r="AD351" i="29" s="1"/>
  <c r="AC411" i="29"/>
  <c r="AD411" i="28"/>
  <c r="AD411" i="29" s="1"/>
  <c r="AK47" i="29"/>
  <c r="AL47" i="28"/>
  <c r="AL47" i="29" s="1"/>
  <c r="AK55" i="29"/>
  <c r="AL55" i="28"/>
  <c r="AL55" i="29" s="1"/>
  <c r="AG79" i="29"/>
  <c r="AH79" i="28"/>
  <c r="AH79" i="29" s="1"/>
  <c r="AK107" i="29"/>
  <c r="AL107" i="28"/>
  <c r="AL107" i="29" s="1"/>
  <c r="AG233" i="29"/>
  <c r="AH233" i="28"/>
  <c r="AH233" i="29" s="1"/>
  <c r="AG239" i="29"/>
  <c r="AH239" i="28"/>
  <c r="AH239" i="29" s="1"/>
  <c r="AK267" i="29"/>
  <c r="AL267" i="28"/>
  <c r="AL267" i="29" s="1"/>
  <c r="AK283" i="29"/>
  <c r="AL283" i="28"/>
  <c r="AL283" i="29" s="1"/>
  <c r="AC313" i="29"/>
  <c r="AD313" i="28"/>
  <c r="AD313" i="29" s="1"/>
  <c r="AC347" i="29"/>
  <c r="AD347" i="28"/>
  <c r="AD347" i="29" s="1"/>
  <c r="AC377" i="29"/>
  <c r="AD377" i="28"/>
  <c r="AD377" i="29" s="1"/>
  <c r="AK67" i="29"/>
  <c r="AL67" i="28"/>
  <c r="AL67" i="29" s="1"/>
  <c r="AC279" i="29"/>
  <c r="AD279" i="28"/>
  <c r="AD279" i="29" s="1"/>
  <c r="AH9" i="28"/>
  <c r="AH9" i="29" s="1"/>
  <c r="AG20" i="29"/>
  <c r="AH20" i="28"/>
  <c r="AH20" i="29" s="1"/>
  <c r="AG23" i="29"/>
  <c r="AH23" i="28"/>
  <c r="AH23" i="29" s="1"/>
  <c r="AC47" i="29"/>
  <c r="AD47" i="28"/>
  <c r="AD47" i="29" s="1"/>
  <c r="AK49" i="29"/>
  <c r="AL49" i="28"/>
  <c r="AL49" i="29" s="1"/>
  <c r="AC55" i="29"/>
  <c r="AD55" i="28"/>
  <c r="AD55" i="29" s="1"/>
  <c r="AG68" i="29"/>
  <c r="AH68" i="28"/>
  <c r="AH68" i="29" s="1"/>
  <c r="AK97" i="29"/>
  <c r="AL97" i="28"/>
  <c r="AL97" i="29" s="1"/>
  <c r="AC107" i="29"/>
  <c r="AD107" i="28"/>
  <c r="AD107" i="29" s="1"/>
  <c r="AH135" i="28"/>
  <c r="AH135" i="29" s="1"/>
  <c r="AK139" i="29"/>
  <c r="AL139" i="28"/>
  <c r="AL139" i="29" s="1"/>
  <c r="AK153" i="29"/>
  <c r="AL153" i="28"/>
  <c r="AL153" i="29" s="1"/>
  <c r="AK261" i="29"/>
  <c r="AL261" i="28"/>
  <c r="AL261" i="29" s="1"/>
  <c r="AM422" i="29"/>
  <c r="E422" i="29" s="1"/>
  <c r="AG424" i="29"/>
  <c r="AH424" i="28"/>
  <c r="AH424" i="29" s="1"/>
  <c r="AD59" i="28"/>
  <c r="AD59" i="29" s="1"/>
  <c r="AL59" i="28"/>
  <c r="AL59" i="29" s="1"/>
  <c r="AH60" i="28"/>
  <c r="AH60" i="29" s="1"/>
  <c r="AD69" i="28"/>
  <c r="AD69" i="29" s="1"/>
  <c r="AL69" i="28"/>
  <c r="AL69" i="29" s="1"/>
  <c r="AH71" i="28"/>
  <c r="AH71" i="29" s="1"/>
  <c r="AD72" i="28"/>
  <c r="AD72" i="29" s="1"/>
  <c r="AH81" i="28"/>
  <c r="AH81" i="29" s="1"/>
  <c r="AH92" i="28"/>
  <c r="AH92" i="29" s="1"/>
  <c r="AH95" i="28"/>
  <c r="AH95" i="29" s="1"/>
  <c r="AD101" i="28"/>
  <c r="AD101" i="29" s="1"/>
  <c r="AL101" i="28"/>
  <c r="AL101" i="29" s="1"/>
  <c r="AD108" i="28"/>
  <c r="AD108" i="29" s="1"/>
  <c r="AL108" i="28"/>
  <c r="AL108" i="29" s="1"/>
  <c r="AD111" i="28"/>
  <c r="AD111" i="29" s="1"/>
  <c r="AL111" i="28"/>
  <c r="AL111" i="29" s="1"/>
  <c r="AH117" i="28"/>
  <c r="AH117" i="29" s="1"/>
  <c r="AH124" i="28"/>
  <c r="AH124" i="29" s="1"/>
  <c r="AH127" i="28"/>
  <c r="AH127" i="29" s="1"/>
  <c r="AD133" i="28"/>
  <c r="AD133" i="29" s="1"/>
  <c r="AL133" i="28"/>
  <c r="AL133" i="29" s="1"/>
  <c r="AD140" i="28"/>
  <c r="AD140" i="29" s="1"/>
  <c r="AL140" i="28"/>
  <c r="AL140" i="29" s="1"/>
  <c r="AD143" i="28"/>
  <c r="AD143" i="29" s="1"/>
  <c r="AL143" i="28"/>
  <c r="AL143" i="29" s="1"/>
  <c r="AH155" i="28"/>
  <c r="AH155" i="29" s="1"/>
  <c r="AD161" i="28"/>
  <c r="AD161" i="29" s="1"/>
  <c r="AL161" i="28"/>
  <c r="AL161" i="29" s="1"/>
  <c r="AH167" i="28"/>
  <c r="AH167" i="29" s="1"/>
  <c r="AD173" i="28"/>
  <c r="AD173" i="29" s="1"/>
  <c r="AL173" i="28"/>
  <c r="AL173" i="29" s="1"/>
  <c r="AC175" i="29"/>
  <c r="AD175" i="28"/>
  <c r="AD175" i="29" s="1"/>
  <c r="AC183" i="29"/>
  <c r="AD183" i="28"/>
  <c r="AD183" i="29" s="1"/>
  <c r="AD193" i="28"/>
  <c r="AD193" i="29" s="1"/>
  <c r="AC201" i="29"/>
  <c r="AD201" i="28"/>
  <c r="AD201" i="29" s="1"/>
  <c r="AK205" i="29"/>
  <c r="AL205" i="28"/>
  <c r="AL205" i="29" s="1"/>
  <c r="AG213" i="29"/>
  <c r="AH213" i="28"/>
  <c r="AH213" i="29" s="1"/>
  <c r="AG223" i="29"/>
  <c r="AH223" i="28"/>
  <c r="AH223" i="29" s="1"/>
  <c r="AD245" i="28"/>
  <c r="AD245" i="29" s="1"/>
  <c r="AG293" i="29"/>
  <c r="AH293" i="28"/>
  <c r="AH293" i="29" s="1"/>
  <c r="AG299" i="29"/>
  <c r="AH299" i="28"/>
  <c r="AH299" i="29" s="1"/>
  <c r="AH301" i="28"/>
  <c r="AH301" i="29" s="1"/>
  <c r="AK313" i="29"/>
  <c r="AL313" i="28"/>
  <c r="AL313" i="29" s="1"/>
  <c r="AC315" i="29"/>
  <c r="AD315" i="28"/>
  <c r="AD315" i="29" s="1"/>
  <c r="AC317" i="29"/>
  <c r="AD317" i="28"/>
  <c r="AD317" i="29" s="1"/>
  <c r="AD319" i="28"/>
  <c r="AD319" i="29" s="1"/>
  <c r="AG333" i="29"/>
  <c r="AH333" i="28"/>
  <c r="AH333" i="29" s="1"/>
  <c r="AG335" i="29"/>
  <c r="AH335" i="28"/>
  <c r="AH335" i="29" s="1"/>
  <c r="AH337" i="28"/>
  <c r="AH337" i="29" s="1"/>
  <c r="AK351" i="29"/>
  <c r="AL351" i="28"/>
  <c r="AL351" i="29" s="1"/>
  <c r="AK353" i="29"/>
  <c r="AL353" i="28"/>
  <c r="AL353" i="29" s="1"/>
  <c r="AK355" i="29"/>
  <c r="AL355" i="28"/>
  <c r="AL355" i="29" s="1"/>
  <c r="AG363" i="29"/>
  <c r="AH363" i="28"/>
  <c r="AH363" i="29" s="1"/>
  <c r="AH365" i="28"/>
  <c r="AH365" i="29" s="1"/>
  <c r="AK377" i="29"/>
  <c r="AL377" i="28"/>
  <c r="AL377" i="29" s="1"/>
  <c r="AC379" i="29"/>
  <c r="AD379" i="28"/>
  <c r="AD379" i="29" s="1"/>
  <c r="AC381" i="29"/>
  <c r="AD381" i="28"/>
  <c r="AD381" i="29" s="1"/>
  <c r="AD383" i="28"/>
  <c r="AD383" i="29" s="1"/>
  <c r="AG397" i="29"/>
  <c r="AH397" i="28"/>
  <c r="AH397" i="29" s="1"/>
  <c r="AG399" i="29"/>
  <c r="AH399" i="28"/>
  <c r="AH399" i="29" s="1"/>
  <c r="AH401" i="28"/>
  <c r="AH401" i="29" s="1"/>
  <c r="AK415" i="29"/>
  <c r="AL415" i="28"/>
  <c r="AL415" i="29" s="1"/>
  <c r="AH436" i="28"/>
  <c r="AH436" i="29" s="1"/>
  <c r="AG229" i="29"/>
  <c r="AH229" i="28"/>
  <c r="AH229" i="29" s="1"/>
  <c r="AC259" i="29"/>
  <c r="AD259" i="28"/>
  <c r="AD259" i="29" s="1"/>
  <c r="AC261" i="29"/>
  <c r="AD261" i="28"/>
  <c r="AD261" i="29" s="1"/>
  <c r="AK265" i="29"/>
  <c r="AL265" i="28"/>
  <c r="AL265" i="29" s="1"/>
  <c r="AC267" i="29"/>
  <c r="AD267" i="28"/>
  <c r="AD267" i="29" s="1"/>
  <c r="AC269" i="29"/>
  <c r="AD269" i="28"/>
  <c r="AD269" i="29" s="1"/>
  <c r="AC275" i="29"/>
  <c r="AD275" i="28"/>
  <c r="AD275" i="29" s="1"/>
  <c r="AC277" i="29"/>
  <c r="AD277" i="28"/>
  <c r="AD277" i="29" s="1"/>
  <c r="AC283" i="29"/>
  <c r="AD283" i="28"/>
  <c r="AD283" i="29" s="1"/>
  <c r="AC285" i="29"/>
  <c r="AD285" i="28"/>
  <c r="AD285" i="29" s="1"/>
  <c r="AK289" i="29"/>
  <c r="AL289" i="28"/>
  <c r="AL289" i="29" s="1"/>
  <c r="AK327" i="29"/>
  <c r="AL327" i="28"/>
  <c r="AL327" i="29" s="1"/>
  <c r="AK391" i="29"/>
  <c r="AL391" i="28"/>
  <c r="AL391" i="29" s="1"/>
  <c r="AK423" i="29"/>
  <c r="AL423" i="28"/>
  <c r="AL423" i="29" s="1"/>
  <c r="AK426" i="29"/>
  <c r="AL426" i="28"/>
  <c r="AL426" i="29" s="1"/>
  <c r="AK440" i="29"/>
  <c r="AL440" i="28"/>
  <c r="AL440" i="29" s="1"/>
  <c r="AC444" i="29"/>
  <c r="AD444" i="28"/>
  <c r="AD444" i="29" s="1"/>
  <c r="AH159" i="28"/>
  <c r="AH159" i="29" s="1"/>
  <c r="AG177" i="29"/>
  <c r="AH177" i="28"/>
  <c r="AH177" i="29" s="1"/>
  <c r="AH181" i="28"/>
  <c r="AH181" i="29" s="1"/>
  <c r="AG185" i="29"/>
  <c r="AH185" i="28"/>
  <c r="AH185" i="29" s="1"/>
  <c r="AH187" i="28"/>
  <c r="AH187" i="29" s="1"/>
  <c r="AG193" i="29"/>
  <c r="AH193" i="28"/>
  <c r="AH193" i="29" s="1"/>
  <c r="AK215" i="29"/>
  <c r="AL215" i="28"/>
  <c r="AL215" i="29" s="1"/>
  <c r="AK225" i="29"/>
  <c r="AL225" i="28"/>
  <c r="AL225" i="29" s="1"/>
  <c r="AG245" i="29"/>
  <c r="AH245" i="28"/>
  <c r="AH245" i="29" s="1"/>
  <c r="AG247" i="29"/>
  <c r="AH247" i="28"/>
  <c r="AH247" i="29" s="1"/>
  <c r="AC265" i="29"/>
  <c r="AD265" i="28"/>
  <c r="AD265" i="29" s="1"/>
  <c r="AC289" i="29"/>
  <c r="AD289" i="28"/>
  <c r="AD289" i="29" s="1"/>
  <c r="AK295" i="29"/>
  <c r="AL295" i="28"/>
  <c r="AL295" i="29" s="1"/>
  <c r="AL297" i="28"/>
  <c r="AL297" i="29" s="1"/>
  <c r="AK301" i="29"/>
  <c r="AL301" i="28"/>
  <c r="AL301" i="29" s="1"/>
  <c r="AK303" i="29"/>
  <c r="AL303" i="28"/>
  <c r="AL303" i="29" s="1"/>
  <c r="AL305" i="28"/>
  <c r="AL305" i="29" s="1"/>
  <c r="AG309" i="29"/>
  <c r="AH309" i="28"/>
  <c r="AH309" i="29" s="1"/>
  <c r="AG319" i="29"/>
  <c r="AH319" i="28"/>
  <c r="AH319" i="29" s="1"/>
  <c r="AG321" i="29"/>
  <c r="AH321" i="28"/>
  <c r="AH321" i="29" s="1"/>
  <c r="AC327" i="29"/>
  <c r="AD327" i="28"/>
  <c r="AD327" i="29" s="1"/>
  <c r="AK337" i="29"/>
  <c r="AL337" i="28"/>
  <c r="AL337" i="29" s="1"/>
  <c r="AK365" i="29"/>
  <c r="AL365" i="28"/>
  <c r="AL365" i="29" s="1"/>
  <c r="AK367" i="29"/>
  <c r="AL367" i="28"/>
  <c r="AL367" i="29" s="1"/>
  <c r="AL369" i="28"/>
  <c r="AL369" i="29" s="1"/>
  <c r="AG373" i="29"/>
  <c r="AH373" i="28"/>
  <c r="AH373" i="29" s="1"/>
  <c r="AG383" i="29"/>
  <c r="AH383" i="28"/>
  <c r="AH383" i="29" s="1"/>
  <c r="AG385" i="29"/>
  <c r="AH385" i="28"/>
  <c r="AH385" i="29" s="1"/>
  <c r="AC391" i="29"/>
  <c r="AD391" i="28"/>
  <c r="AD391" i="29" s="1"/>
  <c r="AK401" i="29"/>
  <c r="AL401" i="28"/>
  <c r="AL401" i="29" s="1"/>
  <c r="AD416" i="28"/>
  <c r="AD416" i="29" s="1"/>
  <c r="AG420" i="29"/>
  <c r="AH420" i="28"/>
  <c r="AH420" i="29" s="1"/>
  <c r="AC423" i="29"/>
  <c r="AD423" i="28"/>
  <c r="AD423" i="29" s="1"/>
  <c r="AK434" i="29"/>
  <c r="AL434" i="28"/>
  <c r="AL434" i="29" s="1"/>
  <c r="AK436" i="29"/>
  <c r="AL436" i="28"/>
  <c r="AL436" i="29" s="1"/>
  <c r="AC440" i="29"/>
  <c r="AD440" i="28"/>
  <c r="AD440" i="29" s="1"/>
  <c r="AH49" i="28"/>
  <c r="AH49" i="29" s="1"/>
  <c r="AH69" i="28"/>
  <c r="AH69" i="29" s="1"/>
  <c r="AG199" i="29"/>
  <c r="AH199" i="28"/>
  <c r="AH199" i="29" s="1"/>
  <c r="AC215" i="29"/>
  <c r="AD215" i="28"/>
  <c r="AD215" i="29" s="1"/>
  <c r="AK221" i="29"/>
  <c r="AL221" i="28"/>
  <c r="AL221" i="29" s="1"/>
  <c r="AL223" i="28"/>
  <c r="AL223" i="29" s="1"/>
  <c r="AC225" i="29"/>
  <c r="AD225" i="28"/>
  <c r="AD225" i="29" s="1"/>
  <c r="AK235" i="29"/>
  <c r="AL235" i="28"/>
  <c r="AL235" i="29" s="1"/>
  <c r="AG251" i="29"/>
  <c r="AH251" i="28"/>
  <c r="AH251" i="29" s="1"/>
  <c r="AC295" i="29"/>
  <c r="AD295" i="28"/>
  <c r="AD295" i="29" s="1"/>
  <c r="AC301" i="29"/>
  <c r="AD301" i="28"/>
  <c r="AD301" i="29" s="1"/>
  <c r="AC303" i="29"/>
  <c r="AD303" i="28"/>
  <c r="AD303" i="29" s="1"/>
  <c r="AD305" i="28"/>
  <c r="AD305" i="29" s="1"/>
  <c r="AK331" i="29"/>
  <c r="AL331" i="28"/>
  <c r="AL331" i="29" s="1"/>
  <c r="AL333" i="28"/>
  <c r="AL333" i="29" s="1"/>
  <c r="AC337" i="29"/>
  <c r="AD337" i="28"/>
  <c r="AD337" i="29" s="1"/>
  <c r="AG345" i="29"/>
  <c r="AH345" i="28"/>
  <c r="AH345" i="29" s="1"/>
  <c r="AC365" i="29"/>
  <c r="AD365" i="28"/>
  <c r="AD365" i="29" s="1"/>
  <c r="AC367" i="29"/>
  <c r="AD367" i="28"/>
  <c r="AD367" i="29" s="1"/>
  <c r="AD369" i="28"/>
  <c r="AD369" i="29" s="1"/>
  <c r="AH379" i="28"/>
  <c r="AH379" i="29" s="1"/>
  <c r="AK395" i="29"/>
  <c r="AL395" i="28"/>
  <c r="AL395" i="29" s="1"/>
  <c r="AL397" i="28"/>
  <c r="AL397" i="29" s="1"/>
  <c r="AC401" i="29"/>
  <c r="AD401" i="28"/>
  <c r="AD401" i="29" s="1"/>
  <c r="AG409" i="29"/>
  <c r="AH409" i="28"/>
  <c r="AH409" i="29" s="1"/>
  <c r="AG414" i="29"/>
  <c r="AH414" i="28"/>
  <c r="AH414" i="29" s="1"/>
  <c r="AC436" i="29"/>
  <c r="AD436" i="28"/>
  <c r="AD436" i="29" s="1"/>
  <c r="AG446" i="29"/>
  <c r="AH446" i="28"/>
  <c r="AH446" i="29" s="1"/>
  <c r="AC221" i="29"/>
  <c r="AD221" i="28"/>
  <c r="AD221" i="29" s="1"/>
  <c r="AK231" i="29"/>
  <c r="AL231" i="28"/>
  <c r="AL231" i="29" s="1"/>
  <c r="AC235" i="29"/>
  <c r="AD235" i="28"/>
  <c r="AD235" i="29" s="1"/>
  <c r="AK239" i="29"/>
  <c r="AL239" i="28"/>
  <c r="AL239" i="29" s="1"/>
  <c r="AG255" i="29"/>
  <c r="AH255" i="28"/>
  <c r="AH255" i="29" s="1"/>
  <c r="AG257" i="29"/>
  <c r="AH257" i="28"/>
  <c r="AH257" i="29" s="1"/>
  <c r="AG271" i="29"/>
  <c r="AH271" i="28"/>
  <c r="AH271" i="29" s="1"/>
  <c r="AG273" i="29"/>
  <c r="AH273" i="28"/>
  <c r="AH273" i="29" s="1"/>
  <c r="AG279" i="29"/>
  <c r="AH279" i="28"/>
  <c r="AH279" i="29" s="1"/>
  <c r="AG281" i="29"/>
  <c r="AH281" i="28"/>
  <c r="AH281" i="29" s="1"/>
  <c r="AG323" i="29"/>
  <c r="AH323" i="28"/>
  <c r="AH323" i="29" s="1"/>
  <c r="AC331" i="29"/>
  <c r="AD331" i="28"/>
  <c r="AD331" i="29" s="1"/>
  <c r="AK341" i="29"/>
  <c r="AL341" i="28"/>
  <c r="AL341" i="29" s="1"/>
  <c r="AG347" i="29"/>
  <c r="AH347" i="28"/>
  <c r="AH347" i="29" s="1"/>
  <c r="AG349" i="29"/>
  <c r="AH349" i="28"/>
  <c r="AH349" i="29" s="1"/>
  <c r="AG387" i="29"/>
  <c r="AH387" i="28"/>
  <c r="AH387" i="29" s="1"/>
  <c r="AC395" i="29"/>
  <c r="AD395" i="28"/>
  <c r="AD395" i="29" s="1"/>
  <c r="AK405" i="29"/>
  <c r="AL405" i="28"/>
  <c r="AL405" i="29" s="1"/>
  <c r="AG411" i="29"/>
  <c r="AH411" i="28"/>
  <c r="AH411" i="29" s="1"/>
  <c r="AG417" i="29"/>
  <c r="AH417" i="28"/>
  <c r="AH417" i="29" s="1"/>
  <c r="AG422" i="29"/>
  <c r="AH422" i="28"/>
  <c r="AH422" i="29" s="1"/>
  <c r="AK432" i="29"/>
  <c r="AL432" i="28"/>
  <c r="AL432" i="29" s="1"/>
  <c r="AG448" i="29"/>
  <c r="AH448" i="28"/>
  <c r="AH448" i="29" s="1"/>
  <c r="AD65" i="28"/>
  <c r="AD65" i="29" s="1"/>
  <c r="AL65" i="28"/>
  <c r="AL65" i="29" s="1"/>
  <c r="AD75" i="28"/>
  <c r="AD75" i="29" s="1"/>
  <c r="AL75" i="28"/>
  <c r="AL75" i="29" s="1"/>
  <c r="AH76" i="28"/>
  <c r="AH76" i="29" s="1"/>
  <c r="AD85" i="28"/>
  <c r="AD85" i="29" s="1"/>
  <c r="AL85" i="28"/>
  <c r="AL85" i="29" s="1"/>
  <c r="AH87" i="28"/>
  <c r="AH87" i="29" s="1"/>
  <c r="AD93" i="28"/>
  <c r="AD93" i="29" s="1"/>
  <c r="AL93" i="28"/>
  <c r="AL93" i="29" s="1"/>
  <c r="AD100" i="28"/>
  <c r="AD100" i="29" s="1"/>
  <c r="AL100" i="28"/>
  <c r="AL100" i="29" s="1"/>
  <c r="AD103" i="28"/>
  <c r="AD103" i="29" s="1"/>
  <c r="AL103" i="28"/>
  <c r="AL103" i="29" s="1"/>
  <c r="AH109" i="28"/>
  <c r="AH109" i="29" s="1"/>
  <c r="AH116" i="28"/>
  <c r="AH116" i="29" s="1"/>
  <c r="AH119" i="28"/>
  <c r="AH119" i="29" s="1"/>
  <c r="AD125" i="28"/>
  <c r="AD125" i="29" s="1"/>
  <c r="AL125" i="28"/>
  <c r="AL125" i="29" s="1"/>
  <c r="AD132" i="28"/>
  <c r="AD132" i="29" s="1"/>
  <c r="AL132" i="28"/>
  <c r="AL132" i="29" s="1"/>
  <c r="AD135" i="28"/>
  <c r="AD135" i="29" s="1"/>
  <c r="AL135" i="28"/>
  <c r="AL135" i="29" s="1"/>
  <c r="AH141" i="28"/>
  <c r="AH141" i="29" s="1"/>
  <c r="AD147" i="28"/>
  <c r="AD147" i="29" s="1"/>
  <c r="AL147" i="28"/>
  <c r="AL147" i="29" s="1"/>
  <c r="AH153" i="28"/>
  <c r="AH153" i="29" s="1"/>
  <c r="AD157" i="28"/>
  <c r="AD157" i="29" s="1"/>
  <c r="AL157" i="28"/>
  <c r="AL157" i="29" s="1"/>
  <c r="AH165" i="28"/>
  <c r="AH165" i="29" s="1"/>
  <c r="AK179" i="29"/>
  <c r="AL179" i="28"/>
  <c r="AL179" i="29" s="1"/>
  <c r="AK187" i="29"/>
  <c r="AL187" i="28"/>
  <c r="AL187" i="29" s="1"/>
  <c r="AK189" i="29"/>
  <c r="AL189" i="28"/>
  <c r="AL189" i="29" s="1"/>
  <c r="AK195" i="29"/>
  <c r="AL195" i="28"/>
  <c r="AL195" i="29" s="1"/>
  <c r="AG209" i="29"/>
  <c r="AH209" i="28"/>
  <c r="AH209" i="29" s="1"/>
  <c r="AC231" i="29"/>
  <c r="AD231" i="28"/>
  <c r="AD231" i="29" s="1"/>
  <c r="AD233" i="28"/>
  <c r="AD233" i="29" s="1"/>
  <c r="AC239" i="29"/>
  <c r="AD239" i="28"/>
  <c r="AD239" i="29" s="1"/>
  <c r="AH259" i="28"/>
  <c r="AH259" i="29" s="1"/>
  <c r="AH267" i="28"/>
  <c r="AH267" i="29" s="1"/>
  <c r="AH275" i="28"/>
  <c r="AH275" i="29" s="1"/>
  <c r="AH283" i="28"/>
  <c r="AH283" i="29" s="1"/>
  <c r="AC341" i="29"/>
  <c r="AD341" i="28"/>
  <c r="AD341" i="29" s="1"/>
  <c r="AC405" i="29"/>
  <c r="AD405" i="28"/>
  <c r="AD405" i="29" s="1"/>
  <c r="AG416" i="29"/>
  <c r="AH416" i="28"/>
  <c r="AH416" i="29" s="1"/>
  <c r="AK418" i="29"/>
  <c r="AL418" i="28"/>
  <c r="AL418" i="29" s="1"/>
  <c r="AD429" i="28"/>
  <c r="AD429" i="29" s="1"/>
  <c r="AC432" i="29"/>
  <c r="AD432" i="28"/>
  <c r="AD432" i="29" s="1"/>
  <c r="AG443" i="29"/>
  <c r="AH443" i="28"/>
  <c r="AH443" i="29" s="1"/>
  <c r="AK175" i="29"/>
  <c r="AL175" i="28"/>
  <c r="AL175" i="29" s="1"/>
  <c r="AC179" i="29"/>
  <c r="AD179" i="28"/>
  <c r="AD179" i="29" s="1"/>
  <c r="AK183" i="29"/>
  <c r="AL183" i="28"/>
  <c r="AL183" i="29" s="1"/>
  <c r="AC187" i="29"/>
  <c r="AD187" i="28"/>
  <c r="AD187" i="29" s="1"/>
  <c r="AC189" i="29"/>
  <c r="AD189" i="28"/>
  <c r="AD189" i="29" s="1"/>
  <c r="AC195" i="29"/>
  <c r="AD195" i="28"/>
  <c r="AD195" i="29" s="1"/>
  <c r="AK201" i="29"/>
  <c r="AL201" i="28"/>
  <c r="AL201" i="29" s="1"/>
  <c r="AG297" i="29"/>
  <c r="AH297" i="28"/>
  <c r="AH297" i="29" s="1"/>
  <c r="AG305" i="29"/>
  <c r="AH305" i="28"/>
  <c r="AH305" i="29" s="1"/>
  <c r="AK315" i="29"/>
  <c r="AL315" i="28"/>
  <c r="AL315" i="29" s="1"/>
  <c r="AK317" i="29"/>
  <c r="AL317" i="28"/>
  <c r="AL317" i="29" s="1"/>
  <c r="AG359" i="29"/>
  <c r="AH359" i="28"/>
  <c r="AH359" i="29" s="1"/>
  <c r="AG369" i="29"/>
  <c r="AH369" i="28"/>
  <c r="AH369" i="29" s="1"/>
  <c r="AK379" i="29"/>
  <c r="AL379" i="28"/>
  <c r="AL379" i="29" s="1"/>
  <c r="AK381" i="29"/>
  <c r="AL381" i="28"/>
  <c r="AL381" i="29" s="1"/>
  <c r="AG438" i="29"/>
  <c r="AH438" i="28"/>
  <c r="AH438" i="29" s="1"/>
  <c r="AK442" i="29"/>
  <c r="AL442" i="28"/>
  <c r="AL442" i="29" s="1"/>
  <c r="AH451" i="28"/>
  <c r="AH451" i="29" s="1"/>
  <c r="I10" i="28"/>
  <c r="I10" i="29" s="1"/>
  <c r="Q10" i="28"/>
  <c r="Q10" i="29" s="1"/>
  <c r="Z11" i="28"/>
  <c r="Z11" i="29" s="1"/>
  <c r="AH11" i="28"/>
  <c r="AH11" i="29" s="1"/>
  <c r="I18" i="28"/>
  <c r="I18" i="29" s="1"/>
  <c r="Z19" i="28"/>
  <c r="Z19" i="29" s="1"/>
  <c r="AH27" i="28"/>
  <c r="AH27" i="29" s="1"/>
  <c r="Z2" i="28"/>
  <c r="Z2" i="29" s="1"/>
  <c r="AH2" i="28"/>
  <c r="AH2" i="29" s="1"/>
  <c r="M5" i="28"/>
  <c r="M5" i="29" s="1"/>
  <c r="AD6" i="28"/>
  <c r="AD6" i="29" s="1"/>
  <c r="AL6" i="28"/>
  <c r="AL6" i="29" s="1"/>
  <c r="I9" i="28"/>
  <c r="I9" i="29" s="1"/>
  <c r="Q9" i="28"/>
  <c r="Q9" i="29" s="1"/>
  <c r="Z10" i="28"/>
  <c r="Z10" i="29" s="1"/>
  <c r="AH10" i="28"/>
  <c r="AH10" i="29" s="1"/>
  <c r="M13" i="28"/>
  <c r="M13" i="29" s="1"/>
  <c r="AD14" i="28"/>
  <c r="AD14" i="29" s="1"/>
  <c r="AL14" i="28"/>
  <c r="AL14" i="29" s="1"/>
  <c r="I17" i="28"/>
  <c r="I17" i="29" s="1"/>
  <c r="Q17" i="28"/>
  <c r="Q17" i="29" s="1"/>
  <c r="Z18" i="28"/>
  <c r="Z18" i="29" s="1"/>
  <c r="AH18" i="28"/>
  <c r="AH18" i="29" s="1"/>
  <c r="M21" i="28"/>
  <c r="M21" i="29" s="1"/>
  <c r="AD22" i="28"/>
  <c r="AD22" i="29" s="1"/>
  <c r="AL22" i="28"/>
  <c r="AL22" i="29" s="1"/>
  <c r="I25" i="28"/>
  <c r="I25" i="29" s="1"/>
  <c r="Q25" i="28"/>
  <c r="Q25" i="29" s="1"/>
  <c r="Z26" i="28"/>
  <c r="Z26" i="29" s="1"/>
  <c r="AH26" i="28"/>
  <c r="AH26" i="29" s="1"/>
  <c r="M29" i="28"/>
  <c r="M29" i="29" s="1"/>
  <c r="AD30" i="28"/>
  <c r="AD30" i="29" s="1"/>
  <c r="AL30" i="28"/>
  <c r="AL30" i="29" s="1"/>
  <c r="I33" i="28"/>
  <c r="I33" i="29" s="1"/>
  <c r="Q33" i="28"/>
  <c r="Q33" i="29" s="1"/>
  <c r="Z34" i="28"/>
  <c r="Z34" i="29" s="1"/>
  <c r="AH34" i="28"/>
  <c r="AH34" i="29" s="1"/>
  <c r="M37" i="28"/>
  <c r="M37" i="29" s="1"/>
  <c r="AD38" i="28"/>
  <c r="AD38" i="29" s="1"/>
  <c r="AL38" i="28"/>
  <c r="AL38" i="29" s="1"/>
  <c r="I41" i="28"/>
  <c r="I41" i="29" s="1"/>
  <c r="Q41" i="28"/>
  <c r="Q41" i="29" s="1"/>
  <c r="Z42" i="28"/>
  <c r="Z42" i="29" s="1"/>
  <c r="AH42" i="28"/>
  <c r="AH42" i="29" s="1"/>
  <c r="M45" i="28"/>
  <c r="M45" i="29" s="1"/>
  <c r="AD46" i="28"/>
  <c r="AD46" i="29" s="1"/>
  <c r="AL46" i="28"/>
  <c r="AL46" i="29" s="1"/>
  <c r="I49" i="28"/>
  <c r="I49" i="29" s="1"/>
  <c r="Q49" i="28"/>
  <c r="Q49" i="29" s="1"/>
  <c r="Z50" i="28"/>
  <c r="Z50" i="29" s="1"/>
  <c r="AH50" i="28"/>
  <c r="AH50" i="29" s="1"/>
  <c r="M53" i="28"/>
  <c r="M53" i="29" s="1"/>
  <c r="AD54" i="28"/>
  <c r="AD54" i="29" s="1"/>
  <c r="AL54" i="28"/>
  <c r="AL54" i="29" s="1"/>
  <c r="I57" i="28"/>
  <c r="I57" i="29" s="1"/>
  <c r="Q57" i="28"/>
  <c r="Q57" i="29" s="1"/>
  <c r="Z58" i="28"/>
  <c r="Z58" i="29" s="1"/>
  <c r="AH58" i="28"/>
  <c r="AH58" i="29" s="1"/>
  <c r="M61" i="28"/>
  <c r="M61" i="29" s="1"/>
  <c r="AD62" i="28"/>
  <c r="AD62" i="29" s="1"/>
  <c r="AL62" i="28"/>
  <c r="AL62" i="29" s="1"/>
  <c r="I65" i="28"/>
  <c r="I65" i="29" s="1"/>
  <c r="Q65" i="28"/>
  <c r="Q65" i="29" s="1"/>
  <c r="Z66" i="28"/>
  <c r="Z66" i="29" s="1"/>
  <c r="AH66" i="28"/>
  <c r="AH66" i="29" s="1"/>
  <c r="M69" i="28"/>
  <c r="M69" i="29" s="1"/>
  <c r="AD70" i="28"/>
  <c r="AD70" i="29" s="1"/>
  <c r="AL70" i="28"/>
  <c r="AL70" i="29" s="1"/>
  <c r="I73" i="28"/>
  <c r="I73" i="29" s="1"/>
  <c r="Q73" i="28"/>
  <c r="Q73" i="29" s="1"/>
  <c r="Z74" i="28"/>
  <c r="Z74" i="29" s="1"/>
  <c r="AH74" i="28"/>
  <c r="AH74" i="29" s="1"/>
  <c r="M77" i="28"/>
  <c r="M77" i="29" s="1"/>
  <c r="AD78" i="28"/>
  <c r="AD78" i="29" s="1"/>
  <c r="AL78" i="28"/>
  <c r="AL78" i="29" s="1"/>
  <c r="I81" i="28"/>
  <c r="I81" i="29" s="1"/>
  <c r="Q81" i="28"/>
  <c r="Q81" i="29" s="1"/>
  <c r="Z82" i="28"/>
  <c r="Z82" i="29" s="1"/>
  <c r="AH82" i="28"/>
  <c r="AH82" i="29" s="1"/>
  <c r="M85" i="28"/>
  <c r="M85" i="29" s="1"/>
  <c r="AD86" i="28"/>
  <c r="AD86" i="29" s="1"/>
  <c r="AL86" i="28"/>
  <c r="AL86" i="29" s="1"/>
  <c r="I89" i="28"/>
  <c r="I89" i="29" s="1"/>
  <c r="Q89" i="28"/>
  <c r="Q89" i="29" s="1"/>
  <c r="Z90" i="28"/>
  <c r="Z90" i="29" s="1"/>
  <c r="AH90" i="28"/>
  <c r="AH90" i="29" s="1"/>
  <c r="M93" i="28"/>
  <c r="M93" i="29" s="1"/>
  <c r="AD94" i="28"/>
  <c r="AD94" i="29" s="1"/>
  <c r="AL94" i="28"/>
  <c r="AL94" i="29" s="1"/>
  <c r="I97" i="28"/>
  <c r="I97" i="29" s="1"/>
  <c r="Q97" i="28"/>
  <c r="Q97" i="29" s="1"/>
  <c r="Z98" i="28"/>
  <c r="Z98" i="29" s="1"/>
  <c r="AH98" i="28"/>
  <c r="AH98" i="29" s="1"/>
  <c r="M101" i="28"/>
  <c r="M101" i="29" s="1"/>
  <c r="AD102" i="28"/>
  <c r="AD102" i="29" s="1"/>
  <c r="AL102" i="28"/>
  <c r="AL102" i="29" s="1"/>
  <c r="I105" i="28"/>
  <c r="I105" i="29" s="1"/>
  <c r="Q105" i="28"/>
  <c r="Q105" i="29" s="1"/>
  <c r="Z106" i="28"/>
  <c r="Z106" i="29" s="1"/>
  <c r="AH106" i="28"/>
  <c r="AH106" i="29" s="1"/>
  <c r="M109" i="28"/>
  <c r="M109" i="29" s="1"/>
  <c r="AD110" i="28"/>
  <c r="AD110" i="29" s="1"/>
  <c r="AL110" i="28"/>
  <c r="AL110" i="29" s="1"/>
  <c r="I113" i="28"/>
  <c r="I113" i="29" s="1"/>
  <c r="Q113" i="28"/>
  <c r="Q113" i="29" s="1"/>
  <c r="Z114" i="28"/>
  <c r="Z114" i="29" s="1"/>
  <c r="AH114" i="28"/>
  <c r="AH114" i="29" s="1"/>
  <c r="M117" i="28"/>
  <c r="M117" i="29" s="1"/>
  <c r="AD118" i="28"/>
  <c r="AD118" i="29" s="1"/>
  <c r="AL118" i="28"/>
  <c r="AL118" i="29" s="1"/>
  <c r="I121" i="28"/>
  <c r="I121" i="29" s="1"/>
  <c r="Q121" i="28"/>
  <c r="Q121" i="29" s="1"/>
  <c r="Z122" i="28"/>
  <c r="Z122" i="29" s="1"/>
  <c r="AH122" i="28"/>
  <c r="AH122" i="29" s="1"/>
  <c r="M125" i="28"/>
  <c r="M125" i="29" s="1"/>
  <c r="AD126" i="28"/>
  <c r="AD126" i="29" s="1"/>
  <c r="AL126" i="28"/>
  <c r="AL126" i="29" s="1"/>
  <c r="I129" i="28"/>
  <c r="I129" i="29" s="1"/>
  <c r="Q129" i="28"/>
  <c r="Q129" i="29" s="1"/>
  <c r="Z130" i="28"/>
  <c r="Z130" i="29" s="1"/>
  <c r="AH130" i="28"/>
  <c r="AH130" i="29" s="1"/>
  <c r="M133" i="28"/>
  <c r="M133" i="29" s="1"/>
  <c r="AD134" i="28"/>
  <c r="AD134" i="29" s="1"/>
  <c r="AL134" i="28"/>
  <c r="AL134" i="29" s="1"/>
  <c r="I137" i="28"/>
  <c r="I137" i="29" s="1"/>
  <c r="Q137" i="28"/>
  <c r="Q137" i="29" s="1"/>
  <c r="Z138" i="28"/>
  <c r="Z138" i="29" s="1"/>
  <c r="AH138" i="28"/>
  <c r="AH138" i="29" s="1"/>
  <c r="M141" i="28"/>
  <c r="M141" i="29" s="1"/>
  <c r="AD142" i="28"/>
  <c r="AD142" i="29" s="1"/>
  <c r="AL142" i="28"/>
  <c r="AL142" i="29" s="1"/>
  <c r="M145" i="28"/>
  <c r="M145" i="29" s="1"/>
  <c r="Q147" i="28"/>
  <c r="Q147" i="29" s="1"/>
  <c r="Z152" i="28"/>
  <c r="Z152" i="29" s="1"/>
  <c r="AC154" i="29"/>
  <c r="AD154" i="28"/>
  <c r="AD154" i="29" s="1"/>
  <c r="AG156" i="29"/>
  <c r="AH156" i="28"/>
  <c r="AH156" i="29" s="1"/>
  <c r="AK158" i="29"/>
  <c r="AL158" i="28"/>
  <c r="AL158" i="29" s="1"/>
  <c r="I159" i="28"/>
  <c r="I159" i="29" s="1"/>
  <c r="M161" i="28"/>
  <c r="M161" i="29" s="1"/>
  <c r="Q163" i="28"/>
  <c r="Q163" i="29" s="1"/>
  <c r="Z168" i="28"/>
  <c r="Z168" i="29" s="1"/>
  <c r="AC170" i="29"/>
  <c r="AD170" i="28"/>
  <c r="AD170" i="29" s="1"/>
  <c r="AG172" i="29"/>
  <c r="AH172" i="28"/>
  <c r="AH172" i="29" s="1"/>
  <c r="AK174" i="29"/>
  <c r="AL174" i="28"/>
  <c r="AL174" i="29" s="1"/>
  <c r="I175" i="28"/>
  <c r="I175" i="29" s="1"/>
  <c r="M177" i="28"/>
  <c r="M177" i="29" s="1"/>
  <c r="Q179" i="28"/>
  <c r="Q179" i="29" s="1"/>
  <c r="Z184" i="28"/>
  <c r="Z184" i="29" s="1"/>
  <c r="AC186" i="29"/>
  <c r="AD186" i="28"/>
  <c r="AD186" i="29" s="1"/>
  <c r="AG188" i="29"/>
  <c r="AH188" i="28"/>
  <c r="AH188" i="29" s="1"/>
  <c r="AK190" i="29"/>
  <c r="AL190" i="28"/>
  <c r="AL190" i="29" s="1"/>
  <c r="I191" i="28"/>
  <c r="I191" i="29" s="1"/>
  <c r="M193" i="28"/>
  <c r="M193" i="29" s="1"/>
  <c r="Q195" i="28"/>
  <c r="Q195" i="29" s="1"/>
  <c r="AG198" i="29"/>
  <c r="AH198" i="28"/>
  <c r="AH198" i="29" s="1"/>
  <c r="AK200" i="29"/>
  <c r="AL200" i="28"/>
  <c r="AL200" i="29" s="1"/>
  <c r="I201" i="28"/>
  <c r="I201" i="29" s="1"/>
  <c r="Z204" i="28"/>
  <c r="Z204" i="29" s="1"/>
  <c r="AC206" i="29"/>
  <c r="AD206" i="28"/>
  <c r="AD206" i="29" s="1"/>
  <c r="AK210" i="29"/>
  <c r="AL210" i="28"/>
  <c r="AL210" i="29" s="1"/>
  <c r="I211" i="28"/>
  <c r="I211" i="29" s="1"/>
  <c r="Z214" i="28"/>
  <c r="Z214" i="29" s="1"/>
  <c r="AC216" i="29"/>
  <c r="AD216" i="28"/>
  <c r="AD216" i="29" s="1"/>
  <c r="AG218" i="29"/>
  <c r="AH218" i="28"/>
  <c r="AH218" i="29" s="1"/>
  <c r="AC226" i="29"/>
  <c r="AD226" i="28"/>
  <c r="AD226" i="29" s="1"/>
  <c r="Q229" i="28"/>
  <c r="Q229" i="29" s="1"/>
  <c r="Z234" i="28"/>
  <c r="Z234" i="29" s="1"/>
  <c r="M237" i="28"/>
  <c r="M237" i="29" s="1"/>
  <c r="I245" i="28"/>
  <c r="I245" i="29" s="1"/>
  <c r="M247" i="28"/>
  <c r="M247" i="29" s="1"/>
  <c r="AK258" i="29"/>
  <c r="AL258" i="28"/>
  <c r="AL258" i="29" s="1"/>
  <c r="Z270" i="28"/>
  <c r="Z270" i="29" s="1"/>
  <c r="M273" i="28"/>
  <c r="M273" i="29" s="1"/>
  <c r="AG286" i="29"/>
  <c r="AH286" i="28"/>
  <c r="AH286" i="29" s="1"/>
  <c r="I293" i="28"/>
  <c r="I293" i="29" s="1"/>
  <c r="I2" i="28"/>
  <c r="I2" i="29" s="1"/>
  <c r="Q2" i="28"/>
  <c r="Q2" i="29" s="1"/>
  <c r="Z3" i="28"/>
  <c r="Z3" i="29" s="1"/>
  <c r="AH19" i="28"/>
  <c r="AH19" i="29" s="1"/>
  <c r="AD23" i="28"/>
  <c r="AD23" i="29" s="1"/>
  <c r="Z27" i="28"/>
  <c r="Z27" i="29" s="1"/>
  <c r="AG144" i="29"/>
  <c r="AH144" i="28"/>
  <c r="AH144" i="29" s="1"/>
  <c r="Z146" i="28"/>
  <c r="Z146" i="29" s="1"/>
  <c r="AC148" i="29"/>
  <c r="AD148" i="28"/>
  <c r="AD148" i="29" s="1"/>
  <c r="AG150" i="29"/>
  <c r="AH150" i="28"/>
  <c r="AH150" i="29" s="1"/>
  <c r="AK152" i="29"/>
  <c r="AL152" i="28"/>
  <c r="AL152" i="29" s="1"/>
  <c r="I153" i="28"/>
  <c r="I153" i="29" s="1"/>
  <c r="M155" i="28"/>
  <c r="M155" i="29" s="1"/>
  <c r="Q157" i="28"/>
  <c r="Q157" i="29" s="1"/>
  <c r="Z162" i="28"/>
  <c r="Z162" i="29" s="1"/>
  <c r="AC164" i="29"/>
  <c r="AD164" i="28"/>
  <c r="AD164" i="29" s="1"/>
  <c r="AG166" i="29"/>
  <c r="AH166" i="28"/>
  <c r="AH166" i="29" s="1"/>
  <c r="AK168" i="29"/>
  <c r="AL168" i="28"/>
  <c r="AL168" i="29" s="1"/>
  <c r="I169" i="28"/>
  <c r="I169" i="29" s="1"/>
  <c r="M171" i="28"/>
  <c r="M171" i="29" s="1"/>
  <c r="Q173" i="28"/>
  <c r="Q173" i="29" s="1"/>
  <c r="Z178" i="28"/>
  <c r="Z178" i="29" s="1"/>
  <c r="AC180" i="29"/>
  <c r="AD180" i="28"/>
  <c r="AD180" i="29" s="1"/>
  <c r="AG182" i="29"/>
  <c r="AH182" i="28"/>
  <c r="AH182" i="29" s="1"/>
  <c r="AK184" i="29"/>
  <c r="AL184" i="28"/>
  <c r="AL184" i="29" s="1"/>
  <c r="I185" i="28"/>
  <c r="I185" i="29" s="1"/>
  <c r="M187" i="28"/>
  <c r="M187" i="29" s="1"/>
  <c r="Q189" i="28"/>
  <c r="Q189" i="29" s="1"/>
  <c r="Z194" i="28"/>
  <c r="Z194" i="29" s="1"/>
  <c r="M197" i="28"/>
  <c r="M197" i="29" s="1"/>
  <c r="I205" i="28"/>
  <c r="I205" i="29" s="1"/>
  <c r="M207" i="28"/>
  <c r="M207" i="29" s="1"/>
  <c r="Q209" i="28"/>
  <c r="Q209" i="29" s="1"/>
  <c r="AG212" i="29"/>
  <c r="AH212" i="28"/>
  <c r="AH212" i="29" s="1"/>
  <c r="AK214" i="29"/>
  <c r="AL214" i="28"/>
  <c r="AL214" i="29" s="1"/>
  <c r="M217" i="28"/>
  <c r="M217" i="29" s="1"/>
  <c r="Q219" i="28"/>
  <c r="Q219" i="29" s="1"/>
  <c r="AG222" i="29"/>
  <c r="AH222" i="28"/>
  <c r="AH222" i="29" s="1"/>
  <c r="AK224" i="29"/>
  <c r="AL224" i="28"/>
  <c r="AL224" i="29" s="1"/>
  <c r="I225" i="28"/>
  <c r="I225" i="29" s="1"/>
  <c r="Z228" i="28"/>
  <c r="Z228" i="29" s="1"/>
  <c r="AC230" i="29"/>
  <c r="AD230" i="28"/>
  <c r="AD230" i="29" s="1"/>
  <c r="AK234" i="29"/>
  <c r="AL234" i="28"/>
  <c r="AL234" i="29" s="1"/>
  <c r="I235" i="28"/>
  <c r="I235" i="29" s="1"/>
  <c r="Z238" i="28"/>
  <c r="Z238" i="29" s="1"/>
  <c r="AC240" i="29"/>
  <c r="AD240" i="28"/>
  <c r="AD240" i="29" s="1"/>
  <c r="AG242" i="29"/>
  <c r="AH242" i="28"/>
  <c r="AH242" i="29" s="1"/>
  <c r="AC250" i="29"/>
  <c r="AD250" i="28"/>
  <c r="AD250" i="29" s="1"/>
  <c r="Q253" i="28"/>
  <c r="Q253" i="29" s="1"/>
  <c r="AK266" i="29"/>
  <c r="AL266" i="28"/>
  <c r="AL266" i="29" s="1"/>
  <c r="Z278" i="28"/>
  <c r="Z278" i="29" s="1"/>
  <c r="M281" i="28"/>
  <c r="M281" i="29" s="1"/>
  <c r="AG294" i="29"/>
  <c r="AH294" i="28"/>
  <c r="AH294" i="29" s="1"/>
  <c r="I301" i="28"/>
  <c r="I301" i="29" s="1"/>
  <c r="AD7" i="28"/>
  <c r="AD7" i="29" s="1"/>
  <c r="AD15" i="28"/>
  <c r="AD15" i="29" s="1"/>
  <c r="Q18" i="28"/>
  <c r="Q18" i="29" s="1"/>
  <c r="Q26" i="28"/>
  <c r="Q26" i="29" s="1"/>
  <c r="M3" i="28"/>
  <c r="M3" i="29" s="1"/>
  <c r="AD4" i="28"/>
  <c r="AD4" i="29" s="1"/>
  <c r="AL4" i="28"/>
  <c r="AL4" i="29" s="1"/>
  <c r="I7" i="28"/>
  <c r="I7" i="29" s="1"/>
  <c r="Q7" i="28"/>
  <c r="Q7" i="29" s="1"/>
  <c r="Z8" i="28"/>
  <c r="Z8" i="29" s="1"/>
  <c r="AH8" i="28"/>
  <c r="AH8" i="29" s="1"/>
  <c r="M11" i="28"/>
  <c r="M11" i="29" s="1"/>
  <c r="AD12" i="28"/>
  <c r="AD12" i="29" s="1"/>
  <c r="AL12" i="28"/>
  <c r="AL12" i="29" s="1"/>
  <c r="I15" i="28"/>
  <c r="I15" i="29" s="1"/>
  <c r="Q15" i="28"/>
  <c r="Q15" i="29" s="1"/>
  <c r="Z16" i="28"/>
  <c r="Z16" i="29" s="1"/>
  <c r="AH16" i="28"/>
  <c r="AH16" i="29" s="1"/>
  <c r="M19" i="28"/>
  <c r="M19" i="29" s="1"/>
  <c r="AD20" i="28"/>
  <c r="AD20" i="29" s="1"/>
  <c r="AL20" i="28"/>
  <c r="AL20" i="29" s="1"/>
  <c r="I23" i="28"/>
  <c r="I23" i="29" s="1"/>
  <c r="Q23" i="28"/>
  <c r="Q23" i="29" s="1"/>
  <c r="Z24" i="28"/>
  <c r="Z24" i="29" s="1"/>
  <c r="AH24" i="28"/>
  <c r="AH24" i="29" s="1"/>
  <c r="M27" i="28"/>
  <c r="M27" i="29" s="1"/>
  <c r="AD28" i="28"/>
  <c r="AD28" i="29" s="1"/>
  <c r="AL28" i="28"/>
  <c r="AL28" i="29" s="1"/>
  <c r="I31" i="28"/>
  <c r="I31" i="29" s="1"/>
  <c r="Q31" i="28"/>
  <c r="Q31" i="29" s="1"/>
  <c r="Z32" i="28"/>
  <c r="Z32" i="29" s="1"/>
  <c r="AH32" i="28"/>
  <c r="AH32" i="29" s="1"/>
  <c r="M35" i="28"/>
  <c r="M35" i="29" s="1"/>
  <c r="AD36" i="28"/>
  <c r="AD36" i="29" s="1"/>
  <c r="AL36" i="28"/>
  <c r="AL36" i="29" s="1"/>
  <c r="I39" i="28"/>
  <c r="I39" i="29" s="1"/>
  <c r="Q39" i="28"/>
  <c r="Q39" i="29" s="1"/>
  <c r="Z40" i="28"/>
  <c r="Z40" i="29" s="1"/>
  <c r="AH40" i="28"/>
  <c r="AH40" i="29" s="1"/>
  <c r="M43" i="28"/>
  <c r="M43" i="29" s="1"/>
  <c r="AD44" i="28"/>
  <c r="AD44" i="29" s="1"/>
  <c r="AL44" i="28"/>
  <c r="AL44" i="29" s="1"/>
  <c r="I47" i="28"/>
  <c r="I47" i="29" s="1"/>
  <c r="Q47" i="28"/>
  <c r="Q47" i="29" s="1"/>
  <c r="Z48" i="28"/>
  <c r="Z48" i="29" s="1"/>
  <c r="AH48" i="28"/>
  <c r="AH48" i="29" s="1"/>
  <c r="M51" i="28"/>
  <c r="M51" i="29" s="1"/>
  <c r="AD52" i="28"/>
  <c r="AD52" i="29" s="1"/>
  <c r="AL52" i="28"/>
  <c r="AL52" i="29" s="1"/>
  <c r="I55" i="28"/>
  <c r="I55" i="29" s="1"/>
  <c r="Q55" i="28"/>
  <c r="Q55" i="29" s="1"/>
  <c r="Z56" i="28"/>
  <c r="Z56" i="29" s="1"/>
  <c r="AH56" i="28"/>
  <c r="AH56" i="29" s="1"/>
  <c r="M59" i="28"/>
  <c r="M59" i="29" s="1"/>
  <c r="AD60" i="28"/>
  <c r="AD60" i="29" s="1"/>
  <c r="AL60" i="28"/>
  <c r="AL60" i="29" s="1"/>
  <c r="I63" i="28"/>
  <c r="I63" i="29" s="1"/>
  <c r="Q63" i="28"/>
  <c r="Q63" i="29" s="1"/>
  <c r="Z64" i="28"/>
  <c r="Z64" i="29" s="1"/>
  <c r="AH64" i="28"/>
  <c r="AH64" i="29" s="1"/>
  <c r="M67" i="28"/>
  <c r="M67" i="29" s="1"/>
  <c r="AD68" i="28"/>
  <c r="AD68" i="29" s="1"/>
  <c r="AL68" i="28"/>
  <c r="AL68" i="29" s="1"/>
  <c r="I71" i="28"/>
  <c r="I71" i="29" s="1"/>
  <c r="Q71" i="28"/>
  <c r="Q71" i="29" s="1"/>
  <c r="Z72" i="28"/>
  <c r="Z72" i="29" s="1"/>
  <c r="AH72" i="28"/>
  <c r="AH72" i="29" s="1"/>
  <c r="M75" i="28"/>
  <c r="M75" i="29" s="1"/>
  <c r="AD76" i="28"/>
  <c r="AD76" i="29" s="1"/>
  <c r="AL76" i="28"/>
  <c r="AL76" i="29" s="1"/>
  <c r="I79" i="28"/>
  <c r="I79" i="29" s="1"/>
  <c r="Q79" i="28"/>
  <c r="Q79" i="29" s="1"/>
  <c r="Z80" i="28"/>
  <c r="Z80" i="29" s="1"/>
  <c r="AH80" i="28"/>
  <c r="AH80" i="29" s="1"/>
  <c r="M83" i="28"/>
  <c r="M83" i="29" s="1"/>
  <c r="AD84" i="28"/>
  <c r="AD84" i="29" s="1"/>
  <c r="AL84" i="28"/>
  <c r="AL84" i="29" s="1"/>
  <c r="I87" i="28"/>
  <c r="I87" i="29" s="1"/>
  <c r="Q87" i="28"/>
  <c r="Q87" i="29" s="1"/>
  <c r="AK146" i="29"/>
  <c r="AL146" i="28"/>
  <c r="AL146" i="29" s="1"/>
  <c r="I147" i="28"/>
  <c r="I147" i="29" s="1"/>
  <c r="M149" i="28"/>
  <c r="M149" i="29" s="1"/>
  <c r="Q151" i="28"/>
  <c r="Q151" i="29" s="1"/>
  <c r="Z156" i="28"/>
  <c r="Z156" i="29" s="1"/>
  <c r="AC158" i="29"/>
  <c r="AD158" i="28"/>
  <c r="AD158" i="29" s="1"/>
  <c r="AG160" i="29"/>
  <c r="AH160" i="28"/>
  <c r="AH160" i="29" s="1"/>
  <c r="AK162" i="29"/>
  <c r="AL162" i="28"/>
  <c r="AL162" i="29" s="1"/>
  <c r="I163" i="28"/>
  <c r="I163" i="29" s="1"/>
  <c r="M165" i="28"/>
  <c r="M165" i="29" s="1"/>
  <c r="Q167" i="28"/>
  <c r="Q167" i="29" s="1"/>
  <c r="Z172" i="28"/>
  <c r="Z172" i="29" s="1"/>
  <c r="AC174" i="29"/>
  <c r="AD174" i="28"/>
  <c r="AD174" i="29" s="1"/>
  <c r="AG176" i="29"/>
  <c r="AH176" i="28"/>
  <c r="AH176" i="29" s="1"/>
  <c r="AK178" i="29"/>
  <c r="AL178" i="28"/>
  <c r="AL178" i="29" s="1"/>
  <c r="I179" i="28"/>
  <c r="I179" i="29" s="1"/>
  <c r="M181" i="28"/>
  <c r="M181" i="29" s="1"/>
  <c r="Q183" i="28"/>
  <c r="Q183" i="29" s="1"/>
  <c r="Z188" i="28"/>
  <c r="Z188" i="29" s="1"/>
  <c r="AC190" i="29"/>
  <c r="AD190" i="28"/>
  <c r="AD190" i="29" s="1"/>
  <c r="AG192" i="29"/>
  <c r="AH192" i="28"/>
  <c r="AH192" i="29" s="1"/>
  <c r="AK194" i="29"/>
  <c r="AL194" i="28"/>
  <c r="AL194" i="29" s="1"/>
  <c r="I195" i="28"/>
  <c r="I195" i="29" s="1"/>
  <c r="Z198" i="28"/>
  <c r="Z198" i="29" s="1"/>
  <c r="AC200" i="29"/>
  <c r="AD200" i="28"/>
  <c r="AD200" i="29" s="1"/>
  <c r="AG202" i="29"/>
  <c r="AH202" i="28"/>
  <c r="AH202" i="29" s="1"/>
  <c r="AC210" i="29"/>
  <c r="AD210" i="28"/>
  <c r="AD210" i="29" s="1"/>
  <c r="Q213" i="28"/>
  <c r="Q213" i="29" s="1"/>
  <c r="Z218" i="28"/>
  <c r="Z218" i="29" s="1"/>
  <c r="M221" i="28"/>
  <c r="M221" i="29" s="1"/>
  <c r="I229" i="28"/>
  <c r="I229" i="29" s="1"/>
  <c r="M231" i="28"/>
  <c r="M231" i="29" s="1"/>
  <c r="Q233" i="28"/>
  <c r="Q233" i="29" s="1"/>
  <c r="AG236" i="29"/>
  <c r="AH236" i="28"/>
  <c r="AH236" i="29" s="1"/>
  <c r="AK238" i="29"/>
  <c r="AL238" i="28"/>
  <c r="AL238" i="29" s="1"/>
  <c r="M241" i="28"/>
  <c r="M241" i="29" s="1"/>
  <c r="Q243" i="28"/>
  <c r="Q243" i="29" s="1"/>
  <c r="AG246" i="29"/>
  <c r="AH246" i="28"/>
  <c r="AH246" i="29" s="1"/>
  <c r="AK248" i="29"/>
  <c r="AL248" i="28"/>
  <c r="AL248" i="29" s="1"/>
  <c r="AC258" i="29"/>
  <c r="AD258" i="28"/>
  <c r="AD258" i="29" s="1"/>
  <c r="Q261" i="28"/>
  <c r="Q261" i="29" s="1"/>
  <c r="AK274" i="29"/>
  <c r="AL274" i="28"/>
  <c r="AL274" i="29" s="1"/>
  <c r="Z286" i="28"/>
  <c r="Z286" i="29" s="1"/>
  <c r="M289" i="28"/>
  <c r="M289" i="29" s="1"/>
  <c r="AG302" i="29"/>
  <c r="AH302" i="28"/>
  <c r="AH302" i="29" s="1"/>
  <c r="Q145" i="28"/>
  <c r="Q145" i="29" s="1"/>
  <c r="Z150" i="28"/>
  <c r="Z150" i="29" s="1"/>
  <c r="AC152" i="29"/>
  <c r="AD152" i="28"/>
  <c r="AD152" i="29" s="1"/>
  <c r="AG154" i="29"/>
  <c r="AH154" i="28"/>
  <c r="AH154" i="29" s="1"/>
  <c r="AK156" i="29"/>
  <c r="AL156" i="28"/>
  <c r="AL156" i="29" s="1"/>
  <c r="I157" i="28"/>
  <c r="I157" i="29" s="1"/>
  <c r="M159" i="28"/>
  <c r="M159" i="29" s="1"/>
  <c r="Q161" i="28"/>
  <c r="Q161" i="29" s="1"/>
  <c r="Z166" i="28"/>
  <c r="Z166" i="29" s="1"/>
  <c r="AC168" i="29"/>
  <c r="AD168" i="28"/>
  <c r="AD168" i="29" s="1"/>
  <c r="AG170" i="29"/>
  <c r="AH170" i="28"/>
  <c r="AH170" i="29" s="1"/>
  <c r="AK172" i="29"/>
  <c r="AL172" i="28"/>
  <c r="AL172" i="29" s="1"/>
  <c r="I173" i="28"/>
  <c r="I173" i="29" s="1"/>
  <c r="M175" i="28"/>
  <c r="M175" i="29" s="1"/>
  <c r="Q177" i="28"/>
  <c r="Q177" i="29" s="1"/>
  <c r="Z182" i="28"/>
  <c r="Z182" i="29" s="1"/>
  <c r="AC184" i="29"/>
  <c r="AD184" i="28"/>
  <c r="AD184" i="29" s="1"/>
  <c r="AG186" i="29"/>
  <c r="AH186" i="28"/>
  <c r="AH186" i="29" s="1"/>
  <c r="AK188" i="29"/>
  <c r="AL188" i="28"/>
  <c r="AL188" i="29" s="1"/>
  <c r="I189" i="28"/>
  <c r="I189" i="29" s="1"/>
  <c r="M191" i="28"/>
  <c r="M191" i="29" s="1"/>
  <c r="Q193" i="28"/>
  <c r="Q193" i="29" s="1"/>
  <c r="AG196" i="29"/>
  <c r="AH196" i="28"/>
  <c r="AH196" i="29" s="1"/>
  <c r="AK198" i="29"/>
  <c r="AL198" i="28"/>
  <c r="AL198" i="29" s="1"/>
  <c r="M201" i="28"/>
  <c r="M201" i="29" s="1"/>
  <c r="Q203" i="28"/>
  <c r="Q203" i="29" s="1"/>
  <c r="AG206" i="29"/>
  <c r="AH206" i="28"/>
  <c r="AH206" i="29" s="1"/>
  <c r="AK208" i="29"/>
  <c r="AL208" i="28"/>
  <c r="AL208" i="29" s="1"/>
  <c r="I209" i="28"/>
  <c r="I209" i="29" s="1"/>
  <c r="Z212" i="28"/>
  <c r="Z212" i="29" s="1"/>
  <c r="AC214" i="29"/>
  <c r="AD214" i="28"/>
  <c r="AD214" i="29" s="1"/>
  <c r="AK218" i="29"/>
  <c r="AL218" i="28"/>
  <c r="AL218" i="29" s="1"/>
  <c r="I219" i="28"/>
  <c r="I219" i="29" s="1"/>
  <c r="Z222" i="28"/>
  <c r="Z222" i="29" s="1"/>
  <c r="AC224" i="29"/>
  <c r="AD224" i="28"/>
  <c r="AD224" i="29" s="1"/>
  <c r="AG226" i="29"/>
  <c r="AH226" i="28"/>
  <c r="AH226" i="29" s="1"/>
  <c r="AC234" i="29"/>
  <c r="AD234" i="28"/>
  <c r="AD234" i="29" s="1"/>
  <c r="Q237" i="28"/>
  <c r="Q237" i="29" s="1"/>
  <c r="Z242" i="28"/>
  <c r="Z242" i="29" s="1"/>
  <c r="M245" i="28"/>
  <c r="M245" i="29" s="1"/>
  <c r="I253" i="28"/>
  <c r="I253" i="29" s="1"/>
  <c r="AC266" i="29"/>
  <c r="AD266" i="28"/>
  <c r="AD266" i="29" s="1"/>
  <c r="Q269" i="28"/>
  <c r="Q269" i="29" s="1"/>
  <c r="AK282" i="29"/>
  <c r="AL282" i="28"/>
  <c r="AL282" i="29" s="1"/>
  <c r="Z294" i="28"/>
  <c r="Z294" i="29" s="1"/>
  <c r="M297" i="28"/>
  <c r="M297" i="29" s="1"/>
  <c r="AD2" i="28"/>
  <c r="AD2" i="29" s="1"/>
  <c r="AL2" i="28"/>
  <c r="AL2" i="29" s="1"/>
  <c r="I5" i="28"/>
  <c r="I5" i="29" s="1"/>
  <c r="Q5" i="28"/>
  <c r="Q5" i="29" s="1"/>
  <c r="Z6" i="28"/>
  <c r="Z6" i="29" s="1"/>
  <c r="AH6" i="28"/>
  <c r="AH6" i="29" s="1"/>
  <c r="M9" i="28"/>
  <c r="M9" i="29" s="1"/>
  <c r="AD10" i="28"/>
  <c r="AD10" i="29" s="1"/>
  <c r="AL10" i="28"/>
  <c r="AL10" i="29" s="1"/>
  <c r="I13" i="28"/>
  <c r="I13" i="29" s="1"/>
  <c r="Q13" i="28"/>
  <c r="Q13" i="29" s="1"/>
  <c r="Z14" i="28"/>
  <c r="Z14" i="29" s="1"/>
  <c r="AH14" i="28"/>
  <c r="AH14" i="29" s="1"/>
  <c r="M17" i="28"/>
  <c r="M17" i="29" s="1"/>
  <c r="AD18" i="28"/>
  <c r="AD18" i="29" s="1"/>
  <c r="AL18" i="28"/>
  <c r="AL18" i="29" s="1"/>
  <c r="I21" i="28"/>
  <c r="I21" i="29" s="1"/>
  <c r="Q21" i="28"/>
  <c r="Q21" i="29" s="1"/>
  <c r="Z22" i="28"/>
  <c r="Z22" i="29" s="1"/>
  <c r="AH22" i="28"/>
  <c r="AH22" i="29" s="1"/>
  <c r="M25" i="28"/>
  <c r="M25" i="29" s="1"/>
  <c r="AD26" i="28"/>
  <c r="AD26" i="29" s="1"/>
  <c r="AL26" i="28"/>
  <c r="AL26" i="29" s="1"/>
  <c r="I29" i="28"/>
  <c r="I29" i="29" s="1"/>
  <c r="Q29" i="28"/>
  <c r="Q29" i="29" s="1"/>
  <c r="Z30" i="28"/>
  <c r="Z30" i="29" s="1"/>
  <c r="AH30" i="28"/>
  <c r="AH30" i="29" s="1"/>
  <c r="M33" i="28"/>
  <c r="M33" i="29" s="1"/>
  <c r="AD34" i="28"/>
  <c r="AD34" i="29" s="1"/>
  <c r="AL34" i="28"/>
  <c r="AL34" i="29" s="1"/>
  <c r="I37" i="28"/>
  <c r="I37" i="29" s="1"/>
  <c r="Q37" i="28"/>
  <c r="Q37" i="29" s="1"/>
  <c r="Z38" i="28"/>
  <c r="Z38" i="29" s="1"/>
  <c r="AH38" i="28"/>
  <c r="AH38" i="29" s="1"/>
  <c r="M41" i="28"/>
  <c r="M41" i="29" s="1"/>
  <c r="AD42" i="28"/>
  <c r="AD42" i="29" s="1"/>
  <c r="AL42" i="28"/>
  <c r="AL42" i="29" s="1"/>
  <c r="I45" i="28"/>
  <c r="I45" i="29" s="1"/>
  <c r="Q45" i="28"/>
  <c r="Q45" i="29" s="1"/>
  <c r="Z46" i="28"/>
  <c r="Z46" i="29" s="1"/>
  <c r="AH46" i="28"/>
  <c r="AH46" i="29" s="1"/>
  <c r="M49" i="28"/>
  <c r="M49" i="29" s="1"/>
  <c r="AD50" i="28"/>
  <c r="AD50" i="29" s="1"/>
  <c r="AL50" i="28"/>
  <c r="AL50" i="29" s="1"/>
  <c r="I53" i="28"/>
  <c r="I53" i="29" s="1"/>
  <c r="Q53" i="28"/>
  <c r="Q53" i="29" s="1"/>
  <c r="Z54" i="28"/>
  <c r="Z54" i="29" s="1"/>
  <c r="AH54" i="28"/>
  <c r="AH54" i="29" s="1"/>
  <c r="M57" i="28"/>
  <c r="M57" i="29" s="1"/>
  <c r="AD58" i="28"/>
  <c r="AD58" i="29" s="1"/>
  <c r="AL58" i="28"/>
  <c r="AL58" i="29" s="1"/>
  <c r="I61" i="28"/>
  <c r="I61" i="29" s="1"/>
  <c r="Q61" i="28"/>
  <c r="Q61" i="29" s="1"/>
  <c r="Z62" i="28"/>
  <c r="Z62" i="29" s="1"/>
  <c r="AH62" i="28"/>
  <c r="AH62" i="29" s="1"/>
  <c r="M65" i="28"/>
  <c r="M65" i="29" s="1"/>
  <c r="AD66" i="28"/>
  <c r="AD66" i="29" s="1"/>
  <c r="AL66" i="28"/>
  <c r="AL66" i="29" s="1"/>
  <c r="I69" i="28"/>
  <c r="I69" i="29" s="1"/>
  <c r="Q69" i="28"/>
  <c r="Q69" i="29" s="1"/>
  <c r="Z70" i="28"/>
  <c r="Z70" i="29" s="1"/>
  <c r="AH70" i="28"/>
  <c r="AH70" i="29" s="1"/>
  <c r="M73" i="28"/>
  <c r="M73" i="29" s="1"/>
  <c r="AD74" i="28"/>
  <c r="AD74" i="29" s="1"/>
  <c r="AL74" i="28"/>
  <c r="AL74" i="29" s="1"/>
  <c r="I77" i="28"/>
  <c r="I77" i="29" s="1"/>
  <c r="Q77" i="28"/>
  <c r="Q77" i="29" s="1"/>
  <c r="Z78" i="28"/>
  <c r="Z78" i="29" s="1"/>
  <c r="AH78" i="28"/>
  <c r="AH78" i="29" s="1"/>
  <c r="M81" i="28"/>
  <c r="M81" i="29" s="1"/>
  <c r="AD82" i="28"/>
  <c r="AD82" i="29" s="1"/>
  <c r="AL82" i="28"/>
  <c r="AL82" i="29" s="1"/>
  <c r="I85" i="28"/>
  <c r="I85" i="29" s="1"/>
  <c r="Q85" i="28"/>
  <c r="Q85" i="29" s="1"/>
  <c r="Z86" i="28"/>
  <c r="Z86" i="29" s="1"/>
  <c r="AH86" i="28"/>
  <c r="AH86" i="29" s="1"/>
  <c r="M89" i="28"/>
  <c r="M89" i="29" s="1"/>
  <c r="AD90" i="28"/>
  <c r="AD90" i="29" s="1"/>
  <c r="AL90" i="28"/>
  <c r="AL90" i="29" s="1"/>
  <c r="I93" i="28"/>
  <c r="I93" i="29" s="1"/>
  <c r="Q93" i="28"/>
  <c r="Q93" i="29" s="1"/>
  <c r="Z94" i="28"/>
  <c r="Z94" i="29" s="1"/>
  <c r="AH94" i="28"/>
  <c r="AH94" i="29" s="1"/>
  <c r="M97" i="28"/>
  <c r="M97" i="29" s="1"/>
  <c r="AD98" i="28"/>
  <c r="AD98" i="29" s="1"/>
  <c r="AL98" i="28"/>
  <c r="AL98" i="29" s="1"/>
  <c r="I101" i="28"/>
  <c r="I101" i="29" s="1"/>
  <c r="Q101" i="28"/>
  <c r="Q101" i="29" s="1"/>
  <c r="Z102" i="28"/>
  <c r="Z102" i="29" s="1"/>
  <c r="AH102" i="28"/>
  <c r="AH102" i="29" s="1"/>
  <c r="M105" i="28"/>
  <c r="M105" i="29" s="1"/>
  <c r="AD106" i="28"/>
  <c r="AD106" i="29" s="1"/>
  <c r="AL106" i="28"/>
  <c r="AL106" i="29" s="1"/>
  <c r="I109" i="28"/>
  <c r="I109" i="29" s="1"/>
  <c r="Q109" i="28"/>
  <c r="Q109" i="29" s="1"/>
  <c r="Z110" i="28"/>
  <c r="Z110" i="29" s="1"/>
  <c r="AH110" i="28"/>
  <c r="AH110" i="29" s="1"/>
  <c r="M113" i="28"/>
  <c r="M113" i="29" s="1"/>
  <c r="AD114" i="28"/>
  <c r="AD114" i="29" s="1"/>
  <c r="AL114" i="28"/>
  <c r="AL114" i="29" s="1"/>
  <c r="I117" i="28"/>
  <c r="I117" i="29" s="1"/>
  <c r="Q117" i="28"/>
  <c r="Q117" i="29" s="1"/>
  <c r="Z118" i="28"/>
  <c r="Z118" i="29" s="1"/>
  <c r="AH118" i="28"/>
  <c r="AH118" i="29" s="1"/>
  <c r="M121" i="28"/>
  <c r="M121" i="29" s="1"/>
  <c r="AD122" i="28"/>
  <c r="AD122" i="29" s="1"/>
  <c r="AL122" i="28"/>
  <c r="AL122" i="29" s="1"/>
  <c r="I125" i="28"/>
  <c r="I125" i="29" s="1"/>
  <c r="Q125" i="28"/>
  <c r="Q125" i="29" s="1"/>
  <c r="Z126" i="28"/>
  <c r="Z126" i="29" s="1"/>
  <c r="AH126" i="28"/>
  <c r="AH126" i="29" s="1"/>
  <c r="M129" i="28"/>
  <c r="M129" i="29" s="1"/>
  <c r="AD130" i="28"/>
  <c r="AD130" i="29" s="1"/>
  <c r="AL130" i="28"/>
  <c r="AL130" i="29" s="1"/>
  <c r="I133" i="28"/>
  <c r="I133" i="29" s="1"/>
  <c r="Q133" i="28"/>
  <c r="Q133" i="29" s="1"/>
  <c r="Z134" i="28"/>
  <c r="Z134" i="29" s="1"/>
  <c r="AH134" i="28"/>
  <c r="AH134" i="29" s="1"/>
  <c r="M137" i="28"/>
  <c r="M137" i="29" s="1"/>
  <c r="AD138" i="28"/>
  <c r="AD138" i="29" s="1"/>
  <c r="AL138" i="28"/>
  <c r="AL138" i="29" s="1"/>
  <c r="I141" i="28"/>
  <c r="I141" i="29" s="1"/>
  <c r="Q141" i="28"/>
  <c r="Q141" i="29" s="1"/>
  <c r="Z142" i="28"/>
  <c r="Z142" i="29" s="1"/>
  <c r="AH142" i="28"/>
  <c r="AH142" i="29" s="1"/>
  <c r="AC146" i="29"/>
  <c r="AD146" i="28"/>
  <c r="AD146" i="29" s="1"/>
  <c r="AG148" i="29"/>
  <c r="AH148" i="28"/>
  <c r="AH148" i="29" s="1"/>
  <c r="AK150" i="29"/>
  <c r="AL150" i="28"/>
  <c r="AL150" i="29" s="1"/>
  <c r="I151" i="28"/>
  <c r="I151" i="29" s="1"/>
  <c r="M153" i="28"/>
  <c r="M153" i="29" s="1"/>
  <c r="Q155" i="28"/>
  <c r="Q155" i="29" s="1"/>
  <c r="Z160" i="28"/>
  <c r="Z160" i="29" s="1"/>
  <c r="AC162" i="29"/>
  <c r="AD162" i="28"/>
  <c r="AD162" i="29" s="1"/>
  <c r="AG164" i="29"/>
  <c r="AH164" i="28"/>
  <c r="AH164" i="29" s="1"/>
  <c r="AK166" i="29"/>
  <c r="AL166" i="28"/>
  <c r="AL166" i="29" s="1"/>
  <c r="I167" i="28"/>
  <c r="I167" i="29" s="1"/>
  <c r="M169" i="28"/>
  <c r="M169" i="29" s="1"/>
  <c r="Q171" i="28"/>
  <c r="Q171" i="29" s="1"/>
  <c r="Z176" i="28"/>
  <c r="Z176" i="29" s="1"/>
  <c r="AC178" i="29"/>
  <c r="AD178" i="28"/>
  <c r="AD178" i="29" s="1"/>
  <c r="AG180" i="29"/>
  <c r="AH180" i="28"/>
  <c r="AH180" i="29" s="1"/>
  <c r="AK182" i="29"/>
  <c r="AL182" i="28"/>
  <c r="AL182" i="29" s="1"/>
  <c r="I183" i="28"/>
  <c r="I183" i="29" s="1"/>
  <c r="M185" i="28"/>
  <c r="M185" i="29" s="1"/>
  <c r="Q187" i="28"/>
  <c r="Q187" i="29" s="1"/>
  <c r="Z192" i="28"/>
  <c r="Z192" i="29" s="1"/>
  <c r="AC194" i="29"/>
  <c r="AD194" i="28"/>
  <c r="AD194" i="29" s="1"/>
  <c r="Q197" i="28"/>
  <c r="Q197" i="29" s="1"/>
  <c r="Z202" i="28"/>
  <c r="Z202" i="29" s="1"/>
  <c r="M205" i="28"/>
  <c r="M205" i="29" s="1"/>
  <c r="I213" i="28"/>
  <c r="I213" i="29" s="1"/>
  <c r="M215" i="28"/>
  <c r="M215" i="29" s="1"/>
  <c r="Q217" i="28"/>
  <c r="Q217" i="29" s="1"/>
  <c r="AG220" i="29"/>
  <c r="AH220" i="28"/>
  <c r="AH220" i="29" s="1"/>
  <c r="AK222" i="29"/>
  <c r="AL222" i="28"/>
  <c r="AL222" i="29" s="1"/>
  <c r="M225" i="28"/>
  <c r="M225" i="29" s="1"/>
  <c r="Q227" i="28"/>
  <c r="Q227" i="29" s="1"/>
  <c r="AG230" i="29"/>
  <c r="AH230" i="28"/>
  <c r="AH230" i="29" s="1"/>
  <c r="AK232" i="29"/>
  <c r="AL232" i="28"/>
  <c r="AL232" i="29" s="1"/>
  <c r="I233" i="28"/>
  <c r="I233" i="29" s="1"/>
  <c r="Z236" i="28"/>
  <c r="Z236" i="29" s="1"/>
  <c r="AC238" i="29"/>
  <c r="AD238" i="28"/>
  <c r="AD238" i="29" s="1"/>
  <c r="AK242" i="29"/>
  <c r="AL242" i="28"/>
  <c r="AL242" i="29" s="1"/>
  <c r="I243" i="28"/>
  <c r="I243" i="29" s="1"/>
  <c r="Z246" i="28"/>
  <c r="Z246" i="29" s="1"/>
  <c r="AC248" i="29"/>
  <c r="AD248" i="28"/>
  <c r="AD248" i="29" s="1"/>
  <c r="AG254" i="29"/>
  <c r="AH254" i="28"/>
  <c r="AH254" i="29" s="1"/>
  <c r="I261" i="28"/>
  <c r="I261" i="29" s="1"/>
  <c r="AC274" i="29"/>
  <c r="AD274" i="28"/>
  <c r="AD274" i="29" s="1"/>
  <c r="Q277" i="28"/>
  <c r="Q277" i="29" s="1"/>
  <c r="AK290" i="29"/>
  <c r="AL290" i="28"/>
  <c r="AL290" i="29" s="1"/>
  <c r="Z302" i="28"/>
  <c r="Z302" i="29" s="1"/>
  <c r="I145" i="28"/>
  <c r="I145" i="29" s="1"/>
  <c r="M147" i="28"/>
  <c r="M147" i="29" s="1"/>
  <c r="Q149" i="28"/>
  <c r="Q149" i="29" s="1"/>
  <c r="Z154" i="28"/>
  <c r="Z154" i="29" s="1"/>
  <c r="AC156" i="29"/>
  <c r="AD156" i="28"/>
  <c r="AD156" i="29" s="1"/>
  <c r="AG158" i="29"/>
  <c r="AH158" i="28"/>
  <c r="AH158" i="29" s="1"/>
  <c r="AK160" i="29"/>
  <c r="AL160" i="28"/>
  <c r="AL160" i="29" s="1"/>
  <c r="I161" i="28"/>
  <c r="I161" i="29" s="1"/>
  <c r="M163" i="28"/>
  <c r="M163" i="29" s="1"/>
  <c r="Q165" i="28"/>
  <c r="Q165" i="29" s="1"/>
  <c r="Z170" i="28"/>
  <c r="Z170" i="29" s="1"/>
  <c r="AC172" i="29"/>
  <c r="AD172" i="28"/>
  <c r="AD172" i="29" s="1"/>
  <c r="AG174" i="29"/>
  <c r="AH174" i="28"/>
  <c r="AH174" i="29" s="1"/>
  <c r="AK176" i="29"/>
  <c r="AL176" i="28"/>
  <c r="AL176" i="29" s="1"/>
  <c r="I177" i="28"/>
  <c r="I177" i="29" s="1"/>
  <c r="M179" i="28"/>
  <c r="M179" i="29" s="1"/>
  <c r="Q181" i="28"/>
  <c r="Q181" i="29" s="1"/>
  <c r="Z186" i="28"/>
  <c r="Z186" i="29" s="1"/>
  <c r="AC188" i="29"/>
  <c r="AD188" i="28"/>
  <c r="AD188" i="29" s="1"/>
  <c r="AG190" i="29"/>
  <c r="AH190" i="28"/>
  <c r="AH190" i="29" s="1"/>
  <c r="AK192" i="29"/>
  <c r="AL192" i="28"/>
  <c r="AL192" i="29" s="1"/>
  <c r="I193" i="28"/>
  <c r="I193" i="29" s="1"/>
  <c r="Z196" i="28"/>
  <c r="Z196" i="29" s="1"/>
  <c r="AC198" i="29"/>
  <c r="AD198" i="28"/>
  <c r="AD198" i="29" s="1"/>
  <c r="AK202" i="29"/>
  <c r="AL202" i="28"/>
  <c r="AL202" i="29" s="1"/>
  <c r="I203" i="28"/>
  <c r="I203" i="29" s="1"/>
  <c r="Z206" i="28"/>
  <c r="Z206" i="29" s="1"/>
  <c r="AC208" i="29"/>
  <c r="AD208" i="28"/>
  <c r="AD208" i="29" s="1"/>
  <c r="AG210" i="29"/>
  <c r="AH210" i="28"/>
  <c r="AH210" i="29" s="1"/>
  <c r="AC218" i="29"/>
  <c r="AD218" i="28"/>
  <c r="AD218" i="29" s="1"/>
  <c r="Q221" i="28"/>
  <c r="Q221" i="29" s="1"/>
  <c r="Z226" i="28"/>
  <c r="Z226" i="29" s="1"/>
  <c r="M229" i="28"/>
  <c r="M229" i="29" s="1"/>
  <c r="I237" i="28"/>
  <c r="I237" i="29" s="1"/>
  <c r="M239" i="28"/>
  <c r="M239" i="29" s="1"/>
  <c r="Q241" i="28"/>
  <c r="Q241" i="29" s="1"/>
  <c r="AG244" i="29"/>
  <c r="AH244" i="28"/>
  <c r="AH244" i="29" s="1"/>
  <c r="M249" i="28"/>
  <c r="M249" i="29" s="1"/>
  <c r="AG262" i="29"/>
  <c r="AH262" i="28"/>
  <c r="AH262" i="29" s="1"/>
  <c r="I269" i="28"/>
  <c r="I269" i="29" s="1"/>
  <c r="AC282" i="29"/>
  <c r="AD282" i="28"/>
  <c r="AD282" i="29" s="1"/>
  <c r="Q285" i="28"/>
  <c r="Q285" i="29" s="1"/>
  <c r="AK298" i="29"/>
  <c r="AL298" i="28"/>
  <c r="AL298" i="29" s="1"/>
  <c r="Z148" i="28"/>
  <c r="Z148" i="29" s="1"/>
  <c r="AC150" i="29"/>
  <c r="AD150" i="28"/>
  <c r="AD150" i="29" s="1"/>
  <c r="AG152" i="29"/>
  <c r="AH152" i="28"/>
  <c r="AH152" i="29" s="1"/>
  <c r="AK154" i="29"/>
  <c r="AL154" i="28"/>
  <c r="AL154" i="29" s="1"/>
  <c r="I155" i="28"/>
  <c r="I155" i="29" s="1"/>
  <c r="M157" i="28"/>
  <c r="M157" i="29" s="1"/>
  <c r="Q159" i="28"/>
  <c r="Q159" i="29" s="1"/>
  <c r="Z164" i="28"/>
  <c r="Z164" i="29" s="1"/>
  <c r="AC166" i="29"/>
  <c r="AD166" i="28"/>
  <c r="AD166" i="29" s="1"/>
  <c r="AG168" i="29"/>
  <c r="AH168" i="28"/>
  <c r="AH168" i="29" s="1"/>
  <c r="AK170" i="29"/>
  <c r="AL170" i="28"/>
  <c r="AL170" i="29" s="1"/>
  <c r="I171" i="28"/>
  <c r="I171" i="29" s="1"/>
  <c r="M173" i="28"/>
  <c r="M173" i="29" s="1"/>
  <c r="Q175" i="28"/>
  <c r="Q175" i="29" s="1"/>
  <c r="Z180" i="28"/>
  <c r="Z180" i="29" s="1"/>
  <c r="AC182" i="29"/>
  <c r="AD182" i="28"/>
  <c r="AD182" i="29" s="1"/>
  <c r="AG184" i="29"/>
  <c r="AH184" i="28"/>
  <c r="AH184" i="29" s="1"/>
  <c r="AK186" i="29"/>
  <c r="AL186" i="28"/>
  <c r="AL186" i="29" s="1"/>
  <c r="I187" i="28"/>
  <c r="I187" i="29" s="1"/>
  <c r="M189" i="28"/>
  <c r="M189" i="29" s="1"/>
  <c r="Q191" i="28"/>
  <c r="Q191" i="29" s="1"/>
  <c r="I197" i="28"/>
  <c r="I197" i="29" s="1"/>
  <c r="M199" i="28"/>
  <c r="M199" i="29" s="1"/>
  <c r="Q201" i="28"/>
  <c r="Q201" i="29" s="1"/>
  <c r="AG204" i="29"/>
  <c r="AH204" i="28"/>
  <c r="AH204" i="29" s="1"/>
  <c r="AK206" i="29"/>
  <c r="AL206" i="28"/>
  <c r="AL206" i="29" s="1"/>
  <c r="M209" i="28"/>
  <c r="M209" i="29" s="1"/>
  <c r="Q211" i="28"/>
  <c r="Q211" i="29" s="1"/>
  <c r="AG214" i="29"/>
  <c r="AH214" i="28"/>
  <c r="AH214" i="29" s="1"/>
  <c r="AK216" i="29"/>
  <c r="AL216" i="28"/>
  <c r="AL216" i="29" s="1"/>
  <c r="I217" i="28"/>
  <c r="I217" i="29" s="1"/>
  <c r="Z220" i="28"/>
  <c r="Z220" i="29" s="1"/>
  <c r="AC222" i="29"/>
  <c r="AD222" i="28"/>
  <c r="AD222" i="29" s="1"/>
  <c r="AK226" i="29"/>
  <c r="AL226" i="28"/>
  <c r="AL226" i="29" s="1"/>
  <c r="I227" i="28"/>
  <c r="I227" i="29" s="1"/>
  <c r="Z230" i="28"/>
  <c r="Z230" i="29" s="1"/>
  <c r="AC232" i="29"/>
  <c r="AD232" i="28"/>
  <c r="AD232" i="29" s="1"/>
  <c r="AG234" i="29"/>
  <c r="AH234" i="28"/>
  <c r="AH234" i="29" s="1"/>
  <c r="AC242" i="29"/>
  <c r="AD242" i="28"/>
  <c r="AD242" i="29" s="1"/>
  <c r="Q245" i="28"/>
  <c r="Q245" i="29" s="1"/>
  <c r="Z254" i="28"/>
  <c r="Z254" i="29" s="1"/>
  <c r="M257" i="28"/>
  <c r="M257" i="29" s="1"/>
  <c r="AG270" i="29"/>
  <c r="AH270" i="28"/>
  <c r="AH270" i="29" s="1"/>
  <c r="I277" i="28"/>
  <c r="I277" i="29" s="1"/>
  <c r="AC290" i="29"/>
  <c r="AD290" i="28"/>
  <c r="AD290" i="29" s="1"/>
  <c r="Q293" i="28"/>
  <c r="Q293" i="29" s="1"/>
  <c r="AH3" i="28"/>
  <c r="AH3" i="29" s="1"/>
  <c r="M6" i="28"/>
  <c r="M6" i="29" s="1"/>
  <c r="AL7" i="28"/>
  <c r="AL7" i="29" s="1"/>
  <c r="M14" i="28"/>
  <c r="M14" i="29" s="1"/>
  <c r="AL15" i="28"/>
  <c r="AL15" i="29" s="1"/>
  <c r="M22" i="28"/>
  <c r="M22" i="29" s="1"/>
  <c r="AL23" i="28"/>
  <c r="AL23" i="29" s="1"/>
  <c r="I26" i="28"/>
  <c r="I26" i="29" s="1"/>
  <c r="AG146" i="29"/>
  <c r="AH146" i="28"/>
  <c r="AH146" i="29" s="1"/>
  <c r="AK148" i="29"/>
  <c r="AL148" i="28"/>
  <c r="AL148" i="29" s="1"/>
  <c r="I149" i="28"/>
  <c r="I149" i="29" s="1"/>
  <c r="M151" i="28"/>
  <c r="M151" i="29" s="1"/>
  <c r="Q153" i="28"/>
  <c r="Q153" i="29" s="1"/>
  <c r="Z158" i="28"/>
  <c r="Z158" i="29" s="1"/>
  <c r="AC160" i="29"/>
  <c r="AD160" i="28"/>
  <c r="AD160" i="29" s="1"/>
  <c r="AG162" i="29"/>
  <c r="AH162" i="28"/>
  <c r="AH162" i="29" s="1"/>
  <c r="AK164" i="29"/>
  <c r="AL164" i="28"/>
  <c r="AL164" i="29" s="1"/>
  <c r="I165" i="28"/>
  <c r="I165" i="29" s="1"/>
  <c r="M167" i="28"/>
  <c r="M167" i="29" s="1"/>
  <c r="Q169" i="28"/>
  <c r="Q169" i="29" s="1"/>
  <c r="Z174" i="28"/>
  <c r="Z174" i="29" s="1"/>
  <c r="AC176" i="29"/>
  <c r="AD176" i="28"/>
  <c r="AD176" i="29" s="1"/>
  <c r="AG178" i="29"/>
  <c r="AH178" i="28"/>
  <c r="AH178" i="29" s="1"/>
  <c r="AK180" i="29"/>
  <c r="AL180" i="28"/>
  <c r="AL180" i="29" s="1"/>
  <c r="I181" i="28"/>
  <c r="I181" i="29" s="1"/>
  <c r="M183" i="28"/>
  <c r="M183" i="29" s="1"/>
  <c r="Q185" i="28"/>
  <c r="Q185" i="29" s="1"/>
  <c r="Z190" i="28"/>
  <c r="Z190" i="29" s="1"/>
  <c r="AC192" i="29"/>
  <c r="AD192" i="28"/>
  <c r="AD192" i="29" s="1"/>
  <c r="AG194" i="29"/>
  <c r="AH194" i="28"/>
  <c r="AH194" i="29" s="1"/>
  <c r="AC202" i="29"/>
  <c r="AD202" i="28"/>
  <c r="AD202" i="29" s="1"/>
  <c r="Q205" i="28"/>
  <c r="Q205" i="29" s="1"/>
  <c r="Z210" i="28"/>
  <c r="Z210" i="29" s="1"/>
  <c r="M213" i="28"/>
  <c r="M213" i="29" s="1"/>
  <c r="I221" i="28"/>
  <c r="I221" i="29" s="1"/>
  <c r="M223" i="28"/>
  <c r="M223" i="29" s="1"/>
  <c r="Q225" i="28"/>
  <c r="Q225" i="29" s="1"/>
  <c r="AG228" i="29"/>
  <c r="AH228" i="28"/>
  <c r="AH228" i="29" s="1"/>
  <c r="AK230" i="29"/>
  <c r="AL230" i="28"/>
  <c r="AL230" i="29" s="1"/>
  <c r="M233" i="28"/>
  <c r="M233" i="29" s="1"/>
  <c r="Q235" i="28"/>
  <c r="Q235" i="29" s="1"/>
  <c r="AG238" i="29"/>
  <c r="AH238" i="28"/>
  <c r="AH238" i="29" s="1"/>
  <c r="AK240" i="29"/>
  <c r="AL240" i="28"/>
  <c r="AL240" i="29" s="1"/>
  <c r="I241" i="28"/>
  <c r="I241" i="29" s="1"/>
  <c r="Z244" i="28"/>
  <c r="Z244" i="29" s="1"/>
  <c r="AK250" i="29"/>
  <c r="AL250" i="28"/>
  <c r="AL250" i="29" s="1"/>
  <c r="I251" i="28"/>
  <c r="I251" i="29" s="1"/>
  <c r="Z262" i="28"/>
  <c r="Z262" i="29" s="1"/>
  <c r="M265" i="28"/>
  <c r="M265" i="29" s="1"/>
  <c r="AG278" i="29"/>
  <c r="AH278" i="28"/>
  <c r="AH278" i="29" s="1"/>
  <c r="I285" i="28"/>
  <c r="I285" i="29" s="1"/>
  <c r="AC298" i="29"/>
  <c r="AD298" i="28"/>
  <c r="AD298" i="29" s="1"/>
  <c r="Q301" i="28"/>
  <c r="Q301" i="29" s="1"/>
  <c r="M195" i="28"/>
  <c r="M195" i="29" s="1"/>
  <c r="AD196" i="28"/>
  <c r="AD196" i="29" s="1"/>
  <c r="AL196" i="28"/>
  <c r="AL196" i="29" s="1"/>
  <c r="I199" i="28"/>
  <c r="I199" i="29" s="1"/>
  <c r="Q199" i="28"/>
  <c r="Q199" i="29" s="1"/>
  <c r="Z200" i="28"/>
  <c r="Z200" i="29" s="1"/>
  <c r="AH200" i="28"/>
  <c r="AH200" i="29" s="1"/>
  <c r="M203" i="28"/>
  <c r="M203" i="29" s="1"/>
  <c r="AD204" i="28"/>
  <c r="AD204" i="29" s="1"/>
  <c r="AL204" i="28"/>
  <c r="AL204" i="29" s="1"/>
  <c r="I207" i="28"/>
  <c r="I207" i="29" s="1"/>
  <c r="Q207" i="28"/>
  <c r="Q207" i="29" s="1"/>
  <c r="Z208" i="28"/>
  <c r="Z208" i="29" s="1"/>
  <c r="AH208" i="28"/>
  <c r="AH208" i="29" s="1"/>
  <c r="M211" i="28"/>
  <c r="M211" i="29" s="1"/>
  <c r="AD212" i="28"/>
  <c r="AD212" i="29" s="1"/>
  <c r="AL212" i="28"/>
  <c r="AL212" i="29" s="1"/>
  <c r="I215" i="28"/>
  <c r="I215" i="29" s="1"/>
  <c r="Q215" i="28"/>
  <c r="Q215" i="29" s="1"/>
  <c r="Z216" i="28"/>
  <c r="Z216" i="29" s="1"/>
  <c r="AH216" i="28"/>
  <c r="AH216" i="29" s="1"/>
  <c r="M219" i="28"/>
  <c r="M219" i="29" s="1"/>
  <c r="AD220" i="28"/>
  <c r="AD220" i="29" s="1"/>
  <c r="AL220" i="28"/>
  <c r="AL220" i="29" s="1"/>
  <c r="I223" i="28"/>
  <c r="I223" i="29" s="1"/>
  <c r="Q223" i="28"/>
  <c r="Q223" i="29" s="1"/>
  <c r="Z224" i="28"/>
  <c r="Z224" i="29" s="1"/>
  <c r="AH224" i="28"/>
  <c r="AH224" i="29" s="1"/>
  <c r="M227" i="28"/>
  <c r="M227" i="29" s="1"/>
  <c r="AD228" i="28"/>
  <c r="AD228" i="29" s="1"/>
  <c r="AL228" i="28"/>
  <c r="AL228" i="29" s="1"/>
  <c r="I231" i="28"/>
  <c r="I231" i="29" s="1"/>
  <c r="Q231" i="28"/>
  <c r="Q231" i="29" s="1"/>
  <c r="Z232" i="28"/>
  <c r="Z232" i="29" s="1"/>
  <c r="AH232" i="28"/>
  <c r="AH232" i="29" s="1"/>
  <c r="M235" i="28"/>
  <c r="M235" i="29" s="1"/>
  <c r="AD236" i="28"/>
  <c r="AD236" i="29" s="1"/>
  <c r="AL236" i="28"/>
  <c r="AL236" i="29" s="1"/>
  <c r="I239" i="28"/>
  <c r="I239" i="29" s="1"/>
  <c r="Q239" i="28"/>
  <c r="Q239" i="29" s="1"/>
  <c r="Z240" i="28"/>
  <c r="Z240" i="29" s="1"/>
  <c r="AH240" i="28"/>
  <c r="AH240" i="29" s="1"/>
  <c r="M243" i="28"/>
  <c r="M243" i="29" s="1"/>
  <c r="AD244" i="28"/>
  <c r="AD244" i="29" s="1"/>
  <c r="AL244" i="28"/>
  <c r="AL244" i="29" s="1"/>
  <c r="I247" i="28"/>
  <c r="I247" i="29" s="1"/>
  <c r="Q247" i="28"/>
  <c r="Q247" i="29" s="1"/>
  <c r="Z248" i="28"/>
  <c r="Z248" i="29" s="1"/>
  <c r="AH248" i="28"/>
  <c r="AH248" i="29" s="1"/>
  <c r="M251" i="28"/>
  <c r="M251" i="29" s="1"/>
  <c r="AD252" i="28"/>
  <c r="AD252" i="29" s="1"/>
  <c r="AL252" i="28"/>
  <c r="AL252" i="29" s="1"/>
  <c r="I255" i="28"/>
  <c r="I255" i="29" s="1"/>
  <c r="Q255" i="28"/>
  <c r="Q255" i="29" s="1"/>
  <c r="Z256" i="28"/>
  <c r="Z256" i="29" s="1"/>
  <c r="AH256" i="28"/>
  <c r="AH256" i="29" s="1"/>
  <c r="M259" i="28"/>
  <c r="M259" i="29" s="1"/>
  <c r="AD260" i="28"/>
  <c r="AD260" i="29" s="1"/>
  <c r="AL260" i="28"/>
  <c r="AL260" i="29" s="1"/>
  <c r="I263" i="28"/>
  <c r="I263" i="29" s="1"/>
  <c r="Q263" i="28"/>
  <c r="Q263" i="29" s="1"/>
  <c r="Z264" i="28"/>
  <c r="Z264" i="29" s="1"/>
  <c r="AH264" i="28"/>
  <c r="AH264" i="29" s="1"/>
  <c r="M267" i="28"/>
  <c r="M267" i="29" s="1"/>
  <c r="AD268" i="28"/>
  <c r="AD268" i="29" s="1"/>
  <c r="AL268" i="28"/>
  <c r="AL268" i="29" s="1"/>
  <c r="I271" i="28"/>
  <c r="I271" i="29" s="1"/>
  <c r="Q271" i="28"/>
  <c r="Q271" i="29" s="1"/>
  <c r="Z272" i="28"/>
  <c r="Z272" i="29" s="1"/>
  <c r="AH272" i="28"/>
  <c r="AH272" i="29" s="1"/>
  <c r="M275" i="28"/>
  <c r="M275" i="29" s="1"/>
  <c r="AD276" i="28"/>
  <c r="AD276" i="29" s="1"/>
  <c r="AL276" i="28"/>
  <c r="AL276" i="29" s="1"/>
  <c r="I279" i="28"/>
  <c r="I279" i="29" s="1"/>
  <c r="Q279" i="28"/>
  <c r="Q279" i="29" s="1"/>
  <c r="Z280" i="28"/>
  <c r="Z280" i="29" s="1"/>
  <c r="AH280" i="28"/>
  <c r="AH280" i="29" s="1"/>
  <c r="M283" i="28"/>
  <c r="M283" i="29" s="1"/>
  <c r="AD284" i="28"/>
  <c r="AD284" i="29" s="1"/>
  <c r="AL284" i="28"/>
  <c r="AL284" i="29" s="1"/>
  <c r="I287" i="28"/>
  <c r="I287" i="29" s="1"/>
  <c r="Q287" i="28"/>
  <c r="Q287" i="29" s="1"/>
  <c r="Z288" i="28"/>
  <c r="Z288" i="29" s="1"/>
  <c r="AH288" i="28"/>
  <c r="AH288" i="29" s="1"/>
  <c r="M291" i="28"/>
  <c r="M291" i="29" s="1"/>
  <c r="AD292" i="28"/>
  <c r="AD292" i="29" s="1"/>
  <c r="AL292" i="28"/>
  <c r="AL292" i="29" s="1"/>
  <c r="I295" i="28"/>
  <c r="I295" i="29" s="1"/>
  <c r="Q295" i="28"/>
  <c r="Q295" i="29" s="1"/>
  <c r="Z296" i="28"/>
  <c r="Z296" i="29" s="1"/>
  <c r="AH296" i="28"/>
  <c r="AH296" i="29" s="1"/>
  <c r="M299" i="28"/>
  <c r="M299" i="29" s="1"/>
  <c r="AD300" i="28"/>
  <c r="AD300" i="29" s="1"/>
  <c r="AL300" i="28"/>
  <c r="AL300" i="29" s="1"/>
  <c r="I303" i="28"/>
  <c r="I303" i="29" s="1"/>
  <c r="Q303" i="28"/>
  <c r="Q303" i="29" s="1"/>
  <c r="Z304" i="28"/>
  <c r="Z304" i="29" s="1"/>
  <c r="AH304" i="28"/>
  <c r="AH304" i="29" s="1"/>
  <c r="M307" i="28"/>
  <c r="M307" i="29" s="1"/>
  <c r="AD308" i="28"/>
  <c r="AD308" i="29" s="1"/>
  <c r="AL308" i="28"/>
  <c r="AL308" i="29" s="1"/>
  <c r="I311" i="28"/>
  <c r="I311" i="29" s="1"/>
  <c r="Q311" i="28"/>
  <c r="Q311" i="29" s="1"/>
  <c r="Z312" i="28"/>
  <c r="Z312" i="29" s="1"/>
  <c r="AH312" i="28"/>
  <c r="AH312" i="29" s="1"/>
  <c r="M315" i="28"/>
  <c r="M315" i="29" s="1"/>
  <c r="AD316" i="28"/>
  <c r="AD316" i="29" s="1"/>
  <c r="AL316" i="28"/>
  <c r="AL316" i="29" s="1"/>
  <c r="I319" i="28"/>
  <c r="I319" i="29" s="1"/>
  <c r="Q319" i="28"/>
  <c r="Q319" i="29" s="1"/>
  <c r="Z320" i="28"/>
  <c r="Z320" i="29" s="1"/>
  <c r="AH320" i="28"/>
  <c r="AH320" i="29" s="1"/>
  <c r="M323" i="28"/>
  <c r="M323" i="29" s="1"/>
  <c r="AD324" i="28"/>
  <c r="AD324" i="29" s="1"/>
  <c r="AL324" i="28"/>
  <c r="AL324" i="29" s="1"/>
  <c r="I327" i="28"/>
  <c r="I327" i="29" s="1"/>
  <c r="Q327" i="28"/>
  <c r="Q327" i="29" s="1"/>
  <c r="Z328" i="28"/>
  <c r="Z328" i="29" s="1"/>
  <c r="AH328" i="28"/>
  <c r="AH328" i="29" s="1"/>
  <c r="M331" i="28"/>
  <c r="M331" i="29" s="1"/>
  <c r="AD332" i="28"/>
  <c r="AD332" i="29" s="1"/>
  <c r="AL332" i="28"/>
  <c r="AL332" i="29" s="1"/>
  <c r="I335" i="28"/>
  <c r="I335" i="29" s="1"/>
  <c r="Q335" i="28"/>
  <c r="Q335" i="29" s="1"/>
  <c r="Z336" i="28"/>
  <c r="Z336" i="29" s="1"/>
  <c r="AH336" i="28"/>
  <c r="AH336" i="29" s="1"/>
  <c r="M339" i="28"/>
  <c r="M339" i="29" s="1"/>
  <c r="AD340" i="28"/>
  <c r="AD340" i="29" s="1"/>
  <c r="AL340" i="28"/>
  <c r="AL340" i="29" s="1"/>
  <c r="I343" i="28"/>
  <c r="I343" i="29" s="1"/>
  <c r="Q343" i="28"/>
  <c r="Q343" i="29" s="1"/>
  <c r="Z344" i="28"/>
  <c r="Z344" i="29" s="1"/>
  <c r="AH344" i="28"/>
  <c r="AH344" i="29" s="1"/>
  <c r="M347" i="28"/>
  <c r="M347" i="29" s="1"/>
  <c r="AD348" i="28"/>
  <c r="AD348" i="29" s="1"/>
  <c r="AL348" i="28"/>
  <c r="AL348" i="29" s="1"/>
  <c r="I351" i="28"/>
  <c r="I351" i="29" s="1"/>
  <c r="Q351" i="28"/>
  <c r="Q351" i="29" s="1"/>
  <c r="Z352" i="28"/>
  <c r="Z352" i="29" s="1"/>
  <c r="AH352" i="28"/>
  <c r="AH352" i="29" s="1"/>
  <c r="M355" i="28"/>
  <c r="M355" i="29" s="1"/>
  <c r="AD356" i="28"/>
  <c r="AD356" i="29" s="1"/>
  <c r="AL356" i="28"/>
  <c r="AL356" i="29" s="1"/>
  <c r="I359" i="28"/>
  <c r="I359" i="29" s="1"/>
  <c r="Q359" i="28"/>
  <c r="Q359" i="29" s="1"/>
  <c r="Z360" i="28"/>
  <c r="Z360" i="29" s="1"/>
  <c r="AH360" i="28"/>
  <c r="AH360" i="29" s="1"/>
  <c r="M363" i="28"/>
  <c r="M363" i="29" s="1"/>
  <c r="AD364" i="28"/>
  <c r="AD364" i="29" s="1"/>
  <c r="AL364" i="28"/>
  <c r="AL364" i="29" s="1"/>
  <c r="I367" i="28"/>
  <c r="I367" i="29" s="1"/>
  <c r="Q367" i="28"/>
  <c r="Q367" i="29" s="1"/>
  <c r="Z368" i="28"/>
  <c r="Z368" i="29" s="1"/>
  <c r="AH368" i="28"/>
  <c r="AH368" i="29" s="1"/>
  <c r="M371" i="28"/>
  <c r="M371" i="29" s="1"/>
  <c r="AD372" i="28"/>
  <c r="AD372" i="29" s="1"/>
  <c r="AL372" i="28"/>
  <c r="AL372" i="29" s="1"/>
  <c r="I375" i="28"/>
  <c r="I375" i="29" s="1"/>
  <c r="Q375" i="28"/>
  <c r="Q375" i="29" s="1"/>
  <c r="Z376" i="28"/>
  <c r="Z376" i="29" s="1"/>
  <c r="AH376" i="28"/>
  <c r="AH376" i="29" s="1"/>
  <c r="M379" i="28"/>
  <c r="M379" i="29" s="1"/>
  <c r="AD380" i="28"/>
  <c r="AD380" i="29" s="1"/>
  <c r="AL380" i="28"/>
  <c r="AL380" i="29" s="1"/>
  <c r="I383" i="28"/>
  <c r="I383" i="29" s="1"/>
  <c r="Q383" i="28"/>
  <c r="Q383" i="29" s="1"/>
  <c r="Z384" i="28"/>
  <c r="Z384" i="29" s="1"/>
  <c r="AH384" i="28"/>
  <c r="AH384" i="29" s="1"/>
  <c r="M387" i="28"/>
  <c r="M387" i="29" s="1"/>
  <c r="AD388" i="28"/>
  <c r="AD388" i="29" s="1"/>
  <c r="AL388" i="28"/>
  <c r="AL388" i="29" s="1"/>
  <c r="I391" i="28"/>
  <c r="I391" i="29" s="1"/>
  <c r="Q391" i="28"/>
  <c r="Q391" i="29" s="1"/>
  <c r="Z392" i="28"/>
  <c r="Z392" i="29" s="1"/>
  <c r="AH392" i="28"/>
  <c r="AH392" i="29" s="1"/>
  <c r="M395" i="28"/>
  <c r="M395" i="29" s="1"/>
  <c r="AD396" i="28"/>
  <c r="AD396" i="29" s="1"/>
  <c r="AL396" i="28"/>
  <c r="AL396" i="29" s="1"/>
  <c r="I399" i="28"/>
  <c r="I399" i="29" s="1"/>
  <c r="Q399" i="28"/>
  <c r="Q399" i="29" s="1"/>
  <c r="Z400" i="28"/>
  <c r="Z400" i="29" s="1"/>
  <c r="AH400" i="28"/>
  <c r="AH400" i="29" s="1"/>
  <c r="M403" i="28"/>
  <c r="M403" i="29" s="1"/>
  <c r="AD404" i="28"/>
  <c r="AD404" i="29" s="1"/>
  <c r="AL404" i="28"/>
  <c r="AL404" i="29" s="1"/>
  <c r="I407" i="28"/>
  <c r="I407" i="29" s="1"/>
  <c r="Q407" i="28"/>
  <c r="Q407" i="29" s="1"/>
  <c r="Z408" i="28"/>
  <c r="Z408" i="29" s="1"/>
  <c r="AH408" i="28"/>
  <c r="AH408" i="29" s="1"/>
  <c r="M411" i="28"/>
  <c r="M411" i="29" s="1"/>
  <c r="AD412" i="28"/>
  <c r="AD412" i="29" s="1"/>
  <c r="AL412" i="28"/>
  <c r="AL412" i="29" s="1"/>
  <c r="Z414" i="28"/>
  <c r="Z414" i="29" s="1"/>
  <c r="AK417" i="29"/>
  <c r="AL417" i="28"/>
  <c r="AL417" i="29" s="1"/>
  <c r="Z419" i="28"/>
  <c r="Z419" i="29" s="1"/>
  <c r="AH419" i="28"/>
  <c r="AH419" i="29" s="1"/>
  <c r="Z421" i="28"/>
  <c r="Z421" i="29" s="1"/>
  <c r="AK422" i="29"/>
  <c r="AL422" i="28"/>
  <c r="AL422" i="29" s="1"/>
  <c r="M425" i="28"/>
  <c r="M425" i="29" s="1"/>
  <c r="I426" i="28"/>
  <c r="I426" i="29" s="1"/>
  <c r="Q426" i="28"/>
  <c r="Q426" i="29" s="1"/>
  <c r="Z426" i="28"/>
  <c r="Z426" i="29" s="1"/>
  <c r="Z431" i="28"/>
  <c r="Z431" i="29" s="1"/>
  <c r="AH431" i="28"/>
  <c r="AH431" i="29" s="1"/>
  <c r="M432" i="28"/>
  <c r="M432" i="29" s="1"/>
  <c r="Q433" i="28"/>
  <c r="Q433" i="29" s="1"/>
  <c r="Z435" i="28"/>
  <c r="Z435" i="29" s="1"/>
  <c r="Q436" i="28"/>
  <c r="Q436" i="29" s="1"/>
  <c r="M437" i="28"/>
  <c r="M437" i="29" s="1"/>
  <c r="AC438" i="29"/>
  <c r="AD438" i="28"/>
  <c r="AD438" i="29" s="1"/>
  <c r="AG439" i="29"/>
  <c r="AH439" i="28"/>
  <c r="AH439" i="29" s="1"/>
  <c r="I442" i="28"/>
  <c r="I442" i="29" s="1"/>
  <c r="Q446" i="28"/>
  <c r="Q446" i="29" s="1"/>
  <c r="AL447" i="28"/>
  <c r="AL447" i="29" s="1"/>
  <c r="AG450" i="29"/>
  <c r="AH450" i="28"/>
  <c r="AH450" i="29" s="1"/>
  <c r="AG413" i="29"/>
  <c r="AH413" i="28"/>
  <c r="AH413" i="29" s="1"/>
  <c r="AC417" i="29"/>
  <c r="AD417" i="28"/>
  <c r="AD417" i="29" s="1"/>
  <c r="AG418" i="29"/>
  <c r="AH418" i="28"/>
  <c r="AH418" i="29" s="1"/>
  <c r="AC422" i="29"/>
  <c r="AD422" i="28"/>
  <c r="AD422" i="29" s="1"/>
  <c r="Q428" i="28"/>
  <c r="Q428" i="29" s="1"/>
  <c r="I433" i="28"/>
  <c r="I433" i="29" s="1"/>
  <c r="AG434" i="29"/>
  <c r="AH434" i="28"/>
  <c r="AH434" i="29" s="1"/>
  <c r="AG437" i="29"/>
  <c r="AH437" i="28"/>
  <c r="AH437" i="29" s="1"/>
  <c r="Z439" i="28"/>
  <c r="Z439" i="29" s="1"/>
  <c r="AC441" i="29"/>
  <c r="AD441" i="28"/>
  <c r="AD441" i="29" s="1"/>
  <c r="I446" i="28"/>
  <c r="I446" i="29" s="1"/>
  <c r="Q449" i="28"/>
  <c r="Q449" i="29" s="1"/>
  <c r="Z450" i="28"/>
  <c r="Z450" i="29" s="1"/>
  <c r="M305" i="28"/>
  <c r="M305" i="29" s="1"/>
  <c r="AD306" i="28"/>
  <c r="AD306" i="29" s="1"/>
  <c r="AL306" i="28"/>
  <c r="AL306" i="29" s="1"/>
  <c r="I309" i="28"/>
  <c r="I309" i="29" s="1"/>
  <c r="Q309" i="28"/>
  <c r="Q309" i="29" s="1"/>
  <c r="Z310" i="28"/>
  <c r="Z310" i="29" s="1"/>
  <c r="AH310" i="28"/>
  <c r="AH310" i="29" s="1"/>
  <c r="M313" i="28"/>
  <c r="M313" i="29" s="1"/>
  <c r="AD314" i="28"/>
  <c r="AD314" i="29" s="1"/>
  <c r="AL314" i="28"/>
  <c r="AL314" i="29" s="1"/>
  <c r="I317" i="28"/>
  <c r="I317" i="29" s="1"/>
  <c r="Q317" i="28"/>
  <c r="Q317" i="29" s="1"/>
  <c r="Z318" i="28"/>
  <c r="Z318" i="29" s="1"/>
  <c r="AH318" i="28"/>
  <c r="AH318" i="29" s="1"/>
  <c r="M321" i="28"/>
  <c r="M321" i="29" s="1"/>
  <c r="AD322" i="28"/>
  <c r="AD322" i="29" s="1"/>
  <c r="AL322" i="28"/>
  <c r="AL322" i="29" s="1"/>
  <c r="I325" i="28"/>
  <c r="I325" i="29" s="1"/>
  <c r="Q325" i="28"/>
  <c r="Q325" i="29" s="1"/>
  <c r="Z326" i="28"/>
  <c r="Z326" i="29" s="1"/>
  <c r="AH326" i="28"/>
  <c r="AH326" i="29" s="1"/>
  <c r="M329" i="28"/>
  <c r="M329" i="29" s="1"/>
  <c r="AD330" i="28"/>
  <c r="AD330" i="29" s="1"/>
  <c r="AL330" i="28"/>
  <c r="AL330" i="29" s="1"/>
  <c r="I333" i="28"/>
  <c r="I333" i="29" s="1"/>
  <c r="Q333" i="28"/>
  <c r="Q333" i="29" s="1"/>
  <c r="Z334" i="28"/>
  <c r="Z334" i="29" s="1"/>
  <c r="AH334" i="28"/>
  <c r="AH334" i="29" s="1"/>
  <c r="M337" i="28"/>
  <c r="M337" i="29" s="1"/>
  <c r="AD338" i="28"/>
  <c r="AD338" i="29" s="1"/>
  <c r="AL338" i="28"/>
  <c r="AL338" i="29" s="1"/>
  <c r="I341" i="28"/>
  <c r="I341" i="29" s="1"/>
  <c r="Q341" i="28"/>
  <c r="Q341" i="29" s="1"/>
  <c r="Z342" i="28"/>
  <c r="Z342" i="29" s="1"/>
  <c r="AH342" i="28"/>
  <c r="AH342" i="29" s="1"/>
  <c r="M345" i="28"/>
  <c r="M345" i="29" s="1"/>
  <c r="AD346" i="28"/>
  <c r="AD346" i="29" s="1"/>
  <c r="AL346" i="28"/>
  <c r="AL346" i="29" s="1"/>
  <c r="I349" i="28"/>
  <c r="I349" i="29" s="1"/>
  <c r="Q349" i="28"/>
  <c r="Q349" i="29" s="1"/>
  <c r="Z350" i="28"/>
  <c r="Z350" i="29" s="1"/>
  <c r="AH350" i="28"/>
  <c r="AH350" i="29" s="1"/>
  <c r="M353" i="28"/>
  <c r="M353" i="29" s="1"/>
  <c r="AD354" i="28"/>
  <c r="AD354" i="29" s="1"/>
  <c r="AL354" i="28"/>
  <c r="AL354" i="29" s="1"/>
  <c r="I357" i="28"/>
  <c r="I357" i="29" s="1"/>
  <c r="Q357" i="28"/>
  <c r="Q357" i="29" s="1"/>
  <c r="Z358" i="28"/>
  <c r="Z358" i="29" s="1"/>
  <c r="AH358" i="28"/>
  <c r="AH358" i="29" s="1"/>
  <c r="M361" i="28"/>
  <c r="M361" i="29" s="1"/>
  <c r="AD362" i="28"/>
  <c r="AD362" i="29" s="1"/>
  <c r="AL362" i="28"/>
  <c r="AL362" i="29" s="1"/>
  <c r="I365" i="28"/>
  <c r="I365" i="29" s="1"/>
  <c r="Q365" i="28"/>
  <c r="Q365" i="29" s="1"/>
  <c r="Z366" i="28"/>
  <c r="Z366" i="29" s="1"/>
  <c r="AH366" i="28"/>
  <c r="AH366" i="29" s="1"/>
  <c r="M369" i="28"/>
  <c r="M369" i="29" s="1"/>
  <c r="AD370" i="28"/>
  <c r="AD370" i="29" s="1"/>
  <c r="AL370" i="28"/>
  <c r="AL370" i="29" s="1"/>
  <c r="I373" i="28"/>
  <c r="I373" i="29" s="1"/>
  <c r="Q373" i="28"/>
  <c r="Q373" i="29" s="1"/>
  <c r="Z374" i="28"/>
  <c r="Z374" i="29" s="1"/>
  <c r="AH374" i="28"/>
  <c r="AH374" i="29" s="1"/>
  <c r="M377" i="28"/>
  <c r="M377" i="29" s="1"/>
  <c r="AD378" i="28"/>
  <c r="AD378" i="29" s="1"/>
  <c r="AL378" i="28"/>
  <c r="AL378" i="29" s="1"/>
  <c r="I381" i="28"/>
  <c r="I381" i="29" s="1"/>
  <c r="Q381" i="28"/>
  <c r="Q381" i="29" s="1"/>
  <c r="Z382" i="28"/>
  <c r="Z382" i="29" s="1"/>
  <c r="AH382" i="28"/>
  <c r="AH382" i="29" s="1"/>
  <c r="M385" i="28"/>
  <c r="M385" i="29" s="1"/>
  <c r="AD386" i="28"/>
  <c r="AD386" i="29" s="1"/>
  <c r="AL386" i="28"/>
  <c r="AL386" i="29" s="1"/>
  <c r="I389" i="28"/>
  <c r="I389" i="29" s="1"/>
  <c r="Q389" i="28"/>
  <c r="Q389" i="29" s="1"/>
  <c r="Z390" i="28"/>
  <c r="Z390" i="29" s="1"/>
  <c r="AH390" i="28"/>
  <c r="AH390" i="29" s="1"/>
  <c r="M393" i="28"/>
  <c r="M393" i="29" s="1"/>
  <c r="AD394" i="28"/>
  <c r="AD394" i="29" s="1"/>
  <c r="AL394" i="28"/>
  <c r="AL394" i="29" s="1"/>
  <c r="I397" i="28"/>
  <c r="I397" i="29" s="1"/>
  <c r="Q397" i="28"/>
  <c r="Q397" i="29" s="1"/>
  <c r="Z398" i="28"/>
  <c r="Z398" i="29" s="1"/>
  <c r="AH398" i="28"/>
  <c r="AH398" i="29" s="1"/>
  <c r="M401" i="28"/>
  <c r="M401" i="29" s="1"/>
  <c r="AD402" i="28"/>
  <c r="AD402" i="29" s="1"/>
  <c r="AL402" i="28"/>
  <c r="AL402" i="29" s="1"/>
  <c r="I405" i="28"/>
  <c r="I405" i="29" s="1"/>
  <c r="Q405" i="28"/>
  <c r="Q405" i="29" s="1"/>
  <c r="Z406" i="28"/>
  <c r="Z406" i="29" s="1"/>
  <c r="AH406" i="28"/>
  <c r="AH406" i="29" s="1"/>
  <c r="M409" i="28"/>
  <c r="M409" i="29" s="1"/>
  <c r="AD410" i="28"/>
  <c r="AD410" i="29" s="1"/>
  <c r="AL410" i="28"/>
  <c r="AL410" i="29" s="1"/>
  <c r="I413" i="28"/>
  <c r="I413" i="29" s="1"/>
  <c r="Q413" i="28"/>
  <c r="Q413" i="29" s="1"/>
  <c r="Z413" i="28"/>
  <c r="Z413" i="29" s="1"/>
  <c r="AK414" i="29"/>
  <c r="AL414" i="28"/>
  <c r="AL414" i="29" s="1"/>
  <c r="M417" i="28"/>
  <c r="M417" i="29" s="1"/>
  <c r="I418" i="28"/>
  <c r="I418" i="29" s="1"/>
  <c r="Q418" i="28"/>
  <c r="Q418" i="29" s="1"/>
  <c r="Z418" i="28"/>
  <c r="Z418" i="29" s="1"/>
  <c r="I421" i="28"/>
  <c r="I421" i="29" s="1"/>
  <c r="AD427" i="28"/>
  <c r="AD427" i="29" s="1"/>
  <c r="AL427" i="28"/>
  <c r="AL427" i="29" s="1"/>
  <c r="I428" i="28"/>
  <c r="I428" i="29" s="1"/>
  <c r="M429" i="28"/>
  <c r="M429" i="29" s="1"/>
  <c r="I430" i="28"/>
  <c r="I430" i="29" s="1"/>
  <c r="Q430" i="28"/>
  <c r="Q430" i="29" s="1"/>
  <c r="AH430" i="28"/>
  <c r="AH430" i="29" s="1"/>
  <c r="Z434" i="28"/>
  <c r="Z434" i="29" s="1"/>
  <c r="AK435" i="29"/>
  <c r="AL435" i="28"/>
  <c r="AL435" i="29" s="1"/>
  <c r="I436" i="28"/>
  <c r="I436" i="29" s="1"/>
  <c r="I449" i="28"/>
  <c r="I449" i="29" s="1"/>
  <c r="AC414" i="29"/>
  <c r="AD414" i="28"/>
  <c r="AD414" i="29" s="1"/>
  <c r="M424" i="28"/>
  <c r="M424" i="29" s="1"/>
  <c r="Q425" i="28"/>
  <c r="Q425" i="29" s="1"/>
  <c r="AK433" i="29"/>
  <c r="AL433" i="28"/>
  <c r="AL433" i="29" s="1"/>
  <c r="AC435" i="29"/>
  <c r="AD435" i="28"/>
  <c r="AD435" i="29" s="1"/>
  <c r="Z437" i="28"/>
  <c r="Z437" i="29" s="1"/>
  <c r="M442" i="28"/>
  <c r="M442" i="29" s="1"/>
  <c r="AK446" i="29"/>
  <c r="AL446" i="28"/>
  <c r="AL446" i="29" s="1"/>
  <c r="M448" i="28"/>
  <c r="M448" i="29" s="1"/>
  <c r="Q251" i="28"/>
  <c r="Q251" i="29" s="1"/>
  <c r="Z252" i="28"/>
  <c r="Z252" i="29" s="1"/>
  <c r="AH252" i="28"/>
  <c r="AH252" i="29" s="1"/>
  <c r="M255" i="28"/>
  <c r="M255" i="29" s="1"/>
  <c r="AD256" i="28"/>
  <c r="AD256" i="29" s="1"/>
  <c r="AL256" i="28"/>
  <c r="AL256" i="29" s="1"/>
  <c r="I259" i="28"/>
  <c r="I259" i="29" s="1"/>
  <c r="Q259" i="28"/>
  <c r="Q259" i="29" s="1"/>
  <c r="Z260" i="28"/>
  <c r="Z260" i="29" s="1"/>
  <c r="AH260" i="28"/>
  <c r="AH260" i="29" s="1"/>
  <c r="M263" i="28"/>
  <c r="M263" i="29" s="1"/>
  <c r="AD264" i="28"/>
  <c r="AD264" i="29" s="1"/>
  <c r="AL264" i="28"/>
  <c r="AL264" i="29" s="1"/>
  <c r="I267" i="28"/>
  <c r="I267" i="29" s="1"/>
  <c r="Q267" i="28"/>
  <c r="Q267" i="29" s="1"/>
  <c r="Z268" i="28"/>
  <c r="Z268" i="29" s="1"/>
  <c r="AH268" i="28"/>
  <c r="AH268" i="29" s="1"/>
  <c r="M271" i="28"/>
  <c r="M271" i="29" s="1"/>
  <c r="AD272" i="28"/>
  <c r="AD272" i="29" s="1"/>
  <c r="AL272" i="28"/>
  <c r="AL272" i="29" s="1"/>
  <c r="I275" i="28"/>
  <c r="I275" i="29" s="1"/>
  <c r="Q275" i="28"/>
  <c r="Q275" i="29" s="1"/>
  <c r="Z276" i="28"/>
  <c r="Z276" i="29" s="1"/>
  <c r="AH276" i="28"/>
  <c r="AH276" i="29" s="1"/>
  <c r="M279" i="28"/>
  <c r="M279" i="29" s="1"/>
  <c r="AD280" i="28"/>
  <c r="AD280" i="29" s="1"/>
  <c r="AL280" i="28"/>
  <c r="AL280" i="29" s="1"/>
  <c r="I283" i="28"/>
  <c r="I283" i="29" s="1"/>
  <c r="Q283" i="28"/>
  <c r="Q283" i="29" s="1"/>
  <c r="Z284" i="28"/>
  <c r="Z284" i="29" s="1"/>
  <c r="AH284" i="28"/>
  <c r="AH284" i="29" s="1"/>
  <c r="M287" i="28"/>
  <c r="M287" i="29" s="1"/>
  <c r="AD288" i="28"/>
  <c r="AD288" i="29" s="1"/>
  <c r="AL288" i="28"/>
  <c r="AL288" i="29" s="1"/>
  <c r="I291" i="28"/>
  <c r="I291" i="29" s="1"/>
  <c r="Q291" i="28"/>
  <c r="Q291" i="29" s="1"/>
  <c r="Z292" i="28"/>
  <c r="Z292" i="29" s="1"/>
  <c r="AH292" i="28"/>
  <c r="AH292" i="29" s="1"/>
  <c r="M295" i="28"/>
  <c r="M295" i="29" s="1"/>
  <c r="AD296" i="28"/>
  <c r="AD296" i="29" s="1"/>
  <c r="AL296" i="28"/>
  <c r="AL296" i="29" s="1"/>
  <c r="I299" i="28"/>
  <c r="I299" i="29" s="1"/>
  <c r="Q299" i="28"/>
  <c r="Q299" i="29" s="1"/>
  <c r="Z300" i="28"/>
  <c r="Z300" i="29" s="1"/>
  <c r="AH300" i="28"/>
  <c r="AH300" i="29" s="1"/>
  <c r="M303" i="28"/>
  <c r="M303" i="29" s="1"/>
  <c r="AD304" i="28"/>
  <c r="AD304" i="29" s="1"/>
  <c r="AL304" i="28"/>
  <c r="AL304" i="29" s="1"/>
  <c r="I307" i="28"/>
  <c r="I307" i="29" s="1"/>
  <c r="Q307" i="28"/>
  <c r="Q307" i="29" s="1"/>
  <c r="Z308" i="28"/>
  <c r="Z308" i="29" s="1"/>
  <c r="AH308" i="28"/>
  <c r="AH308" i="29" s="1"/>
  <c r="M311" i="28"/>
  <c r="M311" i="29" s="1"/>
  <c r="AD312" i="28"/>
  <c r="AD312" i="29" s="1"/>
  <c r="AL312" i="28"/>
  <c r="AL312" i="29" s="1"/>
  <c r="I315" i="28"/>
  <c r="I315" i="29" s="1"/>
  <c r="Q315" i="28"/>
  <c r="Q315" i="29" s="1"/>
  <c r="Z316" i="28"/>
  <c r="Z316" i="29" s="1"/>
  <c r="AH316" i="28"/>
  <c r="AH316" i="29" s="1"/>
  <c r="M319" i="28"/>
  <c r="M319" i="29" s="1"/>
  <c r="AD320" i="28"/>
  <c r="AD320" i="29" s="1"/>
  <c r="AL320" i="28"/>
  <c r="AL320" i="29" s="1"/>
  <c r="I323" i="28"/>
  <c r="I323" i="29" s="1"/>
  <c r="Q323" i="28"/>
  <c r="Q323" i="29" s="1"/>
  <c r="Z324" i="28"/>
  <c r="Z324" i="29" s="1"/>
  <c r="AH324" i="28"/>
  <c r="AH324" i="29" s="1"/>
  <c r="M327" i="28"/>
  <c r="M327" i="29" s="1"/>
  <c r="AD328" i="28"/>
  <c r="AD328" i="29" s="1"/>
  <c r="AL328" i="28"/>
  <c r="AL328" i="29" s="1"/>
  <c r="I331" i="28"/>
  <c r="I331" i="29" s="1"/>
  <c r="Q331" i="28"/>
  <c r="Q331" i="29" s="1"/>
  <c r="Z332" i="28"/>
  <c r="Z332" i="29" s="1"/>
  <c r="AH332" i="28"/>
  <c r="AH332" i="29" s="1"/>
  <c r="M335" i="28"/>
  <c r="M335" i="29" s="1"/>
  <c r="AD336" i="28"/>
  <c r="AD336" i="29" s="1"/>
  <c r="AL336" i="28"/>
  <c r="AL336" i="29" s="1"/>
  <c r="I339" i="28"/>
  <c r="I339" i="29" s="1"/>
  <c r="Q339" i="28"/>
  <c r="Q339" i="29" s="1"/>
  <c r="Z340" i="28"/>
  <c r="Z340" i="29" s="1"/>
  <c r="AH340" i="28"/>
  <c r="AH340" i="29" s="1"/>
  <c r="M343" i="28"/>
  <c r="M343" i="29" s="1"/>
  <c r="AD344" i="28"/>
  <c r="AD344" i="29" s="1"/>
  <c r="AL344" i="28"/>
  <c r="AL344" i="29" s="1"/>
  <c r="I347" i="28"/>
  <c r="I347" i="29" s="1"/>
  <c r="Q347" i="28"/>
  <c r="Q347" i="29" s="1"/>
  <c r="Z348" i="28"/>
  <c r="Z348" i="29" s="1"/>
  <c r="AH348" i="28"/>
  <c r="AH348" i="29" s="1"/>
  <c r="M351" i="28"/>
  <c r="M351" i="29" s="1"/>
  <c r="AD352" i="28"/>
  <c r="AD352" i="29" s="1"/>
  <c r="AL352" i="28"/>
  <c r="AL352" i="29" s="1"/>
  <c r="I355" i="28"/>
  <c r="I355" i="29" s="1"/>
  <c r="Q355" i="28"/>
  <c r="Q355" i="29" s="1"/>
  <c r="Z356" i="28"/>
  <c r="Z356" i="29" s="1"/>
  <c r="AH356" i="28"/>
  <c r="AH356" i="29" s="1"/>
  <c r="M359" i="28"/>
  <c r="M359" i="29" s="1"/>
  <c r="AD360" i="28"/>
  <c r="AD360" i="29" s="1"/>
  <c r="AL360" i="28"/>
  <c r="AL360" i="29" s="1"/>
  <c r="I363" i="28"/>
  <c r="I363" i="29" s="1"/>
  <c r="Q363" i="28"/>
  <c r="Q363" i="29" s="1"/>
  <c r="Z364" i="28"/>
  <c r="Z364" i="29" s="1"/>
  <c r="AH364" i="28"/>
  <c r="AH364" i="29" s="1"/>
  <c r="M367" i="28"/>
  <c r="M367" i="29" s="1"/>
  <c r="AD368" i="28"/>
  <c r="AD368" i="29" s="1"/>
  <c r="AL368" i="28"/>
  <c r="AL368" i="29" s="1"/>
  <c r="I371" i="28"/>
  <c r="I371" i="29" s="1"/>
  <c r="Q371" i="28"/>
  <c r="Q371" i="29" s="1"/>
  <c r="Z372" i="28"/>
  <c r="Z372" i="29" s="1"/>
  <c r="AH372" i="28"/>
  <c r="AH372" i="29" s="1"/>
  <c r="M375" i="28"/>
  <c r="M375" i="29" s="1"/>
  <c r="AD376" i="28"/>
  <c r="AD376" i="29" s="1"/>
  <c r="AL376" i="28"/>
  <c r="AL376" i="29" s="1"/>
  <c r="I379" i="28"/>
  <c r="I379" i="29" s="1"/>
  <c r="Q379" i="28"/>
  <c r="Q379" i="29" s="1"/>
  <c r="Z380" i="28"/>
  <c r="Z380" i="29" s="1"/>
  <c r="AH380" i="28"/>
  <c r="AH380" i="29" s="1"/>
  <c r="M383" i="28"/>
  <c r="M383" i="29" s="1"/>
  <c r="AD384" i="28"/>
  <c r="AD384" i="29" s="1"/>
  <c r="AL384" i="28"/>
  <c r="AL384" i="29" s="1"/>
  <c r="I387" i="28"/>
  <c r="I387" i="29" s="1"/>
  <c r="Q387" i="28"/>
  <c r="Q387" i="29" s="1"/>
  <c r="Z388" i="28"/>
  <c r="Z388" i="29" s="1"/>
  <c r="AH388" i="28"/>
  <c r="AH388" i="29" s="1"/>
  <c r="M391" i="28"/>
  <c r="M391" i="29" s="1"/>
  <c r="AD392" i="28"/>
  <c r="AD392" i="29" s="1"/>
  <c r="AL392" i="28"/>
  <c r="AL392" i="29" s="1"/>
  <c r="I395" i="28"/>
  <c r="I395" i="29" s="1"/>
  <c r="Q395" i="28"/>
  <c r="Q395" i="29" s="1"/>
  <c r="Z396" i="28"/>
  <c r="Z396" i="29" s="1"/>
  <c r="AH396" i="28"/>
  <c r="AH396" i="29" s="1"/>
  <c r="M399" i="28"/>
  <c r="M399" i="29" s="1"/>
  <c r="AD400" i="28"/>
  <c r="AD400" i="29" s="1"/>
  <c r="AL400" i="28"/>
  <c r="AL400" i="29" s="1"/>
  <c r="I403" i="28"/>
  <c r="I403" i="29" s="1"/>
  <c r="Q403" i="28"/>
  <c r="Q403" i="29" s="1"/>
  <c r="Z404" i="28"/>
  <c r="Z404" i="29" s="1"/>
  <c r="AH404" i="28"/>
  <c r="AH404" i="29" s="1"/>
  <c r="M407" i="28"/>
  <c r="M407" i="29" s="1"/>
  <c r="AD408" i="28"/>
  <c r="AD408" i="29" s="1"/>
  <c r="AL408" i="28"/>
  <c r="AL408" i="29" s="1"/>
  <c r="I411" i="28"/>
  <c r="I411" i="29" s="1"/>
  <c r="Q411" i="28"/>
  <c r="Q411" i="29" s="1"/>
  <c r="Z412" i="28"/>
  <c r="Z412" i="29" s="1"/>
  <c r="AH412" i="28"/>
  <c r="AH412" i="29" s="1"/>
  <c r="I415" i="28"/>
  <c r="I415" i="29" s="1"/>
  <c r="Q415" i="28"/>
  <c r="Q415" i="29" s="1"/>
  <c r="AD419" i="28"/>
  <c r="AD419" i="29" s="1"/>
  <c r="AL419" i="28"/>
  <c r="AL419" i="29" s="1"/>
  <c r="Q420" i="28"/>
  <c r="Q420" i="29" s="1"/>
  <c r="I425" i="28"/>
  <c r="I425" i="29" s="1"/>
  <c r="M426" i="28"/>
  <c r="M426" i="29" s="1"/>
  <c r="AD426" i="28"/>
  <c r="AD426" i="29" s="1"/>
  <c r="AG429" i="29"/>
  <c r="AH429" i="28"/>
  <c r="AH429" i="29" s="1"/>
  <c r="AD431" i="28"/>
  <c r="AD431" i="29" s="1"/>
  <c r="AL431" i="28"/>
  <c r="AL431" i="29" s="1"/>
  <c r="AC433" i="29"/>
  <c r="AD433" i="28"/>
  <c r="AD433" i="29" s="1"/>
  <c r="I434" i="28"/>
  <c r="I434" i="29" s="1"/>
  <c r="Q438" i="28"/>
  <c r="Q438" i="29" s="1"/>
  <c r="AL439" i="28"/>
  <c r="AL439" i="29" s="1"/>
  <c r="Q444" i="28"/>
  <c r="Q444" i="29" s="1"/>
  <c r="M445" i="28"/>
  <c r="M445" i="29" s="1"/>
  <c r="AC446" i="29"/>
  <c r="AD446" i="28"/>
  <c r="AD446" i="29" s="1"/>
  <c r="M416" i="28"/>
  <c r="M416" i="29" s="1"/>
  <c r="Q417" i="28"/>
  <c r="Q417" i="29" s="1"/>
  <c r="I420" i="28"/>
  <c r="I420" i="29" s="1"/>
  <c r="M421" i="28"/>
  <c r="M421" i="29" s="1"/>
  <c r="Z429" i="28"/>
  <c r="Z429" i="29" s="1"/>
  <c r="AK430" i="29"/>
  <c r="AL430" i="28"/>
  <c r="AL430" i="29" s="1"/>
  <c r="I438" i="28"/>
  <c r="I438" i="29" s="1"/>
  <c r="AG442" i="29"/>
  <c r="AH442" i="28"/>
  <c r="AH442" i="29" s="1"/>
  <c r="AG445" i="29"/>
  <c r="AH445" i="28"/>
  <c r="AH445" i="29" s="1"/>
  <c r="AD246" i="28"/>
  <c r="AD246" i="29" s="1"/>
  <c r="AL246" i="28"/>
  <c r="AL246" i="29" s="1"/>
  <c r="I249" i="28"/>
  <c r="I249" i="29" s="1"/>
  <c r="Q249" i="28"/>
  <c r="Q249" i="29" s="1"/>
  <c r="Z250" i="28"/>
  <c r="Z250" i="29" s="1"/>
  <c r="AH250" i="28"/>
  <c r="AH250" i="29" s="1"/>
  <c r="M253" i="28"/>
  <c r="M253" i="29" s="1"/>
  <c r="AD254" i="28"/>
  <c r="AD254" i="29" s="1"/>
  <c r="AL254" i="28"/>
  <c r="AL254" i="29" s="1"/>
  <c r="I257" i="28"/>
  <c r="I257" i="29" s="1"/>
  <c r="Q257" i="28"/>
  <c r="Q257" i="29" s="1"/>
  <c r="Z258" i="28"/>
  <c r="Z258" i="29" s="1"/>
  <c r="AH258" i="28"/>
  <c r="AH258" i="29" s="1"/>
  <c r="M261" i="28"/>
  <c r="M261" i="29" s="1"/>
  <c r="AD262" i="28"/>
  <c r="AD262" i="29" s="1"/>
  <c r="AL262" i="28"/>
  <c r="AL262" i="29" s="1"/>
  <c r="I265" i="28"/>
  <c r="I265" i="29" s="1"/>
  <c r="Q265" i="28"/>
  <c r="Q265" i="29" s="1"/>
  <c r="Z266" i="28"/>
  <c r="Z266" i="29" s="1"/>
  <c r="AH266" i="28"/>
  <c r="AH266" i="29" s="1"/>
  <c r="M269" i="28"/>
  <c r="M269" i="29" s="1"/>
  <c r="AD270" i="28"/>
  <c r="AD270" i="29" s="1"/>
  <c r="AL270" i="28"/>
  <c r="AL270" i="29" s="1"/>
  <c r="I273" i="28"/>
  <c r="I273" i="29" s="1"/>
  <c r="Q273" i="28"/>
  <c r="Q273" i="29" s="1"/>
  <c r="Z274" i="28"/>
  <c r="Z274" i="29" s="1"/>
  <c r="AH274" i="28"/>
  <c r="AH274" i="29" s="1"/>
  <c r="M277" i="28"/>
  <c r="M277" i="29" s="1"/>
  <c r="AD278" i="28"/>
  <c r="AD278" i="29" s="1"/>
  <c r="AL278" i="28"/>
  <c r="AL278" i="29" s="1"/>
  <c r="I281" i="28"/>
  <c r="I281" i="29" s="1"/>
  <c r="Q281" i="28"/>
  <c r="Q281" i="29" s="1"/>
  <c r="Z282" i="28"/>
  <c r="Z282" i="29" s="1"/>
  <c r="AH282" i="28"/>
  <c r="AH282" i="29" s="1"/>
  <c r="M285" i="28"/>
  <c r="M285" i="29" s="1"/>
  <c r="AD286" i="28"/>
  <c r="AD286" i="29" s="1"/>
  <c r="AL286" i="28"/>
  <c r="AL286" i="29" s="1"/>
  <c r="I289" i="28"/>
  <c r="I289" i="29" s="1"/>
  <c r="Q289" i="28"/>
  <c r="Q289" i="29" s="1"/>
  <c r="Z290" i="28"/>
  <c r="Z290" i="29" s="1"/>
  <c r="AH290" i="28"/>
  <c r="AH290" i="29" s="1"/>
  <c r="M293" i="28"/>
  <c r="M293" i="29" s="1"/>
  <c r="AD294" i="28"/>
  <c r="AD294" i="29" s="1"/>
  <c r="AL294" i="28"/>
  <c r="AL294" i="29" s="1"/>
  <c r="I297" i="28"/>
  <c r="I297" i="29" s="1"/>
  <c r="Q297" i="28"/>
  <c r="Q297" i="29" s="1"/>
  <c r="Z298" i="28"/>
  <c r="Z298" i="29" s="1"/>
  <c r="AH298" i="28"/>
  <c r="AH298" i="29" s="1"/>
  <c r="M301" i="28"/>
  <c r="M301" i="29" s="1"/>
  <c r="AD302" i="28"/>
  <c r="AD302" i="29" s="1"/>
  <c r="AL302" i="28"/>
  <c r="AL302" i="29" s="1"/>
  <c r="I305" i="28"/>
  <c r="I305" i="29" s="1"/>
  <c r="Q305" i="28"/>
  <c r="Q305" i="29" s="1"/>
  <c r="Z306" i="28"/>
  <c r="Z306" i="29" s="1"/>
  <c r="AH306" i="28"/>
  <c r="AH306" i="29" s="1"/>
  <c r="M309" i="28"/>
  <c r="M309" i="29" s="1"/>
  <c r="AD310" i="28"/>
  <c r="AD310" i="29" s="1"/>
  <c r="AL310" i="28"/>
  <c r="AL310" i="29" s="1"/>
  <c r="I313" i="28"/>
  <c r="I313" i="29" s="1"/>
  <c r="Q313" i="28"/>
  <c r="Q313" i="29" s="1"/>
  <c r="Z314" i="28"/>
  <c r="Z314" i="29" s="1"/>
  <c r="AH314" i="28"/>
  <c r="AH314" i="29" s="1"/>
  <c r="M317" i="28"/>
  <c r="M317" i="29" s="1"/>
  <c r="AD318" i="28"/>
  <c r="AD318" i="29" s="1"/>
  <c r="AL318" i="28"/>
  <c r="AL318" i="29" s="1"/>
  <c r="I321" i="28"/>
  <c r="I321" i="29" s="1"/>
  <c r="Q321" i="28"/>
  <c r="Q321" i="29" s="1"/>
  <c r="Z322" i="28"/>
  <c r="Z322" i="29" s="1"/>
  <c r="AH322" i="28"/>
  <c r="AH322" i="29" s="1"/>
  <c r="M325" i="28"/>
  <c r="M325" i="29" s="1"/>
  <c r="AD326" i="28"/>
  <c r="AD326" i="29" s="1"/>
  <c r="AL326" i="28"/>
  <c r="AL326" i="29" s="1"/>
  <c r="I329" i="28"/>
  <c r="I329" i="29" s="1"/>
  <c r="Q329" i="28"/>
  <c r="Q329" i="29" s="1"/>
  <c r="Z330" i="28"/>
  <c r="Z330" i="29" s="1"/>
  <c r="AH330" i="28"/>
  <c r="AH330" i="29" s="1"/>
  <c r="M333" i="28"/>
  <c r="M333" i="29" s="1"/>
  <c r="AD334" i="28"/>
  <c r="AD334" i="29" s="1"/>
  <c r="AL334" i="28"/>
  <c r="AL334" i="29" s="1"/>
  <c r="I337" i="28"/>
  <c r="I337" i="29" s="1"/>
  <c r="Q337" i="28"/>
  <c r="Q337" i="29" s="1"/>
  <c r="Z338" i="28"/>
  <c r="Z338" i="29" s="1"/>
  <c r="AH338" i="28"/>
  <c r="AH338" i="29" s="1"/>
  <c r="M341" i="28"/>
  <c r="M341" i="29" s="1"/>
  <c r="AD342" i="28"/>
  <c r="AD342" i="29" s="1"/>
  <c r="AL342" i="28"/>
  <c r="AL342" i="29" s="1"/>
  <c r="I345" i="28"/>
  <c r="I345" i="29" s="1"/>
  <c r="Q345" i="28"/>
  <c r="Q345" i="29" s="1"/>
  <c r="Z346" i="28"/>
  <c r="Z346" i="29" s="1"/>
  <c r="AH346" i="28"/>
  <c r="AH346" i="29" s="1"/>
  <c r="M349" i="28"/>
  <c r="M349" i="29" s="1"/>
  <c r="AD350" i="28"/>
  <c r="AD350" i="29" s="1"/>
  <c r="AL350" i="28"/>
  <c r="AL350" i="29" s="1"/>
  <c r="I353" i="28"/>
  <c r="I353" i="29" s="1"/>
  <c r="Q353" i="28"/>
  <c r="Q353" i="29" s="1"/>
  <c r="Z354" i="28"/>
  <c r="Z354" i="29" s="1"/>
  <c r="AH354" i="28"/>
  <c r="AH354" i="29" s="1"/>
  <c r="M357" i="28"/>
  <c r="M357" i="29" s="1"/>
  <c r="AD358" i="28"/>
  <c r="AD358" i="29" s="1"/>
  <c r="AL358" i="28"/>
  <c r="AL358" i="29" s="1"/>
  <c r="I361" i="28"/>
  <c r="I361" i="29" s="1"/>
  <c r="Q361" i="28"/>
  <c r="Q361" i="29" s="1"/>
  <c r="Z362" i="28"/>
  <c r="Z362" i="29" s="1"/>
  <c r="AH362" i="28"/>
  <c r="AH362" i="29" s="1"/>
  <c r="M365" i="28"/>
  <c r="M365" i="29" s="1"/>
  <c r="AD366" i="28"/>
  <c r="AD366" i="29" s="1"/>
  <c r="AL366" i="28"/>
  <c r="AL366" i="29" s="1"/>
  <c r="I369" i="28"/>
  <c r="I369" i="29" s="1"/>
  <c r="Q369" i="28"/>
  <c r="Q369" i="29" s="1"/>
  <c r="Z370" i="28"/>
  <c r="Z370" i="29" s="1"/>
  <c r="AH370" i="28"/>
  <c r="AH370" i="29" s="1"/>
  <c r="M373" i="28"/>
  <c r="M373" i="29" s="1"/>
  <c r="AD374" i="28"/>
  <c r="AD374" i="29" s="1"/>
  <c r="AL374" i="28"/>
  <c r="AL374" i="29" s="1"/>
  <c r="I377" i="28"/>
  <c r="I377" i="29" s="1"/>
  <c r="Q377" i="28"/>
  <c r="Q377" i="29" s="1"/>
  <c r="Z378" i="28"/>
  <c r="Z378" i="29" s="1"/>
  <c r="AH378" i="28"/>
  <c r="AH378" i="29" s="1"/>
  <c r="M381" i="28"/>
  <c r="M381" i="29" s="1"/>
  <c r="AD382" i="28"/>
  <c r="AD382" i="29" s="1"/>
  <c r="AL382" i="28"/>
  <c r="AL382" i="29" s="1"/>
  <c r="I385" i="28"/>
  <c r="I385" i="29" s="1"/>
  <c r="Q385" i="28"/>
  <c r="Q385" i="29" s="1"/>
  <c r="Z386" i="28"/>
  <c r="Z386" i="29" s="1"/>
  <c r="AH386" i="28"/>
  <c r="AH386" i="29" s="1"/>
  <c r="M389" i="28"/>
  <c r="M389" i="29" s="1"/>
  <c r="AD390" i="28"/>
  <c r="AD390" i="29" s="1"/>
  <c r="AL390" i="28"/>
  <c r="AL390" i="29" s="1"/>
  <c r="I393" i="28"/>
  <c r="I393" i="29" s="1"/>
  <c r="Q393" i="28"/>
  <c r="Q393" i="29" s="1"/>
  <c r="Z394" i="28"/>
  <c r="Z394" i="29" s="1"/>
  <c r="AH394" i="28"/>
  <c r="AH394" i="29" s="1"/>
  <c r="M397" i="28"/>
  <c r="M397" i="29" s="1"/>
  <c r="AD398" i="28"/>
  <c r="AD398" i="29" s="1"/>
  <c r="AL398" i="28"/>
  <c r="AL398" i="29" s="1"/>
  <c r="I401" i="28"/>
  <c r="I401" i="29" s="1"/>
  <c r="Q401" i="28"/>
  <c r="Q401" i="29" s="1"/>
  <c r="Z402" i="28"/>
  <c r="Z402" i="29" s="1"/>
  <c r="AH402" i="28"/>
  <c r="AH402" i="29" s="1"/>
  <c r="M405" i="28"/>
  <c r="M405" i="29" s="1"/>
  <c r="AD406" i="28"/>
  <c r="AD406" i="29" s="1"/>
  <c r="AL406" i="28"/>
  <c r="AL406" i="29" s="1"/>
  <c r="I409" i="28"/>
  <c r="I409" i="29" s="1"/>
  <c r="Q409" i="28"/>
  <c r="Q409" i="29" s="1"/>
  <c r="Z410" i="28"/>
  <c r="Z410" i="29" s="1"/>
  <c r="AH410" i="28"/>
  <c r="AH410" i="29" s="1"/>
  <c r="M413" i="28"/>
  <c r="M413" i="29" s="1"/>
  <c r="AD413" i="28"/>
  <c r="AD413" i="29" s="1"/>
  <c r="I417" i="28"/>
  <c r="I417" i="29" s="1"/>
  <c r="M418" i="28"/>
  <c r="M418" i="29" s="1"/>
  <c r="AD418" i="28"/>
  <c r="AD418" i="29" s="1"/>
  <c r="Z422" i="28"/>
  <c r="Z422" i="29" s="1"/>
  <c r="AK425" i="29"/>
  <c r="AL425" i="28"/>
  <c r="AL425" i="29" s="1"/>
  <c r="Z427" i="28"/>
  <c r="Z427" i="29" s="1"/>
  <c r="AH427" i="28"/>
  <c r="AH427" i="29" s="1"/>
  <c r="Q429" i="28"/>
  <c r="Q429" i="29" s="1"/>
  <c r="M430" i="28"/>
  <c r="M430" i="29" s="1"/>
  <c r="AC430" i="29"/>
  <c r="AD430" i="28"/>
  <c r="AD430" i="29" s="1"/>
  <c r="Q441" i="28"/>
  <c r="Q441" i="29" s="1"/>
  <c r="Z442" i="28"/>
  <c r="Z442" i="29" s="1"/>
  <c r="AK443" i="29"/>
  <c r="AL443" i="28"/>
  <c r="AL443" i="29" s="1"/>
  <c r="I444" i="28"/>
  <c r="I444" i="29" s="1"/>
  <c r="AG421" i="29"/>
  <c r="AH421" i="28"/>
  <c r="AH421" i="29" s="1"/>
  <c r="AC425" i="29"/>
  <c r="AD425" i="28"/>
  <c r="AD425" i="29" s="1"/>
  <c r="AG426" i="29"/>
  <c r="AH426" i="28"/>
  <c r="AH426" i="29" s="1"/>
  <c r="M434" i="28"/>
  <c r="M434" i="29" s="1"/>
  <c r="AK438" i="29"/>
  <c r="AL438" i="28"/>
  <c r="AL438" i="29" s="1"/>
  <c r="M440" i="28"/>
  <c r="M440" i="29" s="1"/>
  <c r="I441" i="28"/>
  <c r="I441" i="29" s="1"/>
  <c r="AK441" i="29"/>
  <c r="AL441" i="28"/>
  <c r="AL441" i="29" s="1"/>
  <c r="AC443" i="29"/>
  <c r="AD443" i="28"/>
  <c r="AD443" i="29" s="1"/>
  <c r="Z445" i="28"/>
  <c r="Z445" i="29" s="1"/>
  <c r="M436" i="28"/>
  <c r="M436" i="29" s="1"/>
  <c r="AD437" i="28"/>
  <c r="AD437" i="29" s="1"/>
  <c r="AL437" i="28"/>
  <c r="AL437" i="29" s="1"/>
  <c r="I440" i="28"/>
  <c r="I440" i="29" s="1"/>
  <c r="Q440" i="28"/>
  <c r="Q440" i="29" s="1"/>
  <c r="Z441" i="28"/>
  <c r="Z441" i="29" s="1"/>
  <c r="AH441" i="28"/>
  <c r="AH441" i="29" s="1"/>
  <c r="M444" i="28"/>
  <c r="M444" i="29" s="1"/>
  <c r="AD445" i="28"/>
  <c r="AD445" i="29" s="1"/>
  <c r="AL445" i="28"/>
  <c r="AL445" i="29" s="1"/>
  <c r="I448" i="28"/>
  <c r="I448" i="29" s="1"/>
  <c r="Q448" i="28"/>
  <c r="Q448" i="29" s="1"/>
  <c r="Z449" i="28"/>
  <c r="Z449" i="29" s="1"/>
  <c r="AH449" i="28"/>
  <c r="AH449" i="29" s="1"/>
  <c r="Z447" i="28"/>
  <c r="Z447" i="29" s="1"/>
  <c r="AH447" i="28"/>
  <c r="AH447" i="29" s="1"/>
  <c r="M450" i="28"/>
  <c r="M450" i="29" s="1"/>
  <c r="AD451" i="28"/>
  <c r="AD451" i="29" s="1"/>
  <c r="AL451" i="28"/>
  <c r="AL451" i="29" s="1"/>
  <c r="AD449" i="28"/>
  <c r="AD449" i="29" s="1"/>
  <c r="AL449" i="28"/>
  <c r="AL449" i="29" s="1"/>
  <c r="I451" i="28"/>
  <c r="I451" i="29" s="1"/>
  <c r="Q451" i="28"/>
  <c r="Q451" i="29" s="1"/>
</calcChain>
</file>

<file path=xl/sharedStrings.xml><?xml version="1.0" encoding="utf-8"?>
<sst xmlns="http://schemas.openxmlformats.org/spreadsheetml/2006/main" count="18783" uniqueCount="3782">
  <si>
    <t>Prog. Type</t>
  </si>
  <si>
    <t>F1 Prog</t>
  </si>
  <si>
    <t>F2 Prog.</t>
  </si>
  <si>
    <t>Programme Reference</t>
  </si>
  <si>
    <t>Programme Title</t>
  </si>
  <si>
    <t>F1 Educational Supervisor</t>
  </si>
  <si>
    <t>F1 Placement 1: Intrepid Code</t>
  </si>
  <si>
    <t>F1 Placement 1: Employer/Trust</t>
  </si>
  <si>
    <t>F1 Placement 1: Site</t>
  </si>
  <si>
    <t>F1 Placement 1: Specialty</t>
  </si>
  <si>
    <t>F1 Placement 1: Sub-Specialty</t>
  </si>
  <si>
    <t>F1 Placement 1: Clinical Supervisor</t>
  </si>
  <si>
    <t>F1 Placement 2: Intrepid Code</t>
  </si>
  <si>
    <t>F1 Placement 2: Employer/Trust</t>
  </si>
  <si>
    <t>F1 Placement 2: Site</t>
  </si>
  <si>
    <t>F1 Placement 2: Specialty</t>
  </si>
  <si>
    <t>F1 Placement 2: Sub-Specialty</t>
  </si>
  <si>
    <t>F1 Placement 2: Clinical Supervisor</t>
  </si>
  <si>
    <t>F1 Placement 3: Intrepid Code</t>
  </si>
  <si>
    <t>F1 Placement 3: Employer/Trust</t>
  </si>
  <si>
    <t>F1 Placement 3: Site</t>
  </si>
  <si>
    <t>F1 Placement 3: Specialty</t>
  </si>
  <si>
    <t>F1 Placement 3: Sub-Specialty</t>
  </si>
  <si>
    <t>F1 Placement 3: Clinical Supervisor</t>
  </si>
  <si>
    <t>F1 SFP/LIFT Intrepid Code</t>
  </si>
  <si>
    <t>F1 SFP/LIFT: Trust</t>
  </si>
  <si>
    <t>F1 SFP/LIFT: Site</t>
  </si>
  <si>
    <t>F1 SFP/LIFT: Specialty</t>
  </si>
  <si>
    <t>F1 SFP/LIFT: Supervisor</t>
  </si>
  <si>
    <t>F2 Programme Title</t>
  </si>
  <si>
    <t>F2 Educational Supervisor</t>
  </si>
  <si>
    <t>F2 Placement 1: Intrepid Code</t>
  </si>
  <si>
    <t>F2 Placement 1: Employer/Trust</t>
  </si>
  <si>
    <t>F2 Placement 1: Site</t>
  </si>
  <si>
    <t>F2 Placement 1: Specialty</t>
  </si>
  <si>
    <t>F2 Placement 1: Sub-Specialty</t>
  </si>
  <si>
    <t>F2 Placement 1: Clinical Supervisor</t>
  </si>
  <si>
    <t>F2 Placement 2: Intrepid Code</t>
  </si>
  <si>
    <t>F2 Placement 2: Employer/Trust</t>
  </si>
  <si>
    <t>F2 Placement 2: Site</t>
  </si>
  <si>
    <t>F2 Placement 2: Specialty</t>
  </si>
  <si>
    <t>F2 Placement 2: Sub-Specialty</t>
  </si>
  <si>
    <t>F2 Placement 2: Clinical Supervisor</t>
  </si>
  <si>
    <t>F2 Placement 3: Intrepid Code</t>
  </si>
  <si>
    <t>F2 Placement 3: Employer/Trust</t>
  </si>
  <si>
    <t>F2 Placement 3: Site</t>
  </si>
  <si>
    <t>F2 Placement 3: Specialty</t>
  </si>
  <si>
    <t>F2 Placement 3: Sub-Specialty</t>
  </si>
  <si>
    <t>F2 Placement 3: Clinical Supervisor</t>
  </si>
  <si>
    <t>F2 SFP/LIFT Intrepid Code</t>
  </si>
  <si>
    <t>F2 SFP/LIFT: Trust</t>
  </si>
  <si>
    <t>F2 SFP/LIFT: Site</t>
  </si>
  <si>
    <t>F2 SFP/LIFT: Speciality</t>
  </si>
  <si>
    <t>F2 SFP/LIFT: Supervisor</t>
  </si>
  <si>
    <t>SFP</t>
  </si>
  <si>
    <t>FP</t>
  </si>
  <si>
    <t>Dr Peter O'Callaghan</t>
  </si>
  <si>
    <t>WAL/W078/007/F1/001</t>
  </si>
  <si>
    <t>Cardiff &amp; Vale University Health Board</t>
  </si>
  <si>
    <t>University Hospital of Wales</t>
  </si>
  <si>
    <t>Cardiology</t>
  </si>
  <si>
    <t>WAL/W078/002/F1/002</t>
  </si>
  <si>
    <t>Paediatrics</t>
  </si>
  <si>
    <t>Dr Martin Edwards</t>
  </si>
  <si>
    <t>WAL/W078/034/F1/001</t>
  </si>
  <si>
    <t>Intensive Care Medicine</t>
  </si>
  <si>
    <t>Dr Benjamin Jones</t>
  </si>
  <si>
    <t>N/a</t>
  </si>
  <si>
    <t>Research or Teaching</t>
  </si>
  <si>
    <t>Supervisor to be confirmed</t>
  </si>
  <si>
    <t>WAL/F2/009a</t>
  </si>
  <si>
    <t>F2/7A4/009a</t>
  </si>
  <si>
    <t>Mr Alun John</t>
  </si>
  <si>
    <t>WAL/W075/024/F2/001</t>
  </si>
  <si>
    <t xml:space="preserve">University Hospital Llandough </t>
  </si>
  <si>
    <t>Trauma and Orthopaedic Surgery</t>
  </si>
  <si>
    <t>WAL/W078/030/F2/002</t>
  </si>
  <si>
    <t>Emergency Medicine</t>
  </si>
  <si>
    <t xml:space="preserve">Dr Munawar Al-Mudhaffar </t>
  </si>
  <si>
    <t>WAL/W078/021/F2/001</t>
  </si>
  <si>
    <t>General Surgery</t>
  </si>
  <si>
    <t>Hepato-Pancreatico-Biliary Surgery</t>
  </si>
  <si>
    <t>Mr David O'Reilly</t>
  </si>
  <si>
    <t>WAL/F2/009b</t>
  </si>
  <si>
    <t>F2/7A4/009b</t>
  </si>
  <si>
    <t>WAL/F2/009c</t>
  </si>
  <si>
    <t>F2/7A4/009c</t>
  </si>
  <si>
    <t>Dr Antony Johansen</t>
  </si>
  <si>
    <t>WAL/W078/024/F1/006</t>
  </si>
  <si>
    <t>Orthogeriatrics</t>
  </si>
  <si>
    <t>WAL/W078/034/F1/005</t>
  </si>
  <si>
    <t>WAL/W075/004/F1/005</t>
  </si>
  <si>
    <t>Respiratory Medicine</t>
  </si>
  <si>
    <t>Adult Cystic Fibrosis</t>
  </si>
  <si>
    <t>Dr Jamie Duckers</t>
  </si>
  <si>
    <t>University Hospital of Wales / University Hospital Llandough</t>
  </si>
  <si>
    <t>WAL/F2/008a</t>
  </si>
  <si>
    <t>F2/7A4/008a</t>
  </si>
  <si>
    <t>Dr Vinay Eligar</t>
  </si>
  <si>
    <t>WAL/W078/017/F2/001</t>
  </si>
  <si>
    <t>Acute Internal Medicine</t>
  </si>
  <si>
    <t>WAL/W078/023/F2/002</t>
  </si>
  <si>
    <t>Otolaryngology</t>
  </si>
  <si>
    <t>Mr Benjamin Stew</t>
  </si>
  <si>
    <t>WAL/W075/002/F2/001</t>
  </si>
  <si>
    <t>University Hospital Llandough (University Hospital of Wales on call)</t>
  </si>
  <si>
    <t>Community Paediatrics</t>
  </si>
  <si>
    <t>Dr Nia John</t>
  </si>
  <si>
    <t>WAL/F2/008b</t>
  </si>
  <si>
    <t>F2/7A4/008b</t>
  </si>
  <si>
    <t>WAL/F2/008c</t>
  </si>
  <si>
    <t>F2/7A4/008c</t>
  </si>
  <si>
    <t>Professor Bilal Al-Sarireh</t>
  </si>
  <si>
    <t>WAL/W082/021/F1/019</t>
  </si>
  <si>
    <t>Swansea Bay Local University Health Board</t>
  </si>
  <si>
    <t>Morriston Hospital</t>
  </si>
  <si>
    <t>WAL/W082/001/F1/007</t>
  </si>
  <si>
    <t>General (Internal) Medicine</t>
  </si>
  <si>
    <t>Endocrinology and Diabetes Mellitus</t>
  </si>
  <si>
    <t>Professor Jeffrey Stephens</t>
  </si>
  <si>
    <t>WAL/W082/028/F1/001</t>
  </si>
  <si>
    <t>Plastic Surgery</t>
  </si>
  <si>
    <t>Professsor Iain Whitaker</t>
  </si>
  <si>
    <t>Research/Teaching</t>
  </si>
  <si>
    <t>WAL/F2/044a</t>
  </si>
  <si>
    <t>F2/7A3/044a</t>
  </si>
  <si>
    <t>Dr Kath Rowley</t>
  </si>
  <si>
    <t>WAL/W086/012/F2/002</t>
  </si>
  <si>
    <t>Singleton Hospital</t>
  </si>
  <si>
    <t>Medical Oncology</t>
  </si>
  <si>
    <t>Haematology</t>
  </si>
  <si>
    <t>WAL/W98016/800/F2/002</t>
  </si>
  <si>
    <t>General Practice</t>
  </si>
  <si>
    <t>Dr Kirstie Truman</t>
  </si>
  <si>
    <t>WAL/W084/001/F2/003</t>
  </si>
  <si>
    <t>Neath Port Talbot Hospital</t>
  </si>
  <si>
    <t>Dr Angelika Plakantonaki</t>
  </si>
  <si>
    <t>WAL/F2/044b</t>
  </si>
  <si>
    <t>F2/7A3/044b</t>
  </si>
  <si>
    <t>WAL/F2/044c</t>
  </si>
  <si>
    <t>F2/7A3/044c</t>
  </si>
  <si>
    <t>Mr Iqbal Shergill</t>
  </si>
  <si>
    <t>WAL/W017/027/F1/001</t>
  </si>
  <si>
    <t>Betsi Cadwaladr University Health Board</t>
  </si>
  <si>
    <t>Wrexham Maelor Hospital</t>
  </si>
  <si>
    <t>Urology</t>
  </si>
  <si>
    <t>WAL/W017/021/F1/011</t>
  </si>
  <si>
    <t>Breast Surgery</t>
  </si>
  <si>
    <t>Mr Tim Gate</t>
  </si>
  <si>
    <t>WAL/W017/001/F1/012</t>
  </si>
  <si>
    <t>Gastroenterology &amp; Hepatology</t>
  </si>
  <si>
    <t>Dr Thiriloganathan Mathialahan</t>
  </si>
  <si>
    <t>Research</t>
  </si>
  <si>
    <t>F2/7A1E/092a</t>
  </si>
  <si>
    <t>WAL/F2/092a</t>
  </si>
  <si>
    <t>Dr Artur Abelian</t>
  </si>
  <si>
    <t>WAL/W017/002/F2/002</t>
  </si>
  <si>
    <t>WAL/W017/052/F2/003</t>
  </si>
  <si>
    <t>General Psychiatry</t>
  </si>
  <si>
    <t>Community Psychiatry</t>
  </si>
  <si>
    <t>Dr Lucie Klenka</t>
  </si>
  <si>
    <t>WAL/W00076/800/F2/001</t>
  </si>
  <si>
    <t>Bradley's Practice</t>
  </si>
  <si>
    <t>Dr Jim McGuigan</t>
  </si>
  <si>
    <t>F2/7A1E/092b</t>
  </si>
  <si>
    <t>WAL/F2/092b</t>
  </si>
  <si>
    <t>F2/7A1E/092c</t>
  </si>
  <si>
    <t>WAL/F2/092c</t>
  </si>
  <si>
    <t>NFP/7A6/005a</t>
  </si>
  <si>
    <t>Dr Graeme Lilley</t>
  </si>
  <si>
    <t>WAL/7A6G9/091/F1/001</t>
  </si>
  <si>
    <t>Aneurin Bevan University Health Board</t>
  </si>
  <si>
    <t xml:space="preserve">The Grange University Hospital </t>
  </si>
  <si>
    <t>Anaesthetics</t>
  </si>
  <si>
    <t>WAL/7A6G9/021/F1/012</t>
  </si>
  <si>
    <t>The Grange University Hospital / Royal Gwent Hospital</t>
  </si>
  <si>
    <t>Lower Gastro-intenstinal Surgery</t>
  </si>
  <si>
    <t>Mr Ray Delicata</t>
  </si>
  <si>
    <t>WAL/W031/011/F1/001</t>
  </si>
  <si>
    <t>Nevill Hall Hospital</t>
  </si>
  <si>
    <t>Geriatric Medicine</t>
  </si>
  <si>
    <t>Dr Katherine Barnes</t>
  </si>
  <si>
    <t>WAL/F2/037a</t>
  </si>
  <si>
    <t>F2/7A6/037a</t>
  </si>
  <si>
    <t>Dr Anna Phelps</t>
  </si>
  <si>
    <t>WAL/W95081/800/F2/002</t>
  </si>
  <si>
    <t>Meddygfa Cwm Rhymni Practice</t>
  </si>
  <si>
    <t>WAL/W0328/001/F2/007</t>
  </si>
  <si>
    <t>Ysbyty Ystrad Fawr</t>
  </si>
  <si>
    <t>Geriatric Medicine &amp; Orthogeriatrics</t>
  </si>
  <si>
    <t>Dr Inderpal Singh</t>
  </si>
  <si>
    <t>WAL/7A6G9/073/F2/001</t>
  </si>
  <si>
    <t>Dr Rachel Elliott</t>
  </si>
  <si>
    <t>Near Peer Teaching</t>
  </si>
  <si>
    <t>NFP/7A6/005b</t>
  </si>
  <si>
    <t>WAL/F2/037b</t>
  </si>
  <si>
    <t>F2/7A6/037b</t>
  </si>
  <si>
    <t>NFP/7A6/005c</t>
  </si>
  <si>
    <t>WAL/F2/037c</t>
  </si>
  <si>
    <t>F2/7A6/037c</t>
  </si>
  <si>
    <t>FP/7A2E/006a</t>
  </si>
  <si>
    <t>Mr Mahmoud Shafii</t>
  </si>
  <si>
    <t>WAL/W025/027/F1/001</t>
  </si>
  <si>
    <t>Hywel Dda University Health Board</t>
  </si>
  <si>
    <t>Glangwili General Hospital / Prince Philip Hospital</t>
  </si>
  <si>
    <t>WAL/W022/001/F1/011</t>
  </si>
  <si>
    <t>Prince Philip Hospital</t>
  </si>
  <si>
    <t>Dr Andrew Haden</t>
  </si>
  <si>
    <t>WAL/W025/001/F1/007</t>
  </si>
  <si>
    <t>Glangwili General Hospital</t>
  </si>
  <si>
    <t>Gastroenterology</t>
  </si>
  <si>
    <t>Dr Dafydd Bowen</t>
  </si>
  <si>
    <t>WAL/F2/077a</t>
  </si>
  <si>
    <t>F2/7A2E/077a</t>
  </si>
  <si>
    <t>Mr Owain Ennis</t>
  </si>
  <si>
    <t>WAL/W025/024/F2/003</t>
  </si>
  <si>
    <t>WAL/W025/001/F2/010</t>
  </si>
  <si>
    <t>Dr Stamatios Zouras</t>
  </si>
  <si>
    <t>WAL/W025/030/F2/005</t>
  </si>
  <si>
    <t>Acute Medical Assessment Unit</t>
  </si>
  <si>
    <t>Mr Nigel Waghorne</t>
  </si>
  <si>
    <t>FP/7A2E/006b</t>
  </si>
  <si>
    <t>WAL/F2/077b</t>
  </si>
  <si>
    <t>F2/7A2E/077b</t>
  </si>
  <si>
    <t>FP/7A2E/006c</t>
  </si>
  <si>
    <t>WAL/F2/077c</t>
  </si>
  <si>
    <t>F2/7A2E/077c</t>
  </si>
  <si>
    <t xml:space="preserve">Mr Heiki Whittet </t>
  </si>
  <si>
    <t>WAL/W082/023/F1/002</t>
  </si>
  <si>
    <t>WAL/W082/002/F1/001</t>
  </si>
  <si>
    <t>Dr Gareth Lewis Thomas</t>
  </si>
  <si>
    <t>WAL/W082/015/F1/005</t>
  </si>
  <si>
    <t>Renal Medicine</t>
  </si>
  <si>
    <t xml:space="preserve">Dr Vandse Aithal </t>
  </si>
  <si>
    <t>WAL/F2/109a</t>
  </si>
  <si>
    <t>F2/7A3/109a</t>
  </si>
  <si>
    <t>Dr Rajesh Peter</t>
  </si>
  <si>
    <t>WAL/W086/001/F2/006</t>
  </si>
  <si>
    <t>WAL/W086/800/F2/001</t>
  </si>
  <si>
    <t>Morriston Hospital (Singleton Hospital on call)</t>
  </si>
  <si>
    <t>Ambulatory Care</t>
  </si>
  <si>
    <t>Dr Stephen Greenfield</t>
  </si>
  <si>
    <t>WAL/W086/073/F2/002</t>
  </si>
  <si>
    <t>Dr Hamdi Sati</t>
  </si>
  <si>
    <t>WAL/F2/109b</t>
  </si>
  <si>
    <t>F2/7A3/109b</t>
  </si>
  <si>
    <t>WAL/F2/109c</t>
  </si>
  <si>
    <t>F2/7A3/109c</t>
  </si>
  <si>
    <t>FP/7A5W/008a</t>
  </si>
  <si>
    <t xml:space="preserve">Dr Jacqueline Woolley </t>
  </si>
  <si>
    <t>WAL/W0510/001/F1/001</t>
  </si>
  <si>
    <t>Cwm Taf Morgannwg Local University Health Board</t>
  </si>
  <si>
    <t>Princess of Wales Hospital</t>
  </si>
  <si>
    <t>WAL/W0510/021/F1/001</t>
  </si>
  <si>
    <t>Colorectal Surgery</t>
  </si>
  <si>
    <t xml:space="preserve">Mr Barry Appleton </t>
  </si>
  <si>
    <t>WAL/W0510/056/F1/002</t>
  </si>
  <si>
    <t>Old Age Psychiatry</t>
  </si>
  <si>
    <t>Dr Timothy Chan</t>
  </si>
  <si>
    <t>WAL/F2/046a</t>
  </si>
  <si>
    <t>F2/7A5W/046a</t>
  </si>
  <si>
    <t>Dr Harish Bhat</t>
  </si>
  <si>
    <t>WAL/W0510/001/F2/003</t>
  </si>
  <si>
    <t>Stroke Medicine</t>
  </si>
  <si>
    <t>WAL/W0510/030/F2/001</t>
  </si>
  <si>
    <t>Dr Zareena Jedaar</t>
  </si>
  <si>
    <t>WAL/W0510/002/F2/002</t>
  </si>
  <si>
    <t>Dr Torsten Hildebrandt</t>
  </si>
  <si>
    <t>FP/7A5W/008b</t>
  </si>
  <si>
    <t>WAL/F2/046b</t>
  </si>
  <si>
    <t>F2/7A5W/046b</t>
  </si>
  <si>
    <t>FP/7A5W/008c</t>
  </si>
  <si>
    <t>WAL/F2/046c</t>
  </si>
  <si>
    <t>F2/7A5W/046c</t>
  </si>
  <si>
    <t>NFP/7A5W/009a</t>
  </si>
  <si>
    <t xml:space="preserve">Dr Diptarup Mukhopadhyay </t>
  </si>
  <si>
    <t>WAL/W0510/001/F1/002</t>
  </si>
  <si>
    <t>WAL/W0510/021/F1/002</t>
  </si>
  <si>
    <t>Ms Joy Singh</t>
  </si>
  <si>
    <t>WAL/W0510/030/F1/001</t>
  </si>
  <si>
    <t xml:space="preserve">Dr Rhian Dyer </t>
  </si>
  <si>
    <t>WAL/F2/045a</t>
  </si>
  <si>
    <t>F2/7A5W/045a</t>
  </si>
  <si>
    <t>Dr Gary Constable</t>
  </si>
  <si>
    <t>WAL/W0510/001/F2/002</t>
  </si>
  <si>
    <t>WAL/W95035/800/F2/002</t>
  </si>
  <si>
    <t>Riversdale Surgery</t>
  </si>
  <si>
    <t>Dr Laura Gush</t>
  </si>
  <si>
    <t>WAL/W0510/002/F2/005</t>
  </si>
  <si>
    <t>NFP/7A5W/009b</t>
  </si>
  <si>
    <t>WAL/F2/045b</t>
  </si>
  <si>
    <t>F2/7A5W/045b</t>
  </si>
  <si>
    <t>NFP/7A5W/009c</t>
  </si>
  <si>
    <t>WAL/F2/045c</t>
  </si>
  <si>
    <t>F2/7A5W/045c</t>
  </si>
  <si>
    <t xml:space="preserve">Dr Sharmistha Roy Chowdhury </t>
  </si>
  <si>
    <t>WAL/W0510/001/F1/007</t>
  </si>
  <si>
    <t>WAL/W0510/021/F1/008</t>
  </si>
  <si>
    <t>WAL/W0510/030/F1/002</t>
  </si>
  <si>
    <t>WAL/F2/050a</t>
  </si>
  <si>
    <t>F2/7A5W/050a</t>
  </si>
  <si>
    <t>Prof Lavinia Margarit</t>
  </si>
  <si>
    <t>WAL/W0510/040/F2/001</t>
  </si>
  <si>
    <t>Obstetrics and Gynaecology</t>
  </si>
  <si>
    <t>TBC</t>
  </si>
  <si>
    <t>Site to be confirmed</t>
  </si>
  <si>
    <t>WAL/W0510/002/F2/004</t>
  </si>
  <si>
    <t>WAL/F2/050b</t>
  </si>
  <si>
    <t>F2/7A5W/050b</t>
  </si>
  <si>
    <t>WAL/F2/050c</t>
  </si>
  <si>
    <t>F2/7A5W/050c</t>
  </si>
  <si>
    <t>LIFT</t>
  </si>
  <si>
    <t>LFP/7A5W/011a</t>
  </si>
  <si>
    <t xml:space="preserve">Dr Gary Constable </t>
  </si>
  <si>
    <t>WAL/W0510/001/F1/004</t>
  </si>
  <si>
    <t>WAL/W0510/021/F1/003</t>
  </si>
  <si>
    <t>Upper Gastro-intestinal Surgery</t>
  </si>
  <si>
    <t>WAL/W0510/030/F1/003</t>
  </si>
  <si>
    <t>WAL/7A5T6/080/F1/001/LIFT</t>
  </si>
  <si>
    <t>National Imaging Academy Wales</t>
  </si>
  <si>
    <t>Clinical Radiology</t>
  </si>
  <si>
    <t>Dr Phillip Wardle</t>
  </si>
  <si>
    <t>WAL/F2/048a</t>
  </si>
  <si>
    <t>F2/7A5W/048a</t>
  </si>
  <si>
    <t>Dr Jan Kletta</t>
  </si>
  <si>
    <t>WAL/W95010/800/F2/001</t>
  </si>
  <si>
    <t>Oak Tree Surgery</t>
  </si>
  <si>
    <t>WAL/W0510/091/F2/001</t>
  </si>
  <si>
    <t>Dr Anthony Funnell</t>
  </si>
  <si>
    <t>WAL/W0510/017/F2/001</t>
  </si>
  <si>
    <t>Dr Lawrence Cozma</t>
  </si>
  <si>
    <t>LFP/7A5W/011b</t>
  </si>
  <si>
    <t>WAL/7A5T6/080/F1/002/LIFT</t>
  </si>
  <si>
    <t>WAL/F2/048b</t>
  </si>
  <si>
    <t>F2/7A5W/048b</t>
  </si>
  <si>
    <t>LFP/7A5W/011c</t>
  </si>
  <si>
    <t>WAL/7A5T6/080/F1/003/LIFT</t>
  </si>
  <si>
    <t>WAL/F2/048c</t>
  </si>
  <si>
    <t>F2/7A5W/048c</t>
  </si>
  <si>
    <t>FP/7A5W/012a</t>
  </si>
  <si>
    <t xml:space="preserve">Dr Anthony James </t>
  </si>
  <si>
    <t>WAL/W0510/001/F1/005</t>
  </si>
  <si>
    <t>WAL/W0510/021/F1/005</t>
  </si>
  <si>
    <t>WAL/W0510/094/F1/001</t>
  </si>
  <si>
    <t>Palliative Medicine</t>
  </si>
  <si>
    <t xml:space="preserve">Dr Clare Turner </t>
  </si>
  <si>
    <t>WAL/F2/051a</t>
  </si>
  <si>
    <t>F2/7A5W/051a</t>
  </si>
  <si>
    <t>WAL/W0510/030/F2/003</t>
  </si>
  <si>
    <t>WAL/W0510/056/F2/001</t>
  </si>
  <si>
    <t>Dr Pravir Prasad</t>
  </si>
  <si>
    <t>WAL/W0510/007/F2/001</t>
  </si>
  <si>
    <t>Dr Aaron Wong</t>
  </si>
  <si>
    <t>FP/7A5W/012b</t>
  </si>
  <si>
    <t>WAL/F2/051b</t>
  </si>
  <si>
    <t>F2/7A5W/051b</t>
  </si>
  <si>
    <t>FP/7A5W/012c</t>
  </si>
  <si>
    <t>WAL/F2/051c</t>
  </si>
  <si>
    <t>F2/7A5W/051c</t>
  </si>
  <si>
    <t>FP/7A5W/013a</t>
  </si>
  <si>
    <t>Dr Mark Gilmore</t>
  </si>
  <si>
    <t>WAL/W0510/001/F1/006</t>
  </si>
  <si>
    <t>WAL/W0510/021/F1/006</t>
  </si>
  <si>
    <t>WAL/W0510/091/F1/001</t>
  </si>
  <si>
    <t>Critical Care</t>
  </si>
  <si>
    <t>WAL/F2/049a</t>
  </si>
  <si>
    <t>F2/7A5W/049a</t>
  </si>
  <si>
    <t>WAL/W0510/030/F2/002</t>
  </si>
  <si>
    <t>WAL/W0510/001/F2/009</t>
  </si>
  <si>
    <t>Dr Jacqueline Woolley</t>
  </si>
  <si>
    <t>WAL/W0510/094/F2/003</t>
  </si>
  <si>
    <t>Dr Clare Turner</t>
  </si>
  <si>
    <t>FP/7A5W/013b</t>
  </si>
  <si>
    <t>WAL/F2/049b</t>
  </si>
  <si>
    <t>F2/7A5W/049b</t>
  </si>
  <si>
    <t>FP/7A5W/013c</t>
  </si>
  <si>
    <t>WAL/F2/049c</t>
  </si>
  <si>
    <t>F2/7A5W/049c</t>
  </si>
  <si>
    <t>FP (NEW)</t>
  </si>
  <si>
    <t>FP/7A5W/014a</t>
  </si>
  <si>
    <t xml:space="preserve">Dr John Hounsell </t>
  </si>
  <si>
    <t>WAL/W0510/035/F1/003</t>
  </si>
  <si>
    <t>WAL/W0510/021/F1/007</t>
  </si>
  <si>
    <t>WAL/W0510/052/F1/002</t>
  </si>
  <si>
    <t>Dr Paul Emmerson</t>
  </si>
  <si>
    <t>WAL/F2/147a</t>
  </si>
  <si>
    <t>F2/7A5W/147a</t>
  </si>
  <si>
    <t>FP/7A5W/014b</t>
  </si>
  <si>
    <t>WAL/F2/147b</t>
  </si>
  <si>
    <t>F2/7A5W/147b</t>
  </si>
  <si>
    <t>FP/7A5W/014c</t>
  </si>
  <si>
    <t>WAL/F2/147c</t>
  </si>
  <si>
    <t>F2/7A5W/147c</t>
  </si>
  <si>
    <t>FP/7A2E/015a</t>
  </si>
  <si>
    <t>Dr Ian Rees</t>
  </si>
  <si>
    <t>WAL/W022/001/F1/007</t>
  </si>
  <si>
    <t>WAL/W022/008/F1/001</t>
  </si>
  <si>
    <t>Rheumatology</t>
  </si>
  <si>
    <t>Dr Manivannan Prathapsingh</t>
  </si>
  <si>
    <t>WAL/W025/030/F1/002</t>
  </si>
  <si>
    <t>Dr Laksham Nangalia</t>
  </si>
  <si>
    <t>WAL/F2/078a</t>
  </si>
  <si>
    <t>F2/7A2E/078a</t>
  </si>
  <si>
    <t>Dr Eiry Edmunds</t>
  </si>
  <si>
    <t>WAL/W025/001/F2/006</t>
  </si>
  <si>
    <t>WAL/W025/027/F2/001</t>
  </si>
  <si>
    <t>WAL/W00134/800/F2/001</t>
  </si>
  <si>
    <t>Llwynhendy Health Centre</t>
  </si>
  <si>
    <t>Dr Rachel Devonald</t>
  </si>
  <si>
    <t>FP/7A2E/015b</t>
  </si>
  <si>
    <t>WAL/F2/078b</t>
  </si>
  <si>
    <t>F2/7A2E/078b</t>
  </si>
  <si>
    <t>FP/7A2E/015c</t>
  </si>
  <si>
    <t>WAL/F2/078c</t>
  </si>
  <si>
    <t>F2/7A2E/078c</t>
  </si>
  <si>
    <t>FP/7A2E/016a</t>
  </si>
  <si>
    <t>Dr Akhila Mallipedhi</t>
  </si>
  <si>
    <t>WAL/W022/001/F1/002</t>
  </si>
  <si>
    <t>WAL/W022/021/F1/006</t>
  </si>
  <si>
    <t>Prince Philip Hospital (Glangwili General Hospital on call)</t>
  </si>
  <si>
    <t>Mrs Saira Khawaja</t>
  </si>
  <si>
    <t>WAL/W022/001/F1/005</t>
  </si>
  <si>
    <t>WAL/F2/133a</t>
  </si>
  <si>
    <t>F2/7A2E/133a</t>
  </si>
  <si>
    <t>Dr Swe Lynn</t>
  </si>
  <si>
    <t>WAL/W025/002/F2/003</t>
  </si>
  <si>
    <t>Llanfair Surgery</t>
  </si>
  <si>
    <t>Dr Philip John Rees</t>
  </si>
  <si>
    <t>Clinical Decisions Unit</t>
  </si>
  <si>
    <t>FP/7A2E/016b</t>
  </si>
  <si>
    <t>WAL/F2/133b</t>
  </si>
  <si>
    <t>F2/7A2E/133b</t>
  </si>
  <si>
    <t>FP/7A2E/016c</t>
  </si>
  <si>
    <t>WAL/F2/133c</t>
  </si>
  <si>
    <t>F2/7A2E/133c</t>
  </si>
  <si>
    <t>FP/7A2E/017a</t>
  </si>
  <si>
    <t>Dr Clive Weston</t>
  </si>
  <si>
    <t>WAL/W022/001/F1/010</t>
  </si>
  <si>
    <t>WAL/W022/001/F1/004</t>
  </si>
  <si>
    <t>Dr Jonathan  Fisher-Black</t>
  </si>
  <si>
    <t>WAL/W022/091/F1/001</t>
  </si>
  <si>
    <t>Dr Girish Tumkar Nagendra</t>
  </si>
  <si>
    <t>WAL/F2/070a</t>
  </si>
  <si>
    <t>F2/7A2E/070a</t>
  </si>
  <si>
    <t>WAL/W025/030/F2/003</t>
  </si>
  <si>
    <t>WAL/W025/021/F2/001</t>
  </si>
  <si>
    <t>Mr Ken Harries</t>
  </si>
  <si>
    <t>WAL/W025/001/F2/008</t>
  </si>
  <si>
    <t>Dr Abhaya Gupta</t>
  </si>
  <si>
    <t>FP/7A2E/017b</t>
  </si>
  <si>
    <t>Dr Jonathan Fisher-Black</t>
  </si>
  <si>
    <t>WAL/F2/070b</t>
  </si>
  <si>
    <t>F2/7A2E/070b</t>
  </si>
  <si>
    <t>FP/7A2E/017c</t>
  </si>
  <si>
    <t>WAL/F2/070c</t>
  </si>
  <si>
    <t>F2/7A2E/070c</t>
  </si>
  <si>
    <t>FP/7A2E/018a</t>
  </si>
  <si>
    <t>Dr Granville Morris</t>
  </si>
  <si>
    <t>WAL/W022/001/F1/003</t>
  </si>
  <si>
    <t>Rehabilitation Medicine</t>
  </si>
  <si>
    <t>WAL/W025/073/F1/001</t>
  </si>
  <si>
    <t>Clinical Oncology</t>
  </si>
  <si>
    <t>Dr Saran Nicholas</t>
  </si>
  <si>
    <t>WAL/W025/030/F1/003</t>
  </si>
  <si>
    <t>WAL/F2/072a</t>
  </si>
  <si>
    <t>F2/7A2E/072a</t>
  </si>
  <si>
    <t>WAL/W022/001/F2/009</t>
  </si>
  <si>
    <t>WAL/W025/040/F2/001</t>
  </si>
  <si>
    <t>Dr Islam Abdelrahman</t>
  </si>
  <si>
    <t>WAL/W025/023/F2/003</t>
  </si>
  <si>
    <t>Mr Antony Howarth</t>
  </si>
  <si>
    <t>FP/7A2E/018b</t>
  </si>
  <si>
    <t>WAL/F2/072b</t>
  </si>
  <si>
    <t>F2/7A2E/072b</t>
  </si>
  <si>
    <t>FP/7A2E/018c</t>
  </si>
  <si>
    <t>WAL/F2/072c</t>
  </si>
  <si>
    <t>F2/7A2E/072c</t>
  </si>
  <si>
    <t>FP/7A2E/019a</t>
  </si>
  <si>
    <t>WAL/W025/001/F1/002</t>
  </si>
  <si>
    <t>WAL/W025/021/F1/001</t>
  </si>
  <si>
    <t>Prince Philip Hospital / Glangwili General Hospital</t>
  </si>
  <si>
    <t>WAL/W025/001/F1/001</t>
  </si>
  <si>
    <t>WAL/F2/123a</t>
  </si>
  <si>
    <t>F2/7A2E/123a</t>
  </si>
  <si>
    <t>Dr Hashim Samir</t>
  </si>
  <si>
    <t>WAL/W025/080/F2/001</t>
  </si>
  <si>
    <t>WAL/W92037/800/F2/002</t>
  </si>
  <si>
    <t>Avenue Villa Surgery</t>
  </si>
  <si>
    <t>Dr Bridget Gwynne</t>
  </si>
  <si>
    <t>WAL/W025/027/F2/002</t>
  </si>
  <si>
    <t>FP/7A2E/019b</t>
  </si>
  <si>
    <t>WAL/F2/123b</t>
  </si>
  <si>
    <t>F2/7A2E/123b</t>
  </si>
  <si>
    <t>FP/7A2E/019c</t>
  </si>
  <si>
    <t>WAL/F2/123c</t>
  </si>
  <si>
    <t>F2/7A2E/123c</t>
  </si>
  <si>
    <t>FP/7A2E/020a</t>
  </si>
  <si>
    <t>Dr Pagadala Sridhar</t>
  </si>
  <si>
    <t>WAL/W025/001/F1/003</t>
  </si>
  <si>
    <t>WAL/W025/021/F1/002</t>
  </si>
  <si>
    <t>Mr Brendan O'Riordan</t>
  </si>
  <si>
    <t>WAL/W025/030/F1/001</t>
  </si>
  <si>
    <t>WAL/F2/134a</t>
  </si>
  <si>
    <t>F2/7A2E/134a</t>
  </si>
  <si>
    <t>Specialty to be confirmed</t>
  </si>
  <si>
    <t>FP/7A2E/020b</t>
  </si>
  <si>
    <t>WAL/F2/134b</t>
  </si>
  <si>
    <t>F2/7A2E/134b</t>
  </si>
  <si>
    <t>FP/7A2E/020c</t>
  </si>
  <si>
    <t>WAL/F2/134c</t>
  </si>
  <si>
    <t>F2/7A2E/134c</t>
  </si>
  <si>
    <t>FP/7A2E/021a</t>
  </si>
  <si>
    <t>Dr Gareth Collier</t>
  </si>
  <si>
    <t>WAL/W025/001/F1/004</t>
  </si>
  <si>
    <t>WAL/W025/021/F1/003</t>
  </si>
  <si>
    <t>Mr Usama Mohamed</t>
  </si>
  <si>
    <t>WAL/W025/091/F1/001</t>
  </si>
  <si>
    <t>Dr Alun Thomas</t>
  </si>
  <si>
    <t>WAL/F2/073a</t>
  </si>
  <si>
    <t>F2/7A2E/073a</t>
  </si>
  <si>
    <t>WAL/W022/017/F2/003</t>
  </si>
  <si>
    <t>WAL/W025/001/F2/002</t>
  </si>
  <si>
    <t>WAL/W025/030/F2/002</t>
  </si>
  <si>
    <t>FP/7A2E/021b</t>
  </si>
  <si>
    <t>WAL/F2/073b</t>
  </si>
  <si>
    <t>F2/7A2E/073b</t>
  </si>
  <si>
    <t>FP/7A2E/021c</t>
  </si>
  <si>
    <t>WAL/F2/073c</t>
  </si>
  <si>
    <t>F2/7A2E/073c</t>
  </si>
  <si>
    <t>FP/7A2E/022a</t>
  </si>
  <si>
    <t>WAL/W025/001/F1/005</t>
  </si>
  <si>
    <t>WAL/W025/021/F1/004</t>
  </si>
  <si>
    <t>Mr Mark Henwood</t>
  </si>
  <si>
    <t>WAL/W025/023/F1/001</t>
  </si>
  <si>
    <t>WAL/F2/069a</t>
  </si>
  <si>
    <t>F2/7A2E/069a</t>
  </si>
  <si>
    <t>WAL/W022/001/F2/001</t>
  </si>
  <si>
    <t>WAL/W92009/800/F2/001</t>
  </si>
  <si>
    <t>Meddygfa Teilo (Prince Philip on calls)</t>
  </si>
  <si>
    <t>Dr Gareth Richards</t>
  </si>
  <si>
    <t>WAL/W022/001/F2/008</t>
  </si>
  <si>
    <t>Dr Senthil Kumar Subbarayan</t>
  </si>
  <si>
    <t>FP/7A2E/022b</t>
  </si>
  <si>
    <t>WAL/F2/069b</t>
  </si>
  <si>
    <t>F2/7A2E/069b</t>
  </si>
  <si>
    <t>FP/7A2E/022c</t>
  </si>
  <si>
    <t>WAL/F2/069c</t>
  </si>
  <si>
    <t>F2/7A2E/069c</t>
  </si>
  <si>
    <t>FP/7A2E/023a</t>
  </si>
  <si>
    <t>WAL/W022/001/F1/006</t>
  </si>
  <si>
    <t>WAL/W025/021/F1/006</t>
  </si>
  <si>
    <t>Mr Pawan Rao</t>
  </si>
  <si>
    <t>WAL/W022/094/F1/001</t>
  </si>
  <si>
    <t>Dr Rhian Fuge</t>
  </si>
  <si>
    <t>WAL/F2/124a</t>
  </si>
  <si>
    <t>F2/7A2E/124a</t>
  </si>
  <si>
    <t>Dr Padmavathy Srinivasalu Gopinath</t>
  </si>
  <si>
    <t>WAL/W022/052/F2/002</t>
  </si>
  <si>
    <t>WAL/W022/011/F2/002</t>
  </si>
  <si>
    <t>Dr M Sheehan</t>
  </si>
  <si>
    <t>WAL/W022/030/F2/005</t>
  </si>
  <si>
    <t>Minor Injury Unit</t>
  </si>
  <si>
    <t>Dr Sanchia Morris</t>
  </si>
  <si>
    <t>FP/7A2E/023b</t>
  </si>
  <si>
    <t>WAL/F2/124b</t>
  </si>
  <si>
    <t>F2/7A2E/124b</t>
  </si>
  <si>
    <t>Dr Sanchia Osborn</t>
  </si>
  <si>
    <t>FP/7A2E/023c</t>
  </si>
  <si>
    <t>WAL/F2/124c</t>
  </si>
  <si>
    <t>F2/7A2E/124c</t>
  </si>
  <si>
    <t>FP/7A2E/024a</t>
  </si>
  <si>
    <t>WAL/W025/091/F1/002</t>
  </si>
  <si>
    <t>WAL/W025/011/F1/001</t>
  </si>
  <si>
    <t>WAL/W025/040/F1/001</t>
  </si>
  <si>
    <t>Dr Roopam Goel</t>
  </si>
  <si>
    <t>WAL/F2/074a</t>
  </si>
  <si>
    <t>F2/7A2E/074a</t>
  </si>
  <si>
    <t>WAL/W025/023/F2/001</t>
  </si>
  <si>
    <t>WAL/W025/001/F2/003</t>
  </si>
  <si>
    <t>Dr Leanne Griffin</t>
  </si>
  <si>
    <t>WAL/W025/030/F2/001</t>
  </si>
  <si>
    <t>FP/7A2E/024b</t>
  </si>
  <si>
    <t>WAL/F2/074b</t>
  </si>
  <si>
    <t>F2/7A2E/074b</t>
  </si>
  <si>
    <t>FP/7A2E/024c</t>
  </si>
  <si>
    <t>WAL/F2/074c</t>
  </si>
  <si>
    <t>F2/7A2E/074c</t>
  </si>
  <si>
    <t>FP/7A1C/025a</t>
  </si>
  <si>
    <t xml:space="preserve">Dr Siva Shrikanth </t>
  </si>
  <si>
    <t>WAL/W016/001/F1/001</t>
  </si>
  <si>
    <t>Glan Clwyd Hospital</t>
  </si>
  <si>
    <t>WAL/W016/021/F1/001</t>
  </si>
  <si>
    <t xml:space="preserve">Mr Richard Morgan </t>
  </si>
  <si>
    <t>WAL/W016/001/F1/011</t>
  </si>
  <si>
    <t>Dr Indrajit Chattopadhyay</t>
  </si>
  <si>
    <t>FP/7A1C/025b</t>
  </si>
  <si>
    <t>Dr Vedamurthy Adhiyaman</t>
  </si>
  <si>
    <t>FP/7A1C/025c</t>
  </si>
  <si>
    <t>FP/7A1C/026a</t>
  </si>
  <si>
    <t xml:space="preserve">Dr Robin Poyner </t>
  </si>
  <si>
    <t>WAL/W016/001/F1/002</t>
  </si>
  <si>
    <t>WAL/W016/021/F1/002</t>
  </si>
  <si>
    <t>Mr Walid Samra</t>
  </si>
  <si>
    <t>WAL/W016/030/F1/001</t>
  </si>
  <si>
    <t xml:space="preserve">Dr Paul Spambo </t>
  </si>
  <si>
    <t>FP/7A1C/026b</t>
  </si>
  <si>
    <t>FP/7A1C/026c</t>
  </si>
  <si>
    <t>FP/7A1C/027a</t>
  </si>
  <si>
    <t xml:space="preserve">Dr Aye Nyunt </t>
  </si>
  <si>
    <t>WAL/W016/001/F1/003</t>
  </si>
  <si>
    <t>WAL/W016/021/F1/003</t>
  </si>
  <si>
    <t xml:space="preserve">Mr Muhammad Haider </t>
  </si>
  <si>
    <t xml:space="preserve">WAL/W016/027/F1/001 </t>
  </si>
  <si>
    <t>Vascular Surgery</t>
  </si>
  <si>
    <t>Mr Laszlo Papp</t>
  </si>
  <si>
    <t>FP/7A1C/027b</t>
  </si>
  <si>
    <t>FP/7A1C/027c</t>
  </si>
  <si>
    <t>FP/7A1C/028a</t>
  </si>
  <si>
    <t>WAL/W016/001/F1/004</t>
  </si>
  <si>
    <t>WAL/W016/021/F1/008</t>
  </si>
  <si>
    <t xml:space="preserve">Mr Mahir Al-Rawi </t>
  </si>
  <si>
    <t>WAL/W016/001/F1/012</t>
  </si>
  <si>
    <t xml:space="preserve">Dr Gerallt Owen </t>
  </si>
  <si>
    <t>FP/7A1C/028b</t>
  </si>
  <si>
    <t>FP/7A1C/028c</t>
  </si>
  <si>
    <t>FP/7A1C/029a</t>
  </si>
  <si>
    <t xml:space="preserve">Dr Wisam Khider </t>
  </si>
  <si>
    <t>WAL/W016/001/F1/005</t>
  </si>
  <si>
    <t>WAL/W016/021/F1/005</t>
  </si>
  <si>
    <t xml:space="preserve">Mr Chris Chatzidimitriou </t>
  </si>
  <si>
    <t>WAL/W016/002/F1/001</t>
  </si>
  <si>
    <t>Neonatal Medicine</t>
  </si>
  <si>
    <t xml:space="preserve">Dr Aradhana Ingley </t>
  </si>
  <si>
    <t>FP/7A1C/029b</t>
  </si>
  <si>
    <t>FP/7A1C/029c</t>
  </si>
  <si>
    <t>FP/7A1C/030a</t>
  </si>
  <si>
    <t xml:space="preserve">Dr Aram Baghomian </t>
  </si>
  <si>
    <t>WAL/W016/001/F1/006</t>
  </si>
  <si>
    <t>WAL/W016/021/F1/006</t>
  </si>
  <si>
    <t>Mr Andrew Maw</t>
  </si>
  <si>
    <t>WAL/W016/002/F1/002</t>
  </si>
  <si>
    <t xml:space="preserve">Dr Matthew Sandman </t>
  </si>
  <si>
    <t>FP/7A1C/030b</t>
  </si>
  <si>
    <t>FP/7A1C/030c</t>
  </si>
  <si>
    <t>FP/7A1C/031a</t>
  </si>
  <si>
    <t xml:space="preserve">Dr Gayatri Sreemantula </t>
  </si>
  <si>
    <t>WAL/W016/035/F1/001</t>
  </si>
  <si>
    <t>WAL/W016/021/F1/009</t>
  </si>
  <si>
    <t xml:space="preserve">Mr Soroush Sohrabi </t>
  </si>
  <si>
    <t>WAL/W016/091/F1/001</t>
  </si>
  <si>
    <t xml:space="preserve">Dr Claudia Variu </t>
  </si>
  <si>
    <t>FP/7A1C/031b</t>
  </si>
  <si>
    <t>FP/7A1C/031c</t>
  </si>
  <si>
    <t>FPP</t>
  </si>
  <si>
    <t>FPP/7A2N/032a</t>
  </si>
  <si>
    <t>Dr Kevin Joseph</t>
  </si>
  <si>
    <t>WAL/W021/001/F1/005</t>
  </si>
  <si>
    <t>Bronglais General Hospital</t>
  </si>
  <si>
    <t>WAL/W021/021/F1/001</t>
  </si>
  <si>
    <t>Mr Simone Sebastiani</t>
  </si>
  <si>
    <t>WAL/W021/030/F1/001</t>
  </si>
  <si>
    <t>Dr Bridget Cavanna</t>
  </si>
  <si>
    <t>Site To Be Confirmed</t>
  </si>
  <si>
    <t>CARER Programme</t>
  </si>
  <si>
    <t>WAL/F2/083a</t>
  </si>
  <si>
    <t>F2/7A2N/083a</t>
  </si>
  <si>
    <t>Mr Mostafa Elabbadi</t>
  </si>
  <si>
    <t>WAL/W021/024/F2/001</t>
  </si>
  <si>
    <t>WAL/W021/012/F2/002</t>
  </si>
  <si>
    <t>Dr Elin Jones</t>
  </si>
  <si>
    <t>WAL/W92039/800/F2/002</t>
  </si>
  <si>
    <t>Taliesin Surgery</t>
  </si>
  <si>
    <t>Dr Mohammad Imam</t>
  </si>
  <si>
    <t>FPP/7A2N/032b</t>
  </si>
  <si>
    <t>WAL/F2/083b</t>
  </si>
  <si>
    <t>F2/7A2N/083b</t>
  </si>
  <si>
    <t>FPP/7A2N/032c</t>
  </si>
  <si>
    <t>WAL/F2/083c</t>
  </si>
  <si>
    <t>F2/7A2N/083c</t>
  </si>
  <si>
    <t>FPP/7A2N/033a</t>
  </si>
  <si>
    <t>Dr Zubair-Ul-Hassan Syed</t>
  </si>
  <si>
    <t>WAL/W021/001/F1/003</t>
  </si>
  <si>
    <t>WAL/W021/021/F1/002</t>
  </si>
  <si>
    <t xml:space="preserve">Mr Samy Mohamed </t>
  </si>
  <si>
    <t>WAL/W021/001/F1/002</t>
  </si>
  <si>
    <t>Dr Abdel Rahman Mohamed</t>
  </si>
  <si>
    <t>WAL/F2/121a</t>
  </si>
  <si>
    <t>F2/7A2N/121a</t>
  </si>
  <si>
    <t>Dr Alwyn Jones</t>
  </si>
  <si>
    <t>WAL/W021/021/F2/004</t>
  </si>
  <si>
    <t>WAL/W021/030/F2/005</t>
  </si>
  <si>
    <t>Dr Kelvin Philip Maniam</t>
  </si>
  <si>
    <t>WAL/W021/002/F2/001</t>
  </si>
  <si>
    <t>Dr Kausik Khan</t>
  </si>
  <si>
    <t>FPP/7A2N/033b</t>
  </si>
  <si>
    <t>WAL/F2/121b</t>
  </si>
  <si>
    <t>F2/7A2N/121b</t>
  </si>
  <si>
    <t>FPP/7A2N/033c</t>
  </si>
  <si>
    <t>WAL/F2/121c</t>
  </si>
  <si>
    <t>F2/7A2N/121c</t>
  </si>
  <si>
    <t>FPP/7A2N/034a</t>
  </si>
  <si>
    <t>Dr Ian Thompson</t>
  </si>
  <si>
    <t>WAL/W021/011/F1/001</t>
  </si>
  <si>
    <t>WAL/W021/021/F1/003</t>
  </si>
  <si>
    <t>Dr Mostafa Abdel-Raheem</t>
  </si>
  <si>
    <t>WAL/W021/001/F1/006</t>
  </si>
  <si>
    <t>Medical Assessment Unit</t>
  </si>
  <si>
    <t xml:space="preserve">Dr Jyoti Gupta </t>
  </si>
  <si>
    <t>WAL/F2/086a</t>
  </si>
  <si>
    <t>F2/7A2N/086a</t>
  </si>
  <si>
    <t>Dr Priti Kushwah</t>
  </si>
  <si>
    <t>WAL/W92024/800/F2/001</t>
  </si>
  <si>
    <t>Padarn Surgery</t>
  </si>
  <si>
    <t>WAL/W021/001/F2/003</t>
  </si>
  <si>
    <t>WAL/W021/024/F2/003</t>
  </si>
  <si>
    <t>Mr Sanjay Sonanis</t>
  </si>
  <si>
    <t>FPP/7A2N/034b</t>
  </si>
  <si>
    <t>WAL/F2/086b</t>
  </si>
  <si>
    <t>F2/7A2N/086b</t>
  </si>
  <si>
    <t>FPP/7A2N/034c</t>
  </si>
  <si>
    <t>WAL/F2/086c</t>
  </si>
  <si>
    <t>F2/7A2N/086c</t>
  </si>
  <si>
    <t>FP/7A4/035a</t>
  </si>
  <si>
    <t xml:space="preserve">Dr Lindsay David George </t>
  </si>
  <si>
    <t>WAL/W075/001/F1/003</t>
  </si>
  <si>
    <t>WAL/W075/021/F1/005</t>
  </si>
  <si>
    <t xml:space="preserve">Mr Simon Phillips </t>
  </si>
  <si>
    <t>WAL/W078/024/F1/005</t>
  </si>
  <si>
    <t>Mr Simon White</t>
  </si>
  <si>
    <t>WAL/F2/002a</t>
  </si>
  <si>
    <t>F2/7A4/002a</t>
  </si>
  <si>
    <t>Dr Tom Hughes</t>
  </si>
  <si>
    <t>WAL/W078/011/F2/001</t>
  </si>
  <si>
    <t>WAL/W075/018/F2/001</t>
  </si>
  <si>
    <t>Dr Jeff Turner</t>
  </si>
  <si>
    <t>WAL/W078/030/F2/001</t>
  </si>
  <si>
    <t>Dr James Dunn</t>
  </si>
  <si>
    <t>FP/7A4/035b</t>
  </si>
  <si>
    <t>WAL/F2/002b</t>
  </si>
  <si>
    <t>F2/7A4/002b</t>
  </si>
  <si>
    <t>FP/7A4/035c</t>
  </si>
  <si>
    <t>WAL/F2/002c</t>
  </si>
  <si>
    <t>F2/7A4/002c</t>
  </si>
  <si>
    <t>LFP/7A4/036a</t>
  </si>
  <si>
    <t>Dr Richard Marsh</t>
  </si>
  <si>
    <t>WAL/W075/001/F1/009</t>
  </si>
  <si>
    <t>WAL/W078/021/F1/005</t>
  </si>
  <si>
    <t>Ms Lucy Satherley</t>
  </si>
  <si>
    <t>WAL/W078/002/F1/003</t>
  </si>
  <si>
    <t>WAL/W078/052/F1/001/LIFT</t>
  </si>
  <si>
    <t>Dr Balarao Oruganti</t>
  </si>
  <si>
    <t>WAL/F2/021a</t>
  </si>
  <si>
    <t>F2/7A4/021a</t>
  </si>
  <si>
    <t>Ms Anna Denereaz</t>
  </si>
  <si>
    <t>WAL/W078/040/F2/005</t>
  </si>
  <si>
    <t>WAL/W078/030/F2/003</t>
  </si>
  <si>
    <t>Dr Krishna Murthy Nakirikanti</t>
  </si>
  <si>
    <t>WAL/W078/023/F2/001</t>
  </si>
  <si>
    <t>LFP/7A4/036b</t>
  </si>
  <si>
    <t>WAL/W078/052/F1/002/LIFT</t>
  </si>
  <si>
    <t>Prof. Tayyeb Tahir</t>
  </si>
  <si>
    <t>WAL/F2/021b</t>
  </si>
  <si>
    <t>F2/7A4/021b</t>
  </si>
  <si>
    <t>LFP/7A4/036c</t>
  </si>
  <si>
    <t>WAL/W078/052/F1/003/LIFT</t>
  </si>
  <si>
    <t>WAL/F2/021c</t>
  </si>
  <si>
    <t>F2/7A4/021c</t>
  </si>
  <si>
    <t>FP/7A4/037a</t>
  </si>
  <si>
    <t xml:space="preserve">Dr Preeti Gupta </t>
  </si>
  <si>
    <t>WAL/W075/001/F1/010</t>
  </si>
  <si>
    <t>WAL/W078/021/F1/014</t>
  </si>
  <si>
    <t>Dr Julie Cornish</t>
  </si>
  <si>
    <t>WAL/W078/024/F1/002</t>
  </si>
  <si>
    <t>Mr Peter Jemmett</t>
  </si>
  <si>
    <t>WAL/F2/001a</t>
  </si>
  <si>
    <t>F2/7A4/001a</t>
  </si>
  <si>
    <t>WAL/W078/030/F2/004</t>
  </si>
  <si>
    <t>WAL/W078/004/F2/002</t>
  </si>
  <si>
    <t>Dr Katie Pink</t>
  </si>
  <si>
    <t>WAL/W078/007/F2/001</t>
  </si>
  <si>
    <t>Dr Richard Wheeler</t>
  </si>
  <si>
    <t>FP/7A4/037b</t>
  </si>
  <si>
    <t>WAL/F2/001b</t>
  </si>
  <si>
    <t>F2/7A4/001b</t>
  </si>
  <si>
    <t>FP/7A4/037c</t>
  </si>
  <si>
    <t>WAL/F2/001c</t>
  </si>
  <si>
    <t>F2/7A4/001c</t>
  </si>
  <si>
    <t xml:space="preserve">Dr Rajeswari Ramaraj </t>
  </si>
  <si>
    <t>WAL/W075/001/F1/004</t>
  </si>
  <si>
    <t>WAL/W075/001/F1/018</t>
  </si>
  <si>
    <t xml:space="preserve">Dr Sinead O'Mahony </t>
  </si>
  <si>
    <t>WAL/W078/027/F1/002</t>
  </si>
  <si>
    <t xml:space="preserve">Mr Richard Coulthard </t>
  </si>
  <si>
    <t>WAL/F2/111a</t>
  </si>
  <si>
    <t>F2/7A4/111a</t>
  </si>
  <si>
    <t>Dr Soma Meran</t>
  </si>
  <si>
    <t>WAL/W078/015/F2/005</t>
  </si>
  <si>
    <t>WAL/W078/030/F2/011</t>
  </si>
  <si>
    <t>Dr Nicholas Manville</t>
  </si>
  <si>
    <t>WAL/W078/091/F2/009</t>
  </si>
  <si>
    <t>Dr Sarah Voisey</t>
  </si>
  <si>
    <t>WAL/F2/111b</t>
  </si>
  <si>
    <t>F2/7A4/111b</t>
  </si>
  <si>
    <t>Dr Brian Jenkins</t>
  </si>
  <si>
    <t>WAL/F2/111c</t>
  </si>
  <si>
    <t>F2/7A4/111c</t>
  </si>
  <si>
    <t>FP/7A4/039a</t>
  </si>
  <si>
    <t xml:space="preserve">Dr Helen E Davies </t>
  </si>
  <si>
    <t>WAL/W075/001/F1/007</t>
  </si>
  <si>
    <t>WAL/W078/021/F1/015</t>
  </si>
  <si>
    <t xml:space="preserve">Ms Rachel Hargest </t>
  </si>
  <si>
    <t>WAL/W075/001/F1/017</t>
  </si>
  <si>
    <t>FP/7A4/039b</t>
  </si>
  <si>
    <t>FP/7A4/039c</t>
  </si>
  <si>
    <t>FP/7A6/040a</t>
  </si>
  <si>
    <t>Dr Sara Long</t>
  </si>
  <si>
    <t>WAL/W031/011/F1/002</t>
  </si>
  <si>
    <t>WAL/7A6G9/021/F1/019</t>
  </si>
  <si>
    <t>Mr Huw Geraint Jones</t>
  </si>
  <si>
    <t>WAL/7A6G9/001/F1/001</t>
  </si>
  <si>
    <t>Dr David Turpie</t>
  </si>
  <si>
    <t>WAL/F2/029a</t>
  </si>
  <si>
    <t>F2/7A6/029a</t>
  </si>
  <si>
    <t>Dr Maryam Afzal</t>
  </si>
  <si>
    <t>WAL/7A64T/052/F2/001</t>
  </si>
  <si>
    <t>Gold Tops</t>
  </si>
  <si>
    <t>WAL/W032/027/F2/001</t>
  </si>
  <si>
    <t>Royal Gwent Hospital</t>
  </si>
  <si>
    <t>Mr Adam Carter</t>
  </si>
  <si>
    <t>WAL/7A6G9/040/F2/002</t>
  </si>
  <si>
    <t>Mrs Nida Afshan</t>
  </si>
  <si>
    <t>FP/7A6/040b</t>
  </si>
  <si>
    <t>WAL/F2/029b</t>
  </si>
  <si>
    <t>F2/7A6/029b</t>
  </si>
  <si>
    <t>FP/7A6/040c</t>
  </si>
  <si>
    <t>WAL/F2/029c</t>
  </si>
  <si>
    <t>F2/7A6/029c</t>
  </si>
  <si>
    <t>FP/7A4/041a</t>
  </si>
  <si>
    <t>Dr Craig Dyer</t>
  </si>
  <si>
    <t>WAL/W078/001/F1/025</t>
  </si>
  <si>
    <t>University Hospital of Wales (University Hospital Llandough on call)</t>
  </si>
  <si>
    <t>WAL/W078/001/F1/013</t>
  </si>
  <si>
    <t xml:space="preserve">Dr Govind Menon </t>
  </si>
  <si>
    <t>WAL/W078/031/F1/001</t>
  </si>
  <si>
    <t>Neurosurgery</t>
  </si>
  <si>
    <t>Mr Jozsef Lang</t>
  </si>
  <si>
    <t>WAL/F2/011a</t>
  </si>
  <si>
    <t>F2/7A4/011a</t>
  </si>
  <si>
    <t>Mr Stephen Jones</t>
  </si>
  <si>
    <t>WAL/W075/024/F2/004</t>
  </si>
  <si>
    <t>WAL/W078/030/F2/005</t>
  </si>
  <si>
    <t>Dr Munawar Al-Mudhaffar</t>
  </si>
  <si>
    <t>WAL/W078/040/F2/004</t>
  </si>
  <si>
    <t>Dr Anna Darbhamulla</t>
  </si>
  <si>
    <t>FP/7A4/041b</t>
  </si>
  <si>
    <t>WAL/F2/011b</t>
  </si>
  <si>
    <t>F2/7A4/011b</t>
  </si>
  <si>
    <t>FP/7A4/041c</t>
  </si>
  <si>
    <t>WAL/F2/011c</t>
  </si>
  <si>
    <t>F2/7A4/011c</t>
  </si>
  <si>
    <t>NFP/7A4/042a</t>
  </si>
  <si>
    <t xml:space="preserve">Dr Clare Tibbatts </t>
  </si>
  <si>
    <t>WAL/W075/001/F1/005</t>
  </si>
  <si>
    <t>WAL/W078/027/F1/003</t>
  </si>
  <si>
    <t xml:space="preserve">Mr Oleg Tatarov </t>
  </si>
  <si>
    <t>WAL/W078/002/F1/001</t>
  </si>
  <si>
    <t>Dr Johann te Water Naude</t>
  </si>
  <si>
    <t>WAL/F2/014a</t>
  </si>
  <si>
    <t>F2/7A4/014a</t>
  </si>
  <si>
    <t>Dr Roger Morris</t>
  </si>
  <si>
    <t>WAL/W97008/800/F2/002</t>
  </si>
  <si>
    <t>Llanedeyrn Health Centre</t>
  </si>
  <si>
    <t>WAL/W078/021/F2/003</t>
  </si>
  <si>
    <t>Miss Susan Hill</t>
  </si>
  <si>
    <t>WAL/W078/040/F2/001</t>
  </si>
  <si>
    <t>Dr Anju Sinha</t>
  </si>
  <si>
    <t>NFP/7A4/042b</t>
  </si>
  <si>
    <t>WAL/F2/014b</t>
  </si>
  <si>
    <t>F2/7A4/014b</t>
  </si>
  <si>
    <t>NFP/7A4/042c</t>
  </si>
  <si>
    <t>WAL/F2/014c</t>
  </si>
  <si>
    <t>F2/7A4/014c</t>
  </si>
  <si>
    <t>FP/7A4/043a</t>
  </si>
  <si>
    <t>Dr Andrew Freedman</t>
  </si>
  <si>
    <t>WAL/W078/001/F1/001</t>
  </si>
  <si>
    <t>Infectious Diseases</t>
  </si>
  <si>
    <t>WAL/W078/021/F1/001</t>
  </si>
  <si>
    <t>Mr Antonio Faliaki</t>
  </si>
  <si>
    <t>WAL/W078/023/F1/001</t>
  </si>
  <si>
    <t xml:space="preserve">Mr Graham Roblin </t>
  </si>
  <si>
    <t>FP/7A4/043b</t>
  </si>
  <si>
    <t>FP/7A4/043c</t>
  </si>
  <si>
    <t>FP/7A4/044a</t>
  </si>
  <si>
    <t xml:space="preserve">Dr Andrew Lansdown </t>
  </si>
  <si>
    <t>WAL/W078/001/F1/002</t>
  </si>
  <si>
    <t>WAL/W078/021/F1/002</t>
  </si>
  <si>
    <t>Mr Nagappan Kumar</t>
  </si>
  <si>
    <t>WAL/W078/001/F1/008</t>
  </si>
  <si>
    <t xml:space="preserve">Dr Maitrayee Choudhury </t>
  </si>
  <si>
    <t>WAL/F2/019a</t>
  </si>
  <si>
    <t>F2/7A4/019a</t>
  </si>
  <si>
    <t>Miss Tamsin Wilkinson</t>
  </si>
  <si>
    <t>WAL/W075/024/F2/003</t>
  </si>
  <si>
    <t>WAL/W078/015/F2/002</t>
  </si>
  <si>
    <t>Dr Mat Davies</t>
  </si>
  <si>
    <t>WAL/W078/021/F2/005</t>
  </si>
  <si>
    <t>Mr Michael Davies</t>
  </si>
  <si>
    <t>FP/7A4/044b</t>
  </si>
  <si>
    <t>WAL/F2/019b</t>
  </si>
  <si>
    <t>F2/7A4/019b</t>
  </si>
  <si>
    <t>FP/7A4/044c</t>
  </si>
  <si>
    <t>WAL/F2/019c</t>
  </si>
  <si>
    <t>F2/7A4/019c</t>
  </si>
  <si>
    <t>FP/7A4/045a</t>
  </si>
  <si>
    <t>Dr Laura Rozier</t>
  </si>
  <si>
    <t>WAL/W078/001/F1/009</t>
  </si>
  <si>
    <t>WAL/W078/021/F1/003</t>
  </si>
  <si>
    <t>Mr Tarig Abdelrahman</t>
  </si>
  <si>
    <t>WAL/W078/001/F1/023</t>
  </si>
  <si>
    <t xml:space="preserve">Dr Gareth Thomas </t>
  </si>
  <si>
    <t>FP/7A4/045b</t>
  </si>
  <si>
    <t>FP/7A4/045c</t>
  </si>
  <si>
    <t>FP/7A4/046a</t>
  </si>
  <si>
    <t xml:space="preserve">Dr Aled Roberts </t>
  </si>
  <si>
    <t>WAL/W078/001/F1/005</t>
  </si>
  <si>
    <t>WAL/W078/021/F1/012</t>
  </si>
  <si>
    <t>WAL/W078/001/F1/007</t>
  </si>
  <si>
    <t>WAL/F2/015a</t>
  </si>
  <si>
    <t>F2/7A4/015a</t>
  </si>
  <si>
    <t>Dr Isabella Jurewicz</t>
  </si>
  <si>
    <t>WAL/W075/052/F2/002</t>
  </si>
  <si>
    <t>WAL/W075/024/F2/005</t>
  </si>
  <si>
    <t>Mr Sanjeev Agarwal</t>
  </si>
  <si>
    <t>WAL/W075/017/F2/001</t>
  </si>
  <si>
    <t>Marie Curie Hospice (University Hospital Llandough on calls)</t>
  </si>
  <si>
    <t>Dr Hannah Osborn</t>
  </si>
  <si>
    <t>FP/7A4/046b</t>
  </si>
  <si>
    <t>WAL/F2/015b</t>
  </si>
  <si>
    <t>F2/7A4/015b</t>
  </si>
  <si>
    <t>FP/7A4/046c</t>
  </si>
  <si>
    <t>WAL/F2/015c</t>
  </si>
  <si>
    <t>F2/7A4/015c</t>
  </si>
  <si>
    <t>FP/7A4/047a</t>
  </si>
  <si>
    <t>WAL/FP/047a</t>
  </si>
  <si>
    <t>Dr Edward Christopher Thomas</t>
  </si>
  <si>
    <t>WAL/W078/001/F1/024</t>
  </si>
  <si>
    <t>WAL/W078/021/F1/004</t>
  </si>
  <si>
    <t>Mr Ian Williams</t>
  </si>
  <si>
    <t>WAL/W075/084/F1/001</t>
  </si>
  <si>
    <t>WAL/F2/013a</t>
  </si>
  <si>
    <t>F2/7A4/013a</t>
  </si>
  <si>
    <t>WAL/W078/091/F2/004</t>
  </si>
  <si>
    <t>WAL/W97002/800/F2/001</t>
  </si>
  <si>
    <t>Roathwell Surgery</t>
  </si>
  <si>
    <t>Dr Uroosa Kabeer</t>
  </si>
  <si>
    <t>WAL/W078/021/F2/006</t>
  </si>
  <si>
    <t>Ms Rachel Hargest</t>
  </si>
  <si>
    <t>FP/7A4/047b</t>
  </si>
  <si>
    <t>WAL/F2/013b</t>
  </si>
  <si>
    <t>F2/7A4/013b</t>
  </si>
  <si>
    <t>FP/7A4/047c</t>
  </si>
  <si>
    <t>WAL/F2/013c</t>
  </si>
  <si>
    <t>F2/7A4/013c</t>
  </si>
  <si>
    <t>Dr Amy Ferris</t>
  </si>
  <si>
    <t>WAL/W078/001/F1/026</t>
  </si>
  <si>
    <t>WAL/W078/021/F1/009</t>
  </si>
  <si>
    <t xml:space="preserve">Mr Richard Whiston </t>
  </si>
  <si>
    <t>WAL/W078/024/F1/007</t>
  </si>
  <si>
    <t>Dr Gareth Roberts</t>
  </si>
  <si>
    <t>WAL/F2/010a</t>
  </si>
  <si>
    <t>F2/7A4/010a</t>
  </si>
  <si>
    <t>Mr Michael Stechman</t>
  </si>
  <si>
    <t>WAL/W078/021/F2/002</t>
  </si>
  <si>
    <t>Endocrine Surgery</t>
  </si>
  <si>
    <t>WAL/W078/030/F2/007</t>
  </si>
  <si>
    <t>Dr Bethan Nicholas</t>
  </si>
  <si>
    <t>WAL/W075/004/F2/002</t>
  </si>
  <si>
    <t>Dr Helen Davies</t>
  </si>
  <si>
    <t>WAL/F2/010b</t>
  </si>
  <si>
    <t>F2/7A4/010b</t>
  </si>
  <si>
    <t>*Endocrine Surgery</t>
  </si>
  <si>
    <t>WAL/F2/010c</t>
  </si>
  <si>
    <t>F2/7A4/010c</t>
  </si>
  <si>
    <t>FP/7A4/049a</t>
  </si>
  <si>
    <t>WAL/W078/001/F1/027</t>
  </si>
  <si>
    <t>WAL/W078/021/F1/013</t>
  </si>
  <si>
    <t>Mr Chris Morris</t>
  </si>
  <si>
    <t>WAL/W078/073/F1/001</t>
  </si>
  <si>
    <t>Dr Keith Wilson</t>
  </si>
  <si>
    <t>WAL/F2/005a</t>
  </si>
  <si>
    <t>F2/7A4/005a</t>
  </si>
  <si>
    <t>Dr Victoria Cole</t>
  </si>
  <si>
    <t>WAL/W97027/800/F2/001</t>
  </si>
  <si>
    <t>Rumney Primary Care Centre</t>
  </si>
  <si>
    <t>WAL/W078/007/F2/002</t>
  </si>
  <si>
    <t>Prof Zaheer Yousef</t>
  </si>
  <si>
    <t>WAL/W078/015/F2/001</t>
  </si>
  <si>
    <t>FP/7A4/049b</t>
  </si>
  <si>
    <t>WAL/F2/005b</t>
  </si>
  <si>
    <t>F2/7A4/005b</t>
  </si>
  <si>
    <t>FP/7A4/049c</t>
  </si>
  <si>
    <t>WAL/F2/005c</t>
  </si>
  <si>
    <t>F2/7A4/005c</t>
  </si>
  <si>
    <t>FP/7A4/050a</t>
  </si>
  <si>
    <t xml:space="preserve">Dr James Coulson </t>
  </si>
  <si>
    <t>WAL/W075/001/F1/001</t>
  </si>
  <si>
    <t>Clinical pharmacology and therapeutics</t>
  </si>
  <si>
    <t>WAL/W078/021/F1/006</t>
  </si>
  <si>
    <t xml:space="preserve">Mr Nagappan Kumar </t>
  </si>
  <si>
    <t>WAL/W078/001/F1/010</t>
  </si>
  <si>
    <t>WAL/F2/012a</t>
  </si>
  <si>
    <t>F2/7A4/012a</t>
  </si>
  <si>
    <t>Dr Johann Te Water Naude</t>
  </si>
  <si>
    <t>WAL/W078/002/F2/003</t>
  </si>
  <si>
    <t>WAL/W078/030/F2/006</t>
  </si>
  <si>
    <t>Dr Jeff Morgan</t>
  </si>
  <si>
    <t>WAL/W078/021/F2/007</t>
  </si>
  <si>
    <t>FP/7A4/050b</t>
  </si>
  <si>
    <t>WAL/F2/012b</t>
  </si>
  <si>
    <t>F2/7A4/012b</t>
  </si>
  <si>
    <t>FP/7A4/050c</t>
  </si>
  <si>
    <t>WAL/F2/012c</t>
  </si>
  <si>
    <t>F2/7A4/012c</t>
  </si>
  <si>
    <t>Dr Cherry Shute</t>
  </si>
  <si>
    <t>WAL/W075/001/F1/019</t>
  </si>
  <si>
    <t>WAL/W078/021/F1/007</t>
  </si>
  <si>
    <t>Dr Neil Patel</t>
  </si>
  <si>
    <t>WAL/W078/023/F1/002</t>
  </si>
  <si>
    <t>WAL/F2/110a</t>
  </si>
  <si>
    <t>F2/7A4/110a</t>
  </si>
  <si>
    <t>WAL/W078/030/F2/010</t>
  </si>
  <si>
    <t>WAL/W078/034/F2/001</t>
  </si>
  <si>
    <t>Dr Nick Stallard</t>
  </si>
  <si>
    <t>WAL/W078/075/F2/001</t>
  </si>
  <si>
    <t>Medical Microbiology</t>
  </si>
  <si>
    <t>Dr Owen Seddon</t>
  </si>
  <si>
    <t>WAL/F2/110b</t>
  </si>
  <si>
    <t>F2/7A4/110b</t>
  </si>
  <si>
    <t>WAL/F2/110c</t>
  </si>
  <si>
    <t>F2/7A4/110c</t>
  </si>
  <si>
    <t>FP/7A4/052a</t>
  </si>
  <si>
    <t>WAL/W075/001/F1/002</t>
  </si>
  <si>
    <t>WAL/W078/021/F1/008</t>
  </si>
  <si>
    <t xml:space="preserve">Miss Susan Hill </t>
  </si>
  <si>
    <t>WAL/W078/024/F1/003</t>
  </si>
  <si>
    <t>Mr Frankie Brooks</t>
  </si>
  <si>
    <t>WAL/F2/004a</t>
  </si>
  <si>
    <t>F2/7A4/004a</t>
  </si>
  <si>
    <t>Dr Philip Lloyd</t>
  </si>
  <si>
    <t>WAL/W97034/800/F2/003</t>
  </si>
  <si>
    <t>Roath House Surgery</t>
  </si>
  <si>
    <t>WAL/W075/010/F2/001</t>
  </si>
  <si>
    <t>Clinical Pharmacology and Therapeutics</t>
  </si>
  <si>
    <t>Dr James Coulson</t>
  </si>
  <si>
    <t>WAL/W078/021/F2/004</t>
  </si>
  <si>
    <t>FP/7A4/052b</t>
  </si>
  <si>
    <t>WAL/F2/004b</t>
  </si>
  <si>
    <t>F2/7A4/004b</t>
  </si>
  <si>
    <t>FP/7A4/052c</t>
  </si>
  <si>
    <t>WAL/F2/004c</t>
  </si>
  <si>
    <t>F2/7A4/004c</t>
  </si>
  <si>
    <t>FP/7A4/053a</t>
  </si>
  <si>
    <t xml:space="preserve">Dr Ramsey Sabit </t>
  </si>
  <si>
    <t>WAL/W075/001/F1/011</t>
  </si>
  <si>
    <t>WAL/W078/021/F1/016</t>
  </si>
  <si>
    <t xml:space="preserve">WAL/W078/024/F1/004 </t>
  </si>
  <si>
    <t>Mr Parnell Keeling</t>
  </si>
  <si>
    <t>FP/7A4/053b</t>
  </si>
  <si>
    <t>FP/7A4/053c</t>
  </si>
  <si>
    <t xml:space="preserve">Dr Simon Barry </t>
  </si>
  <si>
    <t>WAL/W078/001/F1/012</t>
  </si>
  <si>
    <t>WAL/W078/021/F1/010</t>
  </si>
  <si>
    <t xml:space="preserve">Prof Jared Torkington </t>
  </si>
  <si>
    <t>WAL/W078/027/F1/001</t>
  </si>
  <si>
    <t>Mr Jonathan Featherstone</t>
  </si>
  <si>
    <t>WAL/F2/115a</t>
  </si>
  <si>
    <t>F2/7A4/115a</t>
  </si>
  <si>
    <t>Dr Tom Pembroke</t>
  </si>
  <si>
    <t>WAL/W078/001/F2/004</t>
  </si>
  <si>
    <t>WAL/W97008/800/F2/003</t>
  </si>
  <si>
    <t>Dr George Brand</t>
  </si>
  <si>
    <t>WAL/W078/024/F2/001</t>
  </si>
  <si>
    <t>Polytrauma Unit</t>
  </si>
  <si>
    <t>Dr Jenny Thomas</t>
  </si>
  <si>
    <t>WAL/F2/115b</t>
  </si>
  <si>
    <t>F2/7A4/115b</t>
  </si>
  <si>
    <t>WAL/F2/115c</t>
  </si>
  <si>
    <t>F2/7A4/115c</t>
  </si>
  <si>
    <t>NFP/7A5S/055a</t>
  </si>
  <si>
    <t>Dr Christopher Hodcroft</t>
  </si>
  <si>
    <t>WAL/W055/035/F1/004</t>
  </si>
  <si>
    <t>Royal Glamorgan Hospital</t>
  </si>
  <si>
    <t>WAL/W055/021/F1/007</t>
  </si>
  <si>
    <t>Mr Nader Naeem Naguib</t>
  </si>
  <si>
    <t>WAL/W055/052/F1/001</t>
  </si>
  <si>
    <t xml:space="preserve">Dr Arif Alam </t>
  </si>
  <si>
    <t>WAL/F2/038a</t>
  </si>
  <si>
    <t>F2/7A5S/038a</t>
  </si>
  <si>
    <t>Dr Jonathan Finnegan</t>
  </si>
  <si>
    <t>WAL/W95058/800/F2/002</t>
  </si>
  <si>
    <t>Taff Vale Practice</t>
  </si>
  <si>
    <t>WAL/W055/001/F2/009</t>
  </si>
  <si>
    <t>Dr Simon Bagguley</t>
  </si>
  <si>
    <t>WAL/W055/023/F2/001</t>
  </si>
  <si>
    <t>Mr Samuel Fishpool</t>
  </si>
  <si>
    <t>NFP/7A5S/055b</t>
  </si>
  <si>
    <t>WAL/F2/038b</t>
  </si>
  <si>
    <t>F2/7A5S/038b</t>
  </si>
  <si>
    <t>NFP/7A5S/055c</t>
  </si>
  <si>
    <t>WAL/F2/038c</t>
  </si>
  <si>
    <t>F2/7A5S/038c</t>
  </si>
  <si>
    <t>LFP/7A4/056a</t>
  </si>
  <si>
    <t xml:space="preserve">Prof Ben Hope-Gill </t>
  </si>
  <si>
    <t>WAL/W078/001/F1/014</t>
  </si>
  <si>
    <t>Dr Alison Whittaker</t>
  </si>
  <si>
    <t>WAL/W078/021/F1/011</t>
  </si>
  <si>
    <t>WAL/W078/030/F1/001</t>
  </si>
  <si>
    <t xml:space="preserve">Dr Susan Allen </t>
  </si>
  <si>
    <t>WAL/W0715/094/F1/001/LIFT</t>
  </si>
  <si>
    <t>Marie Curie Hospice</t>
  </si>
  <si>
    <t>Dr Siwan Seaman</t>
  </si>
  <si>
    <t>WAL/F2/003a</t>
  </si>
  <si>
    <t>F2/7A4/003a</t>
  </si>
  <si>
    <t>Dr Swaroop Shanbhag</t>
  </si>
  <si>
    <t>WAL/W075/006/F2/001</t>
  </si>
  <si>
    <t>Neurology</t>
  </si>
  <si>
    <t>WAL/W078/040/F2/003</t>
  </si>
  <si>
    <t>Mr Anthony Griffiths</t>
  </si>
  <si>
    <t>WAL/W075/011/F2/002</t>
  </si>
  <si>
    <t>LFP/7A4/056b</t>
  </si>
  <si>
    <t>WAL/W078/094/F1/001/LIFT</t>
  </si>
  <si>
    <t>Dr Clea Atkinson</t>
  </si>
  <si>
    <t>WAL/F2/003b</t>
  </si>
  <si>
    <t>F2/7A4/003b</t>
  </si>
  <si>
    <t>LIFT/FP-Cross</t>
  </si>
  <si>
    <t>LFP/7A4/056c</t>
  </si>
  <si>
    <t>WAL/W0710/094/F1/001/LIFT</t>
  </si>
  <si>
    <t>Velindre Cancer Centre</t>
  </si>
  <si>
    <t>Dr Mark Taubert</t>
  </si>
  <si>
    <t>WAL/F2/003c</t>
  </si>
  <si>
    <t>F2/7A4/003c</t>
  </si>
  <si>
    <t>Dr Michael Pynn</t>
  </si>
  <si>
    <t>WAL/W031/001/F1/001</t>
  </si>
  <si>
    <t>WAL/7A6G9/021/F1/014</t>
  </si>
  <si>
    <t>Mr Jeremy Williamson</t>
  </si>
  <si>
    <t>WAL/W031/001/F1/002</t>
  </si>
  <si>
    <t>Dr Fiona Smeeton</t>
  </si>
  <si>
    <t>WAL/F2/023a</t>
  </si>
  <si>
    <t>F2/7A6/023a</t>
  </si>
  <si>
    <t>Miss Nicola Vannet</t>
  </si>
  <si>
    <t>WAL/W032/024/F2/002</t>
  </si>
  <si>
    <t>WAL/7A6G9/001/F2/002</t>
  </si>
  <si>
    <t>Geriatric Medicine &amp; Stroke Medicine</t>
  </si>
  <si>
    <t>Dr Chandrashekaraiah Somashekar</t>
  </si>
  <si>
    <t>WAL/7A6G9/030/F2/005</t>
  </si>
  <si>
    <t>Mr Nirmal James</t>
  </si>
  <si>
    <t>WAL/F2/023b</t>
  </si>
  <si>
    <t>F2/7A6/023b</t>
  </si>
  <si>
    <t>WAL/F2/023c</t>
  </si>
  <si>
    <t>F2/7A6/023c</t>
  </si>
  <si>
    <t>FP-Cross</t>
  </si>
  <si>
    <t>Dr Kate Axe</t>
  </si>
  <si>
    <t>WAL/7A6G9/001/F1/009</t>
  </si>
  <si>
    <t>WAL/7A6G9/021/F1/017</t>
  </si>
  <si>
    <t>Mr Krishnamurthy Somasekar</t>
  </si>
  <si>
    <t>WAL/W031/001/F1/013</t>
  </si>
  <si>
    <t>Dr Bella Richard</t>
  </si>
  <si>
    <t>WAL/F2/125a</t>
  </si>
  <si>
    <t>F2/7A6/RQF/125a</t>
  </si>
  <si>
    <t>Dr Shridar Aithal</t>
  </si>
  <si>
    <t>WAL/W0328/001/F2/008</t>
  </si>
  <si>
    <t>WAL/W0710/012/F2/001</t>
  </si>
  <si>
    <t>Velindre University NHS Trust</t>
  </si>
  <si>
    <t>Dr Loretta Sweeney</t>
  </si>
  <si>
    <t>WAL/7A6G9/030/F2/010</t>
  </si>
  <si>
    <t>Dr Laura Owen</t>
  </si>
  <si>
    <t>WAL/F2/125b</t>
  </si>
  <si>
    <t>F2/7A6/RQF/125b</t>
  </si>
  <si>
    <t>WAL/F2/125c</t>
  </si>
  <si>
    <t>F2/7A6/RQF/125c</t>
  </si>
  <si>
    <t>WAL/W031/001/F1/004</t>
  </si>
  <si>
    <t>WAL/7A6G9/021/F1/015</t>
  </si>
  <si>
    <t>WAL/7A6G9/002/F1/001</t>
  </si>
  <si>
    <t>Dr Nakul Gupta</t>
  </si>
  <si>
    <t>WAL/F2/025a</t>
  </si>
  <si>
    <t>F2/7A6/025a</t>
  </si>
  <si>
    <t>Mr Naresh Thirumalai</t>
  </si>
  <si>
    <t>WAL/7A6G9/030/F2/006</t>
  </si>
  <si>
    <t>WAL/7A6G9/073/F2/002</t>
  </si>
  <si>
    <t>Dr Chris Jenkins</t>
  </si>
  <si>
    <t>WAL/7A6G9/091/F2/002</t>
  </si>
  <si>
    <t>Dr Tom Moses</t>
  </si>
  <si>
    <t>WAL/F2/025b</t>
  </si>
  <si>
    <t>F2/7A6/025b</t>
  </si>
  <si>
    <t>WAL/F2/025c</t>
  </si>
  <si>
    <t>F2/7A6/025c</t>
  </si>
  <si>
    <t>WAL/W031/001/F1/012</t>
  </si>
  <si>
    <t>WAL/7A6G9/021/F1/020</t>
  </si>
  <si>
    <t>Mr Simon Wood</t>
  </si>
  <si>
    <t>WAL/7A6G9/002/F1/002</t>
  </si>
  <si>
    <t>Dr Nadeem Syed</t>
  </si>
  <si>
    <t>WAL/F2/117a</t>
  </si>
  <si>
    <t>F2/7A6/117a</t>
  </si>
  <si>
    <t>Dr Carol Amos</t>
  </si>
  <si>
    <t>WAL/W93019a/800/F2/001</t>
  </si>
  <si>
    <t>Wye Valley Practice</t>
  </si>
  <si>
    <t>WAL/7A6G9/073/F2/003</t>
  </si>
  <si>
    <t>The Grange University Hospital / Nevill Hall Hospital</t>
  </si>
  <si>
    <t>Dr Sarah Lewis</t>
  </si>
  <si>
    <t>WAL/W031/001/F2/007</t>
  </si>
  <si>
    <t>Acute Frailty</t>
  </si>
  <si>
    <t>WAL/F2/117b</t>
  </si>
  <si>
    <t>F2/7A6/117b</t>
  </si>
  <si>
    <t>WAL/F2/117c</t>
  </si>
  <si>
    <t>F2/7A6/117c</t>
  </si>
  <si>
    <t>Prof Nadim Haboubi</t>
  </si>
  <si>
    <t>WAL/W031/001/F1/015</t>
  </si>
  <si>
    <t>WAL/7A6G9/021/F1/016</t>
  </si>
  <si>
    <t xml:space="preserve">Miss Charlotte Thomas </t>
  </si>
  <si>
    <t>WAL/7A6G9/073/F1/001</t>
  </si>
  <si>
    <t>WAL/F2/149a</t>
  </si>
  <si>
    <t>F2/7A6/149a</t>
  </si>
  <si>
    <t>Miss Julia Addams-Williams</t>
  </si>
  <si>
    <t>Mr Shahid Akhtar</t>
  </si>
  <si>
    <t>WAL/F2/149b</t>
  </si>
  <si>
    <t>F2/7A6/149b</t>
  </si>
  <si>
    <t>WAL/F2/149c</t>
  </si>
  <si>
    <t>F2/7A6/149c</t>
  </si>
  <si>
    <t xml:space="preserve">Dr Shaha Sheriff </t>
  </si>
  <si>
    <t>WAL/W032/001/F1/013</t>
  </si>
  <si>
    <t>Geriatric Medicine &amp; Rehabilitation Medicine</t>
  </si>
  <si>
    <t>WAL/7A6G9/021/F1/004</t>
  </si>
  <si>
    <t>Mr Michael John Pollitt</t>
  </si>
  <si>
    <t>WAL/7A6G9/021/F1/005</t>
  </si>
  <si>
    <t xml:space="preserve">Mr Steve McKain </t>
  </si>
  <si>
    <t>WAL/F2/150a</t>
  </si>
  <si>
    <t>F2/7A6/150a</t>
  </si>
  <si>
    <t>Dr Claire Powell</t>
  </si>
  <si>
    <t>St Woolos Hospital</t>
  </si>
  <si>
    <t>Dr Lionel Peter</t>
  </si>
  <si>
    <t>WAL/F2/150b</t>
  </si>
  <si>
    <t>F2/7A6/150b</t>
  </si>
  <si>
    <t>WAL/F2/150c</t>
  </si>
  <si>
    <t>F2/7A6/150c</t>
  </si>
  <si>
    <t>Dr Elba Peter</t>
  </si>
  <si>
    <t>WAL/W032/001/F1/009</t>
  </si>
  <si>
    <t>WAL/7A6G9/021/F1/006</t>
  </si>
  <si>
    <t>WAL/7A6G9/001/F1/002</t>
  </si>
  <si>
    <t xml:space="preserve">Dr Philip Campbell </t>
  </si>
  <si>
    <t>WAL/F2/028a</t>
  </si>
  <si>
    <t>F2/7A6/028a</t>
  </si>
  <si>
    <t>WAL/7A6G9/040/F2/001</t>
  </si>
  <si>
    <t>WAL/W032/024/F2/005</t>
  </si>
  <si>
    <t>Mr Daniel Parfitt</t>
  </si>
  <si>
    <t>WAL/7A6G9/030/F2/002</t>
  </si>
  <si>
    <t>Dr Ceri Spencer</t>
  </si>
  <si>
    <t>WAL/F2/028b</t>
  </si>
  <si>
    <t>F2/7A6/028b</t>
  </si>
  <si>
    <t>WAL/F2/028c</t>
  </si>
  <si>
    <t>F2/7A6/028c</t>
  </si>
  <si>
    <t xml:space="preserve">Dr Andreea Alina Ionescu </t>
  </si>
  <si>
    <t>WAL/W032/001/F1/003</t>
  </si>
  <si>
    <t>WAL/7A6G9/021/F1/018</t>
  </si>
  <si>
    <t>Mr Haritharan Nageswaran</t>
  </si>
  <si>
    <t>WAL/W032/001/F1/004</t>
  </si>
  <si>
    <t>Dr Ravikumar Ravindran</t>
  </si>
  <si>
    <t>WAL/F2/033a</t>
  </si>
  <si>
    <t>F2/7A6/033a</t>
  </si>
  <si>
    <t>Prof Nadin Haboubi</t>
  </si>
  <si>
    <t>WAL/W031/011/F2/001</t>
  </si>
  <si>
    <t>WAL/W032/024/F2/006</t>
  </si>
  <si>
    <t>Mr Russell Walker</t>
  </si>
  <si>
    <t>WAL/7A6G9/030/F2/003</t>
  </si>
  <si>
    <t>Dr Ryan Hobbs</t>
  </si>
  <si>
    <t>WAL/F2/033b</t>
  </si>
  <si>
    <t>F2/7A6/033b</t>
  </si>
  <si>
    <t>WAL/F2/033c</t>
  </si>
  <si>
    <t>F2/7A6/033c</t>
  </si>
  <si>
    <t xml:space="preserve">Dr Amit Sah </t>
  </si>
  <si>
    <t>WAL/W032/001/F1/005</t>
  </si>
  <si>
    <t>WAL/7A6G9/021/F1/008</t>
  </si>
  <si>
    <t xml:space="preserve">Mr Shaukat Majid </t>
  </si>
  <si>
    <t>WAL/7A6G9/001/F1/003</t>
  </si>
  <si>
    <t xml:space="preserve">Dr Nimal Balaratnam </t>
  </si>
  <si>
    <t>WAL/F2/034a</t>
  </si>
  <si>
    <t>F2/7A6/034a</t>
  </si>
  <si>
    <t>Mr Phil Holland</t>
  </si>
  <si>
    <t>WAL/7A6G9/021/F2/001</t>
  </si>
  <si>
    <t>Breast Surgery &amp; Endocrine Surgery</t>
  </si>
  <si>
    <t>WAL/7A6G9/091/F2/003</t>
  </si>
  <si>
    <t>WAL/7A6G9/030/F2/009</t>
  </si>
  <si>
    <t>Dr Sally Jones</t>
  </si>
  <si>
    <t>WAL/F2/034b</t>
  </si>
  <si>
    <t>F2/7A6/034b</t>
  </si>
  <si>
    <t>WAL/F2/034c</t>
  </si>
  <si>
    <t>F2/7A6/034c</t>
  </si>
  <si>
    <t xml:space="preserve">Dr Marek Czajkowski </t>
  </si>
  <si>
    <t>WAL/7A6G9/001/F1/004</t>
  </si>
  <si>
    <t>WAL/7A6G9/021/F1/009</t>
  </si>
  <si>
    <t xml:space="preserve">Mr Keshav Swarnkar </t>
  </si>
  <si>
    <t>WAL/7A6G9/002/F1/003</t>
  </si>
  <si>
    <t>Dr Ramya Venkataramakrishnan</t>
  </si>
  <si>
    <t>WAL/F2/022a</t>
  </si>
  <si>
    <t>F2/7A6/022a</t>
  </si>
  <si>
    <t>Dr Haris Saleem</t>
  </si>
  <si>
    <t>WAL/W032/001/F2/008</t>
  </si>
  <si>
    <t>Acute internal Medicine</t>
  </si>
  <si>
    <t>WAL/W032/001/F2/002</t>
  </si>
  <si>
    <t>Dr Sanjeev Vasishta</t>
  </si>
  <si>
    <t>WAL/7A6G9/030/F2/008</t>
  </si>
  <si>
    <t>Dr Lynne Sutton</t>
  </si>
  <si>
    <t>WAL/F2/022b</t>
  </si>
  <si>
    <t>F2/7A6/022b</t>
  </si>
  <si>
    <t>WAL/F2/022c</t>
  </si>
  <si>
    <t>F2/7A6/022c</t>
  </si>
  <si>
    <t xml:space="preserve">Dr Sara Fairbairn </t>
  </si>
  <si>
    <t>WAL/7A6G9/001/F1/005</t>
  </si>
  <si>
    <t>WAL/7A6G9/021/F1/010</t>
  </si>
  <si>
    <t xml:space="preserve">Mr Rhodri Codd </t>
  </si>
  <si>
    <t>WAL/7A6G9/001/F1/006</t>
  </si>
  <si>
    <t xml:space="preserve">Dr Nigel Brown </t>
  </si>
  <si>
    <t>WAL/F2/027a</t>
  </si>
  <si>
    <t>F2/7A6/027a</t>
  </si>
  <si>
    <t>Mr Mark Lewis</t>
  </si>
  <si>
    <t>WAL/W032/024/F2/004</t>
  </si>
  <si>
    <t>WAL/W0328/011/F2/001</t>
  </si>
  <si>
    <t>Dr Zahid Subhan</t>
  </si>
  <si>
    <t>WAL/7A6G9/030/F2/001</t>
  </si>
  <si>
    <t>Dr Jonathan Curry</t>
  </si>
  <si>
    <t>WAL/F2/027b</t>
  </si>
  <si>
    <t>F2/7A6/027b</t>
  </si>
  <si>
    <t>WAL/F2/027c</t>
  </si>
  <si>
    <t>F2/7A6/027c</t>
  </si>
  <si>
    <t xml:space="preserve">Dr Leo Pinto </t>
  </si>
  <si>
    <t>WAL/W031/001/F1/007</t>
  </si>
  <si>
    <t>WAL/W031/001/F1/011</t>
  </si>
  <si>
    <t>Dr Charles D'Souza</t>
  </si>
  <si>
    <t>WAL/7A6G9/021/F1/001</t>
  </si>
  <si>
    <t>Dr David McLain</t>
  </si>
  <si>
    <t>WAL/F2/026a</t>
  </si>
  <si>
    <t>F2/7A6/026a</t>
  </si>
  <si>
    <t>WAL/W0328/011/F2/002</t>
  </si>
  <si>
    <t>WAL/W032/024/F2/003</t>
  </si>
  <si>
    <t>Mr Yogesh Nathdwarawala</t>
  </si>
  <si>
    <t>WAL/7A6G9/030/F2/004</t>
  </si>
  <si>
    <t>Dr Owain Chandler</t>
  </si>
  <si>
    <t>Mr David McLain</t>
  </si>
  <si>
    <t>WAL/F2/026b</t>
  </si>
  <si>
    <t>F2/7A6/026b</t>
  </si>
  <si>
    <t>WAL/F2/026c</t>
  </si>
  <si>
    <t>F2/7A6/026c</t>
  </si>
  <si>
    <t>Mr Paul Edwards</t>
  </si>
  <si>
    <t>WAL/7A6G9/021/F1/007</t>
  </si>
  <si>
    <t>WAL/W032/001/F1/014</t>
  </si>
  <si>
    <t>Dr Syed Asif Alam</t>
  </si>
  <si>
    <t>WAL/7A6G9/034/F1/001</t>
  </si>
  <si>
    <t>Dr Lloyd Harding</t>
  </si>
  <si>
    <t>WAL/F2/030a</t>
  </si>
  <si>
    <t>F2/7A6/030a</t>
  </si>
  <si>
    <t>WAL/W032/023/F2/001</t>
  </si>
  <si>
    <t>WAL/W032/027/F2/002</t>
  </si>
  <si>
    <t>Mr Jim Wilson</t>
  </si>
  <si>
    <t>WAL/7A6G9/030/F2/007</t>
  </si>
  <si>
    <t>Dr Michael Jose</t>
  </si>
  <si>
    <t>WAL/F2/030b</t>
  </si>
  <si>
    <t>F2/7A6/030b</t>
  </si>
  <si>
    <t>WAL/F2/030c</t>
  </si>
  <si>
    <t>F2/7A6/030c</t>
  </si>
  <si>
    <t>FP/7A1E/070a</t>
  </si>
  <si>
    <t>Dr Anthony Dixon</t>
  </si>
  <si>
    <t>WAL/W017/001/F1/009</t>
  </si>
  <si>
    <t>WAL/W017/021/F1/007</t>
  </si>
  <si>
    <t xml:space="preserve">Mr Michael Thornton </t>
  </si>
  <si>
    <t>WAL/W017/035/F1/003</t>
  </si>
  <si>
    <t>Dr James Kilbane</t>
  </si>
  <si>
    <t>WAL/F2/131a</t>
  </si>
  <si>
    <t>F2/7A1E/131a</t>
  </si>
  <si>
    <t>FP/7A1E/070b</t>
  </si>
  <si>
    <t>WAL/F2/131b</t>
  </si>
  <si>
    <t>F2/7A1E/131b</t>
  </si>
  <si>
    <t>FP/7A1E/070c</t>
  </si>
  <si>
    <t>WAL/F2/131c</t>
  </si>
  <si>
    <t>F2/7A1E/131c</t>
  </si>
  <si>
    <t xml:space="preserve">Dr Richard Cowell </t>
  </si>
  <si>
    <t>WAL/W017/001/F1/006</t>
  </si>
  <si>
    <t>WAL/W017/021/F1/002</t>
  </si>
  <si>
    <t xml:space="preserve">Mr Andrew Baker </t>
  </si>
  <si>
    <t>WAL/W017/011/F1/002</t>
  </si>
  <si>
    <t>Dr Cameron Abbott</t>
  </si>
  <si>
    <t>F2/7A1E/129a</t>
  </si>
  <si>
    <t>WAL/F2/129a</t>
  </si>
  <si>
    <t>Public Health Medicine</t>
  </si>
  <si>
    <t>MAUMSS</t>
  </si>
  <si>
    <t>Clinical Research</t>
  </si>
  <si>
    <t>Dr Orod Osanlou</t>
  </si>
  <si>
    <t>F2/7A1E/129b</t>
  </si>
  <si>
    <t>WAL/F2/129b</t>
  </si>
  <si>
    <t>F2/7A1E/129c</t>
  </si>
  <si>
    <t>WAL/F2/129c</t>
  </si>
  <si>
    <t>FP/7A1E/072a</t>
  </si>
  <si>
    <t>Dr Mark Steel</t>
  </si>
  <si>
    <t>WAL/W017/001/F1/007</t>
  </si>
  <si>
    <t>WAL/W017/021/F1/008</t>
  </si>
  <si>
    <t xml:space="preserve">Mr Abozed Ben-Sassi </t>
  </si>
  <si>
    <t>WAL/W017/035/F1/004</t>
  </si>
  <si>
    <t>WAL/F2/088a</t>
  </si>
  <si>
    <t>F2/7A1E/088a</t>
  </si>
  <si>
    <t>Dr Ben Thomas</t>
  </si>
  <si>
    <t>WAL/W017/015/F2/001</t>
  </si>
  <si>
    <t>WAL/W017/024/F2/002</t>
  </si>
  <si>
    <t>Mr Raminder Singh</t>
  </si>
  <si>
    <t>WAL/W017/030/F2/001</t>
  </si>
  <si>
    <t>Dr Chethan Padmanabhaiah</t>
  </si>
  <si>
    <t>FP/7A1E/072b</t>
  </si>
  <si>
    <t>WAL/F2/088b</t>
  </si>
  <si>
    <t>F2/7A1E/088b</t>
  </si>
  <si>
    <t>FP/7A1E/072c</t>
  </si>
  <si>
    <t>WAL/F2/088c</t>
  </si>
  <si>
    <t>F2/7A1E/088c</t>
  </si>
  <si>
    <t>LFP/7A1E/073a</t>
  </si>
  <si>
    <t>WAL/W017/001/F1/005</t>
  </si>
  <si>
    <t>WAL/W017/021/F1/004</t>
  </si>
  <si>
    <t xml:space="preserve">Mr Duncan Stewart </t>
  </si>
  <si>
    <t>WAL/W017/011/F1/001</t>
  </si>
  <si>
    <t>WAL/F2/119a</t>
  </si>
  <si>
    <t>F2/7A1E/119a</t>
  </si>
  <si>
    <t>Dr Gauravsingh Dhunnoo</t>
  </si>
  <si>
    <t>WAL/W017/007/F2/002</t>
  </si>
  <si>
    <t>WAL/W017/004/F2/002</t>
  </si>
  <si>
    <t>Dr Neil McAndrew</t>
  </si>
  <si>
    <t>WAL/W017/030/F2/003</t>
  </si>
  <si>
    <t>Dr Caroline Usborne</t>
  </si>
  <si>
    <t>LFP/7A1E/073b</t>
  </si>
  <si>
    <t>WAL/F2/119b</t>
  </si>
  <si>
    <t>F2/7A1E/119b</t>
  </si>
  <si>
    <t>LFP/7A1E/073c</t>
  </si>
  <si>
    <t>WAL/F2/119c</t>
  </si>
  <si>
    <t>F2/7A1E/119c</t>
  </si>
  <si>
    <t>FP/7A1E/074a</t>
  </si>
  <si>
    <t>Dr Khalid Khan</t>
  </si>
  <si>
    <t>WAL/W017/001/F1/003</t>
  </si>
  <si>
    <t>WAL/W017/021/F1/001</t>
  </si>
  <si>
    <t xml:space="preserve">Mr Richard Cochrane </t>
  </si>
  <si>
    <t>WAL/W017/035/F1/002</t>
  </si>
  <si>
    <t>WAL/F2/089a</t>
  </si>
  <si>
    <t>F2/7A1E/089a</t>
  </si>
  <si>
    <t>WAL/W017/002/F2/001</t>
  </si>
  <si>
    <t>WAL/W017/023/F2/001</t>
  </si>
  <si>
    <t>Mr Arvind Arya</t>
  </si>
  <si>
    <t>WAL/W017/040/F2/001</t>
  </si>
  <si>
    <t>Mr Sujeeva Fernando</t>
  </si>
  <si>
    <t>FP/7A1E/074b</t>
  </si>
  <si>
    <t>WAL/F2/089b</t>
  </si>
  <si>
    <t>F2/7A1E/089b</t>
  </si>
  <si>
    <t>FP/7A1E/074c</t>
  </si>
  <si>
    <t>WAL/F2/089c</t>
  </si>
  <si>
    <t>F2/7A1E/089c</t>
  </si>
  <si>
    <t>LFP/7A1E/075a</t>
  </si>
  <si>
    <t>WAL/W017/001/F1/004</t>
  </si>
  <si>
    <t>WAL/W017/021/F1/005</t>
  </si>
  <si>
    <t>WAL/W017/091/F1/013</t>
  </si>
  <si>
    <t>Dr Suresh Abraham</t>
  </si>
  <si>
    <t>WAL/F2/090a</t>
  </si>
  <si>
    <t>F2/7A1E/090a</t>
  </si>
  <si>
    <t>Mr Andrew Baker</t>
  </si>
  <si>
    <t>WAL/W017/021/F2/001</t>
  </si>
  <si>
    <t>WAL/W017/025/F2/001</t>
  </si>
  <si>
    <t>Ophthalmology</t>
  </si>
  <si>
    <t>Mr Nikhil Kaushik</t>
  </si>
  <si>
    <t>WAL/W017/052/F2/004</t>
  </si>
  <si>
    <t>Dr Rajvinder Sambhi</t>
  </si>
  <si>
    <t>LFP/7A1E/075b</t>
  </si>
  <si>
    <t>Dr Owen Jonathan Parry</t>
  </si>
  <si>
    <t>The Quay Surgery</t>
  </si>
  <si>
    <t>WAL/F2/090b</t>
  </si>
  <si>
    <t>F2/7A1E/090b</t>
  </si>
  <si>
    <t>LFP/7A1E/075c</t>
  </si>
  <si>
    <t>Dr Rachel Parsonage</t>
  </si>
  <si>
    <t>WAL/W91018/800/F1/001/LIFT</t>
  </si>
  <si>
    <t>Roseneath Medical Practice</t>
  </si>
  <si>
    <t>WAL/F2/090c</t>
  </si>
  <si>
    <t>F2/7A1E/090c</t>
  </si>
  <si>
    <t>FP/7A1E/076a</t>
  </si>
  <si>
    <t xml:space="preserve">Dr Ben Thomas </t>
  </si>
  <si>
    <t>WAL/W017/001/F1/002</t>
  </si>
  <si>
    <t>WAL/W017/021/F1/003</t>
  </si>
  <si>
    <t>Mr Palanichamy Chandran</t>
  </si>
  <si>
    <t>WAL/W017/002/F1/001</t>
  </si>
  <si>
    <t>WAL/F2/094a</t>
  </si>
  <si>
    <t>F2/7A1E/094a</t>
  </si>
  <si>
    <t>WAL/W017/007/F2/001</t>
  </si>
  <si>
    <t>WAL/W017/011/F2/003</t>
  </si>
  <si>
    <t>Dr Walee Sayed</t>
  </si>
  <si>
    <t>WAL/W00007/800/F2/001</t>
  </si>
  <si>
    <t>Caritas Health Partnership</t>
  </si>
  <si>
    <t>Dr Gwyn Carney</t>
  </si>
  <si>
    <t>FP/7A1E/076b</t>
  </si>
  <si>
    <t>WAL/F2/094b</t>
  </si>
  <si>
    <t>F2/7A1E/094b</t>
  </si>
  <si>
    <t>FP/7A1E/076c</t>
  </si>
  <si>
    <t>WAL/F2/094c</t>
  </si>
  <si>
    <t>F2/7A1E/094c</t>
  </si>
  <si>
    <t>LIFT (NEW)</t>
  </si>
  <si>
    <t>LFP/7A1E/077a</t>
  </si>
  <si>
    <t>Dr Sian Morgan</t>
  </si>
  <si>
    <t>WAL/W017/001/F1/001</t>
  </si>
  <si>
    <t>Dr Mohammad Rahman</t>
  </si>
  <si>
    <t>WAL/W017/021/F1/006</t>
  </si>
  <si>
    <t xml:space="preserve">Mr Palanichamy Chandran </t>
  </si>
  <si>
    <t>WAL/W017/030/F1/001</t>
  </si>
  <si>
    <t>WAL/F2/130a</t>
  </si>
  <si>
    <t>F2/7A1E/130a</t>
  </si>
  <si>
    <t>Dr Lally DeSoysa</t>
  </si>
  <si>
    <t>LFP/7A1E/077b</t>
  </si>
  <si>
    <t>WAL/F2/130b</t>
  </si>
  <si>
    <t>F2/7A1E/130b</t>
  </si>
  <si>
    <t>LFP/7A1E/077c</t>
  </si>
  <si>
    <t>WAL/F2/130c</t>
  </si>
  <si>
    <t>F2/7A1E/130c</t>
  </si>
  <si>
    <t xml:space="preserve">Dr Susan Nolan </t>
  </si>
  <si>
    <t>WAL/W059/001/F1/002</t>
  </si>
  <si>
    <t>Prince Charles Hospital</t>
  </si>
  <si>
    <t xml:space="preserve">Dr Shehnoor Tarique </t>
  </si>
  <si>
    <t>WAL/W059/021/F1/005</t>
  </si>
  <si>
    <t>WAL/W059/001/F1/001</t>
  </si>
  <si>
    <t>FP/7A5N/079a</t>
  </si>
  <si>
    <t xml:space="preserve">Dr Poonamallee Govindaraj </t>
  </si>
  <si>
    <t>WAL/W059/001/F1/003</t>
  </si>
  <si>
    <t>Dr Gireesh Kothegal Marimahadevappa</t>
  </si>
  <si>
    <t>WAL/W059/021/F1/001</t>
  </si>
  <si>
    <t xml:space="preserve">Mr David Cotton </t>
  </si>
  <si>
    <t>WAL/W059/002/F1/002</t>
  </si>
  <si>
    <t>FP/7A5N/079b</t>
  </si>
  <si>
    <t>FP/7A5N/079c</t>
  </si>
  <si>
    <t>Mr David Cotton</t>
  </si>
  <si>
    <t>FP/7A5N/080a</t>
  </si>
  <si>
    <t>WAL/W059/001/F1/004</t>
  </si>
  <si>
    <t xml:space="preserve">Dr Onyebuchi Okosieme </t>
  </si>
  <si>
    <t>WAL/W059/021/F1/002</t>
  </si>
  <si>
    <t xml:space="preserve">Prof Puthucode Haray </t>
  </si>
  <si>
    <t>WAL/W059/091/F1/001</t>
  </si>
  <si>
    <t>FP/7A5N/080b</t>
  </si>
  <si>
    <t>FP/7A5N/080c</t>
  </si>
  <si>
    <t>FP/7A5N/081a</t>
  </si>
  <si>
    <t>Dr Mateusz Szmidt</t>
  </si>
  <si>
    <t>WAL/W059/001/F1/005</t>
  </si>
  <si>
    <t>WAL/W059/021/F1/003</t>
  </si>
  <si>
    <t>Mr Xavier Escofet</t>
  </si>
  <si>
    <t>WAL/W059/030/F1/001</t>
  </si>
  <si>
    <t>FP/7A5N/081b</t>
  </si>
  <si>
    <t>FP/7A5N/081c</t>
  </si>
  <si>
    <t>FP/7A5N/082a</t>
  </si>
  <si>
    <t>WAL/W059/001/F1/006</t>
  </si>
  <si>
    <t>Dr Louise Walters</t>
  </si>
  <si>
    <t>WAL/W059/021/F1/004</t>
  </si>
  <si>
    <t>Colorectal Surgery &amp; Upper Gastro-intestinal Surgery</t>
  </si>
  <si>
    <t xml:space="preserve">Mr Ashraf Masoud </t>
  </si>
  <si>
    <t>WAL/W059/091/F1/002</t>
  </si>
  <si>
    <t>FP/7A5N/082b</t>
  </si>
  <si>
    <t>FP/7A5N/082c</t>
  </si>
  <si>
    <t>LFP/7A1W/083a</t>
  </si>
  <si>
    <t>Dr Richard Keatinge</t>
  </si>
  <si>
    <t>WAL/W042/001/F1/011</t>
  </si>
  <si>
    <t>Ysbyty Gwynedd</t>
  </si>
  <si>
    <t xml:space="preserve">Dr Sion Jones </t>
  </si>
  <si>
    <t>WAL/W042/021/F1/001</t>
  </si>
  <si>
    <t xml:space="preserve">Mr Edgar Gelber </t>
  </si>
  <si>
    <t>WAL/W042/001/F1/005</t>
  </si>
  <si>
    <t xml:space="preserve">Dr Damian McKeon </t>
  </si>
  <si>
    <t>WAL/W94043/800/F1/001/LIFT</t>
  </si>
  <si>
    <t>Gwalchmai Surgery</t>
  </si>
  <si>
    <t>WAL/F2/103a</t>
  </si>
  <si>
    <t>F2/7A1W/103a</t>
  </si>
  <si>
    <t>Dr Rob Perry</t>
  </si>
  <si>
    <t>WAL/W042/030/F2/001</t>
  </si>
  <si>
    <t>WAL/7A1DD/052/F2/001</t>
  </si>
  <si>
    <t>Cefni Hospital</t>
  </si>
  <si>
    <t>Adult Psychiatry</t>
  </si>
  <si>
    <t>Dr Erik Van Diepen</t>
  </si>
  <si>
    <t>WAL/W042/034/F2/001</t>
  </si>
  <si>
    <t>Dr Chris Thorpe</t>
  </si>
  <si>
    <t>LFP/7A1W/083b</t>
  </si>
  <si>
    <t>Dr James Rigby</t>
  </si>
  <si>
    <t>WAL/W94027/800/F1/001/LIFT</t>
  </si>
  <si>
    <t>Felinheli &amp; Porthaethwy Surgery</t>
  </si>
  <si>
    <t>WAL/F2/103b</t>
  </si>
  <si>
    <t>F2/7A1W/103b</t>
  </si>
  <si>
    <t>LFP/7A1W/083c</t>
  </si>
  <si>
    <t>WAL/W94027/800/F1/002/LIFT</t>
  </si>
  <si>
    <t>WAL/F2/103c</t>
  </si>
  <si>
    <t>F2/7A1W/103c</t>
  </si>
  <si>
    <t>FP/7A1W/084a</t>
  </si>
  <si>
    <t>WAL/W042/001/F1/002</t>
  </si>
  <si>
    <t>WAL/W042/021/F1/002</t>
  </si>
  <si>
    <t xml:space="preserve">Mr Baber Chaudhary </t>
  </si>
  <si>
    <t>WAL/W042/001/F1/003</t>
  </si>
  <si>
    <t>Dr Fawad Muhammad</t>
  </si>
  <si>
    <t>WAL/F2/104a</t>
  </si>
  <si>
    <t>F2/7A1W/104a</t>
  </si>
  <si>
    <t>Dr Anna Mullard</t>
  </si>
  <si>
    <t>WAL/W042/012/F2/001</t>
  </si>
  <si>
    <t>WAL/W042/035/F2/001</t>
  </si>
  <si>
    <t>Dr Christian Subbe</t>
  </si>
  <si>
    <t>WAL/W94030/800/F2/001</t>
  </si>
  <si>
    <t>Meddygfa Hafan Iechyd</t>
  </si>
  <si>
    <t xml:space="preserve">Dr Gwenllian Jones </t>
  </si>
  <si>
    <t>FP/7A1W/084b</t>
  </si>
  <si>
    <t>WAL/F2/104b</t>
  </si>
  <si>
    <t>F2/7A1W/104b</t>
  </si>
  <si>
    <t>FP/7A1W/084c</t>
  </si>
  <si>
    <t>WAL/F2/104c</t>
  </si>
  <si>
    <t>F2/7A1W/104c</t>
  </si>
  <si>
    <t>FP/7A1W/085a</t>
  </si>
  <si>
    <t xml:space="preserve">Dr Abdul Alejmi </t>
  </si>
  <si>
    <t>WAL/W042/001/F1/008</t>
  </si>
  <si>
    <t>WAL/W042/027/F1/003</t>
  </si>
  <si>
    <t xml:space="preserve">Mr Kyriacos Alexandrou </t>
  </si>
  <si>
    <t>WAL/W042/007/F1/001</t>
  </si>
  <si>
    <t xml:space="preserve">Dr Mark Payne </t>
  </si>
  <si>
    <t>WAL/F2/106a</t>
  </si>
  <si>
    <t>F2/7A1W/106a</t>
  </si>
  <si>
    <t>Dr Louise Lomax</t>
  </si>
  <si>
    <t>WAL/W94003/800/F2/001</t>
  </si>
  <si>
    <t>Plas Menai Surgery</t>
  </si>
  <si>
    <t>WAL/W042/052/F2/003</t>
  </si>
  <si>
    <t>WAL/W042/002/F2/002</t>
  </si>
  <si>
    <t>Dr Rebecca Cordingley</t>
  </si>
  <si>
    <t>FP/7A1W/085b</t>
  </si>
  <si>
    <t>WAL/F2/106b</t>
  </si>
  <si>
    <t>F2/7A1W/106b</t>
  </si>
  <si>
    <t>FP/7A1W/085c</t>
  </si>
  <si>
    <t>WAL/F2/106c</t>
  </si>
  <si>
    <t>F2/7A1W/106c</t>
  </si>
  <si>
    <t>LFP/7A1W/086a</t>
  </si>
  <si>
    <t>Dr Jonathan Price</t>
  </si>
  <si>
    <t>WAL/W042/030/F1/002</t>
  </si>
  <si>
    <t>Dr Rhiannon Talbot</t>
  </si>
  <si>
    <t>WAL/W042/021/F1/004</t>
  </si>
  <si>
    <t>Mr Anil Lala</t>
  </si>
  <si>
    <t>WAL/W042/001/F1/004</t>
  </si>
  <si>
    <t xml:space="preserve">Dr Jonathan Sutton </t>
  </si>
  <si>
    <t>WAL/W042/052/F1/001/LIFT</t>
  </si>
  <si>
    <t>Liaison Psychiatry</t>
  </si>
  <si>
    <t>WAL/F2/105a</t>
  </si>
  <si>
    <t>F2/7A1W/105a</t>
  </si>
  <si>
    <t>Dr Nina Cakiroglu</t>
  </si>
  <si>
    <t>WAL/W94034/800/F2/001</t>
  </si>
  <si>
    <t>Bron Derw Surgery</t>
  </si>
  <si>
    <t>WAL/W042/040/F2/001</t>
  </si>
  <si>
    <t>Dr Geetha Mahindrakar</t>
  </si>
  <si>
    <t>WAL/W042/002/F2/001</t>
  </si>
  <si>
    <t>LFP/7A1W/086b</t>
  </si>
  <si>
    <t>Dr James O'Toole</t>
  </si>
  <si>
    <t>WAL/W042/052/F1/002/LIFT</t>
  </si>
  <si>
    <t>Substance Misuse Psychiatry</t>
  </si>
  <si>
    <t>WAL/F2/105b</t>
  </si>
  <si>
    <t>F2/7A1W/105b</t>
  </si>
  <si>
    <t>LFP/7A1W/086c</t>
  </si>
  <si>
    <t>WAL/W042/052/F1/003/LIFT</t>
  </si>
  <si>
    <t>WAL/F2/105c</t>
  </si>
  <si>
    <t>F2/7A1W/105c</t>
  </si>
  <si>
    <t>Dr Khaled Radwan</t>
  </si>
  <si>
    <t>WAL/W042/001/F1/006</t>
  </si>
  <si>
    <t>WAL/W042/001/F1/013</t>
  </si>
  <si>
    <t>WAL/W042/011/F1/002</t>
  </si>
  <si>
    <t xml:space="preserve">Dr Alan Bates </t>
  </si>
  <si>
    <t>WAL/F2/118a</t>
  </si>
  <si>
    <t>F2/7A1W/118a</t>
  </si>
  <si>
    <t>Dr Richard Griffiths</t>
  </si>
  <si>
    <t>WAL/W042/030/F2/005</t>
  </si>
  <si>
    <t>WAL/W042/035/F2/002</t>
  </si>
  <si>
    <t>Dr Chris Subbe</t>
  </si>
  <si>
    <t>WAL/W042/024/F2/003</t>
  </si>
  <si>
    <t>Same Day Emergency Care</t>
  </si>
  <si>
    <t>Dr Edwin Jesudason</t>
  </si>
  <si>
    <t>"Mountain Medicine"</t>
  </si>
  <si>
    <t>WAL/F2/118b</t>
  </si>
  <si>
    <t>F2/7A1W/118b</t>
  </si>
  <si>
    <t>WAL/F2/118c</t>
  </si>
  <si>
    <t>F2/7A1W/118c</t>
  </si>
  <si>
    <t>Dr Tony Wilton</t>
  </si>
  <si>
    <t>WAL/W042/001/F1/009</t>
  </si>
  <si>
    <t>WAL/W042/021/F1/006</t>
  </si>
  <si>
    <t>Mr Chris Houlden</t>
  </si>
  <si>
    <t>WAL/W042/073/F1/001</t>
  </si>
  <si>
    <t>Clinical Oncology &amp; Palliative Medicine</t>
  </si>
  <si>
    <t>Dr Gemma Lewis-Williams</t>
  </si>
  <si>
    <t>WAL/F2/113a</t>
  </si>
  <si>
    <t>F2/7A1W/113a</t>
  </si>
  <si>
    <t xml:space="preserve">Dr Rhiannon Talbot </t>
  </si>
  <si>
    <t>WAL/W042/030/F2/004</t>
  </si>
  <si>
    <t>WAL/W042/009/F2/001</t>
  </si>
  <si>
    <t>Community Sexual and Reproductive Health</t>
  </si>
  <si>
    <t>*HIV</t>
  </si>
  <si>
    <t>Dr Ushan Andrady</t>
  </si>
  <si>
    <t>WAL/W042/001/F2/003</t>
  </si>
  <si>
    <t>Dr Abdul Alejmi</t>
  </si>
  <si>
    <t>WAL/F2/113b</t>
  </si>
  <si>
    <t>F2/7A1W/113b</t>
  </si>
  <si>
    <t>HIV</t>
  </si>
  <si>
    <t>WAL/F2/113c</t>
  </si>
  <si>
    <t>F2/7A1W/113c</t>
  </si>
  <si>
    <t>Dr Elizabeta Both</t>
  </si>
  <si>
    <t>WAL/W091/001/F1/009</t>
  </si>
  <si>
    <t>Withybush General Hospital</t>
  </si>
  <si>
    <t>WAL/W091/021/F1/002</t>
  </si>
  <si>
    <t xml:space="preserve">Mr Oomar Nur </t>
  </si>
  <si>
    <t>WAL/W091/001/F1/002</t>
  </si>
  <si>
    <t>F2/7A2W/122a</t>
  </si>
  <si>
    <t>WAL/F2/122a</t>
  </si>
  <si>
    <t>Dr Karen Brown</t>
  </si>
  <si>
    <t>WAL/W091/035/F2/001</t>
  </si>
  <si>
    <t>WAL/W091/052/F2/003</t>
  </si>
  <si>
    <t>Dr Richard Leonard</t>
  </si>
  <si>
    <t>WAL/W091/030/F2/004</t>
  </si>
  <si>
    <t>Dr Nicola Drake</t>
  </si>
  <si>
    <t>St Davids Lifeboat Station</t>
  </si>
  <si>
    <t>"Coastal Medicine"</t>
  </si>
  <si>
    <t>F2/7A2W/122b</t>
  </si>
  <si>
    <t>WAL/F2/122b</t>
  </si>
  <si>
    <t>F2/7A2W/122c</t>
  </si>
  <si>
    <t>WAL/F2/122c</t>
  </si>
  <si>
    <t>FP/7A2W/090a</t>
  </si>
  <si>
    <t xml:space="preserve">Dr Christopher James </t>
  </si>
  <si>
    <t>WAL/W091/001/F1/003</t>
  </si>
  <si>
    <t>WAL/W091/021/F1/001</t>
  </si>
  <si>
    <t xml:space="preserve">Mr Jegadish Mathias </t>
  </si>
  <si>
    <t>WAL/W091/001/F1/010</t>
  </si>
  <si>
    <t xml:space="preserve">Dr Nikolaos Anatoliotakis </t>
  </si>
  <si>
    <t>F2/7A2W/079a</t>
  </si>
  <si>
    <t>WAL/F2/079a</t>
  </si>
  <si>
    <t>Mr Jegadish Mathias</t>
  </si>
  <si>
    <t>WAL/W091/021/F2/002</t>
  </si>
  <si>
    <t>WAL/W091/030/F2/001</t>
  </si>
  <si>
    <t>Dr Samit Purkayastha</t>
  </si>
  <si>
    <t>WAL/W091/040/F2/003</t>
  </si>
  <si>
    <t>FP/7A2W/090b</t>
  </si>
  <si>
    <t>F2/7A2W/079b</t>
  </si>
  <si>
    <t>WAL/F2/079b</t>
  </si>
  <si>
    <t>FP/7A2W/090c</t>
  </si>
  <si>
    <t>F2/7A2W/079c</t>
  </si>
  <si>
    <t>WAL/F2/079c</t>
  </si>
  <si>
    <t>FP/7A2W/091a</t>
  </si>
  <si>
    <t xml:space="preserve">Dr Sarah Davidson </t>
  </si>
  <si>
    <t>WAL/W091/001/F1/005</t>
  </si>
  <si>
    <t>WAL/W091/021/F1/003</t>
  </si>
  <si>
    <t xml:space="preserve">Mr Andrew Burns </t>
  </si>
  <si>
    <t>WAL/W091/030/F1/001</t>
  </si>
  <si>
    <t>F2/7A2W/132a</t>
  </si>
  <si>
    <t>WAL/F2/132a</t>
  </si>
  <si>
    <t>Dr Vivek Buntwal</t>
  </si>
  <si>
    <t>WAL/W92002/800/F2/001</t>
  </si>
  <si>
    <t>FP/7A2W/091b</t>
  </si>
  <si>
    <t>F2/7A2W/132b</t>
  </si>
  <si>
    <t>WAL/F2/132b</t>
  </si>
  <si>
    <t>FP/7A2W/091c</t>
  </si>
  <si>
    <t>F2/7A2W/132c</t>
  </si>
  <si>
    <t>WAL/F2/132c</t>
  </si>
  <si>
    <t>FP/7A2W/092a</t>
  </si>
  <si>
    <t xml:space="preserve">Dr Angela Puffett </t>
  </si>
  <si>
    <t>WAL/W091/001/F1/007</t>
  </si>
  <si>
    <t>WAL/W091/021/F1/004</t>
  </si>
  <si>
    <t xml:space="preserve">Mr Otumeluke Umughele </t>
  </si>
  <si>
    <t>WAL/W091/001/F1/008</t>
  </si>
  <si>
    <t>Dr Harry Grubb</t>
  </si>
  <si>
    <t>F2/7A2W/080a</t>
  </si>
  <si>
    <t>WAL/F2/080a</t>
  </si>
  <si>
    <t>WAL/W92041/800/F2/001</t>
  </si>
  <si>
    <t>Robert Street Practice</t>
  </si>
  <si>
    <t>Dr Ben Aubrey</t>
  </si>
  <si>
    <t>WAL/W091/024/F2/002</t>
  </si>
  <si>
    <t>Mr Mohammed Yaqoob</t>
  </si>
  <si>
    <t>FP/7A2W/092b</t>
  </si>
  <si>
    <t>F2/7A2W/080b</t>
  </si>
  <si>
    <t>WAL/F2/080b</t>
  </si>
  <si>
    <t>FP/7A2W/092c</t>
  </si>
  <si>
    <t>F2/7A2W/080c</t>
  </si>
  <si>
    <t>WAL/F2/080c</t>
  </si>
  <si>
    <t>Dr Anna Lewis</t>
  </si>
  <si>
    <t>WAL/W055/001/F1/001</t>
  </si>
  <si>
    <t>WAL/W055/021/F1/002</t>
  </si>
  <si>
    <t xml:space="preserve">Miss Deborah Cairns </t>
  </si>
  <si>
    <t>WAL/W055/023/F1/001</t>
  </si>
  <si>
    <t xml:space="preserve">Mr Huw Williams </t>
  </si>
  <si>
    <t>WAL/F2/042a</t>
  </si>
  <si>
    <t>Dr Hanadi Ezmigna</t>
  </si>
  <si>
    <t>WAL/W055/001/F2/006</t>
  </si>
  <si>
    <t>WAL/W059/002/F2/005</t>
  </si>
  <si>
    <t>Prince Charles Hospital / Royal Glamorgan Hospital</t>
  </si>
  <si>
    <t>Dr Iyad Al-Muzaffar</t>
  </si>
  <si>
    <t>WAL/W95011/800/F2/002</t>
  </si>
  <si>
    <t>Parc Canol Surgery</t>
  </si>
  <si>
    <t>Dr Richard Skevington</t>
  </si>
  <si>
    <t>WAL/F2/042b</t>
  </si>
  <si>
    <t>WAL/F2/042c</t>
  </si>
  <si>
    <t>FP/7A5S/094a</t>
  </si>
  <si>
    <t>Dr Penelope Owen</t>
  </si>
  <si>
    <t>WAL/W055/001/F1/002</t>
  </si>
  <si>
    <t>WAL/W055/021/F1/003</t>
  </si>
  <si>
    <t xml:space="preserve">Mr Mubashir Mulla </t>
  </si>
  <si>
    <t>WAL/W055/034/F1/001</t>
  </si>
  <si>
    <t xml:space="preserve">Dr Peter Fitzgerald </t>
  </si>
  <si>
    <t>FP/7A5S/094b</t>
  </si>
  <si>
    <t>FP/7A5S/094c</t>
  </si>
  <si>
    <t>Dr John Amit Benjamin</t>
  </si>
  <si>
    <t>WAL/W055/001/F1/003</t>
  </si>
  <si>
    <t>WAL/W055/021/F1/004</t>
  </si>
  <si>
    <t>Ms Asmaa Al-Allak</t>
  </si>
  <si>
    <t>WAL/W055/035/F1/003</t>
  </si>
  <si>
    <t xml:space="preserve">Dr Nia Rathbone </t>
  </si>
  <si>
    <t>FP/7A5S/096a</t>
  </si>
  <si>
    <t>Dr Bee Lee</t>
  </si>
  <si>
    <t>WAL/W055/001/F1/005</t>
  </si>
  <si>
    <t>WAL/W055/021/F1/005</t>
  </si>
  <si>
    <t xml:space="preserve">Mr Parin Shah </t>
  </si>
  <si>
    <t>WAL/W055/027/F1/001</t>
  </si>
  <si>
    <t xml:space="preserve">Mr Tim Appanna </t>
  </si>
  <si>
    <t>WAL/F2/039a</t>
  </si>
  <si>
    <t>F2/7A5S/039a</t>
  </si>
  <si>
    <t>Dr James Bolt</t>
  </si>
  <si>
    <t>WAL/W055/001/F2/005</t>
  </si>
  <si>
    <t>WAL/W95014/800/F2/004</t>
  </si>
  <si>
    <t>Eglwysbach Medical Practice</t>
  </si>
  <si>
    <t>Dr Anna Auchterlonie</t>
  </si>
  <si>
    <t>WAL/W055/025/F2/001</t>
  </si>
  <si>
    <t>Mr Ankur Das</t>
  </si>
  <si>
    <t>FP/7A5S/096b</t>
  </si>
  <si>
    <t>WAL/F2/039b</t>
  </si>
  <si>
    <t>F2/7A5S/039b</t>
  </si>
  <si>
    <t>FP/7A5S/096c</t>
  </si>
  <si>
    <t>WAL/F2/039c</t>
  </si>
  <si>
    <t>F2/7A5S/039c</t>
  </si>
  <si>
    <t>FP/7A5S/097a</t>
  </si>
  <si>
    <t xml:space="preserve">Dr John Huish </t>
  </si>
  <si>
    <t>WAL/W055/007/F1/001</t>
  </si>
  <si>
    <t>WAL/W055/021/F1/006</t>
  </si>
  <si>
    <t xml:space="preserve">Mr Tim Havard </t>
  </si>
  <si>
    <t>WAL/W055/035/F1/006</t>
  </si>
  <si>
    <t>FP/7A5S/097b</t>
  </si>
  <si>
    <t>FP/7A5S/097c</t>
  </si>
  <si>
    <t>FP/7A5S/098a</t>
  </si>
  <si>
    <t>Dr Robin Martin</t>
  </si>
  <si>
    <t>WAL/W055/001/F1/004</t>
  </si>
  <si>
    <t>WAL/W055/021/F1/010</t>
  </si>
  <si>
    <t>Mr Mahmood Abdel-Dayem</t>
  </si>
  <si>
    <t>WAL/W055/001/F1/011</t>
  </si>
  <si>
    <t>Dr Joanna Hurley</t>
  </si>
  <si>
    <t>WAL/F2/041a</t>
  </si>
  <si>
    <t>WAL/W059/002/F2/004</t>
  </si>
  <si>
    <t xml:space="preserve">WAL/7A5L4/052/F2/003 </t>
  </si>
  <si>
    <t>Keir Hardie</t>
  </si>
  <si>
    <t>Dr Neil Thomas</t>
  </si>
  <si>
    <t>WAL/W055/025/F2/002</t>
  </si>
  <si>
    <t>FP/7A5S/098b</t>
  </si>
  <si>
    <t>WAL/F2/041b</t>
  </si>
  <si>
    <t>FP/7A5S/098c</t>
  </si>
  <si>
    <t>WAL/F2/041c</t>
  </si>
  <si>
    <t>FP/7A5S/099a</t>
  </si>
  <si>
    <t>WAL/W055/021/F1/008</t>
  </si>
  <si>
    <t>WAL/W055/001/F1/010</t>
  </si>
  <si>
    <t>Royal Glamorgan Hospital / Dewi Sant Hospital</t>
  </si>
  <si>
    <t xml:space="preserve">Dr Ceril Rhys-Dillon </t>
  </si>
  <si>
    <t>WAL/W055/001/F1/008</t>
  </si>
  <si>
    <t xml:space="preserve">Dr Sally-Ann Price </t>
  </si>
  <si>
    <t>FP/7A5S/099b</t>
  </si>
  <si>
    <t>FP/7A5S/099c</t>
  </si>
  <si>
    <t>FP/7A3/100a</t>
  </si>
  <si>
    <t xml:space="preserve">Dr Linzi Thomas </t>
  </si>
  <si>
    <t>WAL/W086/035/F1/001</t>
  </si>
  <si>
    <t>WAL/W082/021/F1/001</t>
  </si>
  <si>
    <t xml:space="preserve">Mr Justin Woolgar </t>
  </si>
  <si>
    <t>WAL/W086/001/F1/001</t>
  </si>
  <si>
    <t xml:space="preserve">Dr Rhian Finn </t>
  </si>
  <si>
    <t>WAL/F2/058a</t>
  </si>
  <si>
    <t>F2/7A3/058a</t>
  </si>
  <si>
    <t>Dr Richard Gibby</t>
  </si>
  <si>
    <t>WAL/W98021/800/F2/001</t>
  </si>
  <si>
    <t>Sketty &amp; Killay Surgeries</t>
  </si>
  <si>
    <t>WAL/W82/21/F2/002</t>
  </si>
  <si>
    <t>Mr Mark Davies</t>
  </si>
  <si>
    <t>WAL/W082/002/F2/001</t>
  </si>
  <si>
    <t>Dr Gareth Thomas</t>
  </si>
  <si>
    <t>FP/7A3/100b</t>
  </si>
  <si>
    <t>WAL/F2/058b</t>
  </si>
  <si>
    <t>F2/7A3/058b</t>
  </si>
  <si>
    <t>FP/7A3/100c</t>
  </si>
  <si>
    <t>WAL/F2/058c</t>
  </si>
  <si>
    <t>F2/7A3/058c</t>
  </si>
  <si>
    <t>FP/7A3/101a</t>
  </si>
  <si>
    <t xml:space="preserve">Dr Richard Purnell </t>
  </si>
  <si>
    <t>WAL/W082/001/F1/008</t>
  </si>
  <si>
    <t>WAL/W082/021/F1/002</t>
  </si>
  <si>
    <t xml:space="preserve">Ms Francesca Fratesi </t>
  </si>
  <si>
    <t>WAL/W082/021/F1/003</t>
  </si>
  <si>
    <t>Mr Neil Fenn</t>
  </si>
  <si>
    <t>WAL/F2/064a</t>
  </si>
  <si>
    <t>F2/7A3/064a</t>
  </si>
  <si>
    <t>Mr Brian Burgess</t>
  </si>
  <si>
    <t>WAL/W082/030/F2/005</t>
  </si>
  <si>
    <t>WAL/W082/001/F2/001</t>
  </si>
  <si>
    <t>Dr Elizabeth Davies</t>
  </si>
  <si>
    <t>WAL/W084/052/F2/001</t>
  </si>
  <si>
    <t>Neath Port Talbot Hospital / Tonna Hospital</t>
  </si>
  <si>
    <t>Dr Gnanavel Muthukkumaar</t>
  </si>
  <si>
    <t>FP/7A3/101b</t>
  </si>
  <si>
    <t>WAL/F2/064b</t>
  </si>
  <si>
    <t>F2/7A3/064b</t>
  </si>
  <si>
    <t>FP/7A3/101c</t>
  </si>
  <si>
    <t>WAL/F2/064c</t>
  </si>
  <si>
    <t>F2/7A3/064c</t>
  </si>
  <si>
    <t>FP/7A3/102a</t>
  </si>
  <si>
    <t xml:space="preserve">Dr Praveen Eadala </t>
  </si>
  <si>
    <t>WAL/W082/001/F1/009</t>
  </si>
  <si>
    <t>WAL/W082/021/F1/004</t>
  </si>
  <si>
    <t xml:space="preserve">Mr Amir Kambal </t>
  </si>
  <si>
    <t>WAL/W082/021/F1/023</t>
  </si>
  <si>
    <t xml:space="preserve">Mr Nicholas Gill </t>
  </si>
  <si>
    <t>WAL/F2/067a</t>
  </si>
  <si>
    <t>F2/7A3/067a</t>
  </si>
  <si>
    <t>Dr Moustafa Elkhatieb</t>
  </si>
  <si>
    <t>WAL/W084/001/F2/001</t>
  </si>
  <si>
    <t>WAL/W98040/800/F2/002</t>
  </si>
  <si>
    <t>Briton Ferry Health Centre</t>
  </si>
  <si>
    <t>Dr Heather Wilkes</t>
  </si>
  <si>
    <t>WAL/W082/002/F2/002</t>
  </si>
  <si>
    <t>FP/7A3/102b</t>
  </si>
  <si>
    <t>WAL/F2/067b</t>
  </si>
  <si>
    <t>F2/7A3/067b</t>
  </si>
  <si>
    <t>FP/7A3/102c</t>
  </si>
  <si>
    <t>WAL/F2/067c</t>
  </si>
  <si>
    <t>F2/7A3/067c</t>
  </si>
  <si>
    <t>FP/7A3/103a</t>
  </si>
  <si>
    <t xml:space="preserve">Dr David Vardill </t>
  </si>
  <si>
    <t>WAL/W082/001/F1/010</t>
  </si>
  <si>
    <t>WAL/W082/021/F1/005</t>
  </si>
  <si>
    <t xml:space="preserve">Mr Chris Davies </t>
  </si>
  <si>
    <t>WAL/W082/001/F1/001</t>
  </si>
  <si>
    <t>WAL/F2/063a</t>
  </si>
  <si>
    <t>F2/7A3/063a</t>
  </si>
  <si>
    <t>Dr Kais Mustafa</t>
  </si>
  <si>
    <t>WAL/W082/030/F2/004</t>
  </si>
  <si>
    <t>WAL/W082/024/F2/001</t>
  </si>
  <si>
    <t>Mr Ujjal Choudhiuri</t>
  </si>
  <si>
    <t>WAL/W086/001/F2/005</t>
  </si>
  <si>
    <t>Dermatology &amp; HIV</t>
  </si>
  <si>
    <t>Dr Kathir Yoganathan</t>
  </si>
  <si>
    <t>FP/7A3/103b</t>
  </si>
  <si>
    <t>WAL/F2/063b</t>
  </si>
  <si>
    <t>F2/7A3/063b</t>
  </si>
  <si>
    <t>FP/7A3/103c</t>
  </si>
  <si>
    <t>WAL/F2/063c</t>
  </si>
  <si>
    <t>F2/7A3/063c</t>
  </si>
  <si>
    <t>FP/7A3/104a</t>
  </si>
  <si>
    <t>WAL/W082/001/F1/012</t>
  </si>
  <si>
    <t>WAL/W082/021/F1/006</t>
  </si>
  <si>
    <t>Prof Bilal Al-Sarireh</t>
  </si>
  <si>
    <t>WAL/W082/001/F1/003</t>
  </si>
  <si>
    <t xml:space="preserve">Dr Jagadish Nagaraj </t>
  </si>
  <si>
    <t>WAL/F2/066a</t>
  </si>
  <si>
    <t>F2/7A3/066a</t>
  </si>
  <si>
    <t>Dr Lynne Rees</t>
  </si>
  <si>
    <t>WAL/W98004/800/F2/001</t>
  </si>
  <si>
    <t>Brynhyfryd Medical Centre</t>
  </si>
  <si>
    <t>WAL/W082/024/F2/002</t>
  </si>
  <si>
    <t>Mr Neil Price</t>
  </si>
  <si>
    <t>WAL/W086/040/F2/001</t>
  </si>
  <si>
    <t>Genito-Urinary Medicine</t>
  </si>
  <si>
    <t>Dr Louise-Emma Shaw</t>
  </si>
  <si>
    <t>FP/7A3/104b</t>
  </si>
  <si>
    <t>WAL/F2/066b</t>
  </si>
  <si>
    <t>F2/7A3/066b</t>
  </si>
  <si>
    <t>FP/7A3/104c</t>
  </si>
  <si>
    <t>WAL/F2/066c</t>
  </si>
  <si>
    <t>F2/7A3/066c</t>
  </si>
  <si>
    <t>FP/7A3/105a</t>
  </si>
  <si>
    <t>WAL/W082/004/F1/001</t>
  </si>
  <si>
    <t>WAL/W082/021/F1/007</t>
  </si>
  <si>
    <t xml:space="preserve">Mr Scott Caplin </t>
  </si>
  <si>
    <t>WAL/W082/015/F1/001</t>
  </si>
  <si>
    <t>WAL/F2/065a</t>
  </si>
  <si>
    <t>F2/7A3/065a</t>
  </si>
  <si>
    <t>Dr Sounder Perumal</t>
  </si>
  <si>
    <t>WAL/W082/030/F2/006</t>
  </si>
  <si>
    <t>WAL/W082/001/F2/002</t>
  </si>
  <si>
    <t>Dr Tal Anjum</t>
  </si>
  <si>
    <t>WAL/W086/073/F2/001</t>
  </si>
  <si>
    <t>Dr Ann Benton</t>
  </si>
  <si>
    <t>FP/7A3/105b</t>
  </si>
  <si>
    <t>WAL/F2/065b</t>
  </si>
  <si>
    <t>F2/7A3/065b</t>
  </si>
  <si>
    <t>FP/7A3/105c</t>
  </si>
  <si>
    <t>WAL/F2/065c</t>
  </si>
  <si>
    <t>F2/7A3/065c</t>
  </si>
  <si>
    <t>FP/7A3/106a</t>
  </si>
  <si>
    <t xml:space="preserve">Dr Thomas Maddock </t>
  </si>
  <si>
    <t>WAL/W082/001/F1/011</t>
  </si>
  <si>
    <t>WAL/W082/021/F1/008</t>
  </si>
  <si>
    <t xml:space="preserve">Mr Louis Fligelstone </t>
  </si>
  <si>
    <t>WAL/W082/034/F1/001</t>
  </si>
  <si>
    <t xml:space="preserve">Dr Linda Middleton </t>
  </si>
  <si>
    <t>WAL/F2/135a</t>
  </si>
  <si>
    <t>F2/7A3/135a</t>
  </si>
  <si>
    <t>Dr Alistair Bennett</t>
  </si>
  <si>
    <t>WAL/W98002/800/F2/002</t>
  </si>
  <si>
    <t>Dyfed Road Surgery</t>
  </si>
  <si>
    <t>FP/7A3/106b</t>
  </si>
  <si>
    <t>WAL/F2/135b</t>
  </si>
  <si>
    <t>F2/7A3/135b</t>
  </si>
  <si>
    <t>FP/7A3/106c</t>
  </si>
  <si>
    <t>WAL/F2/135c</t>
  </si>
  <si>
    <t>F2/7A3/135c</t>
  </si>
  <si>
    <t>FP/7A3/107a</t>
  </si>
  <si>
    <t xml:space="preserve">Dr Sophie Henson </t>
  </si>
  <si>
    <t>WAL/W086/001/F1/002</t>
  </si>
  <si>
    <t>WAL/W082/021/F1/012</t>
  </si>
  <si>
    <t>Miss Rhiannon Harries</t>
  </si>
  <si>
    <t>WAL/W082/001/F1/014</t>
  </si>
  <si>
    <t xml:space="preserve">Dr Elizabeth Davies </t>
  </si>
  <si>
    <t>WAL/F2/136a</t>
  </si>
  <si>
    <t>F2/7A3/136a</t>
  </si>
  <si>
    <t>FP/7A3/107b</t>
  </si>
  <si>
    <t>WAL/F2/136b</t>
  </si>
  <si>
    <t>F2/7A3/136b</t>
  </si>
  <si>
    <t>FP/7A3/107c</t>
  </si>
  <si>
    <t>WAL/F2/136c</t>
  </si>
  <si>
    <t>F2/7A3/136c</t>
  </si>
  <si>
    <t>FP/7A3/108a</t>
  </si>
  <si>
    <t xml:space="preserve">Dr Richard Chudleigh </t>
  </si>
  <si>
    <t>WAL/W086/001/F1/003</t>
  </si>
  <si>
    <t>WAL/W082/021/F1/013</t>
  </si>
  <si>
    <t xml:space="preserve">Mr Gregory Taylor </t>
  </si>
  <si>
    <t>WAL/W084/052/F1/001</t>
  </si>
  <si>
    <t>Neath Port Talbot Hospital / Local Clinics</t>
  </si>
  <si>
    <t>Dr Krishna Mohan Gangineni</t>
  </si>
  <si>
    <t>WAL/F2/138a</t>
  </si>
  <si>
    <t>F2/7A3/138a</t>
  </si>
  <si>
    <t>FP/7A3/108b</t>
  </si>
  <si>
    <t>WAL/F2/138b</t>
  </si>
  <si>
    <t>F2/7A3/138b</t>
  </si>
  <si>
    <t>FP/7A3/108c</t>
  </si>
  <si>
    <t>WAL/F2/138c</t>
  </si>
  <si>
    <t>F2/7A3/138c</t>
  </si>
  <si>
    <t>LFP/7A3/109a</t>
  </si>
  <si>
    <t>WAL/W086/001/F1/014</t>
  </si>
  <si>
    <t>Dr Nicky Leopold</t>
  </si>
  <si>
    <t>WAL/W082/021/F1/015</t>
  </si>
  <si>
    <t xml:space="preserve">Mr Mark Davies </t>
  </si>
  <si>
    <t>WAL/W086/001/F1/005</t>
  </si>
  <si>
    <t>Dr Stuart Packham</t>
  </si>
  <si>
    <t>WAL/W082/073/F1/001/LIFT</t>
  </si>
  <si>
    <t>WAL/F2/061a</t>
  </si>
  <si>
    <t>F2/7A3/061a</t>
  </si>
  <si>
    <t>Mr Jeremy Yarrow</t>
  </si>
  <si>
    <t>WAL/W082/028/F2/003</t>
  </si>
  <si>
    <t>WAL/W082/094/F2/001</t>
  </si>
  <si>
    <t>Morriston Hospital / Tŷ Olwen Hospice</t>
  </si>
  <si>
    <t>Dr Anthony Williams</t>
  </si>
  <si>
    <t>WAL/W082/021/F2/001</t>
  </si>
  <si>
    <t>Mr Richard Egan</t>
  </si>
  <si>
    <t>LFP/7A3/109b</t>
  </si>
  <si>
    <t>Dr Alison Finall</t>
  </si>
  <si>
    <t>WAL/W082/074/F1/001/LIFT</t>
  </si>
  <si>
    <t>Histopathology</t>
  </si>
  <si>
    <t>WAL/F2/061b</t>
  </si>
  <si>
    <t>F2/7A3/061b</t>
  </si>
  <si>
    <t>LFP/7A3/109c</t>
  </si>
  <si>
    <t>Dr Ian Blyth</t>
  </si>
  <si>
    <t>WAL/W082/075/F1/001/LIFT</t>
  </si>
  <si>
    <t>WAL/F2/061c</t>
  </si>
  <si>
    <t>F2/7A3/061c</t>
  </si>
  <si>
    <t>FP/7A3/110a</t>
  </si>
  <si>
    <t>WAL/W086/001/F1/006</t>
  </si>
  <si>
    <t>WAL/W082/021/F1/016</t>
  </si>
  <si>
    <t>Mr Scott Caplin</t>
  </si>
  <si>
    <t>WAL/W082/023/F1/001</t>
  </si>
  <si>
    <t>Dr Daniel Leopard</t>
  </si>
  <si>
    <t>WAL/F2/062a</t>
  </si>
  <si>
    <t>F2/7A3/062a</t>
  </si>
  <si>
    <t>Dr Howard Allen</t>
  </si>
  <si>
    <t>WAL/W082/030/F2/003</t>
  </si>
  <si>
    <t>WAL/W086/001/F2/007</t>
  </si>
  <si>
    <t>Dr Praveen Pathmanaban</t>
  </si>
  <si>
    <t>WAL/W086/012/F2/004</t>
  </si>
  <si>
    <t>Dr Steve Kihara</t>
  </si>
  <si>
    <t>FP/7A3/110b</t>
  </si>
  <si>
    <t>WAL/F2/062b</t>
  </si>
  <si>
    <t>F2/7A3/062b</t>
  </si>
  <si>
    <t>FP/7A3/110c</t>
  </si>
  <si>
    <t>WAL/F2/062c</t>
  </si>
  <si>
    <t>F2/7A3/062c</t>
  </si>
  <si>
    <t>FP/7A3/111a</t>
  </si>
  <si>
    <t>WAL/W082/021/F1/017</t>
  </si>
  <si>
    <t xml:space="preserve">Mr Dean Harris </t>
  </si>
  <si>
    <t>WAL/F2/137a</t>
  </si>
  <si>
    <t>F2/7A3/137a</t>
  </si>
  <si>
    <t>FP/7A3/111b</t>
  </si>
  <si>
    <t>WAL/F2/137b</t>
  </si>
  <si>
    <t>F2/7A3/137b</t>
  </si>
  <si>
    <t>FP/7A3/111c</t>
  </si>
  <si>
    <t>WAL/F2/137c</t>
  </si>
  <si>
    <t>F2/7A3/137c</t>
  </si>
  <si>
    <t>FP/7A3/112a</t>
  </si>
  <si>
    <t>WAL/W086/001/F1/008</t>
  </si>
  <si>
    <t>WAL/W082/021/F1/014</t>
  </si>
  <si>
    <t>Mr Daniel Hanratty</t>
  </si>
  <si>
    <t>WAL/W086/017/F1/001</t>
  </si>
  <si>
    <t xml:space="preserve">Mr Rajesh Peter </t>
  </si>
  <si>
    <t>WAL/F2/139a</t>
  </si>
  <si>
    <t>F2/7A3/139a</t>
  </si>
  <si>
    <t>FP/7A3/112b</t>
  </si>
  <si>
    <t>WAL/F2/139b</t>
  </si>
  <si>
    <t>F2/7A3/139b</t>
  </si>
  <si>
    <t>FP/7A3/112c</t>
  </si>
  <si>
    <t>WAL/F2/139c</t>
  </si>
  <si>
    <t>F2/7A3/139c</t>
  </si>
  <si>
    <t>FP/7A3/113a</t>
  </si>
  <si>
    <t xml:space="preserve">Dr Umakant Dave </t>
  </si>
  <si>
    <t>WAL/W082/001/F1/005</t>
  </si>
  <si>
    <t>WAL/W082/021/F1/009</t>
  </si>
  <si>
    <t>WAL/W082/034/F1/002</t>
  </si>
  <si>
    <t>WAL/F2/140a</t>
  </si>
  <si>
    <t>F2/7A3/140a</t>
  </si>
  <si>
    <t>FP/7A3/113b</t>
  </si>
  <si>
    <t>WAL/F2/140b</t>
  </si>
  <si>
    <t>F2/7A3/140b</t>
  </si>
  <si>
    <t>FP/7A3/113c</t>
  </si>
  <si>
    <t>WAL/F2/140c</t>
  </si>
  <si>
    <t>F2/7A3/140c</t>
  </si>
  <si>
    <t>LFP/7A6/114a</t>
  </si>
  <si>
    <t>Dr Vijay Anand</t>
  </si>
  <si>
    <t>WAL/7A6G9/001/F1/007</t>
  </si>
  <si>
    <t>WAL/7A6G9/021/F1/013</t>
  </si>
  <si>
    <t>Miss Tamsin Boyce</t>
  </si>
  <si>
    <t>WAL/W032/001/F1/012</t>
  </si>
  <si>
    <t>WAL/W032/930/F1/001/LIFT</t>
  </si>
  <si>
    <t>Royal Gwent Hospital / Nevill Hall Hospital</t>
  </si>
  <si>
    <t>Dr Arif Mahmood</t>
  </si>
  <si>
    <t>WAL/F2/035a</t>
  </si>
  <si>
    <t>F2/7A6/035a</t>
  </si>
  <si>
    <t>Dr Amy Owen</t>
  </si>
  <si>
    <t>WAL/W93064/800/F2/001</t>
  </si>
  <si>
    <t>Risca Surgery</t>
  </si>
  <si>
    <t>WAL/7A6G9/021/F2/002</t>
  </si>
  <si>
    <t>Mr Keshav Swarnkar</t>
  </si>
  <si>
    <t>WAL/W0328/017/F2/001</t>
  </si>
  <si>
    <t>Dr Shridhar Aithal</t>
  </si>
  <si>
    <t>LFP/7A6/114b</t>
  </si>
  <si>
    <t>Dr Brenda Ferrao</t>
  </si>
  <si>
    <t>WAL/W032/930/F1/002/LIFT</t>
  </si>
  <si>
    <t>Dr Stuart Bourne</t>
  </si>
  <si>
    <t>WAL/F2/035b</t>
  </si>
  <si>
    <t>F2/7A6/035b</t>
  </si>
  <si>
    <t>LFP/7A6/114c</t>
  </si>
  <si>
    <t>Dr Amy Davies</t>
  </si>
  <si>
    <t>WAL/W032/930/F1/003/LIFT</t>
  </si>
  <si>
    <t>Dr Bethan Bowden</t>
  </si>
  <si>
    <t>WAL/F2/035c</t>
  </si>
  <si>
    <t>F2/7A6/035c</t>
  </si>
  <si>
    <t>LFP/7A2E/115a</t>
  </si>
  <si>
    <t>WAL/W025/027/F1/002</t>
  </si>
  <si>
    <t>WAL/W025/001/F1/008</t>
  </si>
  <si>
    <t>WAL/W025/041/F1/001</t>
  </si>
  <si>
    <t>Glangwili General Hospital / Local Clinics</t>
  </si>
  <si>
    <t>Dr Adam Tyler</t>
  </si>
  <si>
    <t>WAL/F2/075a</t>
  </si>
  <si>
    <t>F2/7A2E/075a</t>
  </si>
  <si>
    <t>LFP/7A2E/115b</t>
  </si>
  <si>
    <t>WAL/F2/075b</t>
  </si>
  <si>
    <t>F2/7A2E/075b</t>
  </si>
  <si>
    <t>LFP/7A2E/115c</t>
  </si>
  <si>
    <t>WAL/W92009/800/F1/001/LIFT</t>
  </si>
  <si>
    <t>Meddygfa Teilo</t>
  </si>
  <si>
    <t>WAL/F2/075c</t>
  </si>
  <si>
    <t>F2/7A2E/075c</t>
  </si>
  <si>
    <t>LFP/7A1W/116a</t>
  </si>
  <si>
    <t>WAL/W042/011/F1/003</t>
  </si>
  <si>
    <t xml:space="preserve">Dr Saleh Elghenzai </t>
  </si>
  <si>
    <t>WAL/W042/001/F1/012</t>
  </si>
  <si>
    <t>Dr Abdul Azzu</t>
  </si>
  <si>
    <t>WAL/W042/027/F1/001</t>
  </si>
  <si>
    <t>Dr Hayley Jones</t>
  </si>
  <si>
    <t>WAL/F2/102a</t>
  </si>
  <si>
    <t>F2/7A1W/102a</t>
  </si>
  <si>
    <t>WAL/W042/030/F2/003</t>
  </si>
  <si>
    <t>WAL/W042/021/F2/001</t>
  </si>
  <si>
    <t>Mr Nik Abdullah</t>
  </si>
  <si>
    <t>WAL/W042/091/F2/001</t>
  </si>
  <si>
    <t>Dr Stephan Clements</t>
  </si>
  <si>
    <t>LFP/7A1W/116b</t>
  </si>
  <si>
    <t>Dr Sioned Enlli</t>
  </si>
  <si>
    <t>WAL/W94030/800/F1/001/LIFT</t>
  </si>
  <si>
    <t>WAL/F2/102b</t>
  </si>
  <si>
    <t>F2/7A1W/102b</t>
  </si>
  <si>
    <t>LFP/7A1W/116c</t>
  </si>
  <si>
    <t>Dr Ceris Ap Gwilym</t>
  </si>
  <si>
    <t>WAL/W94028/800/F1/001/LIFT</t>
  </si>
  <si>
    <t>Canolfan Feddygol Yr Hen</t>
  </si>
  <si>
    <t>WAL/F2/102c</t>
  </si>
  <si>
    <t>F2/7A1W/102c</t>
  </si>
  <si>
    <t>LFP/7A5S/117a</t>
  </si>
  <si>
    <t>Dr Kyle Yanez</t>
  </si>
  <si>
    <t>WAL/W055/035/F1/005</t>
  </si>
  <si>
    <t>Dr Leslie Ala</t>
  </si>
  <si>
    <t>WAL/W055/027/F1/002</t>
  </si>
  <si>
    <t>Mr Tim Appanna</t>
  </si>
  <si>
    <t>WAL/W055/091/F1/002</t>
  </si>
  <si>
    <t>WAL/W95057/800/F1/001/LIFT</t>
  </si>
  <si>
    <t>Penygraig Surgery</t>
  </si>
  <si>
    <t>WAL/F2/040a</t>
  </si>
  <si>
    <t>WAL/W055/001/F2/003</t>
  </si>
  <si>
    <t>WAL/W055/023/F2/003</t>
  </si>
  <si>
    <t>Mr Huw Williams</t>
  </si>
  <si>
    <t>WAL/W059/040/F2/003</t>
  </si>
  <si>
    <t>LFP/7A5S/117b</t>
  </si>
  <si>
    <t>Dr Ian O'Sullivan</t>
  </si>
  <si>
    <t>Pontnewydd Medical Centre</t>
  </si>
  <si>
    <t>WAL/F2/040b</t>
  </si>
  <si>
    <t>LFP/7A5S/117c</t>
  </si>
  <si>
    <t>WAL/F2/040c</t>
  </si>
  <si>
    <t>LFP/7A1E/118a</t>
  </si>
  <si>
    <t>Dr Stephanie Jenkins</t>
  </si>
  <si>
    <t>WAL/W017/001/F1/011</t>
  </si>
  <si>
    <t>Dr Stephen Kelly</t>
  </si>
  <si>
    <t>WAL/W017/021/F1/010</t>
  </si>
  <si>
    <t>Dr Christopher Battersby</t>
  </si>
  <si>
    <t>WAL/W017/002/F1/002</t>
  </si>
  <si>
    <t>WAL/W91016/800/F1/001/LIFT</t>
  </si>
  <si>
    <t>Bryn Darland Surgery</t>
  </si>
  <si>
    <t>WAL/F2/093a</t>
  </si>
  <si>
    <t>F2/7A1E/093a</t>
  </si>
  <si>
    <t>Dr Sam Abraham</t>
  </si>
  <si>
    <t>WAL/W017/011/F2/002</t>
  </si>
  <si>
    <t>WAL/W017/024/F2/001</t>
  </si>
  <si>
    <t>Mr Andrew McMurtrie</t>
  </si>
  <si>
    <t>WAL/W017/027/F2/001</t>
  </si>
  <si>
    <t>Mr Christian Seipp</t>
  </si>
  <si>
    <t>LFP/7A1E/118b</t>
  </si>
  <si>
    <t>Dr Sara Bodey</t>
  </si>
  <si>
    <t>WAL/W91016/800/F1/002/LIFT</t>
  </si>
  <si>
    <t>WAL/F2/093b</t>
  </si>
  <si>
    <t>F2/7A1E/093b</t>
  </si>
  <si>
    <t>LFP/7A1E/118c</t>
  </si>
  <si>
    <t>WAL/F2/093c</t>
  </si>
  <si>
    <t>F2/7A1E/093c</t>
  </si>
  <si>
    <t>LFP/7A3/119a</t>
  </si>
  <si>
    <t>Dr Sara Swan</t>
  </si>
  <si>
    <t>WAL/W086/001/F1/015</t>
  </si>
  <si>
    <t>WAL/W082/021/F1/020</t>
  </si>
  <si>
    <t>WAL/W086/001/F1/016</t>
  </si>
  <si>
    <t>Prof Gwyneth Davies</t>
  </si>
  <si>
    <t>WAL/W98023/800/F1/001/LIFT</t>
  </si>
  <si>
    <t>The Grove Medical Centre</t>
  </si>
  <si>
    <t>WAL/F2/060a</t>
  </si>
  <si>
    <t>F2/7A3/060a</t>
  </si>
  <si>
    <t>Mr Conor Marnane</t>
  </si>
  <si>
    <t>WAL/W082/023/F2/001</t>
  </si>
  <si>
    <t>WAL/W082/030/F2/002</t>
  </si>
  <si>
    <t>Dr Sue West-Jones</t>
  </si>
  <si>
    <t>WAL/W082/029/F2/002</t>
  </si>
  <si>
    <t>Cardio-thoracic Surgery</t>
  </si>
  <si>
    <t>Mr Saeed Ashraf</t>
  </si>
  <si>
    <t>LFP/7A3/119b</t>
  </si>
  <si>
    <t>Dr Sarah Williams</t>
  </si>
  <si>
    <t>WAL/W96002/800/F1/001/LIFT</t>
  </si>
  <si>
    <t>Pengorof Surgery</t>
  </si>
  <si>
    <t>WAL/F2/060b</t>
  </si>
  <si>
    <t>F2/7A3/060b</t>
  </si>
  <si>
    <t>LFP/7A3/119c</t>
  </si>
  <si>
    <t>Dr Taymour Sahami</t>
  </si>
  <si>
    <t>WAL/W98045/800/F1/001/LIFT</t>
  </si>
  <si>
    <t>Gower Medical Practice</t>
  </si>
  <si>
    <t>WAL/F2/060c</t>
  </si>
  <si>
    <t>F2/7A3/060c</t>
  </si>
  <si>
    <t>LFP/7A4/120a</t>
  </si>
  <si>
    <t>Dr Huw Reynolds</t>
  </si>
  <si>
    <t>WAL/W078/001/F1/022</t>
  </si>
  <si>
    <t>Dr Diane Parry</t>
  </si>
  <si>
    <t>WAL/W078/021/F1/018</t>
  </si>
  <si>
    <t>WAL/W078/030/F1/002</t>
  </si>
  <si>
    <t>WAL/W97055/800/F1/001/LIFT</t>
  </si>
  <si>
    <t>Dinas Powys Medical Centre</t>
  </si>
  <si>
    <t>WAL/F2/007a</t>
  </si>
  <si>
    <t>F2/7A4/007a</t>
  </si>
  <si>
    <t>Dr Andrea Lowman</t>
  </si>
  <si>
    <t>WAL/W075/084/F2/001</t>
  </si>
  <si>
    <t>WAL/W078/091/F2/001</t>
  </si>
  <si>
    <t>WAL/W078/011/F2/002</t>
  </si>
  <si>
    <t>Dr Tanvir Ahmed</t>
  </si>
  <si>
    <t>LFP/7A4/120b</t>
  </si>
  <si>
    <t>WAL/W97055/800/F1/002/LIFT</t>
  </si>
  <si>
    <t>WAL/F2/007b</t>
  </si>
  <si>
    <t>F2/7A4/007b</t>
  </si>
  <si>
    <t>LFP/7A4/120c</t>
  </si>
  <si>
    <t>WAL/W97034/800/F1/001/LIFT</t>
  </si>
  <si>
    <t>WAL/F2/007c</t>
  </si>
  <si>
    <t>F2/7A4/007c</t>
  </si>
  <si>
    <t>LFP/7A5W/121a</t>
  </si>
  <si>
    <t>Dr William Edwards</t>
  </si>
  <si>
    <t>WAL/W0510/001/F1/009</t>
  </si>
  <si>
    <t>Dr Clement Lai</t>
  </si>
  <si>
    <t>WAL/W0510/021/F1/010</t>
  </si>
  <si>
    <t>WAL/W0510/030/F1/004</t>
  </si>
  <si>
    <t>The New Surgery</t>
  </si>
  <si>
    <t>WAL/F2/047a</t>
  </si>
  <si>
    <t>F2/7A5W/047a</t>
  </si>
  <si>
    <t>WAL/W0510/001/F2/010</t>
  </si>
  <si>
    <t>WAL/W0510/035/F2/002</t>
  </si>
  <si>
    <t>Dr John Hounsell</t>
  </si>
  <si>
    <t>WAL/W0510/002/F2/003</t>
  </si>
  <si>
    <t>LFP/7A5W/121b</t>
  </si>
  <si>
    <t>WAL/F2/047b</t>
  </si>
  <si>
    <t>F2/7A5W/047b</t>
  </si>
  <si>
    <t>LFP/7A5W/121c</t>
  </si>
  <si>
    <t>Dr Heather Cottrell</t>
  </si>
  <si>
    <t>WAL/W95012/800/F1/001/LIFT</t>
  </si>
  <si>
    <t>Woodlands Surgery</t>
  </si>
  <si>
    <t>WAL/F2/047c</t>
  </si>
  <si>
    <t>F2/7A5W/047c</t>
  </si>
  <si>
    <t>LFP/7A1C/122a</t>
  </si>
  <si>
    <t>Dr Selena Harris</t>
  </si>
  <si>
    <t>WAL/W016/001/F1/008</t>
  </si>
  <si>
    <t>Dr Aram Baghomian</t>
  </si>
  <si>
    <t>WAL/W016/023/F1/001</t>
  </si>
  <si>
    <t>Oral and maxillo-facial surgery</t>
  </si>
  <si>
    <t>Miss Emma Woolley</t>
  </si>
  <si>
    <t>WAL/W016/030/F1/002</t>
  </si>
  <si>
    <t>WAL/W91003/800/F1/001/LIFT</t>
  </si>
  <si>
    <t>Clarence Medical Centre</t>
  </si>
  <si>
    <t>LFP/7A1C/122b</t>
  </si>
  <si>
    <t>Dr Simon Dobson</t>
  </si>
  <si>
    <t>WAL/W91003/800/F1/002/LIFT</t>
  </si>
  <si>
    <t>LFP/7A1C/122c</t>
  </si>
  <si>
    <t>Dr Kavita Verma</t>
  </si>
  <si>
    <t>Mr Richard Anthony</t>
  </si>
  <si>
    <t>WAL/W91003/800/F1/003/LIFT</t>
  </si>
  <si>
    <t>LFP/7A2E/123a</t>
  </si>
  <si>
    <t>WAL/W022/030/F1/003</t>
  </si>
  <si>
    <t>WAL/W022/001/F1/013</t>
  </si>
  <si>
    <t>WAL/W022/001/F1/012</t>
  </si>
  <si>
    <t>Dr Paul Rastall</t>
  </si>
  <si>
    <t>WAL/W022/030/F1/001/LIFT</t>
  </si>
  <si>
    <t>General Practice (SDEC)</t>
  </si>
  <si>
    <t>Dr Jonathan Morris</t>
  </si>
  <si>
    <t>WAL/F2/071a</t>
  </si>
  <si>
    <t>F2/7A2E/071a</t>
  </si>
  <si>
    <t>Dr Jitka Housova</t>
  </si>
  <si>
    <t>WAL/W022/001/F2/007</t>
  </si>
  <si>
    <t>WAL/W025/023/F2/002</t>
  </si>
  <si>
    <t>WAL/W024/052/F2/001</t>
  </si>
  <si>
    <t>Hafan Derwen</t>
  </si>
  <si>
    <t>LFP/7A2E/123b</t>
  </si>
  <si>
    <t>WAL/W022/030/F1/002/LIFT</t>
  </si>
  <si>
    <t>WAL/F2/071b</t>
  </si>
  <si>
    <t>F2/7A2E/071b</t>
  </si>
  <si>
    <t>LFP/7A2E/123c</t>
  </si>
  <si>
    <t>WAL/W022/030/F1/003/LIFT</t>
  </si>
  <si>
    <t>WAL/F2/071c</t>
  </si>
  <si>
    <t>F2/7A2E/071c</t>
  </si>
  <si>
    <t>LFP/7A5N/124a</t>
  </si>
  <si>
    <t>Dr Daniel Baker</t>
  </si>
  <si>
    <t>WAL/W059/021/F1/007</t>
  </si>
  <si>
    <t>Mr Maged Farang</t>
  </si>
  <si>
    <t>WAL/W059/001/F1/007</t>
  </si>
  <si>
    <t>Dr Susan Nolan</t>
  </si>
  <si>
    <t>WAL/W059/061/F1/002</t>
  </si>
  <si>
    <t>Mr Jonathan Hulbert</t>
  </si>
  <si>
    <t>WAL/W95001/800/F1/001/LIFT</t>
  </si>
  <si>
    <t>Park Surgery / St Johns Medical Practice</t>
  </si>
  <si>
    <t>Mr Mohamed Elnasharty</t>
  </si>
  <si>
    <t>LFP/7A5N/124b</t>
  </si>
  <si>
    <t>WAL/W95001/800/F1/002/LIFT</t>
  </si>
  <si>
    <t>LFP/7A5N/124c</t>
  </si>
  <si>
    <t>Dr Marianne Embrey</t>
  </si>
  <si>
    <t>WAL/W95001/800/F1/003/LIFT</t>
  </si>
  <si>
    <t>LFP/7A4/125a</t>
  </si>
  <si>
    <t>WAL/W075/001/F1/015</t>
  </si>
  <si>
    <t>WAL/W078/021/F1/020</t>
  </si>
  <si>
    <t>WAL/W078/002/F1/004</t>
  </si>
  <si>
    <t>WAL/W072/041/F1/001/LIFT</t>
  </si>
  <si>
    <t>Cardiff Royal Infirmary</t>
  </si>
  <si>
    <t>Dr Nicola Lomax</t>
  </si>
  <si>
    <t>WAL/F2/016a</t>
  </si>
  <si>
    <t>F2/7A4/016a</t>
  </si>
  <si>
    <t>Dr Deepali Mahajan</t>
  </si>
  <si>
    <t>WAL/W075/052/F2/001</t>
  </si>
  <si>
    <t>WAL/W078/029/F2/001</t>
  </si>
  <si>
    <t>Mr Tom Combellack</t>
  </si>
  <si>
    <t>WAL/W078/073/F2/001</t>
  </si>
  <si>
    <t>Dr Jonathan Kell</t>
  </si>
  <si>
    <t>LFP/7A4/125b</t>
  </si>
  <si>
    <t>WAL/W072/041/F1/002/LIFT</t>
  </si>
  <si>
    <t>Dr Darren Cousins</t>
  </si>
  <si>
    <t>WAL/F2/016b</t>
  </si>
  <si>
    <t>F2/7A4/016b</t>
  </si>
  <si>
    <t>LFP/7A4/125c</t>
  </si>
  <si>
    <t>WAL/W072/041/F1/003/LIFT</t>
  </si>
  <si>
    <t>WAL/F2/016c</t>
  </si>
  <si>
    <t>F2/7A4/016c</t>
  </si>
  <si>
    <t>LFP/7A6/126a</t>
  </si>
  <si>
    <t>Dr Nora Killeen</t>
  </si>
  <si>
    <t>WAL/7A6G9/002/F1/004</t>
  </si>
  <si>
    <t>Dr Yvette Cloete</t>
  </si>
  <si>
    <t>WAL/W032/011/F1/001</t>
  </si>
  <si>
    <t>Dr Allen Wilson</t>
  </si>
  <si>
    <t>WAL/7A6G9/021/F1/021</t>
  </si>
  <si>
    <t>Mr Gethin Williams</t>
  </si>
  <si>
    <t>Cwm Calon Surgery</t>
  </si>
  <si>
    <t>WAL/F2/031a</t>
  </si>
  <si>
    <t>F2/7A6/031a</t>
  </si>
  <si>
    <t>Mr Shaukat Majid</t>
  </si>
  <si>
    <t>WAL/7A6G9/021/F2/003</t>
  </si>
  <si>
    <t>WAL/W032/024/F2/001</t>
  </si>
  <si>
    <t>Mr Mark Kemp</t>
  </si>
  <si>
    <t>WAL/W035/056/F2/001</t>
  </si>
  <si>
    <t>LFP/7A6/126b</t>
  </si>
  <si>
    <t>Dr Annas Hussein</t>
  </si>
  <si>
    <t>WAL/W93044/800/F1/001/LIFT</t>
  </si>
  <si>
    <t>The Rugby Surgery</t>
  </si>
  <si>
    <t>WAL/F2/031b</t>
  </si>
  <si>
    <t>F2/7A6/031b</t>
  </si>
  <si>
    <t>LFP/7A6/126c</t>
  </si>
  <si>
    <t>WAL/F2/031c</t>
  </si>
  <si>
    <t>F2/7A6/031c</t>
  </si>
  <si>
    <t>LFP/7A6/127a</t>
  </si>
  <si>
    <t>Dr Sara Fairbairn</t>
  </si>
  <si>
    <t>WAL/7A6G9/001/F1/008</t>
  </si>
  <si>
    <t>WAL/7A6G9/021/F1/011</t>
  </si>
  <si>
    <t>Prof Ashraf Rasheed</t>
  </si>
  <si>
    <t>WAL/7A6G9/021/F1/003</t>
  </si>
  <si>
    <t>Mr Usman Khan</t>
  </si>
  <si>
    <t>WAL/W93628/800/F1/001/LIFT</t>
  </si>
  <si>
    <t>Gaer Medical Centre</t>
  </si>
  <si>
    <t>WAL/F2/032a</t>
  </si>
  <si>
    <t>F2/7A6/032a</t>
  </si>
  <si>
    <t>Miss Stella Roushias</t>
  </si>
  <si>
    <t>WAL/W032/027/F2/003</t>
  </si>
  <si>
    <t>WAL/7A6G9/002/F2/001</t>
  </si>
  <si>
    <t>Dr Soha El Behery</t>
  </si>
  <si>
    <t>WAL/W032/001/F2/004</t>
  </si>
  <si>
    <t>Dr Murali Hegde</t>
  </si>
  <si>
    <t>LFP/7A6/127b</t>
  </si>
  <si>
    <t>WAL/W93628/800/F1/002/LIFT</t>
  </si>
  <si>
    <t>WAL/F2/032b</t>
  </si>
  <si>
    <t>F2/7A6/032b</t>
  </si>
  <si>
    <t>LFP/7A6/127c</t>
  </si>
  <si>
    <t>WAL/W93628/800/F1/003/LIFT</t>
  </si>
  <si>
    <t>WAL/F2/032c</t>
  </si>
  <si>
    <t>F2/7A6/032c</t>
  </si>
  <si>
    <t>LFP/7A1W/128a</t>
  </si>
  <si>
    <t>WAL/W042/027/F1/004</t>
  </si>
  <si>
    <t>WAL/W042/001/F1/014</t>
  </si>
  <si>
    <t>WAL/W042/002/F1/001</t>
  </si>
  <si>
    <t>WAL/W042/041/F1/001/LIFT</t>
  </si>
  <si>
    <t>Dr Meenakshi Sethupathi</t>
  </si>
  <si>
    <t>WAL/F2/107a</t>
  </si>
  <si>
    <t>F2/7A1W/107a</t>
  </si>
  <si>
    <t>Mr Stuart Griffin</t>
  </si>
  <si>
    <t>WAL/W042/024/F2/002</t>
  </si>
  <si>
    <t>WAL/W042/021/F2/002</t>
  </si>
  <si>
    <t>WAL/W042/030/F2/002</t>
  </si>
  <si>
    <t>LFP/7A1W/128b</t>
  </si>
  <si>
    <t>WAL/F2/107b</t>
  </si>
  <si>
    <t>F2/7A1W/107b</t>
  </si>
  <si>
    <t>*Orthogeriatrics</t>
  </si>
  <si>
    <t>LFP/7A1W/128c</t>
  </si>
  <si>
    <t>WAL/W042/080/F1/001/LIFT</t>
  </si>
  <si>
    <t>Dr Hugh Godfrey</t>
  </si>
  <si>
    <t>WAL/F2/107c</t>
  </si>
  <si>
    <t>F2/7A1W/107c</t>
  </si>
  <si>
    <t>LFP/7A1C/129a</t>
  </si>
  <si>
    <t>Dr Eve Blakemore</t>
  </si>
  <si>
    <t>WAL/W016/001/F1/009</t>
  </si>
  <si>
    <t>WAL/W016/021/F1/010</t>
  </si>
  <si>
    <t>WAL/W016/001/F1/010</t>
  </si>
  <si>
    <t>WAL/W91003/800/F1/004/LIFT</t>
  </si>
  <si>
    <t>LFP/7A1C/129b</t>
  </si>
  <si>
    <t>LFP/7A1C/129c</t>
  </si>
  <si>
    <t>FPP/LIFT</t>
  </si>
  <si>
    <t>LFPP/7A2N/130a</t>
  </si>
  <si>
    <t>WAL/W021/001/F1/007</t>
  </si>
  <si>
    <t>WAL/W021/001/F1/008</t>
  </si>
  <si>
    <t>WAL/W021/021/F1/005</t>
  </si>
  <si>
    <t>Mr Samy Mohamed</t>
  </si>
  <si>
    <t>Ystwyth Medical Group</t>
  </si>
  <si>
    <t>WAL/F2/084a</t>
  </si>
  <si>
    <t>F2/7A2N/084a</t>
  </si>
  <si>
    <t>WAL/W021/030/F2/002</t>
  </si>
  <si>
    <t>WAL/W021/024/F2/002</t>
  </si>
  <si>
    <t>Mr Taha Mir</t>
  </si>
  <si>
    <t>WAL/W021/012/F2/001</t>
  </si>
  <si>
    <t>LFPP/7A2N/130b</t>
  </si>
  <si>
    <t>Dr Mohammed Imam</t>
  </si>
  <si>
    <t>WAL/W92039/800/F1/001/LIFT</t>
  </si>
  <si>
    <t>WAL/F2/084b</t>
  </si>
  <si>
    <t>F2/7A2N/084b</t>
  </si>
  <si>
    <t>LFPP/7A2N/130c</t>
  </si>
  <si>
    <t>Dr Sue Fish</t>
  </si>
  <si>
    <t>WAL/W92006/800/F1/001/LIFT</t>
  </si>
  <si>
    <t>Borth Surgery</t>
  </si>
  <si>
    <t>WAL/F2/084c</t>
  </si>
  <si>
    <t>F2/7A2N/084c</t>
  </si>
  <si>
    <t>LFP/7A2W/131a</t>
  </si>
  <si>
    <t>WAL/W091/035/F1/001</t>
  </si>
  <si>
    <t>WAL/W091/021/F1/005</t>
  </si>
  <si>
    <t>WAL/W091/030/F1/002</t>
  </si>
  <si>
    <t>WAL/W091/080/F1/001/LIFT</t>
  </si>
  <si>
    <t>WAL/F2/081a</t>
  </si>
  <si>
    <t>Dr Sarah Davidson</t>
  </si>
  <si>
    <t>WAL/W091/001/F2/003</t>
  </si>
  <si>
    <t>WAL/W92008/800/F2/001</t>
  </si>
  <si>
    <t>Barlow House Surgery</t>
  </si>
  <si>
    <t>Dr Jennifer Randall</t>
  </si>
  <si>
    <t>LFP/7A2W/131b</t>
  </si>
  <si>
    <t>WAL/W091/080/F1/002/LIFT</t>
  </si>
  <si>
    <t>Dr Angeliki Karatasiou</t>
  </si>
  <si>
    <t>WAL/F2/081b</t>
  </si>
  <si>
    <t>LFP/7A2W/131c</t>
  </si>
  <si>
    <t>WAL/W091/080/F1/003/LIFT</t>
  </si>
  <si>
    <t>Dr Sally Ozougwu</t>
  </si>
  <si>
    <t>WAL/F2/081c</t>
  </si>
  <si>
    <t>LFP/7A2E/132a</t>
  </si>
  <si>
    <t>WAL/W025/021/F1/007</t>
  </si>
  <si>
    <t>WAL/W022/001/F1/015</t>
  </si>
  <si>
    <t>Dr Senthil Elangovan</t>
  </si>
  <si>
    <t>WAL/W022/001/F1/014</t>
  </si>
  <si>
    <t>WAL/W00134/800/F1/001/LIFT</t>
  </si>
  <si>
    <t>WAL/F2/076a</t>
  </si>
  <si>
    <t>F2/7A2E/076a</t>
  </si>
  <si>
    <t>Dr Helen Fielding</t>
  </si>
  <si>
    <t>WAL/W022/094/F2/001</t>
  </si>
  <si>
    <t>WAL/W025/024/F2/004</t>
  </si>
  <si>
    <t>Mr Robert Yate</t>
  </si>
  <si>
    <t>WAL/W025/030/F2/004</t>
  </si>
  <si>
    <t>LFP/7A2E/132b</t>
  </si>
  <si>
    <t>Dr Sioned Jenkins</t>
  </si>
  <si>
    <t>Meddygfa Tywyn Bach</t>
  </si>
  <si>
    <t>WAL/F2/076b</t>
  </si>
  <si>
    <t>F2/7A2E/076b</t>
  </si>
  <si>
    <t>LFP/7A2E/132c</t>
  </si>
  <si>
    <t>WAL/F2/076c</t>
  </si>
  <si>
    <t>F2/7A2E/076c</t>
  </si>
  <si>
    <t>LFP/7A3/133a</t>
  </si>
  <si>
    <t>WAL/W086/001/F1/017</t>
  </si>
  <si>
    <t>WAL/W082/021/F1/021</t>
  </si>
  <si>
    <t>WAL/W087/056/F1/002</t>
  </si>
  <si>
    <t>Cefn Coed Hospital / Local Clinics</t>
  </si>
  <si>
    <t>Dr Natalie Hill</t>
  </si>
  <si>
    <t>WAL/W082/006/F1/001/LIFT</t>
  </si>
  <si>
    <t>Dr Marguerite Hill</t>
  </si>
  <si>
    <t>WAL/F2/059a</t>
  </si>
  <si>
    <t>F2/7A3/059a</t>
  </si>
  <si>
    <t>WAL/W082/028/F2/002</t>
  </si>
  <si>
    <t>WAL/W082/030/F2/001</t>
  </si>
  <si>
    <t>WAL/W082/029/F2/001</t>
  </si>
  <si>
    <t>LFP/7A3/133b</t>
  </si>
  <si>
    <t>Dr Andrew Williams</t>
  </si>
  <si>
    <t>WAL/W082/094/F1/001/LIFT</t>
  </si>
  <si>
    <t>WAL/F2/059b</t>
  </si>
  <si>
    <t>F2/7A3/059b</t>
  </si>
  <si>
    <t>LFP/7A3/133c</t>
  </si>
  <si>
    <t>Dr Clare Parker</t>
  </si>
  <si>
    <t>WAL/W082/015/F1/001/LIFT</t>
  </si>
  <si>
    <t>WAL/F2/059c</t>
  </si>
  <si>
    <t>F2/7A3/059c</t>
  </si>
  <si>
    <t>LFP/7A3/134a</t>
  </si>
  <si>
    <t>Dr Ceri Todd</t>
  </si>
  <si>
    <t>WAL/W086/001/F1/018</t>
  </si>
  <si>
    <t>WAL/W082/021/F1/022</t>
  </si>
  <si>
    <t>WAL/W082/001/F1/015</t>
  </si>
  <si>
    <t>WAL/W98608/800/F1/001/LIFT</t>
  </si>
  <si>
    <t>Abertawe Medical Partnership</t>
  </si>
  <si>
    <t>WAL/F2/068a</t>
  </si>
  <si>
    <t>F2/7A3/068a</t>
  </si>
  <si>
    <t>WAL/W082/030/F2/007</t>
  </si>
  <si>
    <t>WAL/W082/015/F2/001</t>
  </si>
  <si>
    <t>Dr Angharad Marks</t>
  </si>
  <si>
    <t>WAL/W082/028/F2/004</t>
  </si>
  <si>
    <t>LFP/7A3/134b</t>
  </si>
  <si>
    <t>Dr Bethan Morgan</t>
  </si>
  <si>
    <t>WAL/W98049/800/F1/001/LIFT</t>
  </si>
  <si>
    <t>Uplands &amp; Mumbles Surgery</t>
  </si>
  <si>
    <t>WAL/F2/068b</t>
  </si>
  <si>
    <t>F2/7A3/068b</t>
  </si>
  <si>
    <t>LFP/7A3/134c</t>
  </si>
  <si>
    <t>Harbourside Health Centre</t>
  </si>
  <si>
    <t>WAL/F2/068c</t>
  </si>
  <si>
    <t>F2/7A3/068c</t>
  </si>
  <si>
    <t>LFP/7A4/135a</t>
  </si>
  <si>
    <t>Miss Eleanor Clare Carpenter</t>
  </si>
  <si>
    <t>WAL/W078/002/F1/005</t>
  </si>
  <si>
    <t>Paediatric Surgery</t>
  </si>
  <si>
    <t>WAL/W075/001/F1/016</t>
  </si>
  <si>
    <t>WAL/W078/021/F1/019</t>
  </si>
  <si>
    <t>Mrs Patricia Duncan</t>
  </si>
  <si>
    <t>WAL/W078/034/F1/001/LIFT</t>
  </si>
  <si>
    <t>Dr Mark Raper</t>
  </si>
  <si>
    <t>WAL/F2/126a</t>
  </si>
  <si>
    <t>WAL/W078/021/F2/009</t>
  </si>
  <si>
    <t>WAL/W0715/094/F2/001</t>
  </si>
  <si>
    <t>LFP/7A4/135b</t>
  </si>
  <si>
    <t>WAL/F2/126b</t>
  </si>
  <si>
    <t>LFP/7A4/135c</t>
  </si>
  <si>
    <t>WAL/F2/126c</t>
  </si>
  <si>
    <t>LFP/7A5W/136a</t>
  </si>
  <si>
    <t>WAL/W0510/035/F1/004</t>
  </si>
  <si>
    <t>WAL/W0510/021/F1/011</t>
  </si>
  <si>
    <t>WAL/W0510/056/F1/001</t>
  </si>
  <si>
    <t>WAL/W0510/091/F1/001/LIFT</t>
  </si>
  <si>
    <t>WAL/F2/043a</t>
  </si>
  <si>
    <t>F2/7A5W/043a</t>
  </si>
  <si>
    <t>WAL/W0510/001/F2/001</t>
  </si>
  <si>
    <t>WAL/W95037/800/F2/001</t>
  </si>
  <si>
    <t>WAL/W0510/002/F2/001</t>
  </si>
  <si>
    <t>LFP/7A5W/136b</t>
  </si>
  <si>
    <t>WAL/W0510/091/F1/002/LIFT</t>
  </si>
  <si>
    <t>WAL/F2/043b</t>
  </si>
  <si>
    <t>F2/7A5W/043b</t>
  </si>
  <si>
    <t>LFP/7A5W/136c</t>
  </si>
  <si>
    <t>WAL/W0510/091/F1/003/LIFT</t>
  </si>
  <si>
    <t>WAL/F2/043c</t>
  </si>
  <si>
    <t>F2/7A5W/043c</t>
  </si>
  <si>
    <t>LFP/7A6/137a</t>
  </si>
  <si>
    <t>WAL/W032/011/F1/002</t>
  </si>
  <si>
    <t>WAL/7A6G9/001/F1/010</t>
  </si>
  <si>
    <t>Dr Freya Lodge</t>
  </si>
  <si>
    <t>WAL/7A6G9/021/F1/002</t>
  </si>
  <si>
    <t>WAL/7A6G9/094/F1/001/LIFT</t>
  </si>
  <si>
    <t>The Grange University Hospital / The Hospice of the Valleys</t>
  </si>
  <si>
    <t>Dr Aiofe Gleeson</t>
  </si>
  <si>
    <t>WAL/F2/024a</t>
  </si>
  <si>
    <t>F2/7A6/024a</t>
  </si>
  <si>
    <t>Dr Rachel Bebb</t>
  </si>
  <si>
    <t>WAL/7A6G9/002/F2/002</t>
  </si>
  <si>
    <t>WAL/W0328/001/F2/001</t>
  </si>
  <si>
    <t>WAL/7A6G9/035/F2/001</t>
  </si>
  <si>
    <t>LFP/7A6/137b</t>
  </si>
  <si>
    <t>WAL/7A6G9/094/F1/002/LIFT</t>
  </si>
  <si>
    <t>WAL/F2/024b</t>
  </si>
  <si>
    <t>F2/7A6/024b</t>
  </si>
  <si>
    <t>LFP/7A6/137c</t>
  </si>
  <si>
    <t>WAL/7A6G9/094/F1/003/LIFT</t>
  </si>
  <si>
    <t>WAL/F2/024c</t>
  </si>
  <si>
    <t>F2/7A6/024c</t>
  </si>
  <si>
    <t>Bangor University</t>
  </si>
  <si>
    <t>Medical Education</t>
  </si>
  <si>
    <t>Pathology</t>
  </si>
  <si>
    <t>Dyfi Valley Health</t>
  </si>
  <si>
    <t>Preseli Practice</t>
  </si>
  <si>
    <t>WAL/F2/017a</t>
  </si>
  <si>
    <t>F2/7A4/017a</t>
  </si>
  <si>
    <t>Dr Ruwani Katugampola</t>
  </si>
  <si>
    <t>WAL/W078/005/F2/001</t>
  </si>
  <si>
    <t>Dermatology</t>
  </si>
  <si>
    <t>WAL/W078/021/F2/008</t>
  </si>
  <si>
    <t>Mr James Horwood</t>
  </si>
  <si>
    <t>WAL/W078/007/F2/003</t>
  </si>
  <si>
    <t>Dr Nav Masani</t>
  </si>
  <si>
    <t>WAL/F2/017b</t>
  </si>
  <si>
    <t>F2/7A4/017b</t>
  </si>
  <si>
    <t>WAL/F2/017c</t>
  </si>
  <si>
    <t>F2/7A4/017c</t>
  </si>
  <si>
    <t>Educational Supervisor</t>
  </si>
  <si>
    <t>F2/7A4/006a</t>
  </si>
  <si>
    <t>WAL/F2/006a</t>
  </si>
  <si>
    <t>Dr Amlan Bhattacharya</t>
  </si>
  <si>
    <t>WAL/W078/001/F2/002</t>
  </si>
  <si>
    <t>WAL/W075/011/F2/001</t>
  </si>
  <si>
    <t>Dr Preeti Gupta</t>
  </si>
  <si>
    <t>WAL/W078/040/F2/002</t>
  </si>
  <si>
    <t>Mr Robert Howells</t>
  </si>
  <si>
    <t>F2/7A4/006b</t>
  </si>
  <si>
    <t>WAL/F2/006b</t>
  </si>
  <si>
    <t>F2/7A4/006c</t>
  </si>
  <si>
    <t>WAL/F2/006c</t>
  </si>
  <si>
    <t>F2/7A4/018a</t>
  </si>
  <si>
    <t>WAL/F2/018a</t>
  </si>
  <si>
    <t>Mr Huw Davies</t>
  </si>
  <si>
    <t>WAL/W075/021/F2/001</t>
  </si>
  <si>
    <t>WAL/W078/035/F2/001</t>
  </si>
  <si>
    <t>Dr Anna de Lloyd</t>
  </si>
  <si>
    <t>F2/7A4/018b</t>
  </si>
  <si>
    <t>WAL/F2/018b</t>
  </si>
  <si>
    <t>F2/7A4/018c</t>
  </si>
  <si>
    <t>WAL/F2/018c</t>
  </si>
  <si>
    <t>F2/7A4/020a</t>
  </si>
  <si>
    <t>WAL/F2/020a</t>
  </si>
  <si>
    <t>F2/7A4/020b</t>
  </si>
  <si>
    <t>WAL/F2/020b</t>
  </si>
  <si>
    <t>F2/7A4/020c</t>
  </si>
  <si>
    <t>WAL/F2/020c</t>
  </si>
  <si>
    <t>F2/7A5S/040a</t>
  </si>
  <si>
    <t>F2/7A5S/040b</t>
  </si>
  <si>
    <t>F2/7A5S/040c</t>
  </si>
  <si>
    <t>F2/7A5S/041a</t>
  </si>
  <si>
    <t>F2/7A5S/041b</t>
  </si>
  <si>
    <t>F2/7A5S/041c</t>
  </si>
  <si>
    <t>F2/7A5N/052a</t>
  </si>
  <si>
    <t>WAL/F2/052a</t>
  </si>
  <si>
    <t>Dr Shehnoor Tarique</t>
  </si>
  <si>
    <t>WAL/W059/001/F2/001</t>
  </si>
  <si>
    <t>WAL/W059/030/F2/001</t>
  </si>
  <si>
    <t>WAL/W059/002/F2/006</t>
  </si>
  <si>
    <t>Dr Omotakin Omolokun</t>
  </si>
  <si>
    <t>F2/7A5N/052b</t>
  </si>
  <si>
    <t>WAL/F2/052b</t>
  </si>
  <si>
    <t>F2/7A5N/052c</t>
  </si>
  <si>
    <t>WAL/F2/052c</t>
  </si>
  <si>
    <t>F2/7A5N/053a</t>
  </si>
  <si>
    <t>WAL/F2/053a</t>
  </si>
  <si>
    <t>Dr Louise Margaret Katy Walters</t>
  </si>
  <si>
    <t>WAL/W059/011/F2/001</t>
  </si>
  <si>
    <t>WAL/W95086/800/F2/001</t>
  </si>
  <si>
    <t>Morlais Medical Centre</t>
  </si>
  <si>
    <t>Dr John Powell</t>
  </si>
  <si>
    <t>WAL/W059/021/F2/001</t>
  </si>
  <si>
    <t>F2/7A5N/053b</t>
  </si>
  <si>
    <t>WAL/F2/053b</t>
  </si>
  <si>
    <t>F2/7A5N/053c</t>
  </si>
  <si>
    <t>WAL/F2/053c</t>
  </si>
  <si>
    <t>WAL/F2/055a</t>
  </si>
  <si>
    <t>Dr Bethan Rachel Thomas</t>
  </si>
  <si>
    <t>WAL/W059/002/F2/007</t>
  </si>
  <si>
    <t>WAL/W059/035/F2/001</t>
  </si>
  <si>
    <t>Dr Mohamed Hassan</t>
  </si>
  <si>
    <t>WAL/W059/040/F2/001</t>
  </si>
  <si>
    <t>WAL/F2/055b</t>
  </si>
  <si>
    <t>WAL/F2/055c</t>
  </si>
  <si>
    <t>F2/7A5N/056a</t>
  </si>
  <si>
    <t>WAL/F2/056a</t>
  </si>
  <si>
    <t>Dr Ella Harrison-Hansley</t>
  </si>
  <si>
    <t>WAL/W059/030/F2/004</t>
  </si>
  <si>
    <t>WAL/W059/002/F2/008</t>
  </si>
  <si>
    <t>WAL/W059/024/F2/001</t>
  </si>
  <si>
    <t>Mr Kyriakos Karras</t>
  </si>
  <si>
    <t>F2/7A5N/056b</t>
  </si>
  <si>
    <t>WAL/F2/056b</t>
  </si>
  <si>
    <t>F2/7A5N/056c</t>
  </si>
  <si>
    <t>WAL/F2/056c</t>
  </si>
  <si>
    <t>Pontcae Surgery</t>
  </si>
  <si>
    <t>Dr Onyebuchi Okosieme</t>
  </si>
  <si>
    <t>Mr Otumeluke Umughele</t>
  </si>
  <si>
    <t>WAL/W091/021/F2/001</t>
  </si>
  <si>
    <t>F2/7A2W/081a</t>
  </si>
  <si>
    <t>F2/7A2W/081b</t>
  </si>
  <si>
    <t>F2/7A2W/081c</t>
  </si>
  <si>
    <t>WAL/F2/108a</t>
  </si>
  <si>
    <t>Dr Danika Rafferty</t>
  </si>
  <si>
    <t>WAL/7A5L4/052/F2/002</t>
  </si>
  <si>
    <t>Maritime Resource Centre</t>
  </si>
  <si>
    <t>WAL/W059/001/F2/003</t>
  </si>
  <si>
    <t>WAL/W055/094/F2/001</t>
  </si>
  <si>
    <t>Dr Bethan Jones</t>
  </si>
  <si>
    <t>WAL/F2/108b</t>
  </si>
  <si>
    <t>WAL/F2/108c</t>
  </si>
  <si>
    <t>F2/7A5N/142a</t>
  </si>
  <si>
    <t>WAL/F2/142a</t>
  </si>
  <si>
    <t>F2/7A5N/142b</t>
  </si>
  <si>
    <t>WAL/F2/142b</t>
  </si>
  <si>
    <t>F2/7A5N/142c</t>
  </si>
  <si>
    <t>WAL/F2/142c</t>
  </si>
  <si>
    <t>F2/7A5N/143a</t>
  </si>
  <si>
    <t>WAL/F2/143a</t>
  </si>
  <si>
    <t>F2/7A5N/143b</t>
  </si>
  <si>
    <t>WAL/F2/143b</t>
  </si>
  <si>
    <t>F2/7A5N/143c</t>
  </si>
  <si>
    <t>WAL/F2/143c</t>
  </si>
  <si>
    <t>FP/7A6/057c</t>
  </si>
  <si>
    <t>FP/7A6/059c</t>
  </si>
  <si>
    <t>FP/7A6/060c</t>
  </si>
  <si>
    <t>FP/7A6/061c</t>
  </si>
  <si>
    <t>FP/7A6/062b</t>
  </si>
  <si>
    <t>FP/7A6/062c</t>
  </si>
  <si>
    <t>FP/7A6/063c</t>
  </si>
  <si>
    <t>FP/7A6/064c</t>
  </si>
  <si>
    <t>FP/7A6/065c</t>
  </si>
  <si>
    <t>FP/7A6/066c</t>
  </si>
  <si>
    <t>FP/7A6/067c</t>
  </si>
  <si>
    <t>FP/7A6/069a</t>
  </si>
  <si>
    <t>Cefn Coed Hospital</t>
  </si>
  <si>
    <t>English</t>
  </si>
  <si>
    <t>Welsh</t>
  </si>
  <si>
    <t>Linked Location (Training Sites only)</t>
  </si>
  <si>
    <t>Health Boards</t>
  </si>
  <si>
    <t>Bwrdd Iechyd Prifysgol Aneurin Bevan</t>
  </si>
  <si>
    <t>Bwrdd Iechyd Prifysgol Betsi Cadwaladr</t>
  </si>
  <si>
    <t>Bwrdd Iechyd Prifysgol Caerdydd a'r Fro</t>
  </si>
  <si>
    <t>Bwrdd Iechyd Prifysgol Cwm Taf Morgannwg</t>
  </si>
  <si>
    <t>Bwrdd Iechyd Prifysgol Hywel Dda</t>
  </si>
  <si>
    <t>Bwrdd Iechyd Prifysgol Bae Abertawe</t>
  </si>
  <si>
    <t>Training Sites</t>
  </si>
  <si>
    <t>Meddygfa Abertawe</t>
  </si>
  <si>
    <t>Swansea</t>
  </si>
  <si>
    <t>Llanelli</t>
  </si>
  <si>
    <t>Meddygfa Borth</t>
  </si>
  <si>
    <t>Borth</t>
  </si>
  <si>
    <t>Neath</t>
  </si>
  <si>
    <t>Canolfan Iechyd Bron Derw</t>
  </si>
  <si>
    <t>Bangor</t>
  </si>
  <si>
    <t>Bron Meirion</t>
  </si>
  <si>
    <t>Penrhyndeudraeth</t>
  </si>
  <si>
    <t>Ysbyty Cyffredinol Bronglais</t>
  </si>
  <si>
    <t>Aberystwyth</t>
  </si>
  <si>
    <t>Coedpoeth</t>
  </si>
  <si>
    <t>Bethesda</t>
  </si>
  <si>
    <t>Ysbyty Brenhinol Caerdydd</t>
  </si>
  <si>
    <t>Cardiff</t>
  </si>
  <si>
    <t>Ysbyty Cefn Coed / Clinigau Lleol</t>
  </si>
  <si>
    <t>Ysbyty Cefni</t>
  </si>
  <si>
    <t>Llangefni</t>
  </si>
  <si>
    <t>Chirk Surgery</t>
  </si>
  <si>
    <t>Chirk</t>
  </si>
  <si>
    <t>Rhyl</t>
  </si>
  <si>
    <t>Crane Medical Centre</t>
  </si>
  <si>
    <t>Canolfan Feddygol Crane</t>
  </si>
  <si>
    <t>Wrexham</t>
  </si>
  <si>
    <t>Abertillery</t>
  </si>
  <si>
    <t>Canolfan Feddygol Dinas Powys</t>
  </si>
  <si>
    <t>Dinas Powys</t>
  </si>
  <si>
    <t>Meddygfa Heol Dyfed</t>
  </si>
  <si>
    <t>Iechyd Bro Dyfi</t>
  </si>
  <si>
    <t>Machynlleth</t>
  </si>
  <si>
    <t>Meddygfa Eglwysbach</t>
  </si>
  <si>
    <t>Pontypridd</t>
  </si>
  <si>
    <t>Y Felinheli</t>
  </si>
  <si>
    <t>Newport</t>
  </si>
  <si>
    <t>Ysbyty Glan Clwyd</t>
  </si>
  <si>
    <t>Ysbyty Cyffredinol Glangwili</t>
  </si>
  <si>
    <t>Carmarthen</t>
  </si>
  <si>
    <t>Ysbyty Cyffredinol Glangwili / Clinigau Lleol</t>
  </si>
  <si>
    <t>Carmarthen / Llanelli</t>
  </si>
  <si>
    <t>Ysbyty Cyffredinol Glangwili / Ysbyty'r Tywysog Philip</t>
  </si>
  <si>
    <t>Topiau Aur</t>
  </si>
  <si>
    <r>
      <t>Practis Meddygol G</t>
    </r>
    <r>
      <rPr>
        <sz val="11"/>
        <color theme="1"/>
        <rFont val="Calibri"/>
        <family val="2"/>
      </rPr>
      <t>ŵyr</t>
    </r>
  </si>
  <si>
    <t>Gower</t>
  </si>
  <si>
    <t>Holyhead</t>
  </si>
  <si>
    <t>Merthyr Tydfil</t>
  </si>
  <si>
    <t>Llandovery</t>
  </si>
  <si>
    <t>Llwynhendy</t>
  </si>
  <si>
    <t>Hosbis Marie Curie</t>
  </si>
  <si>
    <t>Penarth</t>
  </si>
  <si>
    <t>Hosbis Marie Curie (Ysbyty Athrofaol Llandochau ar alwad)</t>
  </si>
  <si>
    <t>New Tredegar</t>
  </si>
  <si>
    <t>Caernarfon</t>
  </si>
  <si>
    <t>Llandeilo</t>
  </si>
  <si>
    <t>Meddygfa Teilo (Tywysog Philip ar alwad)</t>
  </si>
  <si>
    <t>Llandeilo (Llanelli)</t>
  </si>
  <si>
    <t>Burry Port</t>
  </si>
  <si>
    <t>Ysbyty Treforys</t>
  </si>
  <si>
    <t>Ysbyty Treforys (Ysbyty Singleton ar alwad)</t>
  </si>
  <si>
    <r>
      <t>Morriston Hospital / T</t>
    </r>
    <r>
      <rPr>
        <sz val="11"/>
        <color theme="1"/>
        <rFont val="Calibri"/>
        <family val="2"/>
      </rPr>
      <t>ŷ</t>
    </r>
    <r>
      <rPr>
        <sz val="11"/>
        <color theme="1"/>
        <rFont val="Calibri"/>
        <family val="2"/>
        <scheme val="minor"/>
      </rPr>
      <t xml:space="preserve"> Olwen Hospice</t>
    </r>
  </si>
  <si>
    <t>Ysbyty Treforys / Hosbis Tŷ Olwen</t>
  </si>
  <si>
    <t>Academi Ddelweddu Genedlaethol Cymru</t>
  </si>
  <si>
    <t>Pencoed</t>
  </si>
  <si>
    <t>Ysbyty Castell Nedd Port Talbot</t>
  </si>
  <si>
    <t>Port Talbot</t>
  </si>
  <si>
    <t>Ysbyty Castell Nedd Port Talbot / Clinigau Lleol</t>
  </si>
  <si>
    <t>Port Talbot / Neath</t>
  </si>
  <si>
    <t>Ysbyty Castell Nedd Port Talbot / Ysbyty Tonna</t>
  </si>
  <si>
    <t>Ysbyty Neuadd Nevill</t>
  </si>
  <si>
    <t>Abergavenny</t>
  </si>
  <si>
    <t>Meddygfa Coed Derwen</t>
  </si>
  <si>
    <t>Bridgend</t>
  </si>
  <si>
    <t>Meddygfa Padarn</t>
  </si>
  <si>
    <t>Trecynon / Aberdare</t>
  </si>
  <si>
    <t>Ystradgynlais</t>
  </si>
  <si>
    <t>Penygraig</t>
  </si>
  <si>
    <t>Canolfan Iechyd Plas Menai</t>
  </si>
  <si>
    <t>Llanfairfechan</t>
  </si>
  <si>
    <t>Canolfan Feddygol Pont Newydd</t>
  </si>
  <si>
    <t>Porth</t>
  </si>
  <si>
    <t>Ysbyty'r Tywysog Siarl</t>
  </si>
  <si>
    <t>Ysbyty'r Tywysog Siarl / Ysbyty Brenhinol Morgannwg</t>
  </si>
  <si>
    <t>Merthyr Tydfil / Llantrisant</t>
  </si>
  <si>
    <t>Ysbyty'r Tywysog Philip</t>
  </si>
  <si>
    <t>Ysbyty'r Tywysog Philip (Ysbyty Cyffredinol Glangwili ar alwad)</t>
  </si>
  <si>
    <t>Llanelli (Carmarthen)</t>
  </si>
  <si>
    <t>Ysbyty'r Tywysog Philip / Ysbyty Cyffredinol Glangwili</t>
  </si>
  <si>
    <t>Llanelli / Carmarthen</t>
  </si>
  <si>
    <t>Ysbyty Tywysoges Cymru</t>
  </si>
  <si>
    <t>Risca</t>
  </si>
  <si>
    <t>Buckley</t>
  </si>
  <si>
    <t>Ysbyty Brenhinol Morgannwg</t>
  </si>
  <si>
    <t>Pontyclun</t>
  </si>
  <si>
    <t>Ysbyty Brenhinol Morgannwg / Ysbyty Dewi Sant</t>
  </si>
  <si>
    <t>Pontyclun / Pontypridd</t>
  </si>
  <si>
    <t>Ysbyty Brenhinol Gwent</t>
  </si>
  <si>
    <t>Ysbyty Brenhinol Gwent / Ysbyty Neuadd Nevill</t>
  </si>
  <si>
    <t>Newport / Abergavenny</t>
  </si>
  <si>
    <t>Ysbyty Singleton</t>
  </si>
  <si>
    <t>St Thomas Surgery (Swansea)</t>
  </si>
  <si>
    <t>St Thomas Surgery (Abertawe)</t>
  </si>
  <si>
    <t>Ysbyty Gwynllyw</t>
  </si>
  <si>
    <t>Llawfeddygaeth Taliesin</t>
  </si>
  <si>
    <t>Lampeter</t>
  </si>
  <si>
    <t>Ysbyty Prifysgol y Faenor</t>
  </si>
  <si>
    <t>Cwmbran</t>
  </si>
  <si>
    <t>Ysbyty Prifysgol y Faenor / Ysbyty Neuadd Nevill</t>
  </si>
  <si>
    <t>Cwmbran / Abergavenny</t>
  </si>
  <si>
    <t>Ysbyty Prifysgol y Faenor / Ysbyty Brenhinol Gwent</t>
  </si>
  <si>
    <t>Cwmbran / Newport</t>
  </si>
  <si>
    <t>Ysbyty Prifysgol y Faenor / Hosbis Y Cymoedd</t>
  </si>
  <si>
    <t>Cwmbran / Ebbw Vale</t>
  </si>
  <si>
    <t>Canolfan Feddygol Grove</t>
  </si>
  <si>
    <t>Connahs Quay</t>
  </si>
  <si>
    <t>Ysbyty Athrofaol Llandochau</t>
  </si>
  <si>
    <t>Ysbyty Athrofaol Llandochau (Ysbyty Athrofaol Cymru ar alwad)</t>
  </si>
  <si>
    <t>Penarth (Cardiff)</t>
  </si>
  <si>
    <t>University Hospital Llandough / Marie Curie Hospice</t>
  </si>
  <si>
    <t xml:space="preserve"> Ysbyty Athrofaol Llandochau / Hosbis Marie Curie</t>
  </si>
  <si>
    <t>Penarth / Cardiff</t>
  </si>
  <si>
    <t>Ysbyty Athrofaol Cymru</t>
  </si>
  <si>
    <t>Ysbyty Athrofaol Cymru (Ysbyty Athrofaol Llandochau ar alwad)</t>
  </si>
  <si>
    <t>Cardiff (Penarth)</t>
  </si>
  <si>
    <t>Ysbyty Athrofaol Cymru / Ysbyty Athrofaol Llandochau</t>
  </si>
  <si>
    <t>Cardiff / Penarth</t>
  </si>
  <si>
    <t>Meddygfa Uplands a'r Mwmbwls</t>
  </si>
  <si>
    <t>The Mumbles</t>
  </si>
  <si>
    <t>Canolfan Ganser Felindre</t>
  </si>
  <si>
    <t>Ysbyty Cyffredinol Llwynhelyg</t>
  </si>
  <si>
    <t>Haverfordwest</t>
  </si>
  <si>
    <t>Maesteg</t>
  </si>
  <si>
    <t>Ysbyty Wrexham Maelor</t>
  </si>
  <si>
    <t>Trellerch</t>
  </si>
  <si>
    <t>Ystrad Mynach</t>
  </si>
  <si>
    <t>Sites</t>
  </si>
  <si>
    <t>Y Fenni</t>
  </si>
  <si>
    <t>Abertyleri</t>
  </si>
  <si>
    <t>Y Borth</t>
  </si>
  <si>
    <t>Pen-y-bont</t>
  </si>
  <si>
    <t>Bwcle</t>
  </si>
  <si>
    <t>Porth Tywyn</t>
  </si>
  <si>
    <t>Caerdydd</t>
  </si>
  <si>
    <t>Caerdydd (Penarth)</t>
  </si>
  <si>
    <t>Caerdydd / Penarth</t>
  </si>
  <si>
    <t>Caerfyrddin</t>
  </si>
  <si>
    <t>Caerfyrddin / Llanelli</t>
  </si>
  <si>
    <t>Y Waun</t>
  </si>
  <si>
    <t>Cei Connah</t>
  </si>
  <si>
    <t>Cwmbrân</t>
  </si>
  <si>
    <t>Cwmbrân / Y Fenni</t>
  </si>
  <si>
    <t>Cwmbrân / Glynebwy</t>
  </si>
  <si>
    <t>Cwmbrân / Casnewydd</t>
  </si>
  <si>
    <t>Gŵyr</t>
  </si>
  <si>
    <t>Hwlffordd</t>
  </si>
  <si>
    <t>Caergybi</t>
  </si>
  <si>
    <t>Llanbedr Pont Steffan</t>
  </si>
  <si>
    <t>Llanymddyfri</t>
  </si>
  <si>
    <t>Llanelli (Caerfyrddin)</t>
  </si>
  <si>
    <t>Llanelli / Caerfyrddin</t>
  </si>
  <si>
    <t>Llantrisant</t>
  </si>
  <si>
    <t>Llantrisant / Pontypridd</t>
  </si>
  <si>
    <t>Merthyr Tudful</t>
  </si>
  <si>
    <t>Merthyr Tudful / Llantrisant</t>
  </si>
  <si>
    <t>Castell-nedd</t>
  </si>
  <si>
    <t>Tredegar Newydd</t>
  </si>
  <si>
    <t>Casnewydd</t>
  </si>
  <si>
    <t>Casnewydd / Y Fenni</t>
  </si>
  <si>
    <t>Newport / Cwmbran</t>
  </si>
  <si>
    <t>Casnewydd / Cwmbrân</t>
  </si>
  <si>
    <t>Penarth (Caerdydd)</t>
  </si>
  <si>
    <t>Penarth / Caerdydd</t>
  </si>
  <si>
    <t>Port Talbot / Castell-nedd</t>
  </si>
  <si>
    <t>Y Porth</t>
  </si>
  <si>
    <t>Y Rhyl</t>
  </si>
  <si>
    <t>Rhisga</t>
  </si>
  <si>
    <t>Abertawe</t>
  </si>
  <si>
    <t>Mwmbwis</t>
  </si>
  <si>
    <r>
      <t>Trecynon / Aberd</t>
    </r>
    <r>
      <rPr>
        <sz val="11"/>
        <color theme="1"/>
        <rFont val="Calibri"/>
        <family val="2"/>
      </rPr>
      <t>â</t>
    </r>
    <r>
      <rPr>
        <sz val="11"/>
        <color theme="1"/>
        <rFont val="Calibri"/>
        <family val="2"/>
        <scheme val="minor"/>
      </rPr>
      <t>r</t>
    </r>
  </si>
  <si>
    <t>Tryleg</t>
  </si>
  <si>
    <t>Wrecsam</t>
  </si>
  <si>
    <t>TBCs</t>
  </si>
  <si>
    <t>Safle I'w Gadarnhau</t>
  </si>
  <si>
    <t>Arbenigedd I'w Gadarnhau</t>
  </si>
  <si>
    <t>Subspecialty to be confirmed</t>
  </si>
  <si>
    <t>Is-arbenigedd I'w Gadarnhau</t>
  </si>
  <si>
    <t>Goruchwyliwr I'w Gadarnhau</t>
  </si>
  <si>
    <t>Specialties</t>
  </si>
  <si>
    <t>Meddygaeth Fewnol Acíwt</t>
  </si>
  <si>
    <t>Eiddilwch Acíwt</t>
  </si>
  <si>
    <t>Uned Asesu Meddygol Acíwt</t>
  </si>
  <si>
    <t>Ffeibrosis Systig Oedolion</t>
  </si>
  <si>
    <t>Triniaeth Ddydd</t>
  </si>
  <si>
    <t>Anestheteg</t>
  </si>
  <si>
    <t>Llawdriniaeth ar y Fron</t>
  </si>
  <si>
    <t>Llawdriniaeth ar y Fron &amp; Llawdriniaeth Endocrinaidd</t>
  </si>
  <si>
    <t>Cardioleg</t>
  </si>
  <si>
    <t>Cardiology, Dermatology</t>
  </si>
  <si>
    <t>Cardioleg, Dermatoleg</t>
  </si>
  <si>
    <t>Llawfeddygaeth Cardio-thorasig</t>
  </si>
  <si>
    <t>Uned Penderfyniadau Clinigol</t>
  </si>
  <si>
    <t>Oncoleg Glinigol</t>
  </si>
  <si>
    <t>Oncoleg Glinigol &amp; Meddygaeth Liniarol</t>
  </si>
  <si>
    <t>Ffarmacoleg Glinigol a Therapiwteg</t>
  </si>
  <si>
    <t>Radioleg Glinigol</t>
  </si>
  <si>
    <t>Llawdriniaeth y Colon a'r Rhefr</t>
  </si>
  <si>
    <t>Llawdriniaeth y Colon a'r Rhefr &amp; Llawdriniaeth Gastroberfeddol Uchaf</t>
  </si>
  <si>
    <t>Iechyd Rhywiol ac Atgenhedlol cymunedol</t>
  </si>
  <si>
    <t>Pediatreg Cymunedol</t>
  </si>
  <si>
    <t>Seiciatreg Cymunedol</t>
  </si>
  <si>
    <t>Gofal Critigol</t>
  </si>
  <si>
    <t>Dermatoleg</t>
  </si>
  <si>
    <t>Dermatoleg &amp; HIV</t>
  </si>
  <si>
    <t>Meddygaeth Frys</t>
  </si>
  <si>
    <t>Endocrinoleg a Diabetes Mellitus</t>
  </si>
  <si>
    <t>Llawdriniaeth Endocrinaidd</t>
  </si>
  <si>
    <t>Gastroenteroleg</t>
  </si>
  <si>
    <t>Gastroenteroleg &amp; Hepatoleg</t>
  </si>
  <si>
    <t>Gastroenterology, Infectious Diseases</t>
  </si>
  <si>
    <t>Gastroenteroleg, Clefydau Heintus</t>
  </si>
  <si>
    <t>Meddygaeth Gyffredinol (Mewnol)</t>
  </si>
  <si>
    <t>Seiciatreg Gyffredinol</t>
  </si>
  <si>
    <t>Llawdriniaeth Gyffredinol</t>
  </si>
  <si>
    <t>Practis Cyffredinol</t>
  </si>
  <si>
    <t>Practis Cyffredinol (SDEC)</t>
  </si>
  <si>
    <t>Meddygaeth Genhedlol-droethol</t>
  </si>
  <si>
    <t>Meddygaeth Geriatreg</t>
  </si>
  <si>
    <t>Meddygaeth Geriatreg &amp; Meddygaeth Adsefydlu</t>
  </si>
  <si>
    <t>Meddygaeth Geriatreg &amp; Meddygaeth Strôc</t>
  </si>
  <si>
    <t>Meddygaeth Geriatreg &amp; Orthogeriatreg</t>
  </si>
  <si>
    <t>Hematoleg</t>
  </si>
  <si>
    <t>Hepatology</t>
  </si>
  <si>
    <t>Hepatoleg</t>
  </si>
  <si>
    <t>Llawdriniaeth Hepato-Pancreatico-Biliary</t>
  </si>
  <si>
    <t>Histopatholeg</t>
  </si>
  <si>
    <t>Clefydau Heintus</t>
  </si>
  <si>
    <t>Meddygaeth Gofal Dwys</t>
  </si>
  <si>
    <t>Seiciatreg Gyswllt</t>
  </si>
  <si>
    <t>Llawdriniaeth Gastroberfeddol Is</t>
  </si>
  <si>
    <t>Uned Asesu Meddygol</t>
  </si>
  <si>
    <t>Microbioleg Feddygol</t>
  </si>
  <si>
    <t>Uned Mân Anafiadau</t>
  </si>
  <si>
    <t>Addysgu Near Peer</t>
  </si>
  <si>
    <t>Meddygaeth Newyddenedigol</t>
  </si>
  <si>
    <t>Niwroleg</t>
  </si>
  <si>
    <t>Niwrolawdriniaeth</t>
  </si>
  <si>
    <t>Obstetreg a Gynaecoleg</t>
  </si>
  <si>
    <t>Seiciatreg Henaint</t>
  </si>
  <si>
    <t>Offthalmoleg</t>
  </si>
  <si>
    <t>Llawdriniaeth y Geg a Gên ac Wyneb</t>
  </si>
  <si>
    <t>Orthogeriatreg</t>
  </si>
  <si>
    <t>Clust, Trwyn a Gwddf</t>
  </si>
  <si>
    <t>Pediatreg</t>
  </si>
  <si>
    <t>Llawfeddygaeth Pediatrig</t>
  </si>
  <si>
    <t>Meddygaeth Liniarol</t>
  </si>
  <si>
    <t xml:space="preserve">Patholeg </t>
  </si>
  <si>
    <t>Pathology or Biochemistry or Neurosurgery</t>
  </si>
  <si>
    <t>Patholeg neu Biocemeg neu Niwrolawdriniaeth</t>
  </si>
  <si>
    <t>Llawdriniaeth Gosmetig</t>
  </si>
  <si>
    <t>Uned Polytrawma</t>
  </si>
  <si>
    <t>Post Anaesthetic Care Unit</t>
  </si>
  <si>
    <t>Uned Gofal Ôl-Anesthetig</t>
  </si>
  <si>
    <t>Meddygaeth Iechyd Cyhoeddus</t>
  </si>
  <si>
    <t>Meddygaeth Adsefydlu</t>
  </si>
  <si>
    <t>Meddygaeth Arennol</t>
  </si>
  <si>
    <t>Ymchwil</t>
  </si>
  <si>
    <t>Ymchwil neu Addysgu</t>
  </si>
  <si>
    <t>Ymchwil/Addysgu</t>
  </si>
  <si>
    <t>Meddygaeth Anadlol</t>
  </si>
  <si>
    <t>Rhewmatoleg</t>
  </si>
  <si>
    <t>Meddygaeth Strôc</t>
  </si>
  <si>
    <t>Seiciatreg  Camddefnyddio Sylweddau</t>
  </si>
  <si>
    <t>Trawma Llawdriniaeth Orthopedig</t>
  </si>
  <si>
    <t>Llawdriniaeth Gastroberfeddol Usaf</t>
  </si>
  <si>
    <t>Wroleg</t>
  </si>
  <si>
    <t>Llawdriniaeth Fasgwlaidd</t>
  </si>
  <si>
    <t>Mae'r daenlen hon yn cynnwys manylion lleoliad pob Rhaglen Sylfaen a gynigir yng Nghymru. Defnyddiwch hyn ar y cyd â'r wybodaeth ychwanegol a ddarperir ar ein Recriwtio wefan - https://aagic.gig.cymru/addysg-a-hyfforddiant/sylfaen/recriwtio-ar-gyfer-y-rhaglen-sylfaen/</t>
  </si>
  <si>
    <t>This spreadsheet contains the placement details of each Foundation Programme offered within Wales. Please use this in conjunction with the additional information provided on our Recruitment website - https://heiw.nhs.wales/education-and-training/recruitment/foundation-recruitment/</t>
  </si>
  <si>
    <t>Fe welwch fod y daenlen hon yn cynnwys hidlwyr er mwyn cynorthwyo gyda llywio'r Rhaglenni, ac amlinellir isod y colofnau mwyaf perthnasol ar gyfer eich cyfeirnod:</t>
  </si>
  <si>
    <t>You will find that this spreadsheet contains filters in order to assist with navigation of the Programmes, and outlined below are the most relevant columns for your reference:</t>
  </si>
  <si>
    <r>
      <rPr>
        <b/>
        <sz val="12"/>
        <color theme="1"/>
        <rFont val="Calibri"/>
        <family val="2"/>
        <scheme val="minor"/>
      </rPr>
      <t>Mae Math o Raglen</t>
    </r>
    <r>
      <rPr>
        <sz val="12"/>
        <color theme="1"/>
        <rFont val="Calibri"/>
        <family val="2"/>
        <scheme val="minor"/>
      </rPr>
      <t xml:space="preserve"> (Colofn A) yn diffinio a yw'r Rhaglen yn Rhaglen Sylfaen Arbenigol (SFP), Rhaglen Flaenoriaeth Sylfaen (FPP), Rhaglen Sylfaen Integredig Hydredol (LIFT) neu Raglen Sylfaen arferol. Mae'r rhain wedi'u codio â lliw yn unol â'r allwedd isod.</t>
    </r>
  </si>
  <si>
    <r>
      <rPr>
        <b/>
        <sz val="12"/>
        <color theme="1"/>
        <rFont val="Calibri"/>
        <family val="2"/>
        <scheme val="minor"/>
      </rPr>
      <t>Programme Type</t>
    </r>
    <r>
      <rPr>
        <sz val="12"/>
        <color theme="1"/>
        <rFont val="Calibri"/>
        <family val="2"/>
        <scheme val="minor"/>
      </rPr>
      <t xml:space="preserve"> (Column A) defines whether the Programme is a Specialised Foundation Programme (SFP), a Foundation Priority Programme (FPP), a Longitudinal Integrated Foundation Programme (LIFT) or a standard Foundation Programme (FP). These are colour coded as per the key below.</t>
    </r>
  </si>
  <si>
    <r>
      <rPr>
        <b/>
        <sz val="12"/>
        <color theme="1"/>
        <rFont val="Calibri"/>
        <family val="2"/>
        <scheme val="minor"/>
      </rPr>
      <t xml:space="preserve">Mae Cyfeirnod y Rhaglen </t>
    </r>
    <r>
      <rPr>
        <sz val="12"/>
        <color theme="1"/>
        <rFont val="Calibri"/>
        <family val="2"/>
        <scheme val="minor"/>
      </rPr>
      <t xml:space="preserve">(Colofn B) yn cynnwys ein codau cynllun (rhestr lawn o'r codau isod), ac felly gellir eu defnyddio i hidlo Rhaglenni yn ôl Bwrdd Iechyd. </t>
    </r>
    <r>
      <rPr>
        <i/>
        <sz val="12"/>
        <color theme="1"/>
        <rFont val="Calibri"/>
        <family val="2"/>
        <scheme val="minor"/>
      </rPr>
      <t>Wrth wneud hyn, byddwch yn ymwybodol bod rhai Rhaglenni'n croesi dau Fwrdd Iechyd.</t>
    </r>
  </si>
  <si>
    <r>
      <rPr>
        <b/>
        <sz val="12"/>
        <color theme="1"/>
        <rFont val="Calibri"/>
        <family val="2"/>
        <scheme val="minor"/>
      </rPr>
      <t xml:space="preserve">Programme Reference </t>
    </r>
    <r>
      <rPr>
        <sz val="12"/>
        <color theme="1"/>
        <rFont val="Calibri"/>
        <family val="2"/>
        <scheme val="minor"/>
      </rPr>
      <t xml:space="preserve">(Column B) contains our scheme codes (full list of codes below), and so can be used to filter Programmes by Health Board. </t>
    </r>
    <r>
      <rPr>
        <i/>
        <sz val="12"/>
        <color theme="1"/>
        <rFont val="Calibri"/>
        <family val="2"/>
        <scheme val="minor"/>
      </rPr>
      <t xml:space="preserve">When doing this, please be aware that some Programmes cross two Health Boards. </t>
    </r>
  </si>
  <si>
    <r>
      <rPr>
        <b/>
        <sz val="12"/>
        <color theme="1"/>
        <rFont val="Calibri"/>
        <family val="2"/>
        <scheme val="minor"/>
      </rPr>
      <t>Teitl y Rhaglen</t>
    </r>
    <r>
      <rPr>
        <sz val="12"/>
        <color theme="1"/>
        <rFont val="Calibri"/>
        <family val="2"/>
        <scheme val="minor"/>
      </rPr>
      <t xml:space="preserve"> (Colofn C) yn diffinio'r cod a roddwyd i'r Rhaglen o fewn system Oriel, a dylid cyfeirio ato wrth wneud eich Dewisiadau ar ôl eu derbyn i Ysgol Sefydledig Cymru.</t>
    </r>
  </si>
  <si>
    <r>
      <t>Programme Title</t>
    </r>
    <r>
      <rPr>
        <sz val="12"/>
        <color theme="1"/>
        <rFont val="Calibri"/>
        <family val="2"/>
        <scheme val="minor"/>
      </rPr>
      <t xml:space="preserve"> (Column C) defines the code that has been given to the Programme within the Oriel system, and should be referred to when selecting your Preferences after acceptance into the Wales Foundation School</t>
    </r>
    <r>
      <rPr>
        <b/>
        <sz val="12"/>
        <color theme="1"/>
        <rFont val="Calibri"/>
        <family val="2"/>
        <scheme val="minor"/>
      </rPr>
      <t>.</t>
    </r>
  </si>
  <si>
    <t>Codau Cynllun</t>
  </si>
  <si>
    <t xml:space="preserve">
Allwedd Lliw</t>
  </si>
  <si>
    <t>Scheme Codes</t>
  </si>
  <si>
    <t>Colour Key</t>
  </si>
  <si>
    <t>7A1</t>
  </si>
  <si>
    <t>BIP Betsi Cadwaladr</t>
  </si>
  <si>
    <t>Rhaglen Sylfaen (FP)</t>
  </si>
  <si>
    <t>Betsi Cadwaladr UHB</t>
  </si>
  <si>
    <t>Foundation Programme (FP)</t>
  </si>
  <si>
    <t>7A1W</t>
  </si>
  <si>
    <t>7A1C</t>
  </si>
  <si>
    <t>Ysbyty Glan Clywd</t>
  </si>
  <si>
    <t>7A1E</t>
  </si>
  <si>
    <t>Hyfforddiant Sylfaen Integredig Hydredol (LIFT)</t>
  </si>
  <si>
    <t>Longitudinal Integrated Foundation Training (LIFT)</t>
  </si>
  <si>
    <t>7A2</t>
  </si>
  <si>
    <t>BIP Hywel Dda</t>
  </si>
  <si>
    <t>Rhaglen Flaenoriaeth Sylfaen (FPP)</t>
  </si>
  <si>
    <t>Hywel Dda UHB</t>
  </si>
  <si>
    <t>Foundation Priority Programme (FPP)</t>
  </si>
  <si>
    <t>7A2N</t>
  </si>
  <si>
    <t>Rhaglan Sylfaen Traws Bwrdd Iechyd Prifysgol (FP-Cross)</t>
  </si>
  <si>
    <t>Cross Health Board Foundation Programme (FP-Cross)</t>
  </si>
  <si>
    <t>7A2W</t>
  </si>
  <si>
    <t>7A2E</t>
  </si>
  <si>
    <t>Rhaglen Flaenoriaeth Sylfaen / Hyfforddiant Sylfaen Integredig Hydredol (FPP/LIFT)</t>
  </si>
  <si>
    <t>Foundation Priority Programme / Longitudinal Integrated Foundation Training (FPP/LIFT)</t>
  </si>
  <si>
    <t>7A3</t>
  </si>
  <si>
    <t>BIP Bae Abertawe</t>
  </si>
  <si>
    <t>Swansea Bay UHB</t>
  </si>
  <si>
    <t>7A4</t>
  </si>
  <si>
    <t>BIP Caerdydd a'r Fro</t>
  </si>
  <si>
    <t>Cardiff &amp; Vale UHB</t>
  </si>
  <si>
    <t>7A5</t>
  </si>
  <si>
    <t>BIP Cwm Taf Morgannwg</t>
  </si>
  <si>
    <t>Cwm Taf Morgannwg UHB</t>
  </si>
  <si>
    <t>7A5N</t>
  </si>
  <si>
    <t>7A5W</t>
  </si>
  <si>
    <t>7A5S</t>
  </si>
  <si>
    <t>7A6</t>
  </si>
  <si>
    <t>BIP Aneurin Bevan</t>
  </si>
  <si>
    <t>Aneurin Bevan UHB</t>
  </si>
  <si>
    <t>Nodwch fod pob swydd yn agored i newid.</t>
  </si>
  <si>
    <t>Please note all posts are subject to change.</t>
  </si>
  <si>
    <t>O bosib ar fyr rybudd, ac yn unol ag anghenion y byrddau iechyd ac Ysgol Sylfaen Cymru. Bydd unrhyw newidiadau i swyddi neu gylchdroadau yn cwrdd â gofynion clinigol ac addysgol Rhaglen Sylfaen Cymru, a byddwn yn ymdrechu i hysbysu unrhyw bartïon yr effeithir arnynt cyn gynted â phosibl.</t>
  </si>
  <si>
    <t>Possibly at short notice, and according to the needs of the healthboards and the Wales Foundation School.  Any changes to posts or rotations will meet the clinical and educational requirements of the Wales Foundation Programme, and we will endeavour to notify any affected parties as soon as possible.</t>
  </si>
  <si>
    <t>Programme Type</t>
  </si>
  <si>
    <t>FP2023 Vacancies</t>
  </si>
  <si>
    <t>Summary of Placements</t>
  </si>
  <si>
    <t>Programme Trust</t>
  </si>
  <si>
    <t>F1 Placement 1: Location</t>
  </si>
  <si>
    <t>F1 Placement 1: Specialty / Subspecialty</t>
  </si>
  <si>
    <t>F1 Placement 2: Location</t>
  </si>
  <si>
    <t>F1 Placement 2: Specialty / Sub-specialty</t>
  </si>
  <si>
    <t>F1 Placement 3: Location</t>
  </si>
  <si>
    <t>F1 Placement 3: Specialty / Sub-Specialty</t>
  </si>
  <si>
    <t>F1 Longitudinal: Site</t>
  </si>
  <si>
    <t>F1 Longitudinal: Location</t>
  </si>
  <si>
    <t>F1 Longitudinal: Speciality</t>
  </si>
  <si>
    <t>F1 Longitudinal: Supervisor</t>
  </si>
  <si>
    <t>F2 Placement 1: Location</t>
  </si>
  <si>
    <t>F2 Placement 1: Specialty / Sub-Specialty</t>
  </si>
  <si>
    <t>F2 Placement 2: Location</t>
  </si>
  <si>
    <t>F2 Placement 2: Specialty / Sub-Specialty</t>
  </si>
  <si>
    <t>F2 Placement 3: Location</t>
  </si>
  <si>
    <t>F2 Placement 3: Specialty / Sub-Specialty</t>
  </si>
  <si>
    <t>F2 Longitudinal: Site</t>
  </si>
  <si>
    <t>F2 Longitudinal: Location</t>
  </si>
  <si>
    <t>F2 Longitudinal: Speciality</t>
  </si>
  <si>
    <t>F2 Longitudinal: Supervisor</t>
  </si>
  <si>
    <t>Math o Raglen</t>
  </si>
  <si>
    <t>Cyfeirnod y Rhaglan</t>
  </si>
  <si>
    <t>Teitl y Rhaglen</t>
  </si>
  <si>
    <t>FP2023 Swyddi Gwag</t>
  </si>
  <si>
    <t>Crynodeb o'r Lleoliadau</t>
  </si>
  <si>
    <t>Ymddiriedolaeth y Rhaglan</t>
  </si>
  <si>
    <t>S1 Goruchwyliwr Addysgol</t>
  </si>
  <si>
    <t>S1 Lleoliad 1: Safle</t>
  </si>
  <si>
    <t>S1 Lleoliad 1: Lleoliad</t>
  </si>
  <si>
    <t>S1 Lleoliad 1: Arbenigedd / Is-arbenigedd</t>
  </si>
  <si>
    <t>S1 Lleoliad 1: Goruchwyliwr Clinigol</t>
  </si>
  <si>
    <t>S1 Lleoliad 2: Safle</t>
  </si>
  <si>
    <t>S1 Lleoliad 2: Lleoliad</t>
  </si>
  <si>
    <t>S1 Lleoliad 2: Arbenigedd / Is-arbenigedd</t>
  </si>
  <si>
    <t>S1 Lleoliad 2: Goruchwyliwr Clinigol</t>
  </si>
  <si>
    <t>S1 Lleoliad 3: Safle</t>
  </si>
  <si>
    <t>S1 Lleoliad 3: Lleoliad</t>
  </si>
  <si>
    <t>S1 Lleoliad 3: Arbenigedd / Is-arbenigedd</t>
  </si>
  <si>
    <t>S1 Lleoliad 3: Goruchwyliwr Clinigol</t>
  </si>
  <si>
    <t>Hydredol S1: Safle</t>
  </si>
  <si>
    <t>Hydredol S1: Lleoliad</t>
  </si>
  <si>
    <t>Hydredol S1: Arbenigedd</t>
  </si>
  <si>
    <t>Hydredol S1: Ymddiriedolaeth</t>
  </si>
  <si>
    <t>S2 Goruchwyliwr Addysgol</t>
  </si>
  <si>
    <t>S2 Lleoliad 1: Safle</t>
  </si>
  <si>
    <t>S2 Lleoliad 1: Lleoliad</t>
  </si>
  <si>
    <t>S2 Lleoliad 1: Arbenigedd / Is-arbenigedd</t>
  </si>
  <si>
    <t>S2 Lleoliad 1: Goruchwyliwr Clinigol</t>
  </si>
  <si>
    <t>S2 Lleoliad 2: Safle</t>
  </si>
  <si>
    <t>S2 Lleoliad 2: Lleoliad</t>
  </si>
  <si>
    <t>S2 Lleoliad 2: Arbenigedd / Is-arbenigedd</t>
  </si>
  <si>
    <t>S2 Lleoliad 2: Goruchwyliwr Clinigol</t>
  </si>
  <si>
    <t>S2 Lleoliad 3: Safle</t>
  </si>
  <si>
    <t>S2 Lleoliad 3: Lleoliad</t>
  </si>
  <si>
    <t>S2 Lleoliad 3: Arbenigedd / Is-arbenigedd</t>
  </si>
  <si>
    <t>S2 Lleoliad 3: Goruchwyliwr Clinigol</t>
  </si>
  <si>
    <t>Hydredol S2: Safle</t>
  </si>
  <si>
    <t>Hydredol S2: Lleoliad</t>
  </si>
  <si>
    <t>Hydredol S2: Arbenigedd</t>
  </si>
  <si>
    <t>Hydredol S2: Ymddiriedolaeth</t>
  </si>
  <si>
    <t>SFP-Res</t>
  </si>
  <si>
    <t>SFP-Edu</t>
  </si>
  <si>
    <t>SFP-Other</t>
  </si>
  <si>
    <t>Rhaglen Sylfaen Arbenigol (SFP-Res, SFP-Edu neu SFP-Other)</t>
  </si>
  <si>
    <t>Specialised Foundation Programme (SFP-Res, SFP-Edu or SFP-Other)</t>
  </si>
  <si>
    <t>Hyfforddiant Sylfaen Integredig Hydredol / Rhaglen Sylfaen Arbenigol (LIFT/SFP-Other)</t>
  </si>
  <si>
    <t>Longitudinal Integrated Foundation Training / Specialised Foundation Programme (LIFT/SFP-Other)</t>
  </si>
  <si>
    <t xml:space="preserve">Posts in red are late changes that will differ from the details on Oriel. The allocated applicants will be contacted separately regarding these. </t>
  </si>
  <si>
    <t>FP/7A4/054a</t>
  </si>
  <si>
    <t>FP/7A4/054b</t>
  </si>
  <si>
    <t>FP/7A4/054c</t>
  </si>
  <si>
    <t>Mae swyddi mewn coch yn newidiadau hwyr fydd yn wahanol i’r manylion ar Oriel. Bydd yr ymgeiswyr dyranedig yn cael eu hysbysu ar wahân am y swyddi hyn.</t>
  </si>
  <si>
    <t>F2 SFP Project</t>
  </si>
  <si>
    <t>Dee Valley Medical Practice</t>
  </si>
  <si>
    <t>Dr Gareth Bowdler</t>
  </si>
  <si>
    <t>Beech Avenue Practice</t>
  </si>
  <si>
    <t>Dr Anna Peacock</t>
  </si>
  <si>
    <t>Dr Eman Elkattan</t>
  </si>
  <si>
    <t>Dr Charlotte Green</t>
  </si>
  <si>
    <t>Uplands and Mumbles Surgery</t>
  </si>
  <si>
    <t>F2/7A5S/042a</t>
  </si>
  <si>
    <t>F2/7A5S/042b</t>
  </si>
  <si>
    <t>F2/7A5S/042c</t>
  </si>
  <si>
    <t>F2 Programme Referemce</t>
  </si>
  <si>
    <t>NFP/7A5N/078a</t>
  </si>
  <si>
    <t>NFP/7A5N/078b</t>
  </si>
  <si>
    <t>NFP/7A5N/078c</t>
  </si>
  <si>
    <t>F2/7A5S/108a</t>
  </si>
  <si>
    <t>F2/7A5S/108b</t>
  </si>
  <si>
    <t>F2/7A5S/108c</t>
  </si>
  <si>
    <t>F2/7A5N/055a</t>
  </si>
  <si>
    <t>F2/7A5N/055b</t>
  </si>
  <si>
    <t>F2/7A5N/055c</t>
  </si>
  <si>
    <t>FP/7A5S/093a</t>
  </si>
  <si>
    <t>FP/7A5S/093b</t>
  </si>
  <si>
    <t>FP/7A5S/093c</t>
  </si>
  <si>
    <t>Cancer</t>
  </si>
  <si>
    <t>Psychiatry of Learning Disability</t>
  </si>
  <si>
    <t>Clinical Genetics</t>
  </si>
  <si>
    <t>Prof. Lance Watkins</t>
  </si>
  <si>
    <t>Dr Jane Yagoub</t>
  </si>
  <si>
    <t>Llynfi Surgery</t>
  </si>
  <si>
    <t>Dr Chander Bhan</t>
  </si>
  <si>
    <t>Community Child Health</t>
  </si>
  <si>
    <t>Pendre Surgery</t>
  </si>
  <si>
    <t>Dr Richard Purnell</t>
  </si>
  <si>
    <t>Dr Kusuma Boregowda</t>
  </si>
  <si>
    <t>Dr Margaret Ann Benton</t>
  </si>
  <si>
    <t>Dr Ka Ng</t>
  </si>
  <si>
    <t>Dr Rhodri Edwards</t>
  </si>
  <si>
    <t>Dr Ashraf Mikhail</t>
  </si>
  <si>
    <t>Dr Qazi Talat Anjum</t>
  </si>
  <si>
    <t>Dr Srinivas Chenna</t>
  </si>
  <si>
    <t>Dr Nicole Skehan</t>
  </si>
  <si>
    <t>Dr George Eltom</t>
  </si>
  <si>
    <t>Mr Andrew Burns</t>
  </si>
  <si>
    <t>Dr Ben Holst</t>
  </si>
  <si>
    <t>Upper Gastro-Intestinal Surgery</t>
  </si>
  <si>
    <t>Dr Deepannita Bhattacharjee</t>
  </si>
  <si>
    <t>Dr Madappa Viswanath</t>
  </si>
  <si>
    <t>Meddygfa Llynfi</t>
  </si>
  <si>
    <t>Dowlais</t>
  </si>
  <si>
    <t>Practis Rhodfa'r Ffawydd</t>
  </si>
  <si>
    <t>Rhosllanerchrugog</t>
  </si>
  <si>
    <t>WAL/FP/001a</t>
  </si>
  <si>
    <t>WAL/FP/001b</t>
  </si>
  <si>
    <t>WAL/FP/001c</t>
  </si>
  <si>
    <t>WAL/FP/002a</t>
  </si>
  <si>
    <t>WAL/FP/002b</t>
  </si>
  <si>
    <t>WAL/FP/002c</t>
  </si>
  <si>
    <t>WAL/FP/003a</t>
  </si>
  <si>
    <t>WAL/FP/003b</t>
  </si>
  <si>
    <t>WAL/FP/003c</t>
  </si>
  <si>
    <t>WAL/FP/004a</t>
  </si>
  <si>
    <t>WAL/FP/004b</t>
  </si>
  <si>
    <t>WAL/FP/004c</t>
  </si>
  <si>
    <t>WAL/FP/005a</t>
  </si>
  <si>
    <t>WAL/FP/005b</t>
  </si>
  <si>
    <t>WAL/FP/005c</t>
  </si>
  <si>
    <t>WAL/FP/006a</t>
  </si>
  <si>
    <t>WAL/FP/006b</t>
  </si>
  <si>
    <t>WAL/FP/006c</t>
  </si>
  <si>
    <t>WAL/FP/007a</t>
  </si>
  <si>
    <t>WAL/FP/007b</t>
  </si>
  <si>
    <t>WAL/FP/007c</t>
  </si>
  <si>
    <t>WAL/FP/008a</t>
  </si>
  <si>
    <t>WAL/FP/008b</t>
  </si>
  <si>
    <t>WAL/FP/008c</t>
  </si>
  <si>
    <t>WAL/FP/009a</t>
  </si>
  <si>
    <t>WAL/FP/009b</t>
  </si>
  <si>
    <t>WAL/FP/009c</t>
  </si>
  <si>
    <t>WAL/FP/010a</t>
  </si>
  <si>
    <t>WAL/FP/010b</t>
  </si>
  <si>
    <t>WAL/FP/010c</t>
  </si>
  <si>
    <t>WAL/FP/011a</t>
  </si>
  <si>
    <t>WAL/FP/011b</t>
  </si>
  <si>
    <t>WAL/FP/011c</t>
  </si>
  <si>
    <t>WAL/FP/012a</t>
  </si>
  <si>
    <t>WAL/FP/012b</t>
  </si>
  <si>
    <t>WAL/FP/012c</t>
  </si>
  <si>
    <t>WAL/FP/013a</t>
  </si>
  <si>
    <t>WAL/FP/013b</t>
  </si>
  <si>
    <t>WAL/FP/013c</t>
  </si>
  <si>
    <t>WAL/FP/014a</t>
  </si>
  <si>
    <t>WAL/FP/014b</t>
  </si>
  <si>
    <t>WAL/FP/014c</t>
  </si>
  <si>
    <t>WAL/FP/015a</t>
  </si>
  <si>
    <t>WAL/FP/015b</t>
  </si>
  <si>
    <t>WAL/FP/015c</t>
  </si>
  <si>
    <t>WAL/FP/016a</t>
  </si>
  <si>
    <t>WAL/FP/016b</t>
  </si>
  <si>
    <t>WAL/FP/016c</t>
  </si>
  <si>
    <t>WAL/FP/017a</t>
  </si>
  <si>
    <t>WAL/FP/017b</t>
  </si>
  <si>
    <t>WAL/FP/017c</t>
  </si>
  <si>
    <t>WAL/FP/018a</t>
  </si>
  <si>
    <t>WAL/FP/018b</t>
  </si>
  <si>
    <t>WAL/FP/018c</t>
  </si>
  <si>
    <t>WAL/FP/019a</t>
  </si>
  <si>
    <t>WAL/FP/019b</t>
  </si>
  <si>
    <t>WAL/FP/019c</t>
  </si>
  <si>
    <t>WAL/FP/020a</t>
  </si>
  <si>
    <t>WAL/FP/020b</t>
  </si>
  <si>
    <t>WAL/FP/020c</t>
  </si>
  <si>
    <t>WAL/FP/021a</t>
  </si>
  <si>
    <t>WAL/FP/021b</t>
  </si>
  <si>
    <t>WAL/FP/021c</t>
  </si>
  <si>
    <t>WAL/FP/022a</t>
  </si>
  <si>
    <t>WAL/FP/022b</t>
  </si>
  <si>
    <t>WAL/FP/022c</t>
  </si>
  <si>
    <t>WAL/FP/023a</t>
  </si>
  <si>
    <t>WAL/FP/023b</t>
  </si>
  <si>
    <t>WAL/FP/023c</t>
  </si>
  <si>
    <t>WAL/FP/024a</t>
  </si>
  <si>
    <t>WAL/FP/024b</t>
  </si>
  <si>
    <t>WAL/FP/024c</t>
  </si>
  <si>
    <t>WAL/FP/025a</t>
  </si>
  <si>
    <t>WAL/FP/025b</t>
  </si>
  <si>
    <t>WAL/FP/025c</t>
  </si>
  <si>
    <t>WAL/FP/026a</t>
  </si>
  <si>
    <t>WAL/FP/026b</t>
  </si>
  <si>
    <t>WAL/FP/026c</t>
  </si>
  <si>
    <t>WAL/FP/027a</t>
  </si>
  <si>
    <t>WAL/FP/027b</t>
  </si>
  <si>
    <t>WAL/FP/027c</t>
  </si>
  <si>
    <t>WAL/FP/028a</t>
  </si>
  <si>
    <t>WAL/FP/028b</t>
  </si>
  <si>
    <t>WAL/FP/028c</t>
  </si>
  <si>
    <t>WAL/FP/029a</t>
  </si>
  <si>
    <t>WAL/FP/029b</t>
  </si>
  <si>
    <t>WAL/FP/029c</t>
  </si>
  <si>
    <t>WAL/FP/030a</t>
  </si>
  <si>
    <t>WAL/FP/030b</t>
  </si>
  <si>
    <t>WAL/FP/030c</t>
  </si>
  <si>
    <t>WAL/FP/031a</t>
  </si>
  <si>
    <t>WAL/FP/031b</t>
  </si>
  <si>
    <t>WAL/FP/031c</t>
  </si>
  <si>
    <t>WAL/FP/032a</t>
  </si>
  <si>
    <t>WAL/FP/032b</t>
  </si>
  <si>
    <t>WAL/FP/032c</t>
  </si>
  <si>
    <t>WAL/FP/033a</t>
  </si>
  <si>
    <t>WAL/FP/033b</t>
  </si>
  <si>
    <t>WAL/FP/033c</t>
  </si>
  <si>
    <t>WAL/FP/034a</t>
  </si>
  <si>
    <t>WAL/FP/034b</t>
  </si>
  <si>
    <t>WAL/FP/034c</t>
  </si>
  <si>
    <t>WAL/FP/035a</t>
  </si>
  <si>
    <t>WAL/FP/035b</t>
  </si>
  <si>
    <t>WAL/FP/035c</t>
  </si>
  <si>
    <t>WAL/FP/036a</t>
  </si>
  <si>
    <t>WAL/FP/036b</t>
  </si>
  <si>
    <t>WAL/FP/036c</t>
  </si>
  <si>
    <t>WAL/FP/037a</t>
  </si>
  <si>
    <t>WAL/FP/037b</t>
  </si>
  <si>
    <t>WAL/FP/037c</t>
  </si>
  <si>
    <t>WAL/FP/038a</t>
  </si>
  <si>
    <t>WAL/FP/038b</t>
  </si>
  <si>
    <t>WAL/FP/038c</t>
  </si>
  <si>
    <t>WAL/FP/039a</t>
  </si>
  <si>
    <t>WAL/FP/039b</t>
  </si>
  <si>
    <t>WAL/FP/039c</t>
  </si>
  <si>
    <t>WAL/FP/040a</t>
  </si>
  <si>
    <t>WAL/FP/040b</t>
  </si>
  <si>
    <t>WAL/FP/040c</t>
  </si>
  <si>
    <t>WAL/FP/041a</t>
  </si>
  <si>
    <t>WAL/FP/041b</t>
  </si>
  <si>
    <t>WAL/FP/041c</t>
  </si>
  <si>
    <t>WAL/FP/042a</t>
  </si>
  <si>
    <t>WAL/FP/042b</t>
  </si>
  <si>
    <t>WAL/FP/042c</t>
  </si>
  <si>
    <t>WAL/FP/043a</t>
  </si>
  <si>
    <t>WAL/FP/043b</t>
  </si>
  <si>
    <t>WAL/FP/043c</t>
  </si>
  <si>
    <t>WAL/FP/044a</t>
  </si>
  <si>
    <t>WAL/FP/044b</t>
  </si>
  <si>
    <t>WAL/FP/044c</t>
  </si>
  <si>
    <t>WAL/FP/045a</t>
  </si>
  <si>
    <t>WAL/FP/045b</t>
  </si>
  <si>
    <t>WAL/FP/045c</t>
  </si>
  <si>
    <t>WAL/FP/046a</t>
  </si>
  <si>
    <t>WAL/FP/046b</t>
  </si>
  <si>
    <t>WAL/FP/046c</t>
  </si>
  <si>
    <t>WAL/FP/047b</t>
  </si>
  <si>
    <t>WAL/FP/047c</t>
  </si>
  <si>
    <t>WAL/FP/048a</t>
  </si>
  <si>
    <t>WAL/FP/048b</t>
  </si>
  <si>
    <t>WAL/FP/048c</t>
  </si>
  <si>
    <t>WAL/FP/049a</t>
  </si>
  <si>
    <t>WAL/FP/049b</t>
  </si>
  <si>
    <t>WAL/FP/049c</t>
  </si>
  <si>
    <t>WAL/FP/050a</t>
  </si>
  <si>
    <t>WAL/FP/050b</t>
  </si>
  <si>
    <t>WAL/FP/050c</t>
  </si>
  <si>
    <t>WAL/FP/051a</t>
  </si>
  <si>
    <t>WAL/FP/051b</t>
  </si>
  <si>
    <t>WAL/FP/051c</t>
  </si>
  <si>
    <t>WAL/FP/052a</t>
  </si>
  <si>
    <t>WAL/FP/052b</t>
  </si>
  <si>
    <t>WAL/FP/052c</t>
  </si>
  <si>
    <t>WAL/FP/053a</t>
  </si>
  <si>
    <t>WAL/FP/053b</t>
  </si>
  <si>
    <t>WAL/FP/053c</t>
  </si>
  <si>
    <t>WAL/FP/054a</t>
  </si>
  <si>
    <t>WAL/FP/054b</t>
  </si>
  <si>
    <t>WAL/FP/054c</t>
  </si>
  <si>
    <t>WAL/FP/055a</t>
  </si>
  <si>
    <t>WAL/FP/055b</t>
  </si>
  <si>
    <t>WAL/FP/055c</t>
  </si>
  <si>
    <t>WAL/FP/056a</t>
  </si>
  <si>
    <t>WAL/FP/056b</t>
  </si>
  <si>
    <t>WAL/FP/056c</t>
  </si>
  <si>
    <t>WAL/FP/057a</t>
  </si>
  <si>
    <t>WAL/FP/057b</t>
  </si>
  <si>
    <t>WAL/FP/057c</t>
  </si>
  <si>
    <t>WAL/FP/058a</t>
  </si>
  <si>
    <t>WAL/FP/058b</t>
  </si>
  <si>
    <t>WAL/FP/058c</t>
  </si>
  <si>
    <t>WAL/FP/059a</t>
  </si>
  <si>
    <t>WAL/FP/059b</t>
  </si>
  <si>
    <t>WAL/FP/059c</t>
  </si>
  <si>
    <t>WAL/FP/060a</t>
  </si>
  <si>
    <t>WAL/FP/060b</t>
  </si>
  <si>
    <t>WAL/FP/060c</t>
  </si>
  <si>
    <t>WAL/FP/061a</t>
  </si>
  <si>
    <t>WAL/FP/061b</t>
  </si>
  <si>
    <t>WAL/FP/061c</t>
  </si>
  <si>
    <t>WAL/FP/062a</t>
  </si>
  <si>
    <t>WAL/FP/062b</t>
  </si>
  <si>
    <t>WAL/FP/062c</t>
  </si>
  <si>
    <t>WAL/FP/063a</t>
  </si>
  <si>
    <t>WAL/FP/063b</t>
  </si>
  <si>
    <t>WAL/FP/063c</t>
  </si>
  <si>
    <t>WAL/FP/064a</t>
  </si>
  <si>
    <t>WAL/FP/064b</t>
  </si>
  <si>
    <t>WAL/FP/064c</t>
  </si>
  <si>
    <t>WAL/FP/065a</t>
  </si>
  <si>
    <t>WAL/FP/065b</t>
  </si>
  <si>
    <t>WAL/FP/065c</t>
  </si>
  <si>
    <t>WAL/FP/066a</t>
  </si>
  <si>
    <t>WAL/FP/066b</t>
  </si>
  <si>
    <t>WAL/FP/066c</t>
  </si>
  <si>
    <t>WAL/FP/067a</t>
  </si>
  <si>
    <t>WAL/FP/067b</t>
  </si>
  <si>
    <t>WAL/FP/067c</t>
  </si>
  <si>
    <t>WAL/FP/068a</t>
  </si>
  <si>
    <t>WAL/FP/068b</t>
  </si>
  <si>
    <t>WAL/FP/068c</t>
  </si>
  <si>
    <t>WAL/FP/069a</t>
  </si>
  <si>
    <t>WAL/FP/069b</t>
  </si>
  <si>
    <t>WAL/FP/069c</t>
  </si>
  <si>
    <t>WAL/FP/070a</t>
  </si>
  <si>
    <t>WAL/FP/070b</t>
  </si>
  <si>
    <t>WAL/FP/070c</t>
  </si>
  <si>
    <t>WAL/FP/071a</t>
  </si>
  <si>
    <t>WAL/FP/071b</t>
  </si>
  <si>
    <t>WAL/FP/071c</t>
  </si>
  <si>
    <t>WAL/FP/072a</t>
  </si>
  <si>
    <t>WAL/FP/072b</t>
  </si>
  <si>
    <t>WAL/FP/072c</t>
  </si>
  <si>
    <t>WAL/FP/073a</t>
  </si>
  <si>
    <t>WAL/FP/073b</t>
  </si>
  <si>
    <t>WAL/FP/073c</t>
  </si>
  <si>
    <t>WAL/FP/074a</t>
  </si>
  <si>
    <t>WAL/FP/074b</t>
  </si>
  <si>
    <t>WAL/FP/074c</t>
  </si>
  <si>
    <t>WAL/FP/075a</t>
  </si>
  <si>
    <t>WAL/FP/075b</t>
  </si>
  <si>
    <t>WAL/FP/075c</t>
  </si>
  <si>
    <t>WAL/FP/076a</t>
  </si>
  <si>
    <t>WAL/FP/076b</t>
  </si>
  <si>
    <t>WAL/FP/076c</t>
  </si>
  <si>
    <t>WAL/FP/077a</t>
  </si>
  <si>
    <t>WAL/FP/077b</t>
  </si>
  <si>
    <t>WAL/FP/077c</t>
  </si>
  <si>
    <t>WAL/FP/078a</t>
  </si>
  <si>
    <t>WAL/FP/078b</t>
  </si>
  <si>
    <t>WAL/FP/078c</t>
  </si>
  <si>
    <t>WAL/FP/079a</t>
  </si>
  <si>
    <t>WAL/FP/079b</t>
  </si>
  <si>
    <t>WAL/FP/079c</t>
  </si>
  <si>
    <t>WAL/FP/080a</t>
  </si>
  <si>
    <t>WAL/FP/080b</t>
  </si>
  <si>
    <t>WAL/FP/080c</t>
  </si>
  <si>
    <t>WAL/FP/081a</t>
  </si>
  <si>
    <t>WAL/FP/081b</t>
  </si>
  <si>
    <t>WAL/FP/081c</t>
  </si>
  <si>
    <t>WAL/FP/082a</t>
  </si>
  <si>
    <t>WAL/FP/082b</t>
  </si>
  <si>
    <t>WAL/FP/082c</t>
  </si>
  <si>
    <t>WAL/FP/083a</t>
  </si>
  <si>
    <t>WAL/FP/083b</t>
  </si>
  <si>
    <t>WAL/FP/083c</t>
  </si>
  <si>
    <t>WAL/FP/084a</t>
  </si>
  <si>
    <t>WAL/FP/084b</t>
  </si>
  <si>
    <t>WAL/FP/084c</t>
  </si>
  <si>
    <t>WAL/FP/085a</t>
  </si>
  <si>
    <t>WAL/FP/085b</t>
  </si>
  <si>
    <t>WAL/FP/085c</t>
  </si>
  <si>
    <t>WAL/FP/086a</t>
  </si>
  <si>
    <t>WAL/FP/086b</t>
  </si>
  <si>
    <t>WAL/FP/086c</t>
  </si>
  <si>
    <t>WAL/FP/087a</t>
  </si>
  <si>
    <t>WAL/FP/087b</t>
  </si>
  <si>
    <t>WAL/FP/087c</t>
  </si>
  <si>
    <t>WAL/FP/088a</t>
  </si>
  <si>
    <t>WAL/FP/088b</t>
  </si>
  <si>
    <t>WAL/FP/088c</t>
  </si>
  <si>
    <t>WAL/FP/089a</t>
  </si>
  <si>
    <t>WAL/FP/089b</t>
  </si>
  <si>
    <t>WAL/FP/089c</t>
  </si>
  <si>
    <t>WAL/FP/090a</t>
  </si>
  <si>
    <t>WAL/FP/090b</t>
  </si>
  <si>
    <t>WAL/FP/090c</t>
  </si>
  <si>
    <t>WAL/FP/091a</t>
  </si>
  <si>
    <t>WAL/FP/091b</t>
  </si>
  <si>
    <t>WAL/FP/091c</t>
  </si>
  <si>
    <t>WAL/FP/092a</t>
  </si>
  <si>
    <t>WAL/FP/092b</t>
  </si>
  <si>
    <t>WAL/FP/092c</t>
  </si>
  <si>
    <t>WAL/FP/093a</t>
  </si>
  <si>
    <t>WAL/FP/093b</t>
  </si>
  <si>
    <t>WAL/FP/093c</t>
  </si>
  <si>
    <t>WAL/FP/094a</t>
  </si>
  <si>
    <t>WAL/FP/094b</t>
  </si>
  <si>
    <t>WAL/FP/094c</t>
  </si>
  <si>
    <t>WAL/FP/095a</t>
  </si>
  <si>
    <t>WAL/FP/095b</t>
  </si>
  <si>
    <t>WAL/FP/095c</t>
  </si>
  <si>
    <t>WAL/FP/096a</t>
  </si>
  <si>
    <t>WAL/FP/096b</t>
  </si>
  <si>
    <t>WAL/FP/096c</t>
  </si>
  <si>
    <t>WAL/FP/097a</t>
  </si>
  <si>
    <t>WAL/FP/097b</t>
  </si>
  <si>
    <t>WAL/FP/097c</t>
  </si>
  <si>
    <t>WAL/FP/098a</t>
  </si>
  <si>
    <t>WAL/FP/098b</t>
  </si>
  <si>
    <t>WAL/FP/098c</t>
  </si>
  <si>
    <t>WAL/FP/099a</t>
  </si>
  <si>
    <t>WAL/FP/099b</t>
  </si>
  <si>
    <t>WAL/FP/099c</t>
  </si>
  <si>
    <t>WAL/FP/100a</t>
  </si>
  <si>
    <t>WAL/FP/100b</t>
  </si>
  <si>
    <t>WAL/FP/100c</t>
  </si>
  <si>
    <t>WAL/FP/101a</t>
  </si>
  <si>
    <t>WAL/FP/101b</t>
  </si>
  <si>
    <t>WAL/FP/101c</t>
  </si>
  <si>
    <t>WAL/FP/102a</t>
  </si>
  <si>
    <t>WAL/FP/102b</t>
  </si>
  <si>
    <t>WAL/FP/102c</t>
  </si>
  <si>
    <t>WAL/FP/103a</t>
  </si>
  <si>
    <t>WAL/FP/103b</t>
  </si>
  <si>
    <t>WAL/FP/103c</t>
  </si>
  <si>
    <t>WAL/FP/104a</t>
  </si>
  <si>
    <t>WAL/FP/104b</t>
  </si>
  <si>
    <t>WAL/FP/104c</t>
  </si>
  <si>
    <t>WAL/FP/105a</t>
  </si>
  <si>
    <t>WAL/FP/105b</t>
  </si>
  <si>
    <t>WAL/FP/105c</t>
  </si>
  <si>
    <t>WAL/FP/106a</t>
  </si>
  <si>
    <t>WAL/FP/106b</t>
  </si>
  <si>
    <t>WAL/FP/106c</t>
  </si>
  <si>
    <t>WAL/FP/107a</t>
  </si>
  <si>
    <t>WAL/FP/107b</t>
  </si>
  <si>
    <t>WAL/FP/107c</t>
  </si>
  <si>
    <t>WAL/FP/108a</t>
  </si>
  <si>
    <t>WAL/FP/108b</t>
  </si>
  <si>
    <t>WAL/FP/108c</t>
  </si>
  <si>
    <t>WAL/FP/109a</t>
  </si>
  <si>
    <t>WAL/FP/109b</t>
  </si>
  <si>
    <t>WAL/FP/109c</t>
  </si>
  <si>
    <t>WAL/FP/110a</t>
  </si>
  <si>
    <t>WAL/FP/110b</t>
  </si>
  <si>
    <t>WAL/FP/110c</t>
  </si>
  <si>
    <t>WAL/FP/111a</t>
  </si>
  <si>
    <t>WAL/FP/111b</t>
  </si>
  <si>
    <t>WAL/FP/111c</t>
  </si>
  <si>
    <t>WAL/FP/112a</t>
  </si>
  <si>
    <t>WAL/FP/112b</t>
  </si>
  <si>
    <t>WAL/FP/112c</t>
  </si>
  <si>
    <t>WAL/FP/113a</t>
  </si>
  <si>
    <t>WAL/FP/113b</t>
  </si>
  <si>
    <t>WAL/FP/113c</t>
  </si>
  <si>
    <t>WAL/FP/114a</t>
  </si>
  <si>
    <t>WAL/FP/114b</t>
  </si>
  <si>
    <t>WAL/FP/114c</t>
  </si>
  <si>
    <t>WAL/FP/115a</t>
  </si>
  <si>
    <t>WAL/FP/115b</t>
  </si>
  <si>
    <t>WAL/FP/115c</t>
  </si>
  <si>
    <t>WAL/FP/116a</t>
  </si>
  <si>
    <t>WAL/FP/116b</t>
  </si>
  <si>
    <t>WAL/FP/116c</t>
  </si>
  <si>
    <t>WAL/FP/117a</t>
  </si>
  <si>
    <t>WAL/FP/117b</t>
  </si>
  <si>
    <t>WAL/FP/117c</t>
  </si>
  <si>
    <t>WAL/FP/118a</t>
  </si>
  <si>
    <t>WAL/FP/118b</t>
  </si>
  <si>
    <t>WAL/FP/118c</t>
  </si>
  <si>
    <t>WAL/FP/119a</t>
  </si>
  <si>
    <t>WAL/FP/119b</t>
  </si>
  <si>
    <t>WAL/FP/119c</t>
  </si>
  <si>
    <t>WAL/FP/120a</t>
  </si>
  <si>
    <t>WAL/FP/120b</t>
  </si>
  <si>
    <t>WAL/FP/120c</t>
  </si>
  <si>
    <t>WAL/FP/121a</t>
  </si>
  <si>
    <t>WAL/FP/121b</t>
  </si>
  <si>
    <t>WAL/FP/121c</t>
  </si>
  <si>
    <t>WAL/FP/122a</t>
  </si>
  <si>
    <t>WAL/FP/122b</t>
  </si>
  <si>
    <t>WAL/FP/122c</t>
  </si>
  <si>
    <t>WAL/FP/123a</t>
  </si>
  <si>
    <t>WAL/FP/123b</t>
  </si>
  <si>
    <t>WAL/FP/123c</t>
  </si>
  <si>
    <t>WAL/FP/124a</t>
  </si>
  <si>
    <t>WAL/FP/124b</t>
  </si>
  <si>
    <t>WAL/FP/124c</t>
  </si>
  <si>
    <t>WAL/FP/125a</t>
  </si>
  <si>
    <t>WAL/FP/125b</t>
  </si>
  <si>
    <t>WAL/FP/125c</t>
  </si>
  <si>
    <t>WAL/FP/126a</t>
  </si>
  <si>
    <t>WAL/FP/126b</t>
  </si>
  <si>
    <t>WAL/FP/126c</t>
  </si>
  <si>
    <t>WAL/FP/127a</t>
  </si>
  <si>
    <t>WAL/FP/127b</t>
  </si>
  <si>
    <t>WAL/FP/127c</t>
  </si>
  <si>
    <t>WAL/FP/128a</t>
  </si>
  <si>
    <t>WAL/FP/128b</t>
  </si>
  <si>
    <t>WAL/FP/128c</t>
  </si>
  <si>
    <t>WAL/FP/129a</t>
  </si>
  <si>
    <t>WAL/FP/129b</t>
  </si>
  <si>
    <t>WAL/FP/129c</t>
  </si>
  <si>
    <t>WAL/FP/130a</t>
  </si>
  <si>
    <t>WAL/FP/130b</t>
  </si>
  <si>
    <t>WAL/FP/130c</t>
  </si>
  <si>
    <t>WAL/FP/131a</t>
  </si>
  <si>
    <t>WAL/FP/131b</t>
  </si>
  <si>
    <t>WAL/FP/131c</t>
  </si>
  <si>
    <t>WAL/FP/132a</t>
  </si>
  <si>
    <t>WAL/FP/132b</t>
  </si>
  <si>
    <t>WAL/FP/132c</t>
  </si>
  <si>
    <t>WAL/FP/133a</t>
  </si>
  <si>
    <t>WAL/FP/133b</t>
  </si>
  <si>
    <t>WAL/FP/133c</t>
  </si>
  <si>
    <t>WAL/FP/134a</t>
  </si>
  <si>
    <t>WAL/FP/134b</t>
  </si>
  <si>
    <t>WAL/FP/134c</t>
  </si>
  <si>
    <t>WAL/FP/135a</t>
  </si>
  <si>
    <t>WAL/FP/135b</t>
  </si>
  <si>
    <t>WAL/FP/135c</t>
  </si>
  <si>
    <t>WAL/FP/136a</t>
  </si>
  <si>
    <t>WAL/FP/136b</t>
  </si>
  <si>
    <t>WAL/FP/136c</t>
  </si>
  <si>
    <t>WAL/FP/137a</t>
  </si>
  <si>
    <t>WAL/FP/137b</t>
  </si>
  <si>
    <t>WAL/FP/137c</t>
  </si>
  <si>
    <t>Ysgol Sylfaen Cymru - Rhaglenni Sylfaen</t>
  </si>
  <si>
    <t>Wales Foundation School - Foundation Programmes</t>
  </si>
  <si>
    <t>FP/7A6/057a</t>
  </si>
  <si>
    <t>FP/7A6/057b</t>
  </si>
  <si>
    <t>FP/7A6-RQF/058a</t>
  </si>
  <si>
    <t>FP/7A6-RQF/058b</t>
  </si>
  <si>
    <t>FP/7A6-RQF/058c</t>
  </si>
  <si>
    <t>FP/7A6/059a</t>
  </si>
  <si>
    <t>FP/7A6/059b</t>
  </si>
  <si>
    <t>FP/7A6/060a</t>
  </si>
  <si>
    <t>FP/7A6/060b</t>
  </si>
  <si>
    <t>FP/7A6/061a</t>
  </si>
  <si>
    <t>FP/7A6/061b</t>
  </si>
  <si>
    <t>FP/7A6/062a</t>
  </si>
  <si>
    <t>FP/7A6/063a</t>
  </si>
  <si>
    <t>FP/7A6/063b</t>
  </si>
  <si>
    <t>FP/7A6/064a</t>
  </si>
  <si>
    <t>FP/7A6/064b</t>
  </si>
  <si>
    <t>FP/7A6/065a</t>
  </si>
  <si>
    <t>FP/7A6/065b</t>
  </si>
  <si>
    <t>FP/7A6/066a</t>
  </si>
  <si>
    <t>FP/7A6/066b</t>
  </si>
  <si>
    <t>FP/7A6/067a</t>
  </si>
  <si>
    <t>FP/7A6/067b</t>
  </si>
  <si>
    <t>FP/7A6/068a</t>
  </si>
  <si>
    <t>FP/7A6/068b</t>
  </si>
  <si>
    <t>FP/7A6/068c</t>
  </si>
  <si>
    <t>FP/7A6/069b</t>
  </si>
  <si>
    <t>FP/7A6/069c</t>
  </si>
  <si>
    <t>LFP/7A4/048a</t>
  </si>
  <si>
    <t>LFP/7A4/048b</t>
  </si>
  <si>
    <t>LFP/7A4/048c</t>
  </si>
  <si>
    <t>SFP/7A1E/071a</t>
  </si>
  <si>
    <t>SFP/7A1E/071b</t>
  </si>
  <si>
    <t>SFP/7A1E/071c</t>
  </si>
  <si>
    <t>SFP/7A1W/087a</t>
  </si>
  <si>
    <t>SFP/7A1W/087b</t>
  </si>
  <si>
    <t>SFP/7A1W/087c</t>
  </si>
  <si>
    <t>SFP/7A2W/089a</t>
  </si>
  <si>
    <t>SFP/7A2W/089b</t>
  </si>
  <si>
    <t>SFP/7A2W/089c</t>
  </si>
  <si>
    <t>AFP/7A4/001a</t>
  </si>
  <si>
    <t>AFP/7A4/001b</t>
  </si>
  <si>
    <t>AFP/7A4/001c</t>
  </si>
  <si>
    <t>AFP/7A4/002a</t>
  </si>
  <si>
    <t>AFP/7A4/002b</t>
  </si>
  <si>
    <t>AFP/7A4/002c</t>
  </si>
  <si>
    <t>AFP/7A3/003a</t>
  </si>
  <si>
    <t>AFP/7A3/003b</t>
  </si>
  <si>
    <t>AFP/7A3/003c</t>
  </si>
  <si>
    <t>AFP/7A1E/004a</t>
  </si>
  <si>
    <t>AFP/7A1E/004b</t>
  </si>
  <si>
    <t>AFP/7A1E/004c</t>
  </si>
  <si>
    <t>AFP/7A3/007a</t>
  </si>
  <si>
    <t>AFP/7A3/007b</t>
  </si>
  <si>
    <t>AFP/7A3/007c</t>
  </si>
  <si>
    <t>AFP/7A5W/010a</t>
  </si>
  <si>
    <t>AFP/7A5W/010b</t>
  </si>
  <si>
    <t>AFP/7A5W/010c</t>
  </si>
  <si>
    <t>AFP/7A4/038a</t>
  </si>
  <si>
    <t>AFP/7A4/038b</t>
  </si>
  <si>
    <t>AFP/7A4/038c</t>
  </si>
  <si>
    <t>AFP/7A4/051a</t>
  </si>
  <si>
    <t>AFP/7A4/051b</t>
  </si>
  <si>
    <t>AFP/7A4/051c</t>
  </si>
  <si>
    <t>AFP/7A1W/088a</t>
  </si>
  <si>
    <t>AFP/7A1W/088b</t>
  </si>
  <si>
    <t>AFP/7A1W/088c</t>
  </si>
  <si>
    <t>AFP/7A5S/095a</t>
  </si>
  <si>
    <t>AFP/7A5S/095b</t>
  </si>
  <si>
    <t>AFP/7A5S/095c</t>
  </si>
  <si>
    <t>Various Sites (Ceredigion)</t>
  </si>
  <si>
    <t>Ceredigion</t>
  </si>
  <si>
    <t>Safleoedd Amrywiol (Ceredigion)</t>
  </si>
  <si>
    <t>Bractis Meddygol Dyffryn Dyfrdwy</t>
  </si>
  <si>
    <t>Overton-on-Dee</t>
  </si>
  <si>
    <t>Owrtyn</t>
  </si>
  <si>
    <t>Meddygfa Pendre</t>
  </si>
  <si>
    <t>Mold</t>
  </si>
  <si>
    <t>Yr Wyddgrug</t>
  </si>
  <si>
    <t>Canolfan Iechyd Glannau'r Harbwr</t>
  </si>
  <si>
    <t>Meddygfa Preseli</t>
  </si>
  <si>
    <t>Crymych</t>
  </si>
  <si>
    <t>Milford Haven</t>
  </si>
  <si>
    <t>Aberdaugleddau</t>
  </si>
  <si>
    <t>Withybush General Hospital (Glangwili General Hospital on call)</t>
  </si>
  <si>
    <t>Ysbyty Cyffredinol Llwynhelyg (Ysbyty Cyffredinol Glangwili ar alwad)</t>
  </si>
  <si>
    <t>Haverfordwest (Carmarthen)</t>
  </si>
  <si>
    <t>Hwlffordd (Caerfyrddin)</t>
  </si>
  <si>
    <t>St Thomas Surgery (Haverfordwest)</t>
  </si>
  <si>
    <t>Meddygfa St Thomas (Hwlffordd)</t>
  </si>
  <si>
    <t>Skewen Medical Centre</t>
  </si>
  <si>
    <t>Canolfan Feddygol Sgiwen</t>
  </si>
  <si>
    <t>Skewen</t>
  </si>
  <si>
    <t>Sgiwen</t>
  </si>
  <si>
    <t>Ysbyty Cefn Coed</t>
  </si>
  <si>
    <t>St Davids</t>
  </si>
  <si>
    <t>Tyddewi</t>
  </si>
  <si>
    <t>Prifysgol Bangor</t>
  </si>
  <si>
    <t>Rhaglen CARER</t>
  </si>
  <si>
    <t>Seiciatreg Anabledd Dysgu</t>
  </si>
  <si>
    <t>Geneteg Glinigol</t>
  </si>
  <si>
    <t>Iechyd Plant Cymunedol</t>
  </si>
  <si>
    <t>Oncoleg Feddygol</t>
  </si>
  <si>
    <t xml:space="preserve">Upper Gastro-intestinal Surgery &amp; </t>
  </si>
  <si>
    <t>Geriatric Medicine &amp; Clinical Pharmacology and Therapeutics</t>
  </si>
  <si>
    <t>Meddygaeth Geriatreg &amp; Ffarmacoleg Glinigol a Therapiwteg</t>
  </si>
  <si>
    <t>Seiciatreg Oedolion</t>
  </si>
  <si>
    <t>Haematology &amp; Palliative Medicine</t>
  </si>
  <si>
    <t>Hematoleg &amp; Meddyginiaeth Liniarol</t>
  </si>
  <si>
    <t>Gofal Brys ar yr Un Diwrnod</t>
  </si>
  <si>
    <t>Cancr</t>
  </si>
  <si>
    <t>Prosiect SFP S2</t>
  </si>
  <si>
    <t>Ymchwil Clinigol</t>
  </si>
  <si>
    <t>"Meddyginiaeth y Mynydd"</t>
  </si>
  <si>
    <t>"Meddygaeth Arfordirol"</t>
  </si>
  <si>
    <t>Addysg Feddygol</t>
  </si>
  <si>
    <t>Unpaired</t>
  </si>
  <si>
    <t>SFP (NEW)</t>
  </si>
  <si>
    <t>TBC (NEW)</t>
  </si>
  <si>
    <t>F2/7A4-RQF/126a</t>
  </si>
  <si>
    <t>F2/7A4-RQF/126b</t>
  </si>
  <si>
    <t>F2/7A4-RQF/126c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</si>
</sst>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11"/>
      <color indexed="8"/>
      <name val="Calibri"/>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sz val="10"/>
      <name val="Arial"/>
      <family val="2"/>
    </font>
    <font>
      <sz val="11"/>
      <color rgb="FF000000"/>
      <name val="Calibri"/>
      <family val="2"/>
    </font>
    <font>
      <sz val="11"/>
      <color theme="1"/>
      <name val="Calibri"/>
      <family val="2"/>
    </font>
    <font>
      <sz val="12"/>
      <color theme="1"/>
      <name val="Calibri"/>
      <family val="2"/>
      <scheme val="minor"/>
    </font>
    <font>
      <b/>
      <sz val="12"/>
      <color theme="1"/>
      <name val="Calibri"/>
      <family val="2"/>
      <scheme val="minor"/>
    </font>
    <font>
      <i/>
      <sz val="12"/>
      <color theme="1"/>
      <name val="Calibri"/>
      <family val="2"/>
      <scheme val="minor"/>
    </font>
    <font>
      <u/>
      <sz val="12"/>
      <color theme="1"/>
      <name val="Calibri"/>
      <family val="2"/>
      <scheme val="minor"/>
    </font>
    <font>
      <b/>
      <i/>
      <sz val="12"/>
      <color theme="1"/>
      <name val="Calibri"/>
      <family val="2"/>
      <scheme val="minor"/>
    </font>
    <font>
      <b/>
      <sz val="10"/>
      <name val="Arial"/>
      <family val="2"/>
    </font>
    <font>
      <b/>
      <sz val="12"/>
      <color rgb="FFC00000"/>
      <name val="Calibri"/>
      <family val="2"/>
      <scheme val="minor"/>
    </font>
    <font>
      <b/>
      <u/>
      <sz val="20"/>
      <color rgb="FF000000"/>
      <name val="Calibri"/>
      <family val="2"/>
      <scheme val="minor"/>
    </font>
  </fonts>
  <fills count="4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0"/>
        <bgColor indexed="64"/>
      </patternFill>
    </fill>
    <fill>
      <patternFill patternType="solid">
        <fgColor theme="4" tint="0.39997558519241921"/>
        <bgColor indexed="64"/>
      </patternFill>
    </fill>
    <fill>
      <patternFill patternType="solid">
        <fgColor theme="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darkUp">
        <fgColor theme="4" tint="0.39994506668294322"/>
        <bgColor theme="7" tint="0.39991454817346722"/>
      </patternFill>
    </fill>
    <fill>
      <patternFill patternType="lightUp">
        <fgColor theme="6" tint="0.39994506668294322"/>
        <bgColor theme="4" tint="0.39994506668294322"/>
      </patternFill>
    </fill>
    <fill>
      <patternFill patternType="lightUp">
        <fgColor theme="0"/>
        <bgColor theme="0"/>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6">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18" borderId="0" applyNumberFormat="0" applyBorder="0" applyAlignment="0" applyProtection="0"/>
    <xf numFmtId="0" fontId="4" fillId="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5" fillId="25" borderId="0" applyNumberFormat="0" applyBorder="0" applyAlignment="0" applyProtection="0"/>
    <xf numFmtId="0" fontId="6" fillId="26" borderId="2" applyNumberFormat="0" applyAlignment="0" applyProtection="0"/>
    <xf numFmtId="0" fontId="7" fillId="27" borderId="3" applyNumberFormat="0" applyAlignment="0" applyProtection="0"/>
    <xf numFmtId="0" fontId="8" fillId="0" borderId="0" applyNumberFormat="0" applyFill="0" applyBorder="0" applyAlignment="0" applyProtection="0"/>
    <xf numFmtId="0" fontId="9" fillId="28" borderId="0" applyNumberFormat="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29" borderId="2" applyNumberFormat="0" applyAlignment="0" applyProtection="0"/>
    <xf numFmtId="0" fontId="14" fillId="0" borderId="7" applyNumberFormat="0" applyFill="0" applyAlignment="0" applyProtection="0"/>
    <xf numFmtId="0" fontId="15" fillId="30" borderId="0" applyNumberFormat="0" applyBorder="0" applyAlignment="0" applyProtection="0"/>
    <xf numFmtId="0" fontId="2" fillId="0" borderId="0"/>
    <xf numFmtId="0" fontId="1" fillId="31" borderId="8" applyNumberFormat="0" applyFont="0" applyAlignment="0" applyProtection="0"/>
    <xf numFmtId="0" fontId="16" fillId="26" borderId="9" applyNumberFormat="0" applyAlignment="0" applyProtection="0"/>
    <xf numFmtId="0" fontId="17" fillId="0" borderId="0" applyNumberFormat="0" applyFill="0" applyBorder="0" applyAlignment="0" applyProtection="0"/>
    <xf numFmtId="0" fontId="18" fillId="0" borderId="10" applyNumberFormat="0" applyFill="0" applyAlignment="0" applyProtection="0"/>
    <xf numFmtId="0" fontId="19" fillId="0" borderId="0" applyNumberFormat="0" applyFill="0" applyBorder="0" applyAlignment="0" applyProtection="0"/>
    <xf numFmtId="0" fontId="22" fillId="0" borderId="0"/>
    <xf numFmtId="0" fontId="2" fillId="0" borderId="0"/>
    <xf numFmtId="0" fontId="23" fillId="0" borderId="0" applyNumberFormat="0" applyBorder="0" applyAlignment="0"/>
  </cellStyleXfs>
  <cellXfs count="119">
    <xf numFmtId="0" fontId="0" fillId="0" borderId="0" xfId="0"/>
    <xf numFmtId="0" fontId="20" fillId="0" borderId="0" xfId="0" applyFont="1"/>
    <xf numFmtId="0" fontId="20" fillId="0" borderId="0" xfId="0" applyFont="1" applyAlignment="1">
      <alignment horizontal="center"/>
    </xf>
    <xf numFmtId="0" fontId="20" fillId="0" borderId="1" xfId="0" applyFont="1" applyBorder="1"/>
    <xf numFmtId="0" fontId="20" fillId="0" borderId="1" xfId="0" applyFont="1" applyBorder="1" applyAlignment="1">
      <alignment horizontal="center"/>
    </xf>
    <xf numFmtId="0" fontId="20" fillId="0" borderId="1" xfId="0" applyFont="1" applyBorder="1" applyAlignment="1">
      <alignment horizontal="left"/>
    </xf>
    <xf numFmtId="0" fontId="20" fillId="0" borderId="0" xfId="0" applyFont="1" applyAlignment="1">
      <alignment horizontal="left"/>
    </xf>
    <xf numFmtId="0" fontId="20" fillId="0" borderId="14" xfId="0" applyFont="1" applyBorder="1" applyAlignment="1">
      <alignment horizontal="left"/>
    </xf>
    <xf numFmtId="0" fontId="20" fillId="0" borderId="16" xfId="0" applyFont="1" applyBorder="1" applyAlignment="1">
      <alignment horizontal="left"/>
    </xf>
    <xf numFmtId="0" fontId="20" fillId="0" borderId="1" xfId="0" applyFont="1" applyBorder="1" applyAlignment="1">
      <alignment horizontal="left" wrapText="1"/>
    </xf>
    <xf numFmtId="0" fontId="20" fillId="0" borderId="15" xfId="0" applyFont="1" applyBorder="1" applyAlignment="1">
      <alignment horizontal="left"/>
    </xf>
    <xf numFmtId="0" fontId="20" fillId="0" borderId="18" xfId="0" applyFont="1" applyBorder="1" applyAlignment="1">
      <alignment horizontal="left"/>
    </xf>
    <xf numFmtId="49" fontId="21" fillId="34" borderId="20" xfId="0" applyNumberFormat="1" applyFont="1" applyFill="1" applyBorder="1" applyAlignment="1">
      <alignment horizontal="center" vertical="center" wrapText="1"/>
    </xf>
    <xf numFmtId="49" fontId="21" fillId="34" borderId="21" xfId="0" applyNumberFormat="1" applyFont="1" applyFill="1" applyBorder="1" applyAlignment="1">
      <alignment horizontal="center" vertical="center" wrapText="1"/>
    </xf>
    <xf numFmtId="49" fontId="21" fillId="33" borderId="20" xfId="0" applyNumberFormat="1" applyFont="1" applyFill="1" applyBorder="1" applyAlignment="1">
      <alignment horizontal="center" vertical="center" wrapText="1"/>
    </xf>
    <xf numFmtId="49" fontId="21" fillId="33" borderId="21" xfId="0" applyNumberFormat="1" applyFont="1" applyFill="1" applyBorder="1" applyAlignment="1">
      <alignment horizontal="center" vertical="center" wrapText="1"/>
    </xf>
    <xf numFmtId="49" fontId="21" fillId="33" borderId="22" xfId="0" applyNumberFormat="1" applyFont="1" applyFill="1" applyBorder="1" applyAlignment="1">
      <alignment horizontal="center" vertical="center" wrapText="1"/>
    </xf>
    <xf numFmtId="49" fontId="21" fillId="32" borderId="20" xfId="0" applyNumberFormat="1" applyFont="1" applyFill="1" applyBorder="1" applyAlignment="1">
      <alignment horizontal="center" vertical="center" wrapText="1"/>
    </xf>
    <xf numFmtId="49" fontId="21" fillId="32" borderId="21" xfId="0" applyNumberFormat="1" applyFont="1" applyFill="1" applyBorder="1" applyAlignment="1">
      <alignment horizontal="center" vertical="center" wrapText="1"/>
    </xf>
    <xf numFmtId="49" fontId="21" fillId="32" borderId="22" xfId="0" applyNumberFormat="1" applyFont="1" applyFill="1" applyBorder="1" applyAlignment="1">
      <alignment horizontal="center" vertical="center" wrapText="1"/>
    </xf>
    <xf numFmtId="49" fontId="21" fillId="34" borderId="22" xfId="0" applyNumberFormat="1" applyFont="1" applyFill="1" applyBorder="1" applyAlignment="1">
      <alignment horizontal="center" vertical="center" wrapText="1"/>
    </xf>
    <xf numFmtId="0" fontId="18" fillId="0" borderId="0" xfId="0" applyFont="1"/>
    <xf numFmtId="0" fontId="25" fillId="35" borderId="23" xfId="0" applyFont="1" applyFill="1" applyBorder="1"/>
    <xf numFmtId="49" fontId="25" fillId="35" borderId="24" xfId="0" applyNumberFormat="1" applyFont="1" applyFill="1" applyBorder="1" applyAlignment="1">
      <alignment wrapText="1"/>
    </xf>
    <xf numFmtId="0" fontId="25" fillId="35" borderId="24" xfId="0" applyFont="1" applyFill="1" applyBorder="1"/>
    <xf numFmtId="0" fontId="25" fillId="35" borderId="25" xfId="0" applyFont="1" applyFill="1" applyBorder="1"/>
    <xf numFmtId="0" fontId="25" fillId="0" borderId="0" xfId="0" applyFont="1"/>
    <xf numFmtId="0" fontId="25" fillId="35" borderId="26" xfId="0" applyFont="1" applyFill="1" applyBorder="1"/>
    <xf numFmtId="49" fontId="25" fillId="35" borderId="0" xfId="0" applyNumberFormat="1" applyFont="1" applyFill="1" applyAlignment="1">
      <alignment wrapText="1"/>
    </xf>
    <xf numFmtId="0" fontId="25" fillId="35" borderId="0" xfId="0" applyFont="1" applyFill="1"/>
    <xf numFmtId="0" fontId="25" fillId="35" borderId="27" xfId="0" applyFont="1" applyFill="1" applyBorder="1"/>
    <xf numFmtId="49" fontId="25" fillId="35" borderId="0" xfId="0" applyNumberFormat="1" applyFont="1" applyFill="1" applyAlignment="1">
      <alignment horizontal="left" vertical="top" wrapText="1"/>
    </xf>
    <xf numFmtId="0" fontId="25" fillId="35" borderId="0" xfId="0" applyFont="1" applyFill="1" applyAlignment="1">
      <alignment horizontal="left" vertical="top" wrapText="1"/>
    </xf>
    <xf numFmtId="0" fontId="27" fillId="35" borderId="0" xfId="0" applyFont="1" applyFill="1" applyAlignment="1">
      <alignment horizontal="left" wrapText="1"/>
    </xf>
    <xf numFmtId="0" fontId="26" fillId="35" borderId="0" xfId="0" applyFont="1" applyFill="1" applyAlignment="1">
      <alignment horizontal="left" vertical="top" wrapText="1"/>
    </xf>
    <xf numFmtId="0" fontId="28" fillId="35" borderId="0" xfId="0" applyFont="1" applyFill="1"/>
    <xf numFmtId="0" fontId="26" fillId="35" borderId="0" xfId="0" applyFont="1" applyFill="1"/>
    <xf numFmtId="0" fontId="27" fillId="35" borderId="0" xfId="0" applyFont="1" applyFill="1"/>
    <xf numFmtId="0" fontId="25" fillId="36" borderId="0" xfId="0" applyFont="1" applyFill="1"/>
    <xf numFmtId="49" fontId="29" fillId="35" borderId="0" xfId="0" applyNumberFormat="1" applyFont="1" applyFill="1" applyAlignment="1">
      <alignment horizontal="center" vertical="top" wrapText="1"/>
    </xf>
    <xf numFmtId="49" fontId="25" fillId="35" borderId="0" xfId="0" applyNumberFormat="1" applyFont="1" applyFill="1" applyAlignment="1">
      <alignment horizontal="center" vertical="top" wrapText="1"/>
    </xf>
    <xf numFmtId="49" fontId="29" fillId="35" borderId="0" xfId="0" applyNumberFormat="1" applyFont="1" applyFill="1" applyAlignment="1">
      <alignment vertical="top" wrapText="1"/>
    </xf>
    <xf numFmtId="49" fontId="29" fillId="35" borderId="0" xfId="0" applyNumberFormat="1" applyFont="1" applyFill="1" applyAlignment="1">
      <alignment horizontal="left" vertical="top" wrapText="1"/>
    </xf>
    <xf numFmtId="49" fontId="28" fillId="35" borderId="0" xfId="0" applyNumberFormat="1" applyFont="1" applyFill="1" applyAlignment="1">
      <alignment horizontal="left" vertical="top" wrapText="1"/>
    </xf>
    <xf numFmtId="0" fontId="25" fillId="35" borderId="11" xfId="0" applyFont="1" applyFill="1" applyBorder="1"/>
    <xf numFmtId="49" fontId="25" fillId="35" borderId="12" xfId="0" applyNumberFormat="1" applyFont="1" applyFill="1" applyBorder="1" applyAlignment="1">
      <alignment wrapText="1"/>
    </xf>
    <xf numFmtId="0" fontId="25" fillId="35" borderId="12" xfId="0" applyFont="1" applyFill="1" applyBorder="1"/>
    <xf numFmtId="0" fontId="25" fillId="35" borderId="36" xfId="0" applyFont="1" applyFill="1" applyBorder="1"/>
    <xf numFmtId="49" fontId="25" fillId="0" borderId="0" xfId="0" applyNumberFormat="1" applyFont="1" applyAlignment="1">
      <alignment wrapText="1"/>
    </xf>
    <xf numFmtId="49" fontId="21" fillId="38" borderId="1" xfId="0" applyNumberFormat="1" applyFont="1" applyFill="1" applyBorder="1" applyAlignment="1">
      <alignment horizontal="center" vertical="center" wrapText="1"/>
    </xf>
    <xf numFmtId="0" fontId="21" fillId="0" borderId="0" xfId="0" applyFont="1"/>
    <xf numFmtId="49" fontId="21" fillId="38" borderId="1" xfId="0" applyNumberFormat="1" applyFont="1" applyFill="1" applyBorder="1" applyAlignment="1">
      <alignment horizontal="center" vertical="top" wrapText="1"/>
    </xf>
    <xf numFmtId="0" fontId="20" fillId="0" borderId="0" xfId="0" applyFont="1" applyAlignment="1">
      <alignment horizontal="center" vertical="top" wrapText="1"/>
    </xf>
    <xf numFmtId="49" fontId="21" fillId="34" borderId="37" xfId="0" applyNumberFormat="1" applyFont="1" applyFill="1" applyBorder="1" applyAlignment="1">
      <alignment horizontal="center" vertical="center" wrapText="1"/>
    </xf>
    <xf numFmtId="0" fontId="20" fillId="0" borderId="36" xfId="0" applyFont="1" applyBorder="1" applyAlignment="1">
      <alignment horizontal="left"/>
    </xf>
    <xf numFmtId="0" fontId="20" fillId="0" borderId="0" xfId="0" applyFont="1" applyAlignment="1">
      <alignment horizontal="center" wrapText="1"/>
    </xf>
    <xf numFmtId="0" fontId="21" fillId="0" borderId="38" xfId="0" applyFont="1" applyBorder="1" applyAlignment="1">
      <alignment horizontal="left"/>
    </xf>
    <xf numFmtId="0" fontId="21" fillId="0" borderId="40" xfId="0" applyFont="1" applyBorder="1" applyAlignment="1">
      <alignment horizontal="left"/>
    </xf>
    <xf numFmtId="0" fontId="21" fillId="0" borderId="41" xfId="0" applyFont="1" applyBorder="1" applyAlignment="1">
      <alignment horizontal="left"/>
    </xf>
    <xf numFmtId="0" fontId="21" fillId="0" borderId="18" xfId="0" applyFont="1" applyBorder="1" applyAlignment="1">
      <alignment horizontal="left"/>
    </xf>
    <xf numFmtId="0" fontId="21" fillId="0" borderId="17" xfId="0" applyFont="1" applyBorder="1" applyAlignment="1">
      <alignment horizontal="left"/>
    </xf>
    <xf numFmtId="0" fontId="21" fillId="0" borderId="1" xfId="0" applyFont="1" applyBorder="1" applyAlignment="1">
      <alignment horizontal="left"/>
    </xf>
    <xf numFmtId="0" fontId="21" fillId="0" borderId="19" xfId="0" applyFont="1" applyBorder="1" applyAlignment="1">
      <alignment horizontal="left"/>
    </xf>
    <xf numFmtId="0" fontId="21" fillId="0" borderId="16" xfId="0" applyFont="1" applyBorder="1" applyAlignment="1">
      <alignment horizontal="left"/>
    </xf>
    <xf numFmtId="0" fontId="21" fillId="0" borderId="15" xfId="0" applyFont="1" applyBorder="1" applyAlignment="1">
      <alignment horizontal="left"/>
    </xf>
    <xf numFmtId="0" fontId="30" fillId="0" borderId="1" xfId="43" applyFont="1" applyBorder="1" applyAlignment="1">
      <alignment horizontal="left"/>
    </xf>
    <xf numFmtId="0" fontId="21" fillId="0" borderId="1" xfId="0" applyFont="1" applyBorder="1" applyAlignment="1">
      <alignment horizontal="left" wrapText="1"/>
    </xf>
    <xf numFmtId="0" fontId="21" fillId="0" borderId="14" xfId="0" applyFont="1" applyBorder="1" applyAlignment="1">
      <alignment horizontal="left"/>
    </xf>
    <xf numFmtId="0" fontId="21" fillId="0" borderId="36" xfId="0" applyFont="1" applyBorder="1" applyAlignment="1">
      <alignment horizontal="left"/>
    </xf>
    <xf numFmtId="49" fontId="0" fillId="35" borderId="0" xfId="0" applyNumberFormat="1" applyFill="1" applyAlignment="1">
      <alignment horizontal="left" wrapText="1"/>
    </xf>
    <xf numFmtId="0" fontId="21" fillId="0" borderId="39" xfId="0" applyFont="1" applyBorder="1" applyAlignment="1">
      <alignment horizontal="left"/>
    </xf>
    <xf numFmtId="0" fontId="20" fillId="0" borderId="1" xfId="0" applyFont="1" applyBorder="1" applyAlignment="1">
      <alignment horizontal="left" vertical="top" wrapText="1"/>
    </xf>
    <xf numFmtId="0" fontId="21" fillId="0" borderId="1" xfId="0" applyFont="1" applyBorder="1"/>
    <xf numFmtId="0" fontId="21" fillId="0" borderId="1" xfId="0" applyFont="1" applyBorder="1" applyAlignment="1">
      <alignment horizontal="center"/>
    </xf>
    <xf numFmtId="0" fontId="21" fillId="0" borderId="1" xfId="0" applyFont="1" applyBorder="1" applyAlignment="1">
      <alignment horizontal="left" vertical="top" wrapText="1"/>
    </xf>
    <xf numFmtId="0" fontId="25" fillId="40" borderId="0" xfId="0" applyFont="1" applyFill="1"/>
    <xf numFmtId="0" fontId="25" fillId="41" borderId="0" xfId="0" applyFont="1" applyFill="1" applyAlignment="1">
      <alignment horizontal="left"/>
    </xf>
    <xf numFmtId="0" fontId="25" fillId="41" borderId="0" xfId="0" applyFont="1" applyFill="1"/>
    <xf numFmtId="0" fontId="25" fillId="42" borderId="0" xfId="0" applyFont="1" applyFill="1"/>
    <xf numFmtId="0" fontId="25" fillId="43" borderId="0" xfId="0" applyFont="1" applyFill="1"/>
    <xf numFmtId="49" fontId="25" fillId="35" borderId="0" xfId="0" applyNumberFormat="1" applyFont="1" applyFill="1" applyAlignment="1">
      <alignment horizontal="left" vertical="top" wrapText="1"/>
    </xf>
    <xf numFmtId="49" fontId="28" fillId="35" borderId="0" xfId="0" applyNumberFormat="1" applyFont="1" applyFill="1" applyAlignment="1">
      <alignment horizontal="left" vertical="top" wrapText="1"/>
    </xf>
    <xf numFmtId="0" fontId="25" fillId="39" borderId="0" xfId="0" applyFont="1" applyFill="1" applyAlignment="1">
      <alignment horizontal="left"/>
    </xf>
    <xf numFmtId="0" fontId="25" fillId="35" borderId="0" xfId="0" applyFont="1" applyFill="1" applyAlignment="1">
      <alignment horizontal="left"/>
    </xf>
    <xf numFmtId="49" fontId="29" fillId="35" borderId="0" xfId="0" applyNumberFormat="1" applyFont="1" applyFill="1" applyAlignment="1">
      <alignment horizontal="left" vertical="top" wrapText="1"/>
    </xf>
    <xf numFmtId="49" fontId="25" fillId="37" borderId="33" xfId="0" applyNumberFormat="1" applyFont="1" applyFill="1" applyBorder="1" applyAlignment="1">
      <alignment vertical="top" wrapText="1"/>
    </xf>
    <xf numFmtId="49" fontId="25" fillId="37" borderId="34" xfId="0" applyNumberFormat="1" applyFont="1" applyFill="1" applyBorder="1" applyAlignment="1">
      <alignment vertical="top" wrapText="1"/>
    </xf>
    <xf numFmtId="49" fontId="25" fillId="37" borderId="35" xfId="0" applyNumberFormat="1" applyFont="1" applyFill="1" applyBorder="1" applyAlignment="1">
      <alignment vertical="top" wrapText="1"/>
    </xf>
    <xf numFmtId="49" fontId="28" fillId="35" borderId="0" xfId="0" applyNumberFormat="1" applyFont="1" applyFill="1" applyAlignment="1">
      <alignment vertical="top" wrapText="1"/>
    </xf>
    <xf numFmtId="49" fontId="25" fillId="35" borderId="0" xfId="0" applyNumberFormat="1" applyFont="1" applyFill="1" applyAlignment="1">
      <alignment vertical="top" wrapText="1"/>
    </xf>
    <xf numFmtId="49" fontId="0" fillId="35" borderId="0" xfId="0" applyNumberFormat="1" applyFill="1" applyAlignment="1">
      <alignment wrapText="1"/>
    </xf>
    <xf numFmtId="0" fontId="25" fillId="44" borderId="0" xfId="0" applyFont="1" applyFill="1"/>
    <xf numFmtId="0" fontId="20" fillId="0" borderId="13" xfId="0" applyFont="1" applyBorder="1" applyAlignment="1">
      <alignment horizontal="left"/>
    </xf>
    <xf numFmtId="0" fontId="21" fillId="0" borderId="0" xfId="0" applyFont="1" applyBorder="1"/>
    <xf numFmtId="0" fontId="0" fillId="0" borderId="1" xfId="0" applyBorder="1"/>
    <xf numFmtId="0" fontId="0" fillId="0" borderId="0" xfId="0" applyAlignment="1">
      <alignment horizontal="center" vertical="center" textRotation="90"/>
    </xf>
    <xf numFmtId="0" fontId="25" fillId="35" borderId="0" xfId="0" applyFont="1" applyFill="1" applyAlignment="1">
      <alignment horizontal="left" vertical="top" wrapText="1"/>
    </xf>
    <xf numFmtId="0" fontId="25" fillId="35" borderId="0" xfId="0" applyFont="1" applyFill="1" applyAlignment="1">
      <alignment horizontal="left" wrapText="1"/>
    </xf>
    <xf numFmtId="0" fontId="27" fillId="35" borderId="0" xfId="0" applyFont="1" applyFill="1" applyAlignment="1">
      <alignment horizontal="left" wrapText="1"/>
    </xf>
    <xf numFmtId="0" fontId="26" fillId="35" borderId="0" xfId="0" applyFont="1" applyFill="1" applyAlignment="1">
      <alignment horizontal="left" vertical="top" wrapText="1"/>
    </xf>
    <xf numFmtId="49" fontId="0" fillId="35" borderId="0" xfId="0" applyNumberFormat="1" applyFill="1" applyAlignment="1">
      <alignment horizontal="left" wrapText="1"/>
    </xf>
    <xf numFmtId="49" fontId="25" fillId="35" borderId="0" xfId="0" applyNumberFormat="1" applyFont="1" applyFill="1" applyAlignment="1">
      <alignment horizontal="left" vertical="top" wrapText="1"/>
    </xf>
    <xf numFmtId="49" fontId="0" fillId="35" borderId="0" xfId="0" applyNumberFormat="1" applyFill="1" applyAlignment="1">
      <alignment horizontal="center" vertical="top" wrapText="1"/>
    </xf>
    <xf numFmtId="0" fontId="32" fillId="0" borderId="0" xfId="0" applyFont="1" applyAlignment="1">
      <alignment horizontal="center" vertical="center" wrapText="1"/>
    </xf>
    <xf numFmtId="0" fontId="26" fillId="35" borderId="0" xfId="0" applyFont="1" applyFill="1" applyAlignment="1">
      <alignment horizontal="left"/>
    </xf>
    <xf numFmtId="49" fontId="29" fillId="37" borderId="31" xfId="0" applyNumberFormat="1" applyFont="1" applyFill="1" applyBorder="1" applyAlignment="1">
      <alignment horizontal="center" vertical="top" wrapText="1"/>
    </xf>
    <xf numFmtId="49" fontId="29" fillId="37" borderId="0" xfId="0" applyNumberFormat="1" applyFont="1" applyFill="1" applyBorder="1" applyAlignment="1">
      <alignment horizontal="center" vertical="top" wrapText="1"/>
    </xf>
    <xf numFmtId="49" fontId="29" fillId="37" borderId="32" xfId="0" applyNumberFormat="1" applyFont="1" applyFill="1" applyBorder="1" applyAlignment="1">
      <alignment horizontal="center" vertical="top" wrapText="1"/>
    </xf>
    <xf numFmtId="0" fontId="25" fillId="35" borderId="0" xfId="0" applyFont="1" applyFill="1" applyAlignment="1">
      <alignment horizontal="left"/>
    </xf>
    <xf numFmtId="49" fontId="31" fillId="37" borderId="31" xfId="0" applyNumberFormat="1" applyFont="1" applyFill="1" applyBorder="1" applyAlignment="1">
      <alignment horizontal="center" vertical="top" wrapText="1"/>
    </xf>
    <xf numFmtId="49" fontId="31" fillId="37" borderId="0" xfId="0" applyNumberFormat="1" applyFont="1" applyFill="1" applyBorder="1" applyAlignment="1">
      <alignment horizontal="center" vertical="top" wrapText="1"/>
    </xf>
    <xf numFmtId="49" fontId="31" fillId="37" borderId="32" xfId="0" applyNumberFormat="1" applyFont="1" applyFill="1" applyBorder="1" applyAlignment="1">
      <alignment horizontal="center" vertical="top" wrapText="1"/>
    </xf>
    <xf numFmtId="0" fontId="25" fillId="39" borderId="0" xfId="0" applyFont="1" applyFill="1" applyAlignment="1">
      <alignment horizontal="left"/>
    </xf>
    <xf numFmtId="49" fontId="29" fillId="37" borderId="28" xfId="0" applyNumberFormat="1" applyFont="1" applyFill="1" applyBorder="1" applyAlignment="1">
      <alignment horizontal="center" vertical="top" wrapText="1"/>
    </xf>
    <xf numFmtId="49" fontId="29" fillId="37" borderId="29" xfId="0" applyNumberFormat="1" applyFont="1" applyFill="1" applyBorder="1" applyAlignment="1">
      <alignment horizontal="center" vertical="top" wrapText="1"/>
    </xf>
    <xf numFmtId="49" fontId="29" fillId="37" borderId="30" xfId="0" applyNumberFormat="1" applyFont="1" applyFill="1" applyBorder="1" applyAlignment="1">
      <alignment horizontal="center" vertical="top" wrapText="1"/>
    </xf>
    <xf numFmtId="49" fontId="25" fillId="37" borderId="31" xfId="0" applyNumberFormat="1" applyFont="1" applyFill="1" applyBorder="1" applyAlignment="1">
      <alignment horizontal="center" vertical="top" wrapText="1"/>
    </xf>
    <xf numFmtId="49" fontId="25" fillId="37" borderId="0" xfId="0" applyNumberFormat="1" applyFont="1" applyFill="1" applyBorder="1" applyAlignment="1">
      <alignment horizontal="center" vertical="top" wrapText="1"/>
    </xf>
    <xf numFmtId="49" fontId="25" fillId="37" borderId="32" xfId="0" applyNumberFormat="1" applyFont="1" applyFill="1" applyBorder="1" applyAlignment="1">
      <alignment horizontal="center" vertical="top" wrapText="1"/>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43" xr:uid="{1EABCEE4-6C6D-44F7-AB90-98678F1BFB4C}"/>
    <cellStyle name="Normal 3 2" xfId="44" xr:uid="{8F8F9EB2-C083-4924-9FDC-720E9B43EF70}"/>
    <cellStyle name="Normal 4" xfId="45" xr:uid="{3848A726-7FF9-4441-A990-ECFFAA78FE04}"/>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257">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patternType="lightUp">
          <fgColor theme="8" tint="0.39994506668294322"/>
          <bgColor theme="4" tint="0.39991454817346722"/>
        </patternFill>
      </fill>
    </dxf>
    <dxf>
      <fill>
        <patternFill>
          <bgColor theme="8" tint="0.39994506668294322"/>
        </patternFill>
      </fill>
    </dxf>
    <dxf>
      <fill>
        <patternFill patternType="lightUp">
          <fgColor theme="4" tint="0.39994506668294322"/>
          <bgColor theme="7"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patternType="lightUp">
          <fgColor theme="8" tint="0.39994506668294322"/>
          <bgColor theme="4" tint="0.39991454817346722"/>
        </patternFill>
      </fill>
    </dxf>
    <dxf>
      <fill>
        <patternFill>
          <bgColor theme="8" tint="0.39994506668294322"/>
        </patternFill>
      </fill>
    </dxf>
    <dxf>
      <fill>
        <patternFill patternType="lightUp">
          <fgColor theme="4" tint="0.39994506668294322"/>
          <bgColor theme="7" tint="0.39991454817346722"/>
        </patternFill>
      </fill>
    </dxf>
    <dxf>
      <fill>
        <patternFill patternType="lightUp">
          <fgColor theme="9" tint="0.39994506668294322"/>
          <bgColor theme="4" tint="0.39991454817346722"/>
        </patternFill>
      </fill>
    </dxf>
    <dxf>
      <fill>
        <patternFill patternType="solid">
          <fgColor auto="1"/>
          <bgColor theme="6" tint="0.39994506668294322"/>
        </patternFill>
      </fill>
    </dxf>
    <dxf>
      <fill>
        <patternFill>
          <bgColor theme="9" tint="0.39994506668294322"/>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2" tint="-0.24994659260841701"/>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2" tint="-0.24994659260841701"/>
        </patternFill>
      </fill>
    </dxf>
    <dxf>
      <fill>
        <patternFill>
          <bgColor theme="9"/>
        </patternFill>
      </fill>
    </dxf>
    <dxf>
      <fill>
        <patternFill>
          <bgColor rgb="FFFFC000"/>
        </patternFill>
      </fill>
    </dxf>
    <dxf>
      <fill>
        <patternFill>
          <bgColor theme="7" tint="0.39994506668294322"/>
        </patternFill>
      </fill>
    </dxf>
    <dxf>
      <fill>
        <patternFill>
          <bgColor theme="4" tint="0.399945066682943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patternType="lightUp">
          <fgColor theme="8" tint="0.39994506668294322"/>
          <bgColor theme="4" tint="0.39991454817346722"/>
        </patternFill>
      </fill>
    </dxf>
    <dxf>
      <fill>
        <patternFill patternType="solid">
          <fgColor theme="0"/>
          <bgColor theme="8" tint="0.39994506668294322"/>
        </patternFill>
      </fill>
    </dxf>
    <dxf>
      <fill>
        <patternFill patternType="lightUp">
          <fgColor theme="4" tint="0.39994506668294322"/>
          <bgColor theme="7"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patternType="lightUp">
          <fgColor theme="8" tint="0.39994506668294322"/>
          <bgColor theme="4" tint="0.39991454817346722"/>
        </patternFill>
      </fill>
    </dxf>
    <dxf>
      <fill>
        <patternFill patternType="solid">
          <fgColor theme="0"/>
          <bgColor theme="8" tint="0.39994506668294322"/>
        </patternFill>
      </fill>
    </dxf>
    <dxf>
      <fill>
        <patternFill patternType="lightUp">
          <fgColor theme="4" tint="0.39994506668294322"/>
          <bgColor theme="7"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patternType="lightUp">
          <fgColor theme="8" tint="0.39994506668294322"/>
          <bgColor theme="4" tint="0.39991454817346722"/>
        </patternFill>
      </fill>
    </dxf>
    <dxf>
      <fill>
        <patternFill patternType="solid">
          <fgColor theme="0"/>
          <bgColor theme="8" tint="0.39994506668294322"/>
        </patternFill>
      </fill>
    </dxf>
    <dxf>
      <fill>
        <patternFill patternType="lightUp">
          <fgColor theme="4" tint="0.39994506668294322"/>
          <bgColor theme="7"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patternType="lightUp">
          <fgColor theme="8" tint="0.39994506668294322"/>
          <bgColor theme="4" tint="0.39991454817346722"/>
        </patternFill>
      </fill>
    </dxf>
    <dxf>
      <fill>
        <patternFill patternType="solid">
          <fgColor theme="0"/>
          <bgColor theme="8" tint="0.39994506668294322"/>
        </patternFill>
      </fill>
    </dxf>
    <dxf>
      <fill>
        <patternFill patternType="lightUp">
          <fgColor theme="4" tint="0.39994506668294322"/>
          <bgColor theme="7"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patternType="lightUp">
          <fgColor theme="8" tint="0.39994506668294322"/>
          <bgColor theme="4" tint="0.39991454817346722"/>
        </patternFill>
      </fill>
    </dxf>
    <dxf>
      <fill>
        <patternFill patternType="solid">
          <fgColor theme="0"/>
          <bgColor theme="8" tint="0.39994506668294322"/>
        </patternFill>
      </fill>
    </dxf>
    <dxf>
      <fill>
        <patternFill patternType="lightUp">
          <fgColor theme="4" tint="0.39994506668294322"/>
          <bgColor theme="7"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patternType="lightUp">
          <fgColor theme="8" tint="0.39994506668294322"/>
          <bgColor theme="4" tint="0.39991454817346722"/>
        </patternFill>
      </fill>
    </dxf>
    <dxf>
      <fill>
        <patternFill patternType="solid">
          <fgColor theme="0"/>
          <bgColor theme="8" tint="0.39994506668294322"/>
        </patternFill>
      </fill>
    </dxf>
    <dxf>
      <fill>
        <patternFill patternType="lightUp">
          <fgColor theme="4" tint="0.39994506668294322"/>
          <bgColor theme="7"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patternType="lightUp">
          <fgColor theme="8" tint="0.39994506668294322"/>
          <bgColor theme="4" tint="0.39991454817346722"/>
        </patternFill>
      </fill>
    </dxf>
    <dxf>
      <fill>
        <patternFill patternType="solid">
          <fgColor theme="0"/>
          <bgColor theme="8" tint="0.39994506668294322"/>
        </patternFill>
      </fill>
    </dxf>
    <dxf>
      <fill>
        <patternFill patternType="lightUp">
          <fgColor theme="4" tint="0.39994506668294322"/>
          <bgColor theme="7"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patternType="lightUp">
          <fgColor theme="8" tint="0.39994506668294322"/>
          <bgColor theme="4" tint="0.39991454817346722"/>
        </patternFill>
      </fill>
    </dxf>
    <dxf>
      <fill>
        <patternFill patternType="solid">
          <fgColor theme="0"/>
          <bgColor theme="8" tint="0.39994506668294322"/>
        </patternFill>
      </fill>
    </dxf>
    <dxf>
      <fill>
        <patternFill patternType="lightUp">
          <fgColor theme="4" tint="0.39994506668294322"/>
          <bgColor theme="7"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auto="1"/>
          <bgColor theme="9"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bgColor rgb="FFC00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theme="4" tint="0.39991454817346722"/>
          <bgColor theme="4" tint="0.39994506668294322"/>
        </patternFill>
      </fill>
    </dxf>
  </dxfs>
  <tableStyles count="0" defaultTableStyle="TableStyleMedium2" defaultPivotStyle="PivotStyleLight16"/>
  <colors>
    <mruColors>
      <color rgb="FFFFCC99"/>
      <color rgb="FFFFFF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170B2-5FA2-4F2B-857D-D3AD0B27406F}">
  <dimension ref="A1:BC413"/>
  <sheetViews>
    <sheetView topLeftCell="A394" zoomScale="90" zoomScaleNormal="90" workbookViewId="0">
      <pane xSplit="4" topLeftCell="E1" activePane="topRight" state="frozen"/>
      <selection pane="topRight" activeCell="E417" sqref="E417"/>
    </sheetView>
  </sheetViews>
  <sheetFormatPr defaultColWidth="11.7109375" defaultRowHeight="15" x14ac:dyDescent="0.25"/>
  <cols>
    <col min="1" max="3" width="16.28515625" style="1" customWidth="1"/>
    <col min="4" max="4" width="25.7109375" style="1" bestFit="1" customWidth="1"/>
    <col min="5" max="5" width="22" style="1" customWidth="1"/>
    <col min="6" max="6" width="36.28515625" style="2" customWidth="1"/>
    <col min="7" max="7" width="33.85546875" style="2" customWidth="1"/>
    <col min="8" max="8" width="51.7109375" style="2" customWidth="1"/>
    <col min="9" max="9" width="69.85546875" style="1" customWidth="1"/>
    <col min="10" max="10" width="44.85546875" style="1" customWidth="1"/>
    <col min="11" max="11" width="52" style="1" customWidth="1"/>
    <col min="12" max="12" width="40.7109375" style="1" customWidth="1"/>
    <col min="13" max="13" width="33.85546875" style="1" customWidth="1"/>
    <col min="14" max="14" width="51.7109375" style="1" customWidth="1"/>
    <col min="15" max="15" width="69.85546875" style="1" customWidth="1"/>
    <col min="16" max="16" width="44.85546875" style="1" customWidth="1"/>
    <col min="17" max="17" width="52" style="1" customWidth="1"/>
    <col min="18" max="18" width="40.7109375" style="1" customWidth="1"/>
    <col min="19" max="19" width="33.85546875" style="1" customWidth="1"/>
    <col min="20" max="20" width="51.7109375" style="1" customWidth="1"/>
    <col min="21" max="21" width="69.85546875" style="1" customWidth="1"/>
    <col min="22" max="22" width="44.85546875" style="1" bestFit="1" customWidth="1"/>
    <col min="23" max="23" width="52" style="1" bestFit="1" customWidth="1"/>
    <col min="24" max="24" width="40.7109375" style="1" customWidth="1"/>
    <col min="25" max="25" width="30.140625" style="1" customWidth="1"/>
    <col min="26" max="26" width="51.7109375" style="1" customWidth="1"/>
    <col min="27" max="27" width="62.28515625" style="1" customWidth="1"/>
    <col min="28" max="28" width="44.85546875" style="1" bestFit="1" customWidth="1"/>
    <col min="29" max="29" width="28" style="1" customWidth="1"/>
    <col min="30" max="30" width="20.140625" style="1" bestFit="1" customWidth="1"/>
    <col min="31" max="31" width="20.140625" style="1" customWidth="1"/>
    <col min="32" max="32" width="33.5703125" style="1" customWidth="1"/>
    <col min="33" max="33" width="28.85546875" style="1" customWidth="1"/>
    <col min="34" max="34" width="51.7109375" style="1" customWidth="1"/>
    <col min="35" max="35" width="62.85546875" style="1" customWidth="1"/>
    <col min="36" max="36" width="40.85546875" style="1" bestFit="1" customWidth="1"/>
    <col min="37" max="37" width="53.42578125" style="1" bestFit="1" customWidth="1"/>
    <col min="38" max="38" width="37.7109375" style="6" customWidth="1"/>
    <col min="39" max="39" width="28.85546875" style="1" customWidth="1"/>
    <col min="40" max="40" width="51.7109375" style="1" customWidth="1"/>
    <col min="41" max="41" width="63.42578125" style="1" bestFit="1" customWidth="1"/>
    <col min="42" max="42" width="38.42578125" style="1" customWidth="1"/>
    <col min="43" max="43" width="53.42578125" style="1" customWidth="1"/>
    <col min="44" max="44" width="37.7109375" style="1" customWidth="1"/>
    <col min="45" max="45" width="28.85546875" style="1" customWidth="1"/>
    <col min="46" max="46" width="51.7109375" style="1" customWidth="1"/>
    <col min="47" max="47" width="63.42578125" style="1" bestFit="1" customWidth="1"/>
    <col min="48" max="48" width="40.85546875" style="1" customWidth="1"/>
    <col min="49" max="49" width="53.42578125" style="1" customWidth="1"/>
    <col min="50" max="50" width="37.7109375" style="6" customWidth="1"/>
    <col min="51" max="51" width="25" style="1" customWidth="1"/>
    <col min="52" max="52" width="46.85546875" style="1" customWidth="1"/>
    <col min="53" max="53" width="30" style="1" bestFit="1" customWidth="1"/>
    <col min="54" max="54" width="40" style="1" bestFit="1" customWidth="1"/>
    <col min="55" max="55" width="28" style="1" customWidth="1"/>
    <col min="56" max="16384" width="11.7109375" style="1"/>
  </cols>
  <sheetData>
    <row r="1" spans="1:55" ht="35.25" customHeight="1" thickBot="1" x14ac:dyDescent="0.3">
      <c r="A1" s="12" t="s">
        <v>0</v>
      </c>
      <c r="B1" s="53" t="s">
        <v>1</v>
      </c>
      <c r="C1" s="53" t="s">
        <v>2</v>
      </c>
      <c r="D1" s="13" t="s">
        <v>3</v>
      </c>
      <c r="E1" s="20" t="s">
        <v>4</v>
      </c>
      <c r="F1" s="14" t="s">
        <v>5</v>
      </c>
      <c r="G1" s="15" t="s">
        <v>6</v>
      </c>
      <c r="H1" s="15" t="s">
        <v>7</v>
      </c>
      <c r="I1" s="15" t="s">
        <v>8</v>
      </c>
      <c r="J1" s="15" t="s">
        <v>9</v>
      </c>
      <c r="K1" s="15" t="s">
        <v>10</v>
      </c>
      <c r="L1" s="15" t="s">
        <v>11</v>
      </c>
      <c r="M1" s="15" t="s">
        <v>12</v>
      </c>
      <c r="N1" s="15" t="s">
        <v>13</v>
      </c>
      <c r="O1" s="15" t="s">
        <v>14</v>
      </c>
      <c r="P1" s="15" t="s">
        <v>15</v>
      </c>
      <c r="Q1" s="15" t="s">
        <v>16</v>
      </c>
      <c r="R1" s="15" t="s">
        <v>17</v>
      </c>
      <c r="S1" s="15" t="s">
        <v>18</v>
      </c>
      <c r="T1" s="15" t="s">
        <v>19</v>
      </c>
      <c r="U1" s="15" t="s">
        <v>20</v>
      </c>
      <c r="V1" s="15" t="s">
        <v>21</v>
      </c>
      <c r="W1" s="15" t="s">
        <v>22</v>
      </c>
      <c r="X1" s="15" t="s">
        <v>23</v>
      </c>
      <c r="Y1" s="15" t="s">
        <v>24</v>
      </c>
      <c r="Z1" s="15" t="s">
        <v>25</v>
      </c>
      <c r="AA1" s="15" t="s">
        <v>26</v>
      </c>
      <c r="AB1" s="15" t="s">
        <v>27</v>
      </c>
      <c r="AC1" s="16" t="s">
        <v>28</v>
      </c>
      <c r="AD1" s="17" t="s">
        <v>29</v>
      </c>
      <c r="AE1" s="18" t="s">
        <v>3208</v>
      </c>
      <c r="AF1" s="18" t="s">
        <v>30</v>
      </c>
      <c r="AG1" s="18" t="s">
        <v>31</v>
      </c>
      <c r="AH1" s="18" t="s">
        <v>32</v>
      </c>
      <c r="AI1" s="18" t="s">
        <v>33</v>
      </c>
      <c r="AJ1" s="18" t="s">
        <v>34</v>
      </c>
      <c r="AK1" s="18" t="s">
        <v>35</v>
      </c>
      <c r="AL1" s="18" t="s">
        <v>36</v>
      </c>
      <c r="AM1" s="18" t="s">
        <v>37</v>
      </c>
      <c r="AN1" s="18" t="s">
        <v>38</v>
      </c>
      <c r="AO1" s="18" t="s">
        <v>39</v>
      </c>
      <c r="AP1" s="18" t="s">
        <v>40</v>
      </c>
      <c r="AQ1" s="18" t="s">
        <v>41</v>
      </c>
      <c r="AR1" s="18" t="s">
        <v>42</v>
      </c>
      <c r="AS1" s="18" t="s">
        <v>43</v>
      </c>
      <c r="AT1" s="18" t="s">
        <v>44</v>
      </c>
      <c r="AU1" s="18" t="s">
        <v>45</v>
      </c>
      <c r="AV1" s="18" t="s">
        <v>46</v>
      </c>
      <c r="AW1" s="18" t="s">
        <v>47</v>
      </c>
      <c r="AX1" s="18" t="s">
        <v>48</v>
      </c>
      <c r="AY1" s="18" t="s">
        <v>49</v>
      </c>
      <c r="AZ1" s="18" t="s">
        <v>50</v>
      </c>
      <c r="BA1" s="18" t="s">
        <v>51</v>
      </c>
      <c r="BB1" s="18" t="s">
        <v>52</v>
      </c>
      <c r="BC1" s="19" t="s">
        <v>53</v>
      </c>
    </row>
    <row r="2" spans="1:55" s="50" customFormat="1" x14ac:dyDescent="0.25">
      <c r="A2" s="56" t="s">
        <v>3185</v>
      </c>
      <c r="B2" s="70" t="s">
        <v>54</v>
      </c>
      <c r="C2" s="70" t="s">
        <v>55</v>
      </c>
      <c r="D2" s="57" t="s">
        <v>3700</v>
      </c>
      <c r="E2" s="58" t="s">
        <v>3249</v>
      </c>
      <c r="F2" s="59" t="s">
        <v>56</v>
      </c>
      <c r="G2" s="60" t="s">
        <v>57</v>
      </c>
      <c r="H2" s="60" t="s">
        <v>58</v>
      </c>
      <c r="I2" s="60" t="s">
        <v>59</v>
      </c>
      <c r="J2" s="60" t="s">
        <v>60</v>
      </c>
      <c r="K2" s="60"/>
      <c r="L2" s="60" t="s">
        <v>56</v>
      </c>
      <c r="M2" s="61" t="s">
        <v>61</v>
      </c>
      <c r="N2" s="61" t="s">
        <v>58</v>
      </c>
      <c r="O2" s="61" t="s">
        <v>59</v>
      </c>
      <c r="P2" s="61" t="s">
        <v>62</v>
      </c>
      <c r="Q2" s="61"/>
      <c r="R2" s="61" t="s">
        <v>63</v>
      </c>
      <c r="S2" s="60" t="s">
        <v>64</v>
      </c>
      <c r="T2" s="60" t="s">
        <v>58</v>
      </c>
      <c r="U2" s="60" t="s">
        <v>59</v>
      </c>
      <c r="V2" s="60" t="s">
        <v>65</v>
      </c>
      <c r="W2" s="60"/>
      <c r="X2" s="60" t="s">
        <v>66</v>
      </c>
      <c r="Y2" s="60" t="s">
        <v>67</v>
      </c>
      <c r="Z2" s="60" t="s">
        <v>58</v>
      </c>
      <c r="AA2" s="60" t="s">
        <v>59</v>
      </c>
      <c r="AB2" s="60" t="s">
        <v>68</v>
      </c>
      <c r="AC2" s="62" t="s">
        <v>69</v>
      </c>
      <c r="AD2" s="59" t="s">
        <v>70</v>
      </c>
      <c r="AE2" s="60" t="s">
        <v>71</v>
      </c>
      <c r="AF2" s="60" t="s">
        <v>72</v>
      </c>
      <c r="AG2" s="60" t="s">
        <v>73</v>
      </c>
      <c r="AH2" s="60" t="s">
        <v>58</v>
      </c>
      <c r="AI2" s="60" t="s">
        <v>74</v>
      </c>
      <c r="AJ2" s="60" t="s">
        <v>75</v>
      </c>
      <c r="AK2" s="60"/>
      <c r="AL2" s="60" t="s">
        <v>72</v>
      </c>
      <c r="AM2" s="60" t="s">
        <v>76</v>
      </c>
      <c r="AN2" s="60" t="s">
        <v>58</v>
      </c>
      <c r="AO2" s="60" t="s">
        <v>59</v>
      </c>
      <c r="AP2" s="60" t="s">
        <v>77</v>
      </c>
      <c r="AQ2" s="60"/>
      <c r="AR2" s="60" t="s">
        <v>78</v>
      </c>
      <c r="AS2" s="60" t="s">
        <v>79</v>
      </c>
      <c r="AT2" s="60" t="s">
        <v>58</v>
      </c>
      <c r="AU2" s="60" t="s">
        <v>59</v>
      </c>
      <c r="AV2" s="60" t="s">
        <v>80</v>
      </c>
      <c r="AW2" s="60" t="s">
        <v>81</v>
      </c>
      <c r="AX2" s="60" t="s">
        <v>82</v>
      </c>
      <c r="AY2" s="60"/>
      <c r="AZ2" s="60"/>
      <c r="BA2" s="60"/>
      <c r="BB2" s="60"/>
      <c r="BC2" s="62"/>
    </row>
    <row r="3" spans="1:55" s="50" customFormat="1" x14ac:dyDescent="0.25">
      <c r="A3" s="59" t="s">
        <v>3185</v>
      </c>
      <c r="B3" s="68" t="s">
        <v>54</v>
      </c>
      <c r="C3" s="68" t="s">
        <v>55</v>
      </c>
      <c r="D3" s="61" t="s">
        <v>3701</v>
      </c>
      <c r="E3" s="63" t="s">
        <v>3250</v>
      </c>
      <c r="F3" s="64" t="s">
        <v>66</v>
      </c>
      <c r="G3" s="61" t="s">
        <v>64</v>
      </c>
      <c r="H3" s="61" t="s">
        <v>58</v>
      </c>
      <c r="I3" s="61" t="s">
        <v>59</v>
      </c>
      <c r="J3" s="61" t="s">
        <v>65</v>
      </c>
      <c r="K3" s="61"/>
      <c r="L3" s="61" t="s">
        <v>66</v>
      </c>
      <c r="M3" s="61" t="s">
        <v>57</v>
      </c>
      <c r="N3" s="61" t="s">
        <v>58</v>
      </c>
      <c r="O3" s="61" t="s">
        <v>59</v>
      </c>
      <c r="P3" s="61" t="s">
        <v>60</v>
      </c>
      <c r="Q3" s="61"/>
      <c r="R3" s="61" t="s">
        <v>56</v>
      </c>
      <c r="S3" s="61" t="s">
        <v>61</v>
      </c>
      <c r="T3" s="61" t="s">
        <v>58</v>
      </c>
      <c r="U3" s="61" t="s">
        <v>59</v>
      </c>
      <c r="V3" s="61" t="s">
        <v>62</v>
      </c>
      <c r="W3" s="61"/>
      <c r="X3" s="61" t="s">
        <v>63</v>
      </c>
      <c r="Y3" s="61" t="s">
        <v>67</v>
      </c>
      <c r="Z3" s="61" t="s">
        <v>58</v>
      </c>
      <c r="AA3" s="61" t="s">
        <v>59</v>
      </c>
      <c r="AB3" s="61" t="s">
        <v>68</v>
      </c>
      <c r="AC3" s="63" t="s">
        <v>69</v>
      </c>
      <c r="AD3" s="64" t="s">
        <v>83</v>
      </c>
      <c r="AE3" s="61" t="s">
        <v>84</v>
      </c>
      <c r="AF3" s="61" t="s">
        <v>82</v>
      </c>
      <c r="AG3" s="61" t="s">
        <v>79</v>
      </c>
      <c r="AH3" s="61" t="s">
        <v>58</v>
      </c>
      <c r="AI3" s="61" t="s">
        <v>59</v>
      </c>
      <c r="AJ3" s="61" t="s">
        <v>80</v>
      </c>
      <c r="AK3" s="61" t="s">
        <v>81</v>
      </c>
      <c r="AL3" s="61" t="s">
        <v>82</v>
      </c>
      <c r="AM3" s="61" t="s">
        <v>73</v>
      </c>
      <c r="AN3" s="61" t="s">
        <v>58</v>
      </c>
      <c r="AO3" s="61" t="s">
        <v>74</v>
      </c>
      <c r="AP3" s="61" t="s">
        <v>75</v>
      </c>
      <c r="AQ3" s="61"/>
      <c r="AR3" s="61" t="s">
        <v>72</v>
      </c>
      <c r="AS3" s="61" t="s">
        <v>76</v>
      </c>
      <c r="AT3" s="61" t="s">
        <v>58</v>
      </c>
      <c r="AU3" s="61" t="s">
        <v>59</v>
      </c>
      <c r="AV3" s="61" t="s">
        <v>77</v>
      </c>
      <c r="AW3" s="61"/>
      <c r="AX3" s="61" t="s">
        <v>78</v>
      </c>
      <c r="AY3" s="61"/>
      <c r="AZ3" s="61"/>
      <c r="BA3" s="61"/>
      <c r="BB3" s="61"/>
      <c r="BC3" s="63"/>
    </row>
    <row r="4" spans="1:55" s="50" customFormat="1" x14ac:dyDescent="0.25">
      <c r="A4" s="59" t="s">
        <v>3185</v>
      </c>
      <c r="B4" s="68" t="s">
        <v>54</v>
      </c>
      <c r="C4" s="68" t="s">
        <v>55</v>
      </c>
      <c r="D4" s="61" t="s">
        <v>3702</v>
      </c>
      <c r="E4" s="63" t="s">
        <v>3251</v>
      </c>
      <c r="F4" s="64" t="s">
        <v>63</v>
      </c>
      <c r="G4" s="61" t="s">
        <v>61</v>
      </c>
      <c r="H4" s="61" t="s">
        <v>58</v>
      </c>
      <c r="I4" s="61" t="s">
        <v>59</v>
      </c>
      <c r="J4" s="61" t="s">
        <v>62</v>
      </c>
      <c r="K4" s="61"/>
      <c r="L4" s="61" t="s">
        <v>63</v>
      </c>
      <c r="M4" s="61" t="s">
        <v>64</v>
      </c>
      <c r="N4" s="61" t="s">
        <v>58</v>
      </c>
      <c r="O4" s="61" t="s">
        <v>59</v>
      </c>
      <c r="P4" s="61" t="s">
        <v>65</v>
      </c>
      <c r="Q4" s="61"/>
      <c r="R4" s="61" t="s">
        <v>66</v>
      </c>
      <c r="S4" s="61" t="s">
        <v>57</v>
      </c>
      <c r="T4" s="61" t="s">
        <v>58</v>
      </c>
      <c r="U4" s="61" t="s">
        <v>59</v>
      </c>
      <c r="V4" s="61" t="s">
        <v>60</v>
      </c>
      <c r="W4" s="61"/>
      <c r="X4" s="61" t="s">
        <v>56</v>
      </c>
      <c r="Y4" s="61" t="s">
        <v>67</v>
      </c>
      <c r="Z4" s="61" t="s">
        <v>58</v>
      </c>
      <c r="AA4" s="61" t="s">
        <v>59</v>
      </c>
      <c r="AB4" s="61" t="s">
        <v>68</v>
      </c>
      <c r="AC4" s="63" t="s">
        <v>69</v>
      </c>
      <c r="AD4" s="64" t="s">
        <v>85</v>
      </c>
      <c r="AE4" s="61" t="s">
        <v>86</v>
      </c>
      <c r="AF4" s="61" t="s">
        <v>78</v>
      </c>
      <c r="AG4" s="61" t="s">
        <v>76</v>
      </c>
      <c r="AH4" s="61" t="s">
        <v>58</v>
      </c>
      <c r="AI4" s="61" t="s">
        <v>59</v>
      </c>
      <c r="AJ4" s="61" t="s">
        <v>77</v>
      </c>
      <c r="AK4" s="61"/>
      <c r="AL4" s="61" t="s">
        <v>78</v>
      </c>
      <c r="AM4" s="61" t="s">
        <v>79</v>
      </c>
      <c r="AN4" s="61" t="s">
        <v>58</v>
      </c>
      <c r="AO4" s="61" t="s">
        <v>59</v>
      </c>
      <c r="AP4" s="61" t="s">
        <v>80</v>
      </c>
      <c r="AQ4" s="61" t="s">
        <v>81</v>
      </c>
      <c r="AR4" s="61" t="s">
        <v>82</v>
      </c>
      <c r="AS4" s="61" t="s">
        <v>73</v>
      </c>
      <c r="AT4" s="61" t="s">
        <v>58</v>
      </c>
      <c r="AU4" s="61" t="s">
        <v>74</v>
      </c>
      <c r="AV4" s="61" t="s">
        <v>75</v>
      </c>
      <c r="AW4" s="61"/>
      <c r="AX4" s="61" t="s">
        <v>72</v>
      </c>
      <c r="AY4" s="61"/>
      <c r="AZ4" s="61"/>
      <c r="BA4" s="61"/>
      <c r="BB4" s="61"/>
      <c r="BC4" s="63"/>
    </row>
    <row r="5" spans="1:55" s="50" customFormat="1" x14ac:dyDescent="0.25">
      <c r="A5" s="59" t="s">
        <v>3185</v>
      </c>
      <c r="B5" s="68" t="s">
        <v>54</v>
      </c>
      <c r="C5" s="68" t="s">
        <v>55</v>
      </c>
      <c r="D5" s="61" t="s">
        <v>3703</v>
      </c>
      <c r="E5" s="63" t="s">
        <v>3252</v>
      </c>
      <c r="F5" s="64" t="s">
        <v>87</v>
      </c>
      <c r="G5" s="61" t="s">
        <v>88</v>
      </c>
      <c r="H5" s="61" t="s">
        <v>58</v>
      </c>
      <c r="I5" s="61" t="s">
        <v>59</v>
      </c>
      <c r="J5" s="61" t="s">
        <v>75</v>
      </c>
      <c r="K5" s="61" t="s">
        <v>89</v>
      </c>
      <c r="L5" s="61" t="s">
        <v>87</v>
      </c>
      <c r="M5" s="61" t="s">
        <v>90</v>
      </c>
      <c r="N5" s="61" t="s">
        <v>58</v>
      </c>
      <c r="O5" s="61" t="s">
        <v>59</v>
      </c>
      <c r="P5" s="61" t="s">
        <v>65</v>
      </c>
      <c r="Q5" s="61"/>
      <c r="R5" s="61" t="s">
        <v>66</v>
      </c>
      <c r="S5" s="61" t="s">
        <v>91</v>
      </c>
      <c r="T5" s="61" t="s">
        <v>58</v>
      </c>
      <c r="U5" s="61" t="s">
        <v>74</v>
      </c>
      <c r="V5" s="61" t="s">
        <v>92</v>
      </c>
      <c r="W5" s="61" t="s">
        <v>93</v>
      </c>
      <c r="X5" s="61" t="s">
        <v>94</v>
      </c>
      <c r="Y5" s="61" t="s">
        <v>67</v>
      </c>
      <c r="Z5" s="61" t="s">
        <v>58</v>
      </c>
      <c r="AA5" s="61" t="s">
        <v>95</v>
      </c>
      <c r="AB5" s="61" t="s">
        <v>68</v>
      </c>
      <c r="AC5" s="63" t="s">
        <v>69</v>
      </c>
      <c r="AD5" s="64" t="s">
        <v>96</v>
      </c>
      <c r="AE5" s="61" t="s">
        <v>97</v>
      </c>
      <c r="AF5" s="61" t="s">
        <v>98</v>
      </c>
      <c r="AG5" s="61" t="s">
        <v>99</v>
      </c>
      <c r="AH5" s="61" t="s">
        <v>58</v>
      </c>
      <c r="AI5" s="61" t="s">
        <v>59</v>
      </c>
      <c r="AJ5" s="61" t="s">
        <v>100</v>
      </c>
      <c r="AK5" s="61"/>
      <c r="AL5" s="61" t="s">
        <v>98</v>
      </c>
      <c r="AM5" s="61" t="s">
        <v>101</v>
      </c>
      <c r="AN5" s="61" t="s">
        <v>58</v>
      </c>
      <c r="AO5" s="61" t="s">
        <v>59</v>
      </c>
      <c r="AP5" s="61" t="s">
        <v>102</v>
      </c>
      <c r="AQ5" s="61"/>
      <c r="AR5" s="61" t="s">
        <v>103</v>
      </c>
      <c r="AS5" s="61" t="s">
        <v>104</v>
      </c>
      <c r="AT5" s="61" t="s">
        <v>58</v>
      </c>
      <c r="AU5" s="61" t="s">
        <v>105</v>
      </c>
      <c r="AV5" s="61" t="s">
        <v>62</v>
      </c>
      <c r="AW5" s="61" t="s">
        <v>106</v>
      </c>
      <c r="AX5" s="61" t="s">
        <v>107</v>
      </c>
      <c r="AY5" s="61"/>
      <c r="AZ5" s="61"/>
      <c r="BA5" s="61"/>
      <c r="BB5" s="61"/>
      <c r="BC5" s="63"/>
    </row>
    <row r="6" spans="1:55" s="50" customFormat="1" x14ac:dyDescent="0.25">
      <c r="A6" s="59" t="s">
        <v>3185</v>
      </c>
      <c r="B6" s="68" t="s">
        <v>54</v>
      </c>
      <c r="C6" s="68" t="s">
        <v>55</v>
      </c>
      <c r="D6" s="61" t="s">
        <v>3704</v>
      </c>
      <c r="E6" s="63" t="s">
        <v>3253</v>
      </c>
      <c r="F6" s="64" t="s">
        <v>94</v>
      </c>
      <c r="G6" s="61" t="s">
        <v>91</v>
      </c>
      <c r="H6" s="61" t="s">
        <v>58</v>
      </c>
      <c r="I6" s="61" t="s">
        <v>74</v>
      </c>
      <c r="J6" s="61" t="s">
        <v>92</v>
      </c>
      <c r="K6" s="61" t="s">
        <v>93</v>
      </c>
      <c r="L6" s="61" t="s">
        <v>94</v>
      </c>
      <c r="M6" s="61" t="s">
        <v>88</v>
      </c>
      <c r="N6" s="61" t="s">
        <v>58</v>
      </c>
      <c r="O6" s="61" t="s">
        <v>59</v>
      </c>
      <c r="P6" s="61" t="s">
        <v>75</v>
      </c>
      <c r="Q6" s="61" t="s">
        <v>89</v>
      </c>
      <c r="R6" s="61" t="s">
        <v>87</v>
      </c>
      <c r="S6" s="61" t="s">
        <v>90</v>
      </c>
      <c r="T6" s="61" t="s">
        <v>58</v>
      </c>
      <c r="U6" s="61" t="s">
        <v>59</v>
      </c>
      <c r="V6" s="61" t="s">
        <v>65</v>
      </c>
      <c r="W6" s="61"/>
      <c r="X6" s="61" t="s">
        <v>66</v>
      </c>
      <c r="Y6" s="61" t="s">
        <v>67</v>
      </c>
      <c r="Z6" s="61" t="s">
        <v>58</v>
      </c>
      <c r="AA6" s="61" t="s">
        <v>95</v>
      </c>
      <c r="AB6" s="61" t="s">
        <v>68</v>
      </c>
      <c r="AC6" s="63" t="s">
        <v>69</v>
      </c>
      <c r="AD6" s="64" t="s">
        <v>108</v>
      </c>
      <c r="AE6" s="61" t="s">
        <v>109</v>
      </c>
      <c r="AF6" s="61" t="s">
        <v>107</v>
      </c>
      <c r="AG6" s="61" t="s">
        <v>104</v>
      </c>
      <c r="AH6" s="61" t="s">
        <v>58</v>
      </c>
      <c r="AI6" s="61" t="s">
        <v>105</v>
      </c>
      <c r="AJ6" s="61" t="s">
        <v>62</v>
      </c>
      <c r="AK6" s="61" t="s">
        <v>106</v>
      </c>
      <c r="AL6" s="61" t="s">
        <v>107</v>
      </c>
      <c r="AM6" s="61" t="s">
        <v>99</v>
      </c>
      <c r="AN6" s="61" t="s">
        <v>58</v>
      </c>
      <c r="AO6" s="61" t="s">
        <v>59</v>
      </c>
      <c r="AP6" s="61" t="s">
        <v>100</v>
      </c>
      <c r="AQ6" s="61"/>
      <c r="AR6" s="61" t="s">
        <v>98</v>
      </c>
      <c r="AS6" s="61" t="s">
        <v>101</v>
      </c>
      <c r="AT6" s="61" t="s">
        <v>58</v>
      </c>
      <c r="AU6" s="61" t="s">
        <v>59</v>
      </c>
      <c r="AV6" s="61" t="s">
        <v>102</v>
      </c>
      <c r="AW6" s="61"/>
      <c r="AX6" s="61" t="s">
        <v>103</v>
      </c>
      <c r="AY6" s="61"/>
      <c r="AZ6" s="61"/>
      <c r="BA6" s="61"/>
      <c r="BB6" s="61"/>
      <c r="BC6" s="63"/>
    </row>
    <row r="7" spans="1:55" s="50" customFormat="1" x14ac:dyDescent="0.25">
      <c r="A7" s="59" t="s">
        <v>3185</v>
      </c>
      <c r="B7" s="68" t="s">
        <v>54</v>
      </c>
      <c r="C7" s="68" t="s">
        <v>55</v>
      </c>
      <c r="D7" s="61" t="s">
        <v>3705</v>
      </c>
      <c r="E7" s="63" t="s">
        <v>3254</v>
      </c>
      <c r="F7" s="61" t="s">
        <v>66</v>
      </c>
      <c r="G7" s="61" t="s">
        <v>90</v>
      </c>
      <c r="H7" s="61" t="s">
        <v>58</v>
      </c>
      <c r="I7" s="61" t="s">
        <v>59</v>
      </c>
      <c r="J7" s="61" t="s">
        <v>65</v>
      </c>
      <c r="K7" s="61"/>
      <c r="L7" s="61" t="s">
        <v>66</v>
      </c>
      <c r="M7" s="61" t="s">
        <v>91</v>
      </c>
      <c r="N7" s="61" t="s">
        <v>58</v>
      </c>
      <c r="O7" s="61" t="s">
        <v>74</v>
      </c>
      <c r="P7" s="61" t="s">
        <v>92</v>
      </c>
      <c r="Q7" s="61" t="s">
        <v>93</v>
      </c>
      <c r="R7" s="61" t="s">
        <v>94</v>
      </c>
      <c r="S7" s="61" t="s">
        <v>88</v>
      </c>
      <c r="T7" s="61" t="s">
        <v>58</v>
      </c>
      <c r="U7" s="61" t="s">
        <v>59</v>
      </c>
      <c r="V7" s="61" t="s">
        <v>75</v>
      </c>
      <c r="W7" s="61" t="s">
        <v>89</v>
      </c>
      <c r="X7" s="61" t="s">
        <v>87</v>
      </c>
      <c r="Y7" s="61" t="s">
        <v>67</v>
      </c>
      <c r="Z7" s="61" t="s">
        <v>58</v>
      </c>
      <c r="AA7" s="61" t="s">
        <v>95</v>
      </c>
      <c r="AB7" s="61" t="s">
        <v>68</v>
      </c>
      <c r="AC7" s="63" t="s">
        <v>69</v>
      </c>
      <c r="AD7" s="64" t="s">
        <v>110</v>
      </c>
      <c r="AE7" s="61" t="s">
        <v>111</v>
      </c>
      <c r="AF7" s="61" t="s">
        <v>103</v>
      </c>
      <c r="AG7" s="61" t="s">
        <v>101</v>
      </c>
      <c r="AH7" s="61" t="s">
        <v>58</v>
      </c>
      <c r="AI7" s="61" t="s">
        <v>59</v>
      </c>
      <c r="AJ7" s="61" t="s">
        <v>102</v>
      </c>
      <c r="AK7" s="61"/>
      <c r="AL7" s="61" t="s">
        <v>103</v>
      </c>
      <c r="AM7" s="61" t="s">
        <v>104</v>
      </c>
      <c r="AN7" s="61" t="s">
        <v>58</v>
      </c>
      <c r="AO7" s="61" t="s">
        <v>105</v>
      </c>
      <c r="AP7" s="61" t="s">
        <v>62</v>
      </c>
      <c r="AQ7" s="61" t="s">
        <v>106</v>
      </c>
      <c r="AR7" s="61" t="s">
        <v>107</v>
      </c>
      <c r="AS7" s="61" t="s">
        <v>99</v>
      </c>
      <c r="AT7" s="61" t="s">
        <v>58</v>
      </c>
      <c r="AU7" s="61" t="s">
        <v>59</v>
      </c>
      <c r="AV7" s="61" t="s">
        <v>100</v>
      </c>
      <c r="AW7" s="61"/>
      <c r="AX7" s="61" t="s">
        <v>98</v>
      </c>
      <c r="AY7" s="61"/>
      <c r="AZ7" s="61"/>
      <c r="BA7" s="61"/>
      <c r="BB7" s="61"/>
      <c r="BC7" s="63"/>
    </row>
    <row r="8" spans="1:55" s="50" customFormat="1" x14ac:dyDescent="0.25">
      <c r="A8" s="59" t="s">
        <v>3185</v>
      </c>
      <c r="B8" s="68" t="s">
        <v>54</v>
      </c>
      <c r="C8" s="68" t="s">
        <v>55</v>
      </c>
      <c r="D8" s="61" t="s">
        <v>3706</v>
      </c>
      <c r="E8" s="63" t="s">
        <v>3255</v>
      </c>
      <c r="F8" s="64" t="s">
        <v>112</v>
      </c>
      <c r="G8" s="61" t="s">
        <v>113</v>
      </c>
      <c r="H8" s="61" t="s">
        <v>114</v>
      </c>
      <c r="I8" s="61" t="s">
        <v>115</v>
      </c>
      <c r="J8" s="61" t="s">
        <v>80</v>
      </c>
      <c r="K8" s="61" t="s">
        <v>81</v>
      </c>
      <c r="L8" s="61" t="s">
        <v>112</v>
      </c>
      <c r="M8" s="61" t="s">
        <v>120</v>
      </c>
      <c r="N8" s="61" t="s">
        <v>114</v>
      </c>
      <c r="O8" s="61" t="s">
        <v>115</v>
      </c>
      <c r="P8" s="61" t="s">
        <v>121</v>
      </c>
      <c r="Q8" s="61"/>
      <c r="R8" s="61" t="s">
        <v>122</v>
      </c>
      <c r="S8" s="61" t="s">
        <v>116</v>
      </c>
      <c r="T8" s="61" t="s">
        <v>114</v>
      </c>
      <c r="U8" s="61" t="s">
        <v>115</v>
      </c>
      <c r="V8" s="61" t="s">
        <v>100</v>
      </c>
      <c r="W8" s="61" t="s">
        <v>118</v>
      </c>
      <c r="X8" s="61" t="s">
        <v>119</v>
      </c>
      <c r="Y8" s="61" t="s">
        <v>67</v>
      </c>
      <c r="Z8" s="61" t="s">
        <v>114</v>
      </c>
      <c r="AA8" s="61" t="s">
        <v>115</v>
      </c>
      <c r="AB8" s="61" t="s">
        <v>123</v>
      </c>
      <c r="AC8" s="63" t="s">
        <v>69</v>
      </c>
      <c r="AD8" s="64" t="s">
        <v>124</v>
      </c>
      <c r="AE8" s="61" t="s">
        <v>125</v>
      </c>
      <c r="AF8" s="61" t="s">
        <v>126</v>
      </c>
      <c r="AG8" s="61" t="s">
        <v>127</v>
      </c>
      <c r="AH8" s="61" t="s">
        <v>114</v>
      </c>
      <c r="AI8" s="61" t="s">
        <v>128</v>
      </c>
      <c r="AJ8" s="61" t="s">
        <v>129</v>
      </c>
      <c r="AK8" s="61" t="s">
        <v>130</v>
      </c>
      <c r="AL8" s="61" t="s">
        <v>126</v>
      </c>
      <c r="AM8" s="61" t="s">
        <v>131</v>
      </c>
      <c r="AN8" s="61" t="s">
        <v>114</v>
      </c>
      <c r="AO8" s="61" t="s">
        <v>2889</v>
      </c>
      <c r="AP8" s="61" t="s">
        <v>132</v>
      </c>
      <c r="AQ8" s="61"/>
      <c r="AR8" s="61" t="s">
        <v>133</v>
      </c>
      <c r="AS8" s="61" t="s">
        <v>134</v>
      </c>
      <c r="AT8" s="61" t="s">
        <v>114</v>
      </c>
      <c r="AU8" s="61" t="s">
        <v>135</v>
      </c>
      <c r="AV8" s="61" t="s">
        <v>117</v>
      </c>
      <c r="AW8" s="61"/>
      <c r="AX8" s="61" t="s">
        <v>136</v>
      </c>
      <c r="AY8" s="61"/>
      <c r="AZ8" s="61"/>
      <c r="BA8" s="61"/>
      <c r="BB8" s="61"/>
      <c r="BC8" s="63"/>
    </row>
    <row r="9" spans="1:55" s="50" customFormat="1" x14ac:dyDescent="0.25">
      <c r="A9" s="59" t="s">
        <v>3185</v>
      </c>
      <c r="B9" s="68" t="s">
        <v>54</v>
      </c>
      <c r="C9" s="68" t="s">
        <v>55</v>
      </c>
      <c r="D9" s="61" t="s">
        <v>3707</v>
      </c>
      <c r="E9" s="63" t="s">
        <v>3256</v>
      </c>
      <c r="F9" s="64" t="s">
        <v>119</v>
      </c>
      <c r="G9" s="61" t="s">
        <v>116</v>
      </c>
      <c r="H9" s="61" t="s">
        <v>114</v>
      </c>
      <c r="I9" s="61" t="s">
        <v>115</v>
      </c>
      <c r="J9" s="61" t="s">
        <v>100</v>
      </c>
      <c r="K9" s="61" t="s">
        <v>118</v>
      </c>
      <c r="L9" s="61" t="s">
        <v>119</v>
      </c>
      <c r="M9" s="61" t="s">
        <v>113</v>
      </c>
      <c r="N9" s="61" t="s">
        <v>114</v>
      </c>
      <c r="O9" s="61" t="s">
        <v>115</v>
      </c>
      <c r="P9" s="61" t="s">
        <v>80</v>
      </c>
      <c r="Q9" s="61" t="s">
        <v>81</v>
      </c>
      <c r="R9" s="61" t="s">
        <v>112</v>
      </c>
      <c r="S9" s="61" t="s">
        <v>120</v>
      </c>
      <c r="T9" s="61" t="s">
        <v>114</v>
      </c>
      <c r="U9" s="61" t="s">
        <v>115</v>
      </c>
      <c r="V9" s="61" t="s">
        <v>121</v>
      </c>
      <c r="W9" s="61"/>
      <c r="X9" s="61" t="s">
        <v>122</v>
      </c>
      <c r="Y9" s="61" t="s">
        <v>67</v>
      </c>
      <c r="Z9" s="61" t="s">
        <v>114</v>
      </c>
      <c r="AA9" s="61" t="s">
        <v>115</v>
      </c>
      <c r="AB9" s="61" t="s">
        <v>123</v>
      </c>
      <c r="AC9" s="63" t="s">
        <v>69</v>
      </c>
      <c r="AD9" s="64" t="s">
        <v>137</v>
      </c>
      <c r="AE9" s="61" t="s">
        <v>138</v>
      </c>
      <c r="AF9" s="61" t="s">
        <v>136</v>
      </c>
      <c r="AG9" s="61" t="s">
        <v>134</v>
      </c>
      <c r="AH9" s="61" t="s">
        <v>114</v>
      </c>
      <c r="AI9" s="61" t="s">
        <v>135</v>
      </c>
      <c r="AJ9" s="61" t="s">
        <v>117</v>
      </c>
      <c r="AK9" s="61"/>
      <c r="AL9" s="61" t="s">
        <v>136</v>
      </c>
      <c r="AM9" s="61" t="s">
        <v>127</v>
      </c>
      <c r="AN9" s="61" t="s">
        <v>114</v>
      </c>
      <c r="AO9" s="61" t="s">
        <v>128</v>
      </c>
      <c r="AP9" s="61" t="s">
        <v>129</v>
      </c>
      <c r="AQ9" s="61" t="s">
        <v>130</v>
      </c>
      <c r="AR9" s="61" t="s">
        <v>126</v>
      </c>
      <c r="AS9" s="61" t="s">
        <v>131</v>
      </c>
      <c r="AT9" s="61" t="s">
        <v>114</v>
      </c>
      <c r="AU9" s="61" t="s">
        <v>2889</v>
      </c>
      <c r="AV9" s="61" t="s">
        <v>132</v>
      </c>
      <c r="AW9" s="61"/>
      <c r="AX9" s="61" t="s">
        <v>133</v>
      </c>
      <c r="AY9" s="61"/>
      <c r="AZ9" s="61"/>
      <c r="BA9" s="61"/>
      <c r="BB9" s="61"/>
      <c r="BC9" s="63"/>
    </row>
    <row r="10" spans="1:55" s="50" customFormat="1" x14ac:dyDescent="0.25">
      <c r="A10" s="59" t="s">
        <v>3185</v>
      </c>
      <c r="B10" s="68" t="s">
        <v>54</v>
      </c>
      <c r="C10" s="68" t="s">
        <v>55</v>
      </c>
      <c r="D10" s="61" t="s">
        <v>3708</v>
      </c>
      <c r="E10" s="63" t="s">
        <v>3257</v>
      </c>
      <c r="F10" s="64" t="s">
        <v>122</v>
      </c>
      <c r="G10" s="61" t="s">
        <v>120</v>
      </c>
      <c r="H10" s="61" t="s">
        <v>114</v>
      </c>
      <c r="I10" s="61" t="s">
        <v>115</v>
      </c>
      <c r="J10" s="61" t="s">
        <v>121</v>
      </c>
      <c r="K10" s="61"/>
      <c r="L10" s="61" t="s">
        <v>122</v>
      </c>
      <c r="M10" s="61" t="s">
        <v>116</v>
      </c>
      <c r="N10" s="61" t="s">
        <v>114</v>
      </c>
      <c r="O10" s="61" t="s">
        <v>115</v>
      </c>
      <c r="P10" s="61" t="s">
        <v>100</v>
      </c>
      <c r="Q10" s="61" t="s">
        <v>118</v>
      </c>
      <c r="R10" s="61" t="s">
        <v>119</v>
      </c>
      <c r="S10" s="61" t="s">
        <v>113</v>
      </c>
      <c r="T10" s="61" t="s">
        <v>114</v>
      </c>
      <c r="U10" s="61" t="s">
        <v>115</v>
      </c>
      <c r="V10" s="61" t="s">
        <v>80</v>
      </c>
      <c r="W10" s="61" t="s">
        <v>81</v>
      </c>
      <c r="X10" s="61" t="s">
        <v>112</v>
      </c>
      <c r="Y10" s="61" t="s">
        <v>67</v>
      </c>
      <c r="Z10" s="61" t="s">
        <v>114</v>
      </c>
      <c r="AA10" s="61" t="s">
        <v>115</v>
      </c>
      <c r="AB10" s="61" t="s">
        <v>123</v>
      </c>
      <c r="AC10" s="63" t="s">
        <v>69</v>
      </c>
      <c r="AD10" s="64" t="s">
        <v>139</v>
      </c>
      <c r="AE10" s="61" t="s">
        <v>140</v>
      </c>
      <c r="AF10" s="61" t="s">
        <v>133</v>
      </c>
      <c r="AG10" s="61" t="s">
        <v>131</v>
      </c>
      <c r="AH10" s="61" t="s">
        <v>114</v>
      </c>
      <c r="AI10" s="61" t="s">
        <v>2889</v>
      </c>
      <c r="AJ10" s="61" t="s">
        <v>132</v>
      </c>
      <c r="AK10" s="61"/>
      <c r="AL10" s="61" t="s">
        <v>133</v>
      </c>
      <c r="AM10" s="61" t="s">
        <v>134</v>
      </c>
      <c r="AN10" s="61" t="s">
        <v>114</v>
      </c>
      <c r="AO10" s="61" t="s">
        <v>135</v>
      </c>
      <c r="AP10" s="61" t="s">
        <v>117</v>
      </c>
      <c r="AQ10" s="61"/>
      <c r="AR10" s="61" t="s">
        <v>136</v>
      </c>
      <c r="AS10" s="61" t="s">
        <v>127</v>
      </c>
      <c r="AT10" s="61" t="s">
        <v>114</v>
      </c>
      <c r="AU10" s="61" t="s">
        <v>128</v>
      </c>
      <c r="AV10" s="61" t="s">
        <v>129</v>
      </c>
      <c r="AW10" s="61" t="s">
        <v>130</v>
      </c>
      <c r="AX10" s="61" t="s">
        <v>126</v>
      </c>
      <c r="AY10" s="61"/>
      <c r="AZ10" s="61"/>
      <c r="BA10" s="61"/>
      <c r="BB10" s="61"/>
      <c r="BC10" s="63"/>
    </row>
    <row r="11" spans="1:55" s="50" customFormat="1" x14ac:dyDescent="0.25">
      <c r="A11" s="59" t="s">
        <v>3185</v>
      </c>
      <c r="B11" s="68" t="s">
        <v>54</v>
      </c>
      <c r="C11" s="68" t="s">
        <v>55</v>
      </c>
      <c r="D11" s="61" t="s">
        <v>3709</v>
      </c>
      <c r="E11" s="63" t="s">
        <v>3258</v>
      </c>
      <c r="F11" s="64" t="s">
        <v>141</v>
      </c>
      <c r="G11" s="61" t="s">
        <v>142</v>
      </c>
      <c r="H11" s="61" t="s">
        <v>143</v>
      </c>
      <c r="I11" s="61" t="s">
        <v>144</v>
      </c>
      <c r="J11" s="61" t="s">
        <v>145</v>
      </c>
      <c r="K11" s="61"/>
      <c r="L11" s="61" t="s">
        <v>141</v>
      </c>
      <c r="M11" s="61" t="s">
        <v>146</v>
      </c>
      <c r="N11" s="61" t="s">
        <v>143</v>
      </c>
      <c r="O11" s="61" t="s">
        <v>144</v>
      </c>
      <c r="P11" s="61" t="s">
        <v>80</v>
      </c>
      <c r="Q11" s="61" t="s">
        <v>147</v>
      </c>
      <c r="R11" s="61" t="s">
        <v>148</v>
      </c>
      <c r="S11" s="61" t="s">
        <v>149</v>
      </c>
      <c r="T11" s="61" t="s">
        <v>143</v>
      </c>
      <c r="U11" s="61" t="s">
        <v>144</v>
      </c>
      <c r="V11" s="61" t="s">
        <v>117</v>
      </c>
      <c r="W11" s="61" t="s">
        <v>150</v>
      </c>
      <c r="X11" s="61" t="s">
        <v>151</v>
      </c>
      <c r="Y11" s="61" t="s">
        <v>67</v>
      </c>
      <c r="Z11" s="61" t="s">
        <v>143</v>
      </c>
      <c r="AA11" s="61" t="s">
        <v>144</v>
      </c>
      <c r="AB11" s="61" t="s">
        <v>152</v>
      </c>
      <c r="AC11" s="63" t="s">
        <v>141</v>
      </c>
      <c r="AD11" s="64" t="s">
        <v>153</v>
      </c>
      <c r="AE11" s="61" t="s">
        <v>154</v>
      </c>
      <c r="AF11" s="61" t="s">
        <v>155</v>
      </c>
      <c r="AG11" s="61" t="s">
        <v>156</v>
      </c>
      <c r="AH11" s="61" t="s">
        <v>143</v>
      </c>
      <c r="AI11" s="61" t="s">
        <v>144</v>
      </c>
      <c r="AJ11" s="61" t="s">
        <v>62</v>
      </c>
      <c r="AK11" s="61"/>
      <c r="AL11" s="61" t="s">
        <v>155</v>
      </c>
      <c r="AM11" s="61" t="s">
        <v>157</v>
      </c>
      <c r="AN11" s="61" t="s">
        <v>143</v>
      </c>
      <c r="AO11" s="61" t="s">
        <v>144</v>
      </c>
      <c r="AP11" s="61" t="s">
        <v>158</v>
      </c>
      <c r="AQ11" s="61" t="s">
        <v>159</v>
      </c>
      <c r="AR11" s="61" t="s">
        <v>160</v>
      </c>
      <c r="AS11" s="61" t="s">
        <v>161</v>
      </c>
      <c r="AT11" s="61" t="s">
        <v>143</v>
      </c>
      <c r="AU11" s="61" t="s">
        <v>162</v>
      </c>
      <c r="AV11" s="61" t="s">
        <v>132</v>
      </c>
      <c r="AW11" s="61"/>
      <c r="AX11" s="61" t="s">
        <v>163</v>
      </c>
      <c r="AY11" s="61"/>
      <c r="AZ11" s="61"/>
      <c r="BA11" s="61"/>
      <c r="BB11" s="61"/>
      <c r="BC11" s="63"/>
    </row>
    <row r="12" spans="1:55" s="50" customFormat="1" x14ac:dyDescent="0.25">
      <c r="A12" s="59" t="s">
        <v>3185</v>
      </c>
      <c r="B12" s="68" t="s">
        <v>54</v>
      </c>
      <c r="C12" s="68" t="s">
        <v>55</v>
      </c>
      <c r="D12" s="61" t="s">
        <v>3710</v>
      </c>
      <c r="E12" s="63" t="s">
        <v>3259</v>
      </c>
      <c r="F12" s="64" t="s">
        <v>151</v>
      </c>
      <c r="G12" s="61" t="s">
        <v>149</v>
      </c>
      <c r="H12" s="61" t="s">
        <v>143</v>
      </c>
      <c r="I12" s="61" t="s">
        <v>144</v>
      </c>
      <c r="J12" s="61" t="s">
        <v>117</v>
      </c>
      <c r="K12" s="61" t="s">
        <v>150</v>
      </c>
      <c r="L12" s="61" t="s">
        <v>151</v>
      </c>
      <c r="M12" s="61" t="s">
        <v>142</v>
      </c>
      <c r="N12" s="61" t="s">
        <v>143</v>
      </c>
      <c r="O12" s="61" t="s">
        <v>144</v>
      </c>
      <c r="P12" s="61" t="s">
        <v>145</v>
      </c>
      <c r="Q12" s="61"/>
      <c r="R12" s="61" t="s">
        <v>141</v>
      </c>
      <c r="S12" s="61" t="s">
        <v>146</v>
      </c>
      <c r="T12" s="61" t="s">
        <v>143</v>
      </c>
      <c r="U12" s="61" t="s">
        <v>144</v>
      </c>
      <c r="V12" s="61" t="s">
        <v>80</v>
      </c>
      <c r="W12" s="61" t="s">
        <v>147</v>
      </c>
      <c r="X12" s="61" t="s">
        <v>148</v>
      </c>
      <c r="Y12" s="61" t="s">
        <v>67</v>
      </c>
      <c r="Z12" s="61" t="s">
        <v>143</v>
      </c>
      <c r="AA12" s="61" t="s">
        <v>144</v>
      </c>
      <c r="AB12" s="61" t="s">
        <v>152</v>
      </c>
      <c r="AC12" s="63" t="s">
        <v>141</v>
      </c>
      <c r="AD12" s="64" t="s">
        <v>164</v>
      </c>
      <c r="AE12" s="61" t="s">
        <v>165</v>
      </c>
      <c r="AF12" s="61" t="s">
        <v>163</v>
      </c>
      <c r="AG12" s="61" t="s">
        <v>161</v>
      </c>
      <c r="AH12" s="61" t="s">
        <v>143</v>
      </c>
      <c r="AI12" s="61" t="s">
        <v>162</v>
      </c>
      <c r="AJ12" s="61" t="s">
        <v>132</v>
      </c>
      <c r="AK12" s="61"/>
      <c r="AL12" s="61" t="s">
        <v>163</v>
      </c>
      <c r="AM12" s="61" t="s">
        <v>156</v>
      </c>
      <c r="AN12" s="61" t="s">
        <v>143</v>
      </c>
      <c r="AO12" s="61" t="s">
        <v>144</v>
      </c>
      <c r="AP12" s="61" t="s">
        <v>62</v>
      </c>
      <c r="AQ12" s="61"/>
      <c r="AR12" s="61" t="s">
        <v>155</v>
      </c>
      <c r="AS12" s="61" t="s">
        <v>157</v>
      </c>
      <c r="AT12" s="61" t="s">
        <v>143</v>
      </c>
      <c r="AU12" s="61" t="s">
        <v>144</v>
      </c>
      <c r="AV12" s="61" t="s">
        <v>158</v>
      </c>
      <c r="AW12" s="61" t="s">
        <v>159</v>
      </c>
      <c r="AX12" s="61" t="s">
        <v>160</v>
      </c>
      <c r="AY12" s="61"/>
      <c r="AZ12" s="61"/>
      <c r="BA12" s="61"/>
      <c r="BB12" s="61"/>
      <c r="BC12" s="63"/>
    </row>
    <row r="13" spans="1:55" s="50" customFormat="1" x14ac:dyDescent="0.25">
      <c r="A13" s="59" t="s">
        <v>3185</v>
      </c>
      <c r="B13" s="68" t="s">
        <v>54</v>
      </c>
      <c r="C13" s="68" t="s">
        <v>55</v>
      </c>
      <c r="D13" s="61" t="s">
        <v>3711</v>
      </c>
      <c r="E13" s="63" t="s">
        <v>3260</v>
      </c>
      <c r="F13" s="64" t="s">
        <v>148</v>
      </c>
      <c r="G13" s="61" t="s">
        <v>146</v>
      </c>
      <c r="H13" s="61" t="s">
        <v>143</v>
      </c>
      <c r="I13" s="61" t="s">
        <v>144</v>
      </c>
      <c r="J13" s="61" t="s">
        <v>80</v>
      </c>
      <c r="K13" s="61" t="s">
        <v>147</v>
      </c>
      <c r="L13" s="61" t="s">
        <v>148</v>
      </c>
      <c r="M13" s="61" t="s">
        <v>149</v>
      </c>
      <c r="N13" s="61" t="s">
        <v>143</v>
      </c>
      <c r="O13" s="61" t="s">
        <v>144</v>
      </c>
      <c r="P13" s="61" t="s">
        <v>117</v>
      </c>
      <c r="Q13" s="61" t="s">
        <v>150</v>
      </c>
      <c r="R13" s="61" t="s">
        <v>151</v>
      </c>
      <c r="S13" s="61" t="s">
        <v>142</v>
      </c>
      <c r="T13" s="61" t="s">
        <v>143</v>
      </c>
      <c r="U13" s="61" t="s">
        <v>144</v>
      </c>
      <c r="V13" s="61" t="s">
        <v>145</v>
      </c>
      <c r="W13" s="61"/>
      <c r="X13" s="61" t="s">
        <v>141</v>
      </c>
      <c r="Y13" s="61" t="s">
        <v>67</v>
      </c>
      <c r="Z13" s="61" t="s">
        <v>143</v>
      </c>
      <c r="AA13" s="61" t="s">
        <v>144</v>
      </c>
      <c r="AB13" s="61" t="s">
        <v>152</v>
      </c>
      <c r="AC13" s="63" t="s">
        <v>141</v>
      </c>
      <c r="AD13" s="64" t="s">
        <v>166</v>
      </c>
      <c r="AE13" s="61" t="s">
        <v>167</v>
      </c>
      <c r="AF13" s="61" t="s">
        <v>160</v>
      </c>
      <c r="AG13" s="61" t="s">
        <v>157</v>
      </c>
      <c r="AH13" s="61" t="s">
        <v>143</v>
      </c>
      <c r="AI13" s="61" t="s">
        <v>144</v>
      </c>
      <c r="AJ13" s="61" t="s">
        <v>158</v>
      </c>
      <c r="AK13" s="61" t="s">
        <v>159</v>
      </c>
      <c r="AL13" s="61" t="s">
        <v>160</v>
      </c>
      <c r="AM13" s="61" t="s">
        <v>161</v>
      </c>
      <c r="AN13" s="61" t="s">
        <v>143</v>
      </c>
      <c r="AO13" s="61" t="s">
        <v>162</v>
      </c>
      <c r="AP13" s="61" t="s">
        <v>132</v>
      </c>
      <c r="AQ13" s="61"/>
      <c r="AR13" s="61" t="s">
        <v>163</v>
      </c>
      <c r="AS13" s="61" t="s">
        <v>156</v>
      </c>
      <c r="AT13" s="61" t="s">
        <v>143</v>
      </c>
      <c r="AU13" s="61" t="s">
        <v>144</v>
      </c>
      <c r="AV13" s="61" t="s">
        <v>62</v>
      </c>
      <c r="AW13" s="61"/>
      <c r="AX13" s="61" t="s">
        <v>155</v>
      </c>
      <c r="AY13" s="61"/>
      <c r="AZ13" s="61"/>
      <c r="BA13" s="61"/>
      <c r="BB13" s="61"/>
      <c r="BC13" s="63"/>
    </row>
    <row r="14" spans="1:55" s="50" customFormat="1" x14ac:dyDescent="0.25">
      <c r="A14" s="59" t="s">
        <v>3186</v>
      </c>
      <c r="B14" s="67" t="s">
        <v>55</v>
      </c>
      <c r="C14" s="68" t="s">
        <v>54</v>
      </c>
      <c r="D14" s="61" t="s">
        <v>168</v>
      </c>
      <c r="E14" s="63" t="s">
        <v>3261</v>
      </c>
      <c r="F14" s="64" t="s">
        <v>169</v>
      </c>
      <c r="G14" s="61" t="s">
        <v>170</v>
      </c>
      <c r="H14" s="61" t="s">
        <v>171</v>
      </c>
      <c r="I14" s="61" t="s">
        <v>172</v>
      </c>
      <c r="J14" s="61" t="s">
        <v>173</v>
      </c>
      <c r="K14" s="61" t="s">
        <v>65</v>
      </c>
      <c r="L14" s="61" t="s">
        <v>169</v>
      </c>
      <c r="M14" s="61" t="s">
        <v>174</v>
      </c>
      <c r="N14" s="61" t="s">
        <v>171</v>
      </c>
      <c r="O14" s="61" t="s">
        <v>175</v>
      </c>
      <c r="P14" s="61" t="s">
        <v>80</v>
      </c>
      <c r="Q14" s="61" t="s">
        <v>176</v>
      </c>
      <c r="R14" s="61" t="s">
        <v>177</v>
      </c>
      <c r="S14" s="61" t="s">
        <v>178</v>
      </c>
      <c r="T14" s="61" t="s">
        <v>171</v>
      </c>
      <c r="U14" s="61" t="s">
        <v>179</v>
      </c>
      <c r="V14" s="61" t="s">
        <v>180</v>
      </c>
      <c r="W14" s="61"/>
      <c r="X14" s="61" t="s">
        <v>181</v>
      </c>
      <c r="Y14" s="61"/>
      <c r="Z14" s="61"/>
      <c r="AA14" s="61"/>
      <c r="AB14" s="61"/>
      <c r="AC14" s="63"/>
      <c r="AD14" s="64" t="s">
        <v>182</v>
      </c>
      <c r="AE14" s="61" t="s">
        <v>183</v>
      </c>
      <c r="AF14" s="61" t="s">
        <v>184</v>
      </c>
      <c r="AG14" s="61" t="s">
        <v>185</v>
      </c>
      <c r="AH14" s="61" t="s">
        <v>171</v>
      </c>
      <c r="AI14" s="61" t="s">
        <v>186</v>
      </c>
      <c r="AJ14" s="61" t="s">
        <v>132</v>
      </c>
      <c r="AK14" s="61"/>
      <c r="AL14" s="61" t="s">
        <v>184</v>
      </c>
      <c r="AM14" s="61" t="s">
        <v>187</v>
      </c>
      <c r="AN14" s="61" t="s">
        <v>171</v>
      </c>
      <c r="AO14" s="61" t="s">
        <v>188</v>
      </c>
      <c r="AP14" s="61" t="s">
        <v>117</v>
      </c>
      <c r="AQ14" s="61" t="s">
        <v>189</v>
      </c>
      <c r="AR14" s="61" t="s">
        <v>190</v>
      </c>
      <c r="AS14" s="61" t="s">
        <v>191</v>
      </c>
      <c r="AT14" s="61" t="s">
        <v>171</v>
      </c>
      <c r="AU14" s="61" t="s">
        <v>172</v>
      </c>
      <c r="AV14" s="61" t="s">
        <v>130</v>
      </c>
      <c r="AW14" s="61"/>
      <c r="AX14" s="61" t="s">
        <v>192</v>
      </c>
      <c r="AY14" s="61" t="s">
        <v>67</v>
      </c>
      <c r="AZ14" s="61" t="s">
        <v>171</v>
      </c>
      <c r="BA14" s="61" t="s">
        <v>186</v>
      </c>
      <c r="BB14" s="61" t="s">
        <v>193</v>
      </c>
      <c r="BC14" s="63" t="s">
        <v>184</v>
      </c>
    </row>
    <row r="15" spans="1:55" s="50" customFormat="1" x14ac:dyDescent="0.25">
      <c r="A15" s="59" t="s">
        <v>3186</v>
      </c>
      <c r="B15" s="67" t="s">
        <v>55</v>
      </c>
      <c r="C15" s="68" t="s">
        <v>54</v>
      </c>
      <c r="D15" s="61" t="s">
        <v>194</v>
      </c>
      <c r="E15" s="63" t="s">
        <v>3262</v>
      </c>
      <c r="F15" s="64" t="s">
        <v>181</v>
      </c>
      <c r="G15" s="61" t="s">
        <v>178</v>
      </c>
      <c r="H15" s="61" t="s">
        <v>171</v>
      </c>
      <c r="I15" s="61" t="s">
        <v>179</v>
      </c>
      <c r="J15" s="61" t="s">
        <v>180</v>
      </c>
      <c r="K15" s="61"/>
      <c r="L15" s="61" t="s">
        <v>181</v>
      </c>
      <c r="M15" s="61" t="s">
        <v>170</v>
      </c>
      <c r="N15" s="61" t="s">
        <v>171</v>
      </c>
      <c r="O15" s="61" t="s">
        <v>172</v>
      </c>
      <c r="P15" s="61" t="s">
        <v>173</v>
      </c>
      <c r="Q15" s="61" t="s">
        <v>65</v>
      </c>
      <c r="R15" s="61" t="s">
        <v>169</v>
      </c>
      <c r="S15" s="61" t="s">
        <v>174</v>
      </c>
      <c r="T15" s="61" t="s">
        <v>171</v>
      </c>
      <c r="U15" s="61" t="s">
        <v>175</v>
      </c>
      <c r="V15" s="61" t="s">
        <v>80</v>
      </c>
      <c r="W15" s="61" t="s">
        <v>176</v>
      </c>
      <c r="X15" s="61" t="s">
        <v>177</v>
      </c>
      <c r="Y15" s="61"/>
      <c r="Z15" s="61"/>
      <c r="AA15" s="61"/>
      <c r="AB15" s="61"/>
      <c r="AC15" s="63"/>
      <c r="AD15" s="64" t="s">
        <v>195</v>
      </c>
      <c r="AE15" s="61" t="s">
        <v>196</v>
      </c>
      <c r="AF15" s="61" t="s">
        <v>192</v>
      </c>
      <c r="AG15" s="61" t="s">
        <v>191</v>
      </c>
      <c r="AH15" s="61" t="s">
        <v>171</v>
      </c>
      <c r="AI15" s="61" t="s">
        <v>172</v>
      </c>
      <c r="AJ15" s="61" t="s">
        <v>130</v>
      </c>
      <c r="AK15" s="61"/>
      <c r="AL15" s="61" t="s">
        <v>192</v>
      </c>
      <c r="AM15" s="61" t="s">
        <v>185</v>
      </c>
      <c r="AN15" s="61" t="s">
        <v>171</v>
      </c>
      <c r="AO15" s="61" t="s">
        <v>186</v>
      </c>
      <c r="AP15" s="61" t="s">
        <v>132</v>
      </c>
      <c r="AQ15" s="61"/>
      <c r="AR15" s="61" t="s">
        <v>184</v>
      </c>
      <c r="AS15" s="61" t="s">
        <v>187</v>
      </c>
      <c r="AT15" s="61" t="s">
        <v>171</v>
      </c>
      <c r="AU15" s="61" t="s">
        <v>188</v>
      </c>
      <c r="AV15" s="61" t="s">
        <v>117</v>
      </c>
      <c r="AW15" s="61" t="s">
        <v>189</v>
      </c>
      <c r="AX15" s="61" t="s">
        <v>190</v>
      </c>
      <c r="AY15" s="61" t="s">
        <v>67</v>
      </c>
      <c r="AZ15" s="61" t="s">
        <v>171</v>
      </c>
      <c r="BA15" s="61" t="s">
        <v>186</v>
      </c>
      <c r="BB15" s="61" t="s">
        <v>193</v>
      </c>
      <c r="BC15" s="63" t="s">
        <v>184</v>
      </c>
    </row>
    <row r="16" spans="1:55" s="50" customFormat="1" x14ac:dyDescent="0.25">
      <c r="A16" s="59" t="s">
        <v>3186</v>
      </c>
      <c r="B16" s="67" t="s">
        <v>55</v>
      </c>
      <c r="C16" s="68" t="s">
        <v>54</v>
      </c>
      <c r="D16" s="61" t="s">
        <v>197</v>
      </c>
      <c r="E16" s="63" t="s">
        <v>3263</v>
      </c>
      <c r="F16" s="64" t="s">
        <v>177</v>
      </c>
      <c r="G16" s="61" t="s">
        <v>174</v>
      </c>
      <c r="H16" s="61" t="s">
        <v>171</v>
      </c>
      <c r="I16" s="61" t="s">
        <v>175</v>
      </c>
      <c r="J16" s="61" t="s">
        <v>80</v>
      </c>
      <c r="K16" s="61" t="s">
        <v>176</v>
      </c>
      <c r="L16" s="61" t="s">
        <v>177</v>
      </c>
      <c r="M16" s="61" t="s">
        <v>178</v>
      </c>
      <c r="N16" s="61" t="s">
        <v>171</v>
      </c>
      <c r="O16" s="61" t="s">
        <v>179</v>
      </c>
      <c r="P16" s="61" t="s">
        <v>180</v>
      </c>
      <c r="Q16" s="61"/>
      <c r="R16" s="61" t="s">
        <v>181</v>
      </c>
      <c r="S16" s="61" t="s">
        <v>170</v>
      </c>
      <c r="T16" s="61" t="s">
        <v>171</v>
      </c>
      <c r="U16" s="61" t="s">
        <v>172</v>
      </c>
      <c r="V16" s="61" t="s">
        <v>173</v>
      </c>
      <c r="W16" s="61" t="s">
        <v>65</v>
      </c>
      <c r="X16" s="61" t="s">
        <v>169</v>
      </c>
      <c r="Y16" s="61"/>
      <c r="Z16" s="61"/>
      <c r="AA16" s="61"/>
      <c r="AB16" s="61"/>
      <c r="AC16" s="63"/>
      <c r="AD16" s="64" t="s">
        <v>198</v>
      </c>
      <c r="AE16" s="61" t="s">
        <v>199</v>
      </c>
      <c r="AF16" s="61" t="s">
        <v>190</v>
      </c>
      <c r="AG16" s="61" t="s">
        <v>187</v>
      </c>
      <c r="AH16" s="61" t="s">
        <v>171</v>
      </c>
      <c r="AI16" s="61" t="s">
        <v>188</v>
      </c>
      <c r="AJ16" s="61" t="s">
        <v>117</v>
      </c>
      <c r="AK16" s="61" t="s">
        <v>189</v>
      </c>
      <c r="AL16" s="61" t="s">
        <v>190</v>
      </c>
      <c r="AM16" s="61" t="s">
        <v>191</v>
      </c>
      <c r="AN16" s="61" t="s">
        <v>171</v>
      </c>
      <c r="AO16" s="61" t="s">
        <v>172</v>
      </c>
      <c r="AP16" s="61" t="s">
        <v>130</v>
      </c>
      <c r="AQ16" s="61"/>
      <c r="AR16" s="61" t="s">
        <v>192</v>
      </c>
      <c r="AS16" s="61" t="s">
        <v>185</v>
      </c>
      <c r="AT16" s="61" t="s">
        <v>171</v>
      </c>
      <c r="AU16" s="61" t="s">
        <v>186</v>
      </c>
      <c r="AV16" s="61" t="s">
        <v>132</v>
      </c>
      <c r="AW16" s="61"/>
      <c r="AX16" s="61" t="s">
        <v>184</v>
      </c>
      <c r="AY16" s="61" t="s">
        <v>67</v>
      </c>
      <c r="AZ16" s="61" t="s">
        <v>171</v>
      </c>
      <c r="BA16" s="61" t="s">
        <v>186</v>
      </c>
      <c r="BB16" s="61" t="s">
        <v>193</v>
      </c>
      <c r="BC16" s="63" t="s">
        <v>184</v>
      </c>
    </row>
    <row r="17" spans="1:55" s="50" customFormat="1" x14ac:dyDescent="0.25">
      <c r="A17" s="59" t="s">
        <v>55</v>
      </c>
      <c r="B17" s="67" t="s">
        <v>55</v>
      </c>
      <c r="C17" s="68" t="s">
        <v>55</v>
      </c>
      <c r="D17" s="61" t="s">
        <v>200</v>
      </c>
      <c r="E17" s="63" t="s">
        <v>3264</v>
      </c>
      <c r="F17" s="64" t="s">
        <v>201</v>
      </c>
      <c r="G17" s="61" t="s">
        <v>202</v>
      </c>
      <c r="H17" s="61" t="s">
        <v>203</v>
      </c>
      <c r="I17" s="61" t="s">
        <v>204</v>
      </c>
      <c r="J17" s="61" t="s">
        <v>145</v>
      </c>
      <c r="K17" s="61"/>
      <c r="L17" s="61" t="s">
        <v>201</v>
      </c>
      <c r="M17" s="61" t="s">
        <v>205</v>
      </c>
      <c r="N17" s="61" t="s">
        <v>203</v>
      </c>
      <c r="O17" s="61" t="s">
        <v>206</v>
      </c>
      <c r="P17" s="61" t="s">
        <v>117</v>
      </c>
      <c r="Q17" s="61" t="s">
        <v>180</v>
      </c>
      <c r="R17" s="61" t="s">
        <v>207</v>
      </c>
      <c r="S17" s="61" t="s">
        <v>208</v>
      </c>
      <c r="T17" s="61" t="s">
        <v>203</v>
      </c>
      <c r="U17" s="61" t="s">
        <v>209</v>
      </c>
      <c r="V17" s="61" t="s">
        <v>117</v>
      </c>
      <c r="W17" s="61" t="s">
        <v>210</v>
      </c>
      <c r="X17" s="65" t="s">
        <v>211</v>
      </c>
      <c r="Y17" s="61"/>
      <c r="Z17" s="61"/>
      <c r="AA17" s="61"/>
      <c r="AB17" s="61"/>
      <c r="AC17" s="63"/>
      <c r="AD17" s="64" t="s">
        <v>212</v>
      </c>
      <c r="AE17" s="61" t="s">
        <v>213</v>
      </c>
      <c r="AF17" s="61" t="s">
        <v>214</v>
      </c>
      <c r="AG17" s="61" t="s">
        <v>215</v>
      </c>
      <c r="AH17" s="61" t="s">
        <v>203</v>
      </c>
      <c r="AI17" s="61" t="s">
        <v>209</v>
      </c>
      <c r="AJ17" s="61" t="s">
        <v>75</v>
      </c>
      <c r="AK17" s="61"/>
      <c r="AL17" s="61" t="s">
        <v>214</v>
      </c>
      <c r="AM17" s="61" t="s">
        <v>216</v>
      </c>
      <c r="AN17" s="61" t="s">
        <v>203</v>
      </c>
      <c r="AO17" s="61" t="s">
        <v>209</v>
      </c>
      <c r="AP17" s="61" t="s">
        <v>117</v>
      </c>
      <c r="AQ17" s="61" t="s">
        <v>118</v>
      </c>
      <c r="AR17" s="61" t="s">
        <v>217</v>
      </c>
      <c r="AS17" s="61" t="s">
        <v>218</v>
      </c>
      <c r="AT17" s="61" t="s">
        <v>203</v>
      </c>
      <c r="AU17" s="61" t="s">
        <v>209</v>
      </c>
      <c r="AV17" s="61" t="s">
        <v>77</v>
      </c>
      <c r="AW17" s="61" t="s">
        <v>219</v>
      </c>
      <c r="AX17" s="61" t="s">
        <v>220</v>
      </c>
      <c r="AY17" s="61"/>
      <c r="AZ17" s="61"/>
      <c r="BA17" s="61"/>
      <c r="BB17" s="61"/>
      <c r="BC17" s="63"/>
    </row>
    <row r="18" spans="1:55" s="50" customFormat="1" x14ac:dyDescent="0.25">
      <c r="A18" s="59" t="s">
        <v>55</v>
      </c>
      <c r="B18" s="67" t="s">
        <v>55</v>
      </c>
      <c r="C18" s="68" t="s">
        <v>55</v>
      </c>
      <c r="D18" s="61" t="s">
        <v>221</v>
      </c>
      <c r="E18" s="63" t="s">
        <v>3265</v>
      </c>
      <c r="F18" s="64" t="s">
        <v>211</v>
      </c>
      <c r="G18" s="61" t="s">
        <v>208</v>
      </c>
      <c r="H18" s="61" t="s">
        <v>203</v>
      </c>
      <c r="I18" s="61" t="s">
        <v>209</v>
      </c>
      <c r="J18" s="61" t="s">
        <v>117</v>
      </c>
      <c r="K18" s="61" t="s">
        <v>210</v>
      </c>
      <c r="L18" s="61" t="s">
        <v>211</v>
      </c>
      <c r="M18" s="61" t="s">
        <v>202</v>
      </c>
      <c r="N18" s="61" t="s">
        <v>203</v>
      </c>
      <c r="O18" s="61" t="s">
        <v>204</v>
      </c>
      <c r="P18" s="61" t="s">
        <v>145</v>
      </c>
      <c r="Q18" s="61"/>
      <c r="R18" s="61" t="s">
        <v>201</v>
      </c>
      <c r="S18" s="61" t="s">
        <v>205</v>
      </c>
      <c r="T18" s="61" t="s">
        <v>203</v>
      </c>
      <c r="U18" s="61" t="s">
        <v>206</v>
      </c>
      <c r="V18" s="61" t="s">
        <v>117</v>
      </c>
      <c r="W18" s="61" t="s">
        <v>180</v>
      </c>
      <c r="X18" s="61" t="s">
        <v>207</v>
      </c>
      <c r="Y18" s="61"/>
      <c r="Z18" s="61"/>
      <c r="AA18" s="61"/>
      <c r="AB18" s="61"/>
      <c r="AC18" s="63"/>
      <c r="AD18" s="64" t="s">
        <v>222</v>
      </c>
      <c r="AE18" s="61" t="s">
        <v>223</v>
      </c>
      <c r="AF18" s="61" t="s">
        <v>220</v>
      </c>
      <c r="AG18" s="61" t="s">
        <v>218</v>
      </c>
      <c r="AH18" s="61" t="s">
        <v>203</v>
      </c>
      <c r="AI18" s="61" t="s">
        <v>209</v>
      </c>
      <c r="AJ18" s="61" t="s">
        <v>77</v>
      </c>
      <c r="AK18" s="61" t="s">
        <v>219</v>
      </c>
      <c r="AL18" s="61" t="s">
        <v>220</v>
      </c>
      <c r="AM18" s="61" t="s">
        <v>215</v>
      </c>
      <c r="AN18" s="61" t="s">
        <v>203</v>
      </c>
      <c r="AO18" s="61" t="s">
        <v>209</v>
      </c>
      <c r="AP18" s="61" t="s">
        <v>75</v>
      </c>
      <c r="AQ18" s="61"/>
      <c r="AR18" s="61" t="s">
        <v>214</v>
      </c>
      <c r="AS18" s="61" t="s">
        <v>216</v>
      </c>
      <c r="AT18" s="61" t="s">
        <v>203</v>
      </c>
      <c r="AU18" s="61" t="s">
        <v>209</v>
      </c>
      <c r="AV18" s="61" t="s">
        <v>117</v>
      </c>
      <c r="AW18" s="61" t="s">
        <v>118</v>
      </c>
      <c r="AX18" s="61" t="s">
        <v>217</v>
      </c>
      <c r="AY18" s="61"/>
      <c r="AZ18" s="61"/>
      <c r="BA18" s="61"/>
      <c r="BB18" s="61"/>
      <c r="BC18" s="63"/>
    </row>
    <row r="19" spans="1:55" s="50" customFormat="1" x14ac:dyDescent="0.25">
      <c r="A19" s="59" t="s">
        <v>55</v>
      </c>
      <c r="B19" s="67" t="s">
        <v>55</v>
      </c>
      <c r="C19" s="68" t="s">
        <v>55</v>
      </c>
      <c r="D19" s="61" t="s">
        <v>224</v>
      </c>
      <c r="E19" s="63" t="s">
        <v>3266</v>
      </c>
      <c r="F19" s="64" t="s">
        <v>207</v>
      </c>
      <c r="G19" s="61" t="s">
        <v>205</v>
      </c>
      <c r="H19" s="61" t="s">
        <v>203</v>
      </c>
      <c r="I19" s="61" t="s">
        <v>206</v>
      </c>
      <c r="J19" s="61" t="s">
        <v>117</v>
      </c>
      <c r="K19" s="61" t="s">
        <v>180</v>
      </c>
      <c r="L19" s="61" t="s">
        <v>207</v>
      </c>
      <c r="M19" s="61" t="s">
        <v>208</v>
      </c>
      <c r="N19" s="61" t="s">
        <v>203</v>
      </c>
      <c r="O19" s="61" t="s">
        <v>209</v>
      </c>
      <c r="P19" s="61" t="s">
        <v>117</v>
      </c>
      <c r="Q19" s="61" t="s">
        <v>210</v>
      </c>
      <c r="R19" s="61" t="s">
        <v>211</v>
      </c>
      <c r="S19" s="61" t="s">
        <v>202</v>
      </c>
      <c r="T19" s="61" t="s">
        <v>203</v>
      </c>
      <c r="U19" s="61" t="s">
        <v>204</v>
      </c>
      <c r="V19" s="61" t="s">
        <v>145</v>
      </c>
      <c r="W19" s="61"/>
      <c r="X19" s="61" t="s">
        <v>201</v>
      </c>
      <c r="Y19" s="61"/>
      <c r="Z19" s="61"/>
      <c r="AA19" s="61"/>
      <c r="AB19" s="61"/>
      <c r="AC19" s="63"/>
      <c r="AD19" s="64" t="s">
        <v>225</v>
      </c>
      <c r="AE19" s="61" t="s">
        <v>226</v>
      </c>
      <c r="AF19" s="61" t="s">
        <v>217</v>
      </c>
      <c r="AG19" s="61" t="s">
        <v>216</v>
      </c>
      <c r="AH19" s="61" t="s">
        <v>203</v>
      </c>
      <c r="AI19" s="61" t="s">
        <v>209</v>
      </c>
      <c r="AJ19" s="61" t="s">
        <v>117</v>
      </c>
      <c r="AK19" s="61" t="s">
        <v>118</v>
      </c>
      <c r="AL19" s="61" t="s">
        <v>217</v>
      </c>
      <c r="AM19" s="61" t="s">
        <v>218</v>
      </c>
      <c r="AN19" s="61" t="s">
        <v>203</v>
      </c>
      <c r="AO19" s="61" t="s">
        <v>209</v>
      </c>
      <c r="AP19" s="61" t="s">
        <v>77</v>
      </c>
      <c r="AQ19" s="61" t="s">
        <v>219</v>
      </c>
      <c r="AR19" s="61" t="s">
        <v>220</v>
      </c>
      <c r="AS19" s="61" t="s">
        <v>215</v>
      </c>
      <c r="AT19" s="61" t="s">
        <v>203</v>
      </c>
      <c r="AU19" s="61" t="s">
        <v>209</v>
      </c>
      <c r="AV19" s="61" t="s">
        <v>75</v>
      </c>
      <c r="AW19" s="61"/>
      <c r="AX19" s="61" t="s">
        <v>214</v>
      </c>
      <c r="AY19" s="61"/>
      <c r="AZ19" s="61"/>
      <c r="BA19" s="61"/>
      <c r="BB19" s="61"/>
      <c r="BC19" s="63"/>
    </row>
    <row r="20" spans="1:55" s="50" customFormat="1" x14ac:dyDescent="0.25">
      <c r="A20" s="59" t="s">
        <v>3185</v>
      </c>
      <c r="B20" s="67" t="s">
        <v>55</v>
      </c>
      <c r="C20" s="67" t="s">
        <v>54</v>
      </c>
      <c r="D20" s="61" t="s">
        <v>3712</v>
      </c>
      <c r="E20" s="63" t="s">
        <v>3267</v>
      </c>
      <c r="F20" s="64" t="s">
        <v>227</v>
      </c>
      <c r="G20" s="61" t="s">
        <v>228</v>
      </c>
      <c r="H20" s="61" t="s">
        <v>114</v>
      </c>
      <c r="I20" s="61" t="s">
        <v>115</v>
      </c>
      <c r="J20" s="61" t="s">
        <v>102</v>
      </c>
      <c r="K20" s="61"/>
      <c r="L20" s="61" t="s">
        <v>227</v>
      </c>
      <c r="M20" s="61" t="s">
        <v>229</v>
      </c>
      <c r="N20" s="61" t="s">
        <v>114</v>
      </c>
      <c r="O20" s="61" t="s">
        <v>115</v>
      </c>
      <c r="P20" s="61" t="s">
        <v>62</v>
      </c>
      <c r="Q20" s="61"/>
      <c r="R20" s="61" t="s">
        <v>230</v>
      </c>
      <c r="S20" s="61" t="s">
        <v>231</v>
      </c>
      <c r="T20" s="61" t="s">
        <v>114</v>
      </c>
      <c r="U20" s="61" t="s">
        <v>115</v>
      </c>
      <c r="V20" s="61" t="s">
        <v>232</v>
      </c>
      <c r="W20" s="61"/>
      <c r="X20" s="61" t="s">
        <v>233</v>
      </c>
      <c r="Y20" s="61"/>
      <c r="Z20" s="61"/>
      <c r="AA20" s="61"/>
      <c r="AB20" s="61"/>
      <c r="AC20" s="63"/>
      <c r="AD20" s="64" t="s">
        <v>234</v>
      </c>
      <c r="AE20" s="61" t="s">
        <v>235</v>
      </c>
      <c r="AF20" s="61" t="s">
        <v>236</v>
      </c>
      <c r="AG20" s="61" t="s">
        <v>237</v>
      </c>
      <c r="AH20" s="61" t="s">
        <v>114</v>
      </c>
      <c r="AI20" s="61" t="s">
        <v>115</v>
      </c>
      <c r="AJ20" s="61" t="s">
        <v>117</v>
      </c>
      <c r="AK20" s="61" t="s">
        <v>118</v>
      </c>
      <c r="AL20" s="61" t="s">
        <v>236</v>
      </c>
      <c r="AM20" s="61" t="s">
        <v>238</v>
      </c>
      <c r="AN20" s="61" t="s">
        <v>114</v>
      </c>
      <c r="AO20" s="61" t="s">
        <v>239</v>
      </c>
      <c r="AP20" s="61" t="s">
        <v>132</v>
      </c>
      <c r="AQ20" s="61" t="s">
        <v>240</v>
      </c>
      <c r="AR20" s="61" t="s">
        <v>241</v>
      </c>
      <c r="AS20" s="61" t="s">
        <v>242</v>
      </c>
      <c r="AT20" s="61" t="s">
        <v>114</v>
      </c>
      <c r="AU20" s="61" t="s">
        <v>128</v>
      </c>
      <c r="AV20" s="61" t="s">
        <v>130</v>
      </c>
      <c r="AW20" s="61"/>
      <c r="AX20" s="61" t="s">
        <v>243</v>
      </c>
      <c r="AY20" s="61" t="s">
        <v>67</v>
      </c>
      <c r="AZ20" s="61" t="s">
        <v>114</v>
      </c>
      <c r="BA20" s="61" t="s">
        <v>305</v>
      </c>
      <c r="BB20" s="61" t="s">
        <v>3197</v>
      </c>
      <c r="BC20" s="63" t="s">
        <v>69</v>
      </c>
    </row>
    <row r="21" spans="1:55" s="50" customFormat="1" x14ac:dyDescent="0.25">
      <c r="A21" s="59" t="s">
        <v>3185</v>
      </c>
      <c r="B21" s="67" t="s">
        <v>55</v>
      </c>
      <c r="C21" s="67" t="s">
        <v>54</v>
      </c>
      <c r="D21" s="61" t="s">
        <v>3713</v>
      </c>
      <c r="E21" s="63" t="s">
        <v>3268</v>
      </c>
      <c r="F21" s="64" t="s">
        <v>233</v>
      </c>
      <c r="G21" s="61" t="s">
        <v>231</v>
      </c>
      <c r="H21" s="61" t="s">
        <v>114</v>
      </c>
      <c r="I21" s="61" t="s">
        <v>115</v>
      </c>
      <c r="J21" s="61" t="s">
        <v>232</v>
      </c>
      <c r="K21" s="61"/>
      <c r="L21" s="61" t="s">
        <v>233</v>
      </c>
      <c r="M21" s="61" t="s">
        <v>228</v>
      </c>
      <c r="N21" s="61" t="s">
        <v>114</v>
      </c>
      <c r="O21" s="61" t="s">
        <v>115</v>
      </c>
      <c r="P21" s="61" t="s">
        <v>102</v>
      </c>
      <c r="Q21" s="61"/>
      <c r="R21" s="61" t="s">
        <v>227</v>
      </c>
      <c r="S21" s="61" t="s">
        <v>229</v>
      </c>
      <c r="T21" s="61" t="s">
        <v>114</v>
      </c>
      <c r="U21" s="61" t="s">
        <v>115</v>
      </c>
      <c r="V21" s="61" t="s">
        <v>62</v>
      </c>
      <c r="W21" s="61"/>
      <c r="X21" s="61" t="s">
        <v>230</v>
      </c>
      <c r="Y21" s="61"/>
      <c r="Z21" s="61"/>
      <c r="AA21" s="61"/>
      <c r="AB21" s="61"/>
      <c r="AC21" s="63"/>
      <c r="AD21" s="64" t="s">
        <v>244</v>
      </c>
      <c r="AE21" s="61" t="s">
        <v>245</v>
      </c>
      <c r="AF21" s="61" t="s">
        <v>243</v>
      </c>
      <c r="AG21" s="61" t="s">
        <v>242</v>
      </c>
      <c r="AH21" s="61" t="s">
        <v>114</v>
      </c>
      <c r="AI21" s="61" t="s">
        <v>128</v>
      </c>
      <c r="AJ21" s="61" t="s">
        <v>130</v>
      </c>
      <c r="AK21" s="61"/>
      <c r="AL21" s="61" t="s">
        <v>243</v>
      </c>
      <c r="AM21" s="61" t="s">
        <v>237</v>
      </c>
      <c r="AN21" s="61" t="s">
        <v>114</v>
      </c>
      <c r="AO21" s="61" t="s">
        <v>115</v>
      </c>
      <c r="AP21" s="61" t="s">
        <v>117</v>
      </c>
      <c r="AQ21" s="61" t="s">
        <v>118</v>
      </c>
      <c r="AR21" s="61" t="s">
        <v>236</v>
      </c>
      <c r="AS21" s="61" t="s">
        <v>238</v>
      </c>
      <c r="AT21" s="61" t="s">
        <v>114</v>
      </c>
      <c r="AU21" s="61" t="s">
        <v>239</v>
      </c>
      <c r="AV21" s="61" t="s">
        <v>132</v>
      </c>
      <c r="AW21" s="61" t="s">
        <v>240</v>
      </c>
      <c r="AX21" s="61" t="s">
        <v>241</v>
      </c>
      <c r="AY21" s="61" t="s">
        <v>67</v>
      </c>
      <c r="AZ21" s="61" t="s">
        <v>114</v>
      </c>
      <c r="BA21" s="61" t="s">
        <v>305</v>
      </c>
      <c r="BB21" s="61" t="s">
        <v>3197</v>
      </c>
      <c r="BC21" s="63" t="s">
        <v>69</v>
      </c>
    </row>
    <row r="22" spans="1:55" s="50" customFormat="1" x14ac:dyDescent="0.25">
      <c r="A22" s="59" t="s">
        <v>3185</v>
      </c>
      <c r="B22" s="67" t="s">
        <v>55</v>
      </c>
      <c r="C22" s="67" t="s">
        <v>54</v>
      </c>
      <c r="D22" s="61" t="s">
        <v>3714</v>
      </c>
      <c r="E22" s="63" t="s">
        <v>3269</v>
      </c>
      <c r="F22" s="64" t="s">
        <v>230</v>
      </c>
      <c r="G22" s="61" t="s">
        <v>229</v>
      </c>
      <c r="H22" s="61" t="s">
        <v>114</v>
      </c>
      <c r="I22" s="61" t="s">
        <v>115</v>
      </c>
      <c r="J22" s="61" t="s">
        <v>62</v>
      </c>
      <c r="K22" s="61"/>
      <c r="L22" s="61" t="s">
        <v>230</v>
      </c>
      <c r="M22" s="61" t="s">
        <v>231</v>
      </c>
      <c r="N22" s="61" t="s">
        <v>114</v>
      </c>
      <c r="O22" s="61" t="s">
        <v>115</v>
      </c>
      <c r="P22" s="61" t="s">
        <v>232</v>
      </c>
      <c r="Q22" s="61"/>
      <c r="R22" s="61" t="s">
        <v>233</v>
      </c>
      <c r="S22" s="61" t="s">
        <v>228</v>
      </c>
      <c r="T22" s="61" t="s">
        <v>114</v>
      </c>
      <c r="U22" s="61" t="s">
        <v>115</v>
      </c>
      <c r="V22" s="61" t="s">
        <v>102</v>
      </c>
      <c r="W22" s="61"/>
      <c r="X22" s="61" t="s">
        <v>227</v>
      </c>
      <c r="Y22" s="61"/>
      <c r="Z22" s="61"/>
      <c r="AA22" s="61"/>
      <c r="AB22" s="61"/>
      <c r="AC22" s="63"/>
      <c r="AD22" s="64" t="s">
        <v>246</v>
      </c>
      <c r="AE22" s="61" t="s">
        <v>247</v>
      </c>
      <c r="AF22" s="61" t="s">
        <v>241</v>
      </c>
      <c r="AG22" s="61" t="s">
        <v>238</v>
      </c>
      <c r="AH22" s="61" t="s">
        <v>114</v>
      </c>
      <c r="AI22" s="61" t="s">
        <v>239</v>
      </c>
      <c r="AJ22" s="61" t="s">
        <v>132</v>
      </c>
      <c r="AK22" s="61" t="s">
        <v>240</v>
      </c>
      <c r="AL22" s="61" t="s">
        <v>241</v>
      </c>
      <c r="AM22" s="61" t="s">
        <v>242</v>
      </c>
      <c r="AN22" s="61" t="s">
        <v>114</v>
      </c>
      <c r="AO22" s="61" t="s">
        <v>128</v>
      </c>
      <c r="AP22" s="61" t="s">
        <v>130</v>
      </c>
      <c r="AQ22" s="61"/>
      <c r="AR22" s="61" t="s">
        <v>243</v>
      </c>
      <c r="AS22" s="61" t="s">
        <v>237</v>
      </c>
      <c r="AT22" s="61" t="s">
        <v>114</v>
      </c>
      <c r="AU22" s="61" t="s">
        <v>115</v>
      </c>
      <c r="AV22" s="61" t="s">
        <v>117</v>
      </c>
      <c r="AW22" s="61" t="s">
        <v>118</v>
      </c>
      <c r="AX22" s="61" t="s">
        <v>236</v>
      </c>
      <c r="AY22" s="61" t="s">
        <v>67</v>
      </c>
      <c r="AZ22" s="61" t="s">
        <v>114</v>
      </c>
      <c r="BA22" s="61" t="s">
        <v>305</v>
      </c>
      <c r="BB22" s="61" t="s">
        <v>3197</v>
      </c>
      <c r="BC22" s="63" t="s">
        <v>69</v>
      </c>
    </row>
    <row r="23" spans="1:55" s="50" customFormat="1" x14ac:dyDescent="0.25">
      <c r="A23" s="59" t="s">
        <v>55</v>
      </c>
      <c r="B23" s="67" t="s">
        <v>55</v>
      </c>
      <c r="C23" s="68" t="s">
        <v>55</v>
      </c>
      <c r="D23" s="61" t="s">
        <v>248</v>
      </c>
      <c r="E23" s="63" t="s">
        <v>3270</v>
      </c>
      <c r="F23" s="64" t="s">
        <v>249</v>
      </c>
      <c r="G23" s="61" t="s">
        <v>250</v>
      </c>
      <c r="H23" s="61" t="s">
        <v>251</v>
      </c>
      <c r="I23" s="61" t="s">
        <v>252</v>
      </c>
      <c r="J23" s="61" t="s">
        <v>117</v>
      </c>
      <c r="K23" s="61" t="s">
        <v>92</v>
      </c>
      <c r="L23" s="61" t="s">
        <v>249</v>
      </c>
      <c r="M23" s="61" t="s">
        <v>253</v>
      </c>
      <c r="N23" s="61" t="s">
        <v>251</v>
      </c>
      <c r="O23" s="61" t="s">
        <v>252</v>
      </c>
      <c r="P23" s="61" t="s">
        <v>80</v>
      </c>
      <c r="Q23" s="61" t="s">
        <v>254</v>
      </c>
      <c r="R23" s="61" t="s">
        <v>255</v>
      </c>
      <c r="S23" s="61" t="s">
        <v>256</v>
      </c>
      <c r="T23" s="61" t="s">
        <v>251</v>
      </c>
      <c r="U23" s="61" t="s">
        <v>252</v>
      </c>
      <c r="V23" s="61" t="s">
        <v>257</v>
      </c>
      <c r="W23" s="61"/>
      <c r="X23" s="61" t="s">
        <v>258</v>
      </c>
      <c r="Y23" s="61"/>
      <c r="Z23" s="61"/>
      <c r="AA23" s="61"/>
      <c r="AB23" s="61"/>
      <c r="AC23" s="63"/>
      <c r="AD23" s="61" t="s">
        <v>259</v>
      </c>
      <c r="AE23" s="61" t="s">
        <v>260</v>
      </c>
      <c r="AF23" s="61" t="s">
        <v>261</v>
      </c>
      <c r="AG23" s="61" t="s">
        <v>262</v>
      </c>
      <c r="AH23" s="61" t="s">
        <v>251</v>
      </c>
      <c r="AI23" s="61" t="s">
        <v>252</v>
      </c>
      <c r="AJ23" s="61" t="s">
        <v>117</v>
      </c>
      <c r="AK23" s="61" t="s">
        <v>263</v>
      </c>
      <c r="AL23" s="61" t="s">
        <v>261</v>
      </c>
      <c r="AM23" s="61" t="s">
        <v>264</v>
      </c>
      <c r="AN23" s="61" t="s">
        <v>251</v>
      </c>
      <c r="AO23" s="61" t="s">
        <v>252</v>
      </c>
      <c r="AP23" s="61" t="s">
        <v>77</v>
      </c>
      <c r="AQ23" s="61"/>
      <c r="AR23" s="61" t="s">
        <v>265</v>
      </c>
      <c r="AS23" s="61" t="s">
        <v>266</v>
      </c>
      <c r="AT23" s="61" t="s">
        <v>251</v>
      </c>
      <c r="AU23" s="61" t="s">
        <v>252</v>
      </c>
      <c r="AV23" s="61" t="s">
        <v>62</v>
      </c>
      <c r="AW23" s="61"/>
      <c r="AX23" s="61" t="s">
        <v>267</v>
      </c>
      <c r="AY23" s="61"/>
      <c r="AZ23" s="61"/>
      <c r="BA23" s="61"/>
      <c r="BB23" s="61"/>
      <c r="BC23" s="63"/>
    </row>
    <row r="24" spans="1:55" s="50" customFormat="1" x14ac:dyDescent="0.25">
      <c r="A24" s="59" t="s">
        <v>55</v>
      </c>
      <c r="B24" s="67" t="s">
        <v>55</v>
      </c>
      <c r="C24" s="68" t="s">
        <v>55</v>
      </c>
      <c r="D24" s="61" t="s">
        <v>268</v>
      </c>
      <c r="E24" s="63" t="s">
        <v>3271</v>
      </c>
      <c r="F24" s="64" t="s">
        <v>258</v>
      </c>
      <c r="G24" s="61" t="s">
        <v>256</v>
      </c>
      <c r="H24" s="61" t="s">
        <v>251</v>
      </c>
      <c r="I24" s="61" t="s">
        <v>252</v>
      </c>
      <c r="J24" s="61" t="s">
        <v>257</v>
      </c>
      <c r="K24" s="61"/>
      <c r="L24" s="61" t="s">
        <v>258</v>
      </c>
      <c r="M24" s="61" t="s">
        <v>250</v>
      </c>
      <c r="N24" s="61" t="s">
        <v>251</v>
      </c>
      <c r="O24" s="61" t="s">
        <v>252</v>
      </c>
      <c r="P24" s="61" t="s">
        <v>117</v>
      </c>
      <c r="Q24" s="61" t="s">
        <v>92</v>
      </c>
      <c r="R24" s="61" t="s">
        <v>249</v>
      </c>
      <c r="S24" s="61" t="s">
        <v>253</v>
      </c>
      <c r="T24" s="61" t="s">
        <v>251</v>
      </c>
      <c r="U24" s="61" t="s">
        <v>252</v>
      </c>
      <c r="V24" s="61" t="s">
        <v>80</v>
      </c>
      <c r="W24" s="61" t="s">
        <v>254</v>
      </c>
      <c r="X24" s="61" t="s">
        <v>255</v>
      </c>
      <c r="Y24" s="61"/>
      <c r="Z24" s="61"/>
      <c r="AA24" s="61"/>
      <c r="AB24" s="61"/>
      <c r="AC24" s="63"/>
      <c r="AD24" s="61" t="s">
        <v>269</v>
      </c>
      <c r="AE24" s="61" t="s">
        <v>270</v>
      </c>
      <c r="AF24" s="61" t="s">
        <v>267</v>
      </c>
      <c r="AG24" s="61" t="s">
        <v>266</v>
      </c>
      <c r="AH24" s="61" t="s">
        <v>251</v>
      </c>
      <c r="AI24" s="61" t="s">
        <v>252</v>
      </c>
      <c r="AJ24" s="61" t="s">
        <v>62</v>
      </c>
      <c r="AK24" s="61"/>
      <c r="AL24" s="61" t="s">
        <v>267</v>
      </c>
      <c r="AM24" s="61" t="s">
        <v>262</v>
      </c>
      <c r="AN24" s="61" t="s">
        <v>251</v>
      </c>
      <c r="AO24" s="61" t="s">
        <v>252</v>
      </c>
      <c r="AP24" s="61" t="s">
        <v>117</v>
      </c>
      <c r="AQ24" s="61" t="s">
        <v>263</v>
      </c>
      <c r="AR24" s="61" t="s">
        <v>261</v>
      </c>
      <c r="AS24" s="61" t="s">
        <v>264</v>
      </c>
      <c r="AT24" s="61" t="s">
        <v>251</v>
      </c>
      <c r="AU24" s="61" t="s">
        <v>252</v>
      </c>
      <c r="AV24" s="61" t="s">
        <v>77</v>
      </c>
      <c r="AW24" s="61"/>
      <c r="AX24" s="61" t="s">
        <v>265</v>
      </c>
      <c r="AY24" s="61"/>
      <c r="AZ24" s="61"/>
      <c r="BA24" s="61"/>
      <c r="BB24" s="61"/>
      <c r="BC24" s="63"/>
    </row>
    <row r="25" spans="1:55" s="50" customFormat="1" x14ac:dyDescent="0.25">
      <c r="A25" s="59" t="s">
        <v>55</v>
      </c>
      <c r="B25" s="67" t="s">
        <v>55</v>
      </c>
      <c r="C25" s="68" t="s">
        <v>55</v>
      </c>
      <c r="D25" s="61" t="s">
        <v>271</v>
      </c>
      <c r="E25" s="63" t="s">
        <v>3272</v>
      </c>
      <c r="F25" s="64" t="s">
        <v>255</v>
      </c>
      <c r="G25" s="61" t="s">
        <v>253</v>
      </c>
      <c r="H25" s="61" t="s">
        <v>251</v>
      </c>
      <c r="I25" s="61" t="s">
        <v>252</v>
      </c>
      <c r="J25" s="61" t="s">
        <v>80</v>
      </c>
      <c r="K25" s="61" t="s">
        <v>254</v>
      </c>
      <c r="L25" s="61" t="s">
        <v>255</v>
      </c>
      <c r="M25" s="61" t="s">
        <v>256</v>
      </c>
      <c r="N25" s="61" t="s">
        <v>251</v>
      </c>
      <c r="O25" s="61" t="s">
        <v>252</v>
      </c>
      <c r="P25" s="61" t="s">
        <v>257</v>
      </c>
      <c r="Q25" s="61"/>
      <c r="R25" s="61" t="s">
        <v>258</v>
      </c>
      <c r="S25" s="61" t="s">
        <v>250</v>
      </c>
      <c r="T25" s="61" t="s">
        <v>251</v>
      </c>
      <c r="U25" s="61" t="s">
        <v>252</v>
      </c>
      <c r="V25" s="61" t="s">
        <v>117</v>
      </c>
      <c r="W25" s="61" t="s">
        <v>92</v>
      </c>
      <c r="X25" s="61" t="s">
        <v>249</v>
      </c>
      <c r="Y25" s="61"/>
      <c r="Z25" s="61"/>
      <c r="AA25" s="61"/>
      <c r="AB25" s="61"/>
      <c r="AC25" s="63"/>
      <c r="AD25" s="61" t="s">
        <v>272</v>
      </c>
      <c r="AE25" s="61" t="s">
        <v>273</v>
      </c>
      <c r="AF25" s="61" t="s">
        <v>265</v>
      </c>
      <c r="AG25" s="61" t="s">
        <v>264</v>
      </c>
      <c r="AH25" s="61" t="s">
        <v>251</v>
      </c>
      <c r="AI25" s="61" t="s">
        <v>252</v>
      </c>
      <c r="AJ25" s="61" t="s">
        <v>77</v>
      </c>
      <c r="AK25" s="61"/>
      <c r="AL25" s="61" t="s">
        <v>265</v>
      </c>
      <c r="AM25" s="61" t="s">
        <v>266</v>
      </c>
      <c r="AN25" s="61" t="s">
        <v>251</v>
      </c>
      <c r="AO25" s="61" t="s">
        <v>252</v>
      </c>
      <c r="AP25" s="61" t="s">
        <v>62</v>
      </c>
      <c r="AQ25" s="61"/>
      <c r="AR25" s="61" t="s">
        <v>267</v>
      </c>
      <c r="AS25" s="61" t="s">
        <v>262</v>
      </c>
      <c r="AT25" s="61" t="s">
        <v>251</v>
      </c>
      <c r="AU25" s="61" t="s">
        <v>252</v>
      </c>
      <c r="AV25" s="61" t="s">
        <v>117</v>
      </c>
      <c r="AW25" s="61" t="s">
        <v>263</v>
      </c>
      <c r="AX25" s="61" t="s">
        <v>261</v>
      </c>
      <c r="AY25" s="61"/>
      <c r="AZ25" s="61"/>
      <c r="BA25" s="61"/>
      <c r="BB25" s="61"/>
      <c r="BC25" s="63"/>
    </row>
    <row r="26" spans="1:55" s="50" customFormat="1" x14ac:dyDescent="0.25">
      <c r="A26" s="59" t="s">
        <v>3186</v>
      </c>
      <c r="B26" s="67" t="s">
        <v>55</v>
      </c>
      <c r="C26" s="68" t="s">
        <v>54</v>
      </c>
      <c r="D26" s="61" t="s">
        <v>274</v>
      </c>
      <c r="E26" s="63" t="s">
        <v>3273</v>
      </c>
      <c r="F26" s="64" t="s">
        <v>275</v>
      </c>
      <c r="G26" s="61" t="s">
        <v>276</v>
      </c>
      <c r="H26" s="61" t="s">
        <v>251</v>
      </c>
      <c r="I26" s="61" t="s">
        <v>252</v>
      </c>
      <c r="J26" s="61" t="s">
        <v>117</v>
      </c>
      <c r="K26" s="61" t="s">
        <v>263</v>
      </c>
      <c r="L26" s="61" t="s">
        <v>275</v>
      </c>
      <c r="M26" s="61" t="s">
        <v>277</v>
      </c>
      <c r="N26" s="61" t="s">
        <v>251</v>
      </c>
      <c r="O26" s="61" t="s">
        <v>252</v>
      </c>
      <c r="P26" s="61" t="s">
        <v>80</v>
      </c>
      <c r="Q26" s="61" t="s">
        <v>147</v>
      </c>
      <c r="R26" s="61" t="s">
        <v>278</v>
      </c>
      <c r="S26" s="61" t="s">
        <v>279</v>
      </c>
      <c r="T26" s="61" t="s">
        <v>251</v>
      </c>
      <c r="U26" s="61" t="s">
        <v>252</v>
      </c>
      <c r="V26" s="61" t="s">
        <v>77</v>
      </c>
      <c r="W26" s="61"/>
      <c r="X26" s="61" t="s">
        <v>280</v>
      </c>
      <c r="Y26" s="61"/>
      <c r="Z26" s="61"/>
      <c r="AA26" s="61"/>
      <c r="AB26" s="61"/>
      <c r="AC26" s="63"/>
      <c r="AD26" s="64" t="s">
        <v>281</v>
      </c>
      <c r="AE26" s="61" t="s">
        <v>282</v>
      </c>
      <c r="AF26" s="61" t="s">
        <v>283</v>
      </c>
      <c r="AG26" s="61" t="s">
        <v>284</v>
      </c>
      <c r="AH26" s="61" t="s">
        <v>251</v>
      </c>
      <c r="AI26" s="61" t="s">
        <v>252</v>
      </c>
      <c r="AJ26" s="61" t="s">
        <v>117</v>
      </c>
      <c r="AK26" s="61" t="s">
        <v>210</v>
      </c>
      <c r="AL26" s="61" t="s">
        <v>283</v>
      </c>
      <c r="AM26" s="61" t="s">
        <v>285</v>
      </c>
      <c r="AN26" s="61" t="s">
        <v>251</v>
      </c>
      <c r="AO26" s="61" t="s">
        <v>286</v>
      </c>
      <c r="AP26" s="61" t="s">
        <v>132</v>
      </c>
      <c r="AQ26" s="61"/>
      <c r="AR26" s="61" t="s">
        <v>287</v>
      </c>
      <c r="AS26" s="61" t="s">
        <v>288</v>
      </c>
      <c r="AT26" s="61" t="s">
        <v>251</v>
      </c>
      <c r="AU26" s="61" t="s">
        <v>252</v>
      </c>
      <c r="AV26" s="61" t="s">
        <v>62</v>
      </c>
      <c r="AW26" s="61"/>
      <c r="AX26" s="61" t="s">
        <v>267</v>
      </c>
      <c r="AY26" s="61" t="s">
        <v>67</v>
      </c>
      <c r="AZ26" s="61" t="s">
        <v>251</v>
      </c>
      <c r="BA26" s="61" t="s">
        <v>286</v>
      </c>
      <c r="BB26" s="61" t="s">
        <v>193</v>
      </c>
      <c r="BC26" s="63" t="s">
        <v>287</v>
      </c>
    </row>
    <row r="27" spans="1:55" s="50" customFormat="1" x14ac:dyDescent="0.25">
      <c r="A27" s="59" t="s">
        <v>3186</v>
      </c>
      <c r="B27" s="67" t="s">
        <v>55</v>
      </c>
      <c r="C27" s="68" t="s">
        <v>54</v>
      </c>
      <c r="D27" s="61" t="s">
        <v>289</v>
      </c>
      <c r="E27" s="63" t="s">
        <v>3274</v>
      </c>
      <c r="F27" s="64" t="s">
        <v>280</v>
      </c>
      <c r="G27" s="61" t="s">
        <v>279</v>
      </c>
      <c r="H27" s="61" t="s">
        <v>251</v>
      </c>
      <c r="I27" s="61" t="s">
        <v>252</v>
      </c>
      <c r="J27" s="61" t="s">
        <v>77</v>
      </c>
      <c r="K27" s="61"/>
      <c r="L27" s="61" t="s">
        <v>280</v>
      </c>
      <c r="M27" s="61" t="s">
        <v>276</v>
      </c>
      <c r="N27" s="61" t="s">
        <v>251</v>
      </c>
      <c r="O27" s="61" t="s">
        <v>252</v>
      </c>
      <c r="P27" s="61" t="s">
        <v>117</v>
      </c>
      <c r="Q27" s="61" t="s">
        <v>263</v>
      </c>
      <c r="R27" s="61" t="s">
        <v>275</v>
      </c>
      <c r="S27" s="61" t="s">
        <v>277</v>
      </c>
      <c r="T27" s="61" t="s">
        <v>251</v>
      </c>
      <c r="U27" s="61" t="s">
        <v>252</v>
      </c>
      <c r="V27" s="61" t="s">
        <v>80</v>
      </c>
      <c r="W27" s="61" t="s">
        <v>147</v>
      </c>
      <c r="X27" s="61" t="s">
        <v>278</v>
      </c>
      <c r="Y27" s="61"/>
      <c r="Z27" s="61"/>
      <c r="AA27" s="61"/>
      <c r="AB27" s="61"/>
      <c r="AC27" s="63"/>
      <c r="AD27" s="64" t="s">
        <v>290</v>
      </c>
      <c r="AE27" s="61" t="s">
        <v>291</v>
      </c>
      <c r="AF27" s="61" t="s">
        <v>267</v>
      </c>
      <c r="AG27" s="61" t="s">
        <v>288</v>
      </c>
      <c r="AH27" s="61" t="s">
        <v>251</v>
      </c>
      <c r="AI27" s="61" t="s">
        <v>252</v>
      </c>
      <c r="AJ27" s="61" t="s">
        <v>62</v>
      </c>
      <c r="AK27" s="61"/>
      <c r="AL27" s="61" t="s">
        <v>267</v>
      </c>
      <c r="AM27" s="61" t="s">
        <v>284</v>
      </c>
      <c r="AN27" s="61" t="s">
        <v>251</v>
      </c>
      <c r="AO27" s="61" t="s">
        <v>252</v>
      </c>
      <c r="AP27" s="61" t="s">
        <v>117</v>
      </c>
      <c r="AQ27" s="61" t="s">
        <v>210</v>
      </c>
      <c r="AR27" s="61" t="s">
        <v>283</v>
      </c>
      <c r="AS27" s="61" t="s">
        <v>285</v>
      </c>
      <c r="AT27" s="61" t="s">
        <v>251</v>
      </c>
      <c r="AU27" s="61" t="s">
        <v>286</v>
      </c>
      <c r="AV27" s="61" t="s">
        <v>132</v>
      </c>
      <c r="AW27" s="61"/>
      <c r="AX27" s="61" t="s">
        <v>287</v>
      </c>
      <c r="AY27" s="61" t="s">
        <v>67</v>
      </c>
      <c r="AZ27" s="61" t="s">
        <v>251</v>
      </c>
      <c r="BA27" s="61" t="s">
        <v>286</v>
      </c>
      <c r="BB27" s="61" t="s">
        <v>193</v>
      </c>
      <c r="BC27" s="63" t="s">
        <v>287</v>
      </c>
    </row>
    <row r="28" spans="1:55" s="50" customFormat="1" x14ac:dyDescent="0.25">
      <c r="A28" s="59" t="s">
        <v>3186</v>
      </c>
      <c r="B28" s="67" t="s">
        <v>55</v>
      </c>
      <c r="C28" s="68" t="s">
        <v>54</v>
      </c>
      <c r="D28" s="61" t="s">
        <v>292</v>
      </c>
      <c r="E28" s="63" t="s">
        <v>3275</v>
      </c>
      <c r="F28" s="64" t="s">
        <v>278</v>
      </c>
      <c r="G28" s="61" t="s">
        <v>277</v>
      </c>
      <c r="H28" s="61" t="s">
        <v>251</v>
      </c>
      <c r="I28" s="61" t="s">
        <v>252</v>
      </c>
      <c r="J28" s="61" t="s">
        <v>80</v>
      </c>
      <c r="K28" s="61" t="s">
        <v>147</v>
      </c>
      <c r="L28" s="61" t="s">
        <v>278</v>
      </c>
      <c r="M28" s="61" t="s">
        <v>279</v>
      </c>
      <c r="N28" s="61" t="s">
        <v>251</v>
      </c>
      <c r="O28" s="61" t="s">
        <v>252</v>
      </c>
      <c r="P28" s="61" t="s">
        <v>77</v>
      </c>
      <c r="Q28" s="61"/>
      <c r="R28" s="61" t="s">
        <v>280</v>
      </c>
      <c r="S28" s="61" t="s">
        <v>276</v>
      </c>
      <c r="T28" s="61" t="s">
        <v>251</v>
      </c>
      <c r="U28" s="61" t="s">
        <v>252</v>
      </c>
      <c r="V28" s="61" t="s">
        <v>117</v>
      </c>
      <c r="W28" s="61" t="s">
        <v>263</v>
      </c>
      <c r="X28" s="61" t="s">
        <v>275</v>
      </c>
      <c r="Y28" s="61"/>
      <c r="Z28" s="61"/>
      <c r="AA28" s="61"/>
      <c r="AB28" s="61"/>
      <c r="AC28" s="63"/>
      <c r="AD28" s="64" t="s">
        <v>293</v>
      </c>
      <c r="AE28" s="61" t="s">
        <v>294</v>
      </c>
      <c r="AF28" s="61" t="s">
        <v>287</v>
      </c>
      <c r="AG28" s="61" t="s">
        <v>285</v>
      </c>
      <c r="AH28" s="61" t="s">
        <v>251</v>
      </c>
      <c r="AI28" s="61" t="s">
        <v>286</v>
      </c>
      <c r="AJ28" s="61" t="s">
        <v>132</v>
      </c>
      <c r="AK28" s="61"/>
      <c r="AL28" s="61" t="s">
        <v>287</v>
      </c>
      <c r="AM28" s="61" t="s">
        <v>288</v>
      </c>
      <c r="AN28" s="61" t="s">
        <v>251</v>
      </c>
      <c r="AO28" s="61" t="s">
        <v>252</v>
      </c>
      <c r="AP28" s="61" t="s">
        <v>62</v>
      </c>
      <c r="AQ28" s="61"/>
      <c r="AR28" s="61" t="s">
        <v>267</v>
      </c>
      <c r="AS28" s="61" t="s">
        <v>284</v>
      </c>
      <c r="AT28" s="61" t="s">
        <v>251</v>
      </c>
      <c r="AU28" s="61" t="s">
        <v>252</v>
      </c>
      <c r="AV28" s="61" t="s">
        <v>117</v>
      </c>
      <c r="AW28" s="61" t="s">
        <v>210</v>
      </c>
      <c r="AX28" s="61" t="s">
        <v>283</v>
      </c>
      <c r="AY28" s="61" t="s">
        <v>67</v>
      </c>
      <c r="AZ28" s="61" t="s">
        <v>251</v>
      </c>
      <c r="BA28" s="61" t="s">
        <v>286</v>
      </c>
      <c r="BB28" s="61" t="s">
        <v>193</v>
      </c>
      <c r="BC28" s="63" t="s">
        <v>287</v>
      </c>
    </row>
    <row r="29" spans="1:55" s="50" customFormat="1" x14ac:dyDescent="0.25">
      <c r="A29" s="59" t="s">
        <v>3185</v>
      </c>
      <c r="B29" s="67" t="s">
        <v>55</v>
      </c>
      <c r="C29" s="67" t="s">
        <v>54</v>
      </c>
      <c r="D29" s="61" t="s">
        <v>3715</v>
      </c>
      <c r="E29" s="63" t="s">
        <v>3276</v>
      </c>
      <c r="F29" s="64" t="s">
        <v>295</v>
      </c>
      <c r="G29" s="61" t="s">
        <v>296</v>
      </c>
      <c r="H29" s="61" t="s">
        <v>251</v>
      </c>
      <c r="I29" s="61" t="s">
        <v>252</v>
      </c>
      <c r="J29" s="61" t="s">
        <v>117</v>
      </c>
      <c r="K29" s="61" t="s">
        <v>118</v>
      </c>
      <c r="L29" s="61" t="s">
        <v>295</v>
      </c>
      <c r="M29" s="61" t="s">
        <v>297</v>
      </c>
      <c r="N29" s="61" t="s">
        <v>251</v>
      </c>
      <c r="O29" s="61" t="s">
        <v>252</v>
      </c>
      <c r="P29" s="61" t="s">
        <v>80</v>
      </c>
      <c r="Q29" s="61" t="s">
        <v>254</v>
      </c>
      <c r="R29" s="61" t="s">
        <v>255</v>
      </c>
      <c r="S29" s="61" t="s">
        <v>298</v>
      </c>
      <c r="T29" s="61" t="s">
        <v>251</v>
      </c>
      <c r="U29" s="61" t="s">
        <v>252</v>
      </c>
      <c r="V29" s="61" t="s">
        <v>77</v>
      </c>
      <c r="W29" s="61"/>
      <c r="X29" s="61" t="s">
        <v>280</v>
      </c>
      <c r="Y29" s="61"/>
      <c r="Z29" s="61"/>
      <c r="AA29" s="61"/>
      <c r="AB29" s="61"/>
      <c r="AC29" s="63"/>
      <c r="AD29" s="64" t="s">
        <v>299</v>
      </c>
      <c r="AE29" s="61" t="s">
        <v>300</v>
      </c>
      <c r="AF29" s="61" t="s">
        <v>301</v>
      </c>
      <c r="AG29" s="61" t="s">
        <v>302</v>
      </c>
      <c r="AH29" s="61" t="s">
        <v>251</v>
      </c>
      <c r="AI29" s="61" t="s">
        <v>252</v>
      </c>
      <c r="AJ29" s="61" t="s">
        <v>303</v>
      </c>
      <c r="AK29" s="61"/>
      <c r="AL29" s="61" t="s">
        <v>301</v>
      </c>
      <c r="AM29" s="61" t="s">
        <v>304</v>
      </c>
      <c r="AN29" s="61" t="s">
        <v>251</v>
      </c>
      <c r="AO29" s="61" t="s">
        <v>286</v>
      </c>
      <c r="AP29" s="61" t="s">
        <v>132</v>
      </c>
      <c r="AQ29" s="61"/>
      <c r="AR29" s="61" t="s">
        <v>287</v>
      </c>
      <c r="AS29" s="61" t="s">
        <v>306</v>
      </c>
      <c r="AT29" s="61" t="s">
        <v>251</v>
      </c>
      <c r="AU29" s="61" t="s">
        <v>252</v>
      </c>
      <c r="AV29" s="61" t="s">
        <v>62</v>
      </c>
      <c r="AW29" s="61"/>
      <c r="AX29" s="61" t="s">
        <v>267</v>
      </c>
      <c r="AY29" s="61" t="s">
        <v>67</v>
      </c>
      <c r="AZ29" s="61" t="s">
        <v>251</v>
      </c>
      <c r="BA29" s="61" t="s">
        <v>305</v>
      </c>
      <c r="BB29" s="61" t="s">
        <v>3197</v>
      </c>
      <c r="BC29" s="63" t="s">
        <v>69</v>
      </c>
    </row>
    <row r="30" spans="1:55" s="50" customFormat="1" x14ac:dyDescent="0.25">
      <c r="A30" s="59" t="s">
        <v>3185</v>
      </c>
      <c r="B30" s="67" t="s">
        <v>55</v>
      </c>
      <c r="C30" s="67" t="s">
        <v>54</v>
      </c>
      <c r="D30" s="61" t="s">
        <v>3716</v>
      </c>
      <c r="E30" s="63" t="s">
        <v>3277</v>
      </c>
      <c r="F30" s="64" t="s">
        <v>280</v>
      </c>
      <c r="G30" s="61" t="s">
        <v>298</v>
      </c>
      <c r="H30" s="61" t="s">
        <v>251</v>
      </c>
      <c r="I30" s="61" t="s">
        <v>252</v>
      </c>
      <c r="J30" s="61" t="s">
        <v>77</v>
      </c>
      <c r="K30" s="61"/>
      <c r="L30" s="61" t="s">
        <v>280</v>
      </c>
      <c r="M30" s="61" t="s">
        <v>296</v>
      </c>
      <c r="N30" s="61" t="s">
        <v>251</v>
      </c>
      <c r="O30" s="61" t="s">
        <v>252</v>
      </c>
      <c r="P30" s="61" t="s">
        <v>117</v>
      </c>
      <c r="Q30" s="61" t="s">
        <v>118</v>
      </c>
      <c r="R30" s="61" t="s">
        <v>295</v>
      </c>
      <c r="S30" s="61" t="s">
        <v>297</v>
      </c>
      <c r="T30" s="61" t="s">
        <v>251</v>
      </c>
      <c r="U30" s="61" t="s">
        <v>252</v>
      </c>
      <c r="V30" s="61" t="s">
        <v>80</v>
      </c>
      <c r="W30" s="61" t="s">
        <v>254</v>
      </c>
      <c r="X30" s="61" t="s">
        <v>255</v>
      </c>
      <c r="Y30" s="61"/>
      <c r="Z30" s="61"/>
      <c r="AA30" s="61"/>
      <c r="AB30" s="61"/>
      <c r="AC30" s="63"/>
      <c r="AD30" s="64" t="s">
        <v>307</v>
      </c>
      <c r="AE30" s="61" t="s">
        <v>308</v>
      </c>
      <c r="AF30" s="61" t="s">
        <v>267</v>
      </c>
      <c r="AG30" s="61" t="s">
        <v>306</v>
      </c>
      <c r="AH30" s="61" t="s">
        <v>251</v>
      </c>
      <c r="AI30" s="61" t="s">
        <v>252</v>
      </c>
      <c r="AJ30" s="61" t="s">
        <v>62</v>
      </c>
      <c r="AK30" s="61"/>
      <c r="AL30" s="61" t="s">
        <v>267</v>
      </c>
      <c r="AM30" s="61" t="s">
        <v>302</v>
      </c>
      <c r="AN30" s="61" t="s">
        <v>251</v>
      </c>
      <c r="AO30" s="61" t="s">
        <v>252</v>
      </c>
      <c r="AP30" s="61" t="s">
        <v>303</v>
      </c>
      <c r="AQ30" s="61"/>
      <c r="AR30" s="61" t="s">
        <v>301</v>
      </c>
      <c r="AS30" s="61" t="s">
        <v>304</v>
      </c>
      <c r="AT30" s="61" t="s">
        <v>251</v>
      </c>
      <c r="AU30" s="61" t="s">
        <v>286</v>
      </c>
      <c r="AV30" s="61" t="s">
        <v>132</v>
      </c>
      <c r="AW30" s="61"/>
      <c r="AX30" s="61" t="s">
        <v>287</v>
      </c>
      <c r="AY30" s="61" t="s">
        <v>67</v>
      </c>
      <c r="AZ30" s="61" t="s">
        <v>251</v>
      </c>
      <c r="BA30" s="61" t="s">
        <v>305</v>
      </c>
      <c r="BB30" s="61" t="s">
        <v>3197</v>
      </c>
      <c r="BC30" s="63" t="s">
        <v>69</v>
      </c>
    </row>
    <row r="31" spans="1:55" s="50" customFormat="1" x14ac:dyDescent="0.25">
      <c r="A31" s="59" t="s">
        <v>3185</v>
      </c>
      <c r="B31" s="67" t="s">
        <v>55</v>
      </c>
      <c r="C31" s="67" t="s">
        <v>54</v>
      </c>
      <c r="D31" s="61" t="s">
        <v>3717</v>
      </c>
      <c r="E31" s="63" t="s">
        <v>3278</v>
      </c>
      <c r="F31" s="64" t="s">
        <v>255</v>
      </c>
      <c r="G31" s="61" t="s">
        <v>297</v>
      </c>
      <c r="H31" s="61" t="s">
        <v>251</v>
      </c>
      <c r="I31" s="61" t="s">
        <v>252</v>
      </c>
      <c r="J31" s="61" t="s">
        <v>80</v>
      </c>
      <c r="K31" s="61" t="s">
        <v>254</v>
      </c>
      <c r="L31" s="61" t="s">
        <v>255</v>
      </c>
      <c r="M31" s="61" t="s">
        <v>298</v>
      </c>
      <c r="N31" s="61" t="s">
        <v>251</v>
      </c>
      <c r="O31" s="61" t="s">
        <v>252</v>
      </c>
      <c r="P31" s="61" t="s">
        <v>77</v>
      </c>
      <c r="Q31" s="61"/>
      <c r="R31" s="61" t="s">
        <v>280</v>
      </c>
      <c r="S31" s="61" t="s">
        <v>296</v>
      </c>
      <c r="T31" s="61" t="s">
        <v>251</v>
      </c>
      <c r="U31" s="61" t="s">
        <v>252</v>
      </c>
      <c r="V31" s="61" t="s">
        <v>117</v>
      </c>
      <c r="W31" s="61" t="s">
        <v>118</v>
      </c>
      <c r="X31" s="61" t="s">
        <v>295</v>
      </c>
      <c r="Y31" s="61"/>
      <c r="Z31" s="61"/>
      <c r="AA31" s="61"/>
      <c r="AB31" s="61"/>
      <c r="AC31" s="63"/>
      <c r="AD31" s="64" t="s">
        <v>309</v>
      </c>
      <c r="AE31" s="61" t="s">
        <v>310</v>
      </c>
      <c r="AF31" s="61" t="s">
        <v>287</v>
      </c>
      <c r="AG31" s="61" t="s">
        <v>304</v>
      </c>
      <c r="AH31" s="61" t="s">
        <v>251</v>
      </c>
      <c r="AI31" s="61" t="s">
        <v>286</v>
      </c>
      <c r="AJ31" s="61" t="s">
        <v>132</v>
      </c>
      <c r="AK31" s="61"/>
      <c r="AL31" s="61" t="s">
        <v>287</v>
      </c>
      <c r="AM31" s="61" t="s">
        <v>306</v>
      </c>
      <c r="AN31" s="61" t="s">
        <v>251</v>
      </c>
      <c r="AO31" s="61" t="s">
        <v>252</v>
      </c>
      <c r="AP31" s="61" t="s">
        <v>62</v>
      </c>
      <c r="AQ31" s="61"/>
      <c r="AR31" s="61" t="s">
        <v>267</v>
      </c>
      <c r="AS31" s="61" t="s">
        <v>302</v>
      </c>
      <c r="AT31" s="61" t="s">
        <v>251</v>
      </c>
      <c r="AU31" s="61" t="s">
        <v>252</v>
      </c>
      <c r="AV31" s="61" t="s">
        <v>303</v>
      </c>
      <c r="AW31" s="61"/>
      <c r="AX31" s="61" t="s">
        <v>301</v>
      </c>
      <c r="AY31" s="61" t="s">
        <v>67</v>
      </c>
      <c r="AZ31" s="61" t="s">
        <v>251</v>
      </c>
      <c r="BA31" s="61" t="s">
        <v>305</v>
      </c>
      <c r="BB31" s="61" t="s">
        <v>3197</v>
      </c>
      <c r="BC31" s="63" t="s">
        <v>69</v>
      </c>
    </row>
    <row r="32" spans="1:55" s="50" customFormat="1" x14ac:dyDescent="0.25">
      <c r="A32" s="59" t="s">
        <v>311</v>
      </c>
      <c r="B32" s="67" t="s">
        <v>311</v>
      </c>
      <c r="C32" s="68" t="s">
        <v>55</v>
      </c>
      <c r="D32" s="61" t="s">
        <v>312</v>
      </c>
      <c r="E32" s="63" t="s">
        <v>3279</v>
      </c>
      <c r="F32" s="64" t="s">
        <v>313</v>
      </c>
      <c r="G32" s="61" t="s">
        <v>314</v>
      </c>
      <c r="H32" s="61" t="s">
        <v>251</v>
      </c>
      <c r="I32" s="61" t="s">
        <v>252</v>
      </c>
      <c r="J32" s="61" t="s">
        <v>117</v>
      </c>
      <c r="K32" s="61" t="s">
        <v>210</v>
      </c>
      <c r="L32" s="61" t="s">
        <v>313</v>
      </c>
      <c r="M32" s="61" t="s">
        <v>315</v>
      </c>
      <c r="N32" s="61" t="s">
        <v>251</v>
      </c>
      <c r="O32" s="61" t="s">
        <v>252</v>
      </c>
      <c r="P32" s="61" t="s">
        <v>80</v>
      </c>
      <c r="Q32" s="61" t="s">
        <v>316</v>
      </c>
      <c r="R32" s="61" t="s">
        <v>278</v>
      </c>
      <c r="S32" s="61" t="s">
        <v>317</v>
      </c>
      <c r="T32" s="61" t="s">
        <v>251</v>
      </c>
      <c r="U32" s="61" t="s">
        <v>252</v>
      </c>
      <c r="V32" s="61" t="s">
        <v>77</v>
      </c>
      <c r="W32" s="61"/>
      <c r="X32" s="61" t="s">
        <v>280</v>
      </c>
      <c r="Y32" s="61" t="s">
        <v>318</v>
      </c>
      <c r="Z32" s="61" t="s">
        <v>251</v>
      </c>
      <c r="AA32" s="61" t="s">
        <v>319</v>
      </c>
      <c r="AB32" s="61" t="s">
        <v>320</v>
      </c>
      <c r="AC32" s="63" t="s">
        <v>321</v>
      </c>
      <c r="AD32" s="64" t="s">
        <v>322</v>
      </c>
      <c r="AE32" s="61" t="s">
        <v>323</v>
      </c>
      <c r="AF32" s="61" t="s">
        <v>324</v>
      </c>
      <c r="AG32" s="61" t="s">
        <v>325</v>
      </c>
      <c r="AH32" s="61" t="s">
        <v>251</v>
      </c>
      <c r="AI32" s="61" t="s">
        <v>326</v>
      </c>
      <c r="AJ32" s="61" t="s">
        <v>132</v>
      </c>
      <c r="AK32" s="61"/>
      <c r="AL32" s="61" t="s">
        <v>324</v>
      </c>
      <c r="AM32" s="61" t="s">
        <v>327</v>
      </c>
      <c r="AN32" s="61" t="s">
        <v>251</v>
      </c>
      <c r="AO32" s="61" t="s">
        <v>252</v>
      </c>
      <c r="AP32" s="61" t="s">
        <v>173</v>
      </c>
      <c r="AQ32" s="61"/>
      <c r="AR32" s="61" t="s">
        <v>328</v>
      </c>
      <c r="AS32" s="61" t="s">
        <v>329</v>
      </c>
      <c r="AT32" s="61" t="s">
        <v>251</v>
      </c>
      <c r="AU32" s="61" t="s">
        <v>252</v>
      </c>
      <c r="AV32" s="61" t="s">
        <v>118</v>
      </c>
      <c r="AW32" s="61"/>
      <c r="AX32" s="61" t="s">
        <v>330</v>
      </c>
      <c r="AY32" s="61"/>
      <c r="AZ32" s="61"/>
      <c r="BA32" s="61"/>
      <c r="BB32" s="61"/>
      <c r="BC32" s="63"/>
    </row>
    <row r="33" spans="1:55" s="50" customFormat="1" x14ac:dyDescent="0.25">
      <c r="A33" s="59" t="s">
        <v>311</v>
      </c>
      <c r="B33" s="67" t="s">
        <v>311</v>
      </c>
      <c r="C33" s="68" t="s">
        <v>55</v>
      </c>
      <c r="D33" s="61" t="s">
        <v>331</v>
      </c>
      <c r="E33" s="63" t="s">
        <v>3280</v>
      </c>
      <c r="F33" s="64" t="s">
        <v>280</v>
      </c>
      <c r="G33" s="61" t="s">
        <v>317</v>
      </c>
      <c r="H33" s="61" t="s">
        <v>251</v>
      </c>
      <c r="I33" s="61" t="s">
        <v>252</v>
      </c>
      <c r="J33" s="61" t="s">
        <v>77</v>
      </c>
      <c r="K33" s="61"/>
      <c r="L33" s="61" t="s">
        <v>280</v>
      </c>
      <c r="M33" s="61" t="s">
        <v>314</v>
      </c>
      <c r="N33" s="61" t="s">
        <v>251</v>
      </c>
      <c r="O33" s="61" t="s">
        <v>252</v>
      </c>
      <c r="P33" s="61" t="s">
        <v>117</v>
      </c>
      <c r="Q33" s="61" t="s">
        <v>210</v>
      </c>
      <c r="R33" s="61" t="s">
        <v>313</v>
      </c>
      <c r="S33" s="61" t="s">
        <v>315</v>
      </c>
      <c r="T33" s="61" t="s">
        <v>251</v>
      </c>
      <c r="U33" s="61" t="s">
        <v>252</v>
      </c>
      <c r="V33" s="61" t="s">
        <v>80</v>
      </c>
      <c r="W33" s="61" t="s">
        <v>316</v>
      </c>
      <c r="X33" s="61" t="s">
        <v>278</v>
      </c>
      <c r="Y33" s="61" t="s">
        <v>332</v>
      </c>
      <c r="Z33" s="61" t="s">
        <v>251</v>
      </c>
      <c r="AA33" s="61" t="s">
        <v>319</v>
      </c>
      <c r="AB33" s="61" t="s">
        <v>320</v>
      </c>
      <c r="AC33" s="63" t="s">
        <v>321</v>
      </c>
      <c r="AD33" s="64" t="s">
        <v>333</v>
      </c>
      <c r="AE33" s="61" t="s">
        <v>334</v>
      </c>
      <c r="AF33" s="61" t="s">
        <v>330</v>
      </c>
      <c r="AG33" s="61" t="s">
        <v>329</v>
      </c>
      <c r="AH33" s="61" t="s">
        <v>251</v>
      </c>
      <c r="AI33" s="61" t="s">
        <v>252</v>
      </c>
      <c r="AJ33" s="61" t="s">
        <v>118</v>
      </c>
      <c r="AK33" s="61"/>
      <c r="AL33" s="61" t="s">
        <v>330</v>
      </c>
      <c r="AM33" s="61" t="s">
        <v>325</v>
      </c>
      <c r="AN33" s="61" t="s">
        <v>251</v>
      </c>
      <c r="AO33" s="61" t="s">
        <v>326</v>
      </c>
      <c r="AP33" s="61" t="s">
        <v>132</v>
      </c>
      <c r="AQ33" s="61"/>
      <c r="AR33" s="61" t="s">
        <v>324</v>
      </c>
      <c r="AS33" s="61" t="s">
        <v>327</v>
      </c>
      <c r="AT33" s="61" t="s">
        <v>251</v>
      </c>
      <c r="AU33" s="61" t="s">
        <v>252</v>
      </c>
      <c r="AV33" s="61" t="s">
        <v>173</v>
      </c>
      <c r="AW33" s="61"/>
      <c r="AX33" s="61" t="s">
        <v>328</v>
      </c>
      <c r="AY33" s="61"/>
      <c r="AZ33" s="61"/>
      <c r="BA33" s="61"/>
      <c r="BB33" s="61"/>
      <c r="BC33" s="63"/>
    </row>
    <row r="34" spans="1:55" s="50" customFormat="1" x14ac:dyDescent="0.25">
      <c r="A34" s="59" t="s">
        <v>311</v>
      </c>
      <c r="B34" s="67" t="s">
        <v>311</v>
      </c>
      <c r="C34" s="68" t="s">
        <v>55</v>
      </c>
      <c r="D34" s="61" t="s">
        <v>335</v>
      </c>
      <c r="E34" s="63" t="s">
        <v>3281</v>
      </c>
      <c r="F34" s="64" t="s">
        <v>278</v>
      </c>
      <c r="G34" s="61" t="s">
        <v>315</v>
      </c>
      <c r="H34" s="61" t="s">
        <v>251</v>
      </c>
      <c r="I34" s="61" t="s">
        <v>252</v>
      </c>
      <c r="J34" s="61" t="s">
        <v>80</v>
      </c>
      <c r="K34" s="61" t="s">
        <v>316</v>
      </c>
      <c r="L34" s="61" t="s">
        <v>278</v>
      </c>
      <c r="M34" s="61" t="s">
        <v>317</v>
      </c>
      <c r="N34" s="61" t="s">
        <v>251</v>
      </c>
      <c r="O34" s="61" t="s">
        <v>252</v>
      </c>
      <c r="P34" s="61" t="s">
        <v>77</v>
      </c>
      <c r="Q34" s="61"/>
      <c r="R34" s="61" t="s">
        <v>280</v>
      </c>
      <c r="S34" s="61" t="s">
        <v>314</v>
      </c>
      <c r="T34" s="61" t="s">
        <v>251</v>
      </c>
      <c r="U34" s="61" t="s">
        <v>252</v>
      </c>
      <c r="V34" s="61" t="s">
        <v>117</v>
      </c>
      <c r="W34" s="61" t="s">
        <v>210</v>
      </c>
      <c r="X34" s="61" t="s">
        <v>313</v>
      </c>
      <c r="Y34" s="61" t="s">
        <v>336</v>
      </c>
      <c r="Z34" s="61" t="s">
        <v>251</v>
      </c>
      <c r="AA34" s="61" t="s">
        <v>319</v>
      </c>
      <c r="AB34" s="61" t="s">
        <v>320</v>
      </c>
      <c r="AC34" s="63" t="s">
        <v>321</v>
      </c>
      <c r="AD34" s="64" t="s">
        <v>337</v>
      </c>
      <c r="AE34" s="61" t="s">
        <v>338</v>
      </c>
      <c r="AF34" s="61" t="s">
        <v>328</v>
      </c>
      <c r="AG34" s="61" t="s">
        <v>327</v>
      </c>
      <c r="AH34" s="61" t="s">
        <v>251</v>
      </c>
      <c r="AI34" s="61" t="s">
        <v>252</v>
      </c>
      <c r="AJ34" s="61" t="s">
        <v>173</v>
      </c>
      <c r="AK34" s="61"/>
      <c r="AL34" s="61" t="s">
        <v>328</v>
      </c>
      <c r="AM34" s="61" t="s">
        <v>329</v>
      </c>
      <c r="AN34" s="61" t="s">
        <v>251</v>
      </c>
      <c r="AO34" s="61" t="s">
        <v>252</v>
      </c>
      <c r="AP34" s="61" t="s">
        <v>118</v>
      </c>
      <c r="AQ34" s="61"/>
      <c r="AR34" s="61" t="s">
        <v>330</v>
      </c>
      <c r="AS34" s="61" t="s">
        <v>325</v>
      </c>
      <c r="AT34" s="61" t="s">
        <v>251</v>
      </c>
      <c r="AU34" s="61" t="s">
        <v>326</v>
      </c>
      <c r="AV34" s="61" t="s">
        <v>132</v>
      </c>
      <c r="AW34" s="61"/>
      <c r="AX34" s="61" t="s">
        <v>324</v>
      </c>
      <c r="AY34" s="61"/>
      <c r="AZ34" s="61"/>
      <c r="BA34" s="61"/>
      <c r="BB34" s="61"/>
      <c r="BC34" s="63"/>
    </row>
    <row r="35" spans="1:55" s="50" customFormat="1" x14ac:dyDescent="0.25">
      <c r="A35" s="59" t="s">
        <v>55</v>
      </c>
      <c r="B35" s="67" t="s">
        <v>55</v>
      </c>
      <c r="C35" s="68" t="s">
        <v>55</v>
      </c>
      <c r="D35" s="61" t="s">
        <v>339</v>
      </c>
      <c r="E35" s="63" t="s">
        <v>3282</v>
      </c>
      <c r="F35" s="64" t="s">
        <v>340</v>
      </c>
      <c r="G35" s="61" t="s">
        <v>341</v>
      </c>
      <c r="H35" s="61" t="s">
        <v>251</v>
      </c>
      <c r="I35" s="61" t="s">
        <v>252</v>
      </c>
      <c r="J35" s="61" t="s">
        <v>117</v>
      </c>
      <c r="K35" s="61" t="s">
        <v>180</v>
      </c>
      <c r="L35" s="61" t="s">
        <v>340</v>
      </c>
      <c r="M35" s="61" t="s">
        <v>342</v>
      </c>
      <c r="N35" s="61" t="s">
        <v>251</v>
      </c>
      <c r="O35" s="61" t="s">
        <v>252</v>
      </c>
      <c r="P35" s="61" t="s">
        <v>80</v>
      </c>
      <c r="Q35" s="61" t="s">
        <v>147</v>
      </c>
      <c r="R35" s="61" t="s">
        <v>278</v>
      </c>
      <c r="S35" s="61" t="s">
        <v>343</v>
      </c>
      <c r="T35" s="61" t="s">
        <v>251</v>
      </c>
      <c r="U35" s="61" t="s">
        <v>252</v>
      </c>
      <c r="V35" s="61" t="s">
        <v>344</v>
      </c>
      <c r="W35" s="61"/>
      <c r="X35" s="61" t="s">
        <v>345</v>
      </c>
      <c r="Y35" s="61"/>
      <c r="Z35" s="61"/>
      <c r="AA35" s="61"/>
      <c r="AB35" s="61"/>
      <c r="AC35" s="63"/>
      <c r="AD35" s="64" t="s">
        <v>346</v>
      </c>
      <c r="AE35" s="61" t="s">
        <v>347</v>
      </c>
      <c r="AF35" s="61" t="s">
        <v>265</v>
      </c>
      <c r="AG35" s="61" t="s">
        <v>348</v>
      </c>
      <c r="AH35" s="61" t="s">
        <v>251</v>
      </c>
      <c r="AI35" s="61" t="s">
        <v>252</v>
      </c>
      <c r="AJ35" s="61" t="s">
        <v>77</v>
      </c>
      <c r="AK35" s="61"/>
      <c r="AL35" s="61" t="s">
        <v>265</v>
      </c>
      <c r="AM35" s="61" t="s">
        <v>349</v>
      </c>
      <c r="AN35" s="61" t="s">
        <v>251</v>
      </c>
      <c r="AO35" s="61" t="s">
        <v>252</v>
      </c>
      <c r="AP35" s="61" t="s">
        <v>257</v>
      </c>
      <c r="AQ35" s="61"/>
      <c r="AR35" s="61" t="s">
        <v>350</v>
      </c>
      <c r="AS35" s="61" t="s">
        <v>351</v>
      </c>
      <c r="AT35" s="61" t="s">
        <v>251</v>
      </c>
      <c r="AU35" s="61" t="s">
        <v>252</v>
      </c>
      <c r="AV35" s="61" t="s">
        <v>60</v>
      </c>
      <c r="AW35" s="61"/>
      <c r="AX35" s="61" t="s">
        <v>352</v>
      </c>
      <c r="AY35" s="61"/>
      <c r="AZ35" s="61"/>
      <c r="BA35" s="61"/>
      <c r="BB35" s="61"/>
      <c r="BC35" s="63"/>
    </row>
    <row r="36" spans="1:55" s="50" customFormat="1" x14ac:dyDescent="0.25">
      <c r="A36" s="59" t="s">
        <v>55</v>
      </c>
      <c r="B36" s="67" t="s">
        <v>55</v>
      </c>
      <c r="C36" s="68" t="s">
        <v>55</v>
      </c>
      <c r="D36" s="61" t="s">
        <v>353</v>
      </c>
      <c r="E36" s="63" t="s">
        <v>3283</v>
      </c>
      <c r="F36" s="64" t="s">
        <v>345</v>
      </c>
      <c r="G36" s="61" t="s">
        <v>343</v>
      </c>
      <c r="H36" s="61" t="s">
        <v>251</v>
      </c>
      <c r="I36" s="61" t="s">
        <v>252</v>
      </c>
      <c r="J36" s="61" t="s">
        <v>344</v>
      </c>
      <c r="K36" s="61"/>
      <c r="L36" s="61" t="s">
        <v>345</v>
      </c>
      <c r="M36" s="61" t="s">
        <v>341</v>
      </c>
      <c r="N36" s="61" t="s">
        <v>251</v>
      </c>
      <c r="O36" s="61" t="s">
        <v>252</v>
      </c>
      <c r="P36" s="61" t="s">
        <v>117</v>
      </c>
      <c r="Q36" s="61" t="s">
        <v>180</v>
      </c>
      <c r="R36" s="61" t="s">
        <v>340</v>
      </c>
      <c r="S36" s="61" t="s">
        <v>342</v>
      </c>
      <c r="T36" s="61" t="s">
        <v>251</v>
      </c>
      <c r="U36" s="61" t="s">
        <v>252</v>
      </c>
      <c r="V36" s="61" t="s">
        <v>80</v>
      </c>
      <c r="W36" s="61" t="s">
        <v>147</v>
      </c>
      <c r="X36" s="61" t="s">
        <v>278</v>
      </c>
      <c r="Y36" s="61"/>
      <c r="Z36" s="61"/>
      <c r="AA36" s="61"/>
      <c r="AB36" s="61"/>
      <c r="AC36" s="63"/>
      <c r="AD36" s="64" t="s">
        <v>354</v>
      </c>
      <c r="AE36" s="61" t="s">
        <v>355</v>
      </c>
      <c r="AF36" s="61" t="s">
        <v>352</v>
      </c>
      <c r="AG36" s="61" t="s">
        <v>351</v>
      </c>
      <c r="AH36" s="61" t="s">
        <v>251</v>
      </c>
      <c r="AI36" s="61" t="s">
        <v>252</v>
      </c>
      <c r="AJ36" s="61" t="s">
        <v>60</v>
      </c>
      <c r="AK36" s="61"/>
      <c r="AL36" s="61" t="s">
        <v>352</v>
      </c>
      <c r="AM36" s="61" t="s">
        <v>348</v>
      </c>
      <c r="AN36" s="61" t="s">
        <v>251</v>
      </c>
      <c r="AO36" s="61" t="s">
        <v>252</v>
      </c>
      <c r="AP36" s="61" t="s">
        <v>77</v>
      </c>
      <c r="AQ36" s="61"/>
      <c r="AR36" s="61" t="s">
        <v>265</v>
      </c>
      <c r="AS36" s="61" t="s">
        <v>349</v>
      </c>
      <c r="AT36" s="61" t="s">
        <v>251</v>
      </c>
      <c r="AU36" s="61" t="s">
        <v>252</v>
      </c>
      <c r="AV36" s="61" t="s">
        <v>257</v>
      </c>
      <c r="AW36" s="61"/>
      <c r="AX36" s="61" t="s">
        <v>350</v>
      </c>
      <c r="AY36" s="61"/>
      <c r="AZ36" s="61"/>
      <c r="BA36" s="61"/>
      <c r="BB36" s="61"/>
      <c r="BC36" s="63"/>
    </row>
    <row r="37" spans="1:55" s="50" customFormat="1" x14ac:dyDescent="0.25">
      <c r="A37" s="59" t="s">
        <v>55</v>
      </c>
      <c r="B37" s="67" t="s">
        <v>55</v>
      </c>
      <c r="C37" s="68" t="s">
        <v>55</v>
      </c>
      <c r="D37" s="61" t="s">
        <v>356</v>
      </c>
      <c r="E37" s="63" t="s">
        <v>3284</v>
      </c>
      <c r="F37" s="64" t="s">
        <v>278</v>
      </c>
      <c r="G37" s="61" t="s">
        <v>342</v>
      </c>
      <c r="H37" s="61" t="s">
        <v>251</v>
      </c>
      <c r="I37" s="61" t="s">
        <v>252</v>
      </c>
      <c r="J37" s="61" t="s">
        <v>80</v>
      </c>
      <c r="K37" s="61" t="s">
        <v>147</v>
      </c>
      <c r="L37" s="61" t="s">
        <v>278</v>
      </c>
      <c r="M37" s="61" t="s">
        <v>343</v>
      </c>
      <c r="N37" s="61" t="s">
        <v>251</v>
      </c>
      <c r="O37" s="61" t="s">
        <v>252</v>
      </c>
      <c r="P37" s="61" t="s">
        <v>344</v>
      </c>
      <c r="Q37" s="61"/>
      <c r="R37" s="61" t="s">
        <v>345</v>
      </c>
      <c r="S37" s="61" t="s">
        <v>341</v>
      </c>
      <c r="T37" s="61" t="s">
        <v>251</v>
      </c>
      <c r="U37" s="61" t="s">
        <v>252</v>
      </c>
      <c r="V37" s="61" t="s">
        <v>117</v>
      </c>
      <c r="W37" s="61" t="s">
        <v>180</v>
      </c>
      <c r="X37" s="61" t="s">
        <v>340</v>
      </c>
      <c r="Y37" s="61"/>
      <c r="Z37" s="61"/>
      <c r="AA37" s="61"/>
      <c r="AB37" s="61"/>
      <c r="AC37" s="63"/>
      <c r="AD37" s="64" t="s">
        <v>357</v>
      </c>
      <c r="AE37" s="61" t="s">
        <v>358</v>
      </c>
      <c r="AF37" s="61" t="s">
        <v>350</v>
      </c>
      <c r="AG37" s="61" t="s">
        <v>349</v>
      </c>
      <c r="AH37" s="61" t="s">
        <v>251</v>
      </c>
      <c r="AI37" s="61" t="s">
        <v>252</v>
      </c>
      <c r="AJ37" s="61" t="s">
        <v>257</v>
      </c>
      <c r="AK37" s="61"/>
      <c r="AL37" s="61" t="s">
        <v>350</v>
      </c>
      <c r="AM37" s="61" t="s">
        <v>351</v>
      </c>
      <c r="AN37" s="61" t="s">
        <v>251</v>
      </c>
      <c r="AO37" s="61" t="s">
        <v>252</v>
      </c>
      <c r="AP37" s="61" t="s">
        <v>60</v>
      </c>
      <c r="AQ37" s="61"/>
      <c r="AR37" s="61" t="s">
        <v>352</v>
      </c>
      <c r="AS37" s="61" t="s">
        <v>348</v>
      </c>
      <c r="AT37" s="61" t="s">
        <v>251</v>
      </c>
      <c r="AU37" s="61" t="s">
        <v>252</v>
      </c>
      <c r="AV37" s="61" t="s">
        <v>77</v>
      </c>
      <c r="AW37" s="61"/>
      <c r="AX37" s="61" t="s">
        <v>265</v>
      </c>
      <c r="AY37" s="61"/>
      <c r="AZ37" s="61"/>
      <c r="BA37" s="61"/>
      <c r="BB37" s="61"/>
      <c r="BC37" s="63"/>
    </row>
    <row r="38" spans="1:55" s="50" customFormat="1" x14ac:dyDescent="0.25">
      <c r="A38" s="59" t="s">
        <v>55</v>
      </c>
      <c r="B38" s="67" t="s">
        <v>55</v>
      </c>
      <c r="C38" s="68" t="s">
        <v>55</v>
      </c>
      <c r="D38" s="61" t="s">
        <v>359</v>
      </c>
      <c r="E38" s="63" t="s">
        <v>3285</v>
      </c>
      <c r="F38" s="64" t="s">
        <v>360</v>
      </c>
      <c r="G38" s="61" t="s">
        <v>361</v>
      </c>
      <c r="H38" s="61" t="s">
        <v>251</v>
      </c>
      <c r="I38" s="61" t="s">
        <v>252</v>
      </c>
      <c r="J38" s="61" t="s">
        <v>117</v>
      </c>
      <c r="K38" s="61" t="s">
        <v>60</v>
      </c>
      <c r="L38" s="61" t="s">
        <v>360</v>
      </c>
      <c r="M38" s="61" t="s">
        <v>362</v>
      </c>
      <c r="N38" s="61" t="s">
        <v>251</v>
      </c>
      <c r="O38" s="61" t="s">
        <v>252</v>
      </c>
      <c r="P38" s="61" t="s">
        <v>80</v>
      </c>
      <c r="Q38" s="61"/>
      <c r="R38" s="61" t="s">
        <v>255</v>
      </c>
      <c r="S38" s="61" t="s">
        <v>363</v>
      </c>
      <c r="T38" s="61" t="s">
        <v>251</v>
      </c>
      <c r="U38" s="61" t="s">
        <v>252</v>
      </c>
      <c r="V38" s="61" t="s">
        <v>173</v>
      </c>
      <c r="W38" s="61" t="s">
        <v>364</v>
      </c>
      <c r="X38" s="61" t="s">
        <v>328</v>
      </c>
      <c r="Y38" s="61"/>
      <c r="Z38" s="61"/>
      <c r="AA38" s="61"/>
      <c r="AB38" s="61"/>
      <c r="AC38" s="63"/>
      <c r="AD38" s="64" t="s">
        <v>365</v>
      </c>
      <c r="AE38" s="61" t="s">
        <v>366</v>
      </c>
      <c r="AF38" s="61" t="s">
        <v>265</v>
      </c>
      <c r="AG38" s="61" t="s">
        <v>367</v>
      </c>
      <c r="AH38" s="61" t="s">
        <v>251</v>
      </c>
      <c r="AI38" s="61" t="s">
        <v>252</v>
      </c>
      <c r="AJ38" s="61" t="s">
        <v>77</v>
      </c>
      <c r="AK38" s="61"/>
      <c r="AL38" s="61" t="s">
        <v>265</v>
      </c>
      <c r="AM38" s="61" t="s">
        <v>368</v>
      </c>
      <c r="AN38" s="61" t="s">
        <v>251</v>
      </c>
      <c r="AO38" s="61" t="s">
        <v>252</v>
      </c>
      <c r="AP38" s="61" t="s">
        <v>117</v>
      </c>
      <c r="AQ38" s="61" t="s">
        <v>92</v>
      </c>
      <c r="AR38" s="61" t="s">
        <v>369</v>
      </c>
      <c r="AS38" s="61" t="s">
        <v>370</v>
      </c>
      <c r="AT38" s="61" t="s">
        <v>251</v>
      </c>
      <c r="AU38" s="61" t="s">
        <v>252</v>
      </c>
      <c r="AV38" s="61" t="s">
        <v>344</v>
      </c>
      <c r="AW38" s="61"/>
      <c r="AX38" s="61" t="s">
        <v>371</v>
      </c>
      <c r="AY38" s="61"/>
      <c r="AZ38" s="61"/>
      <c r="BA38" s="61"/>
      <c r="BB38" s="61"/>
      <c r="BC38" s="63"/>
    </row>
    <row r="39" spans="1:55" s="50" customFormat="1" x14ac:dyDescent="0.25">
      <c r="A39" s="59" t="s">
        <v>55</v>
      </c>
      <c r="B39" s="67" t="s">
        <v>55</v>
      </c>
      <c r="C39" s="68" t="s">
        <v>55</v>
      </c>
      <c r="D39" s="61" t="s">
        <v>372</v>
      </c>
      <c r="E39" s="63" t="s">
        <v>3286</v>
      </c>
      <c r="F39" s="64" t="s">
        <v>328</v>
      </c>
      <c r="G39" s="61" t="s">
        <v>363</v>
      </c>
      <c r="H39" s="61" t="s">
        <v>251</v>
      </c>
      <c r="I39" s="61" t="s">
        <v>252</v>
      </c>
      <c r="J39" s="61" t="s">
        <v>173</v>
      </c>
      <c r="K39" s="61" t="s">
        <v>364</v>
      </c>
      <c r="L39" s="61" t="s">
        <v>328</v>
      </c>
      <c r="M39" s="61" t="s">
        <v>361</v>
      </c>
      <c r="N39" s="61" t="s">
        <v>251</v>
      </c>
      <c r="O39" s="61" t="s">
        <v>252</v>
      </c>
      <c r="P39" s="61" t="s">
        <v>117</v>
      </c>
      <c r="Q39" s="61" t="s">
        <v>60</v>
      </c>
      <c r="R39" s="61" t="s">
        <v>360</v>
      </c>
      <c r="S39" s="61" t="s">
        <v>362</v>
      </c>
      <c r="T39" s="61" t="s">
        <v>251</v>
      </c>
      <c r="U39" s="61" t="s">
        <v>252</v>
      </c>
      <c r="V39" s="61" t="s">
        <v>80</v>
      </c>
      <c r="W39" s="61"/>
      <c r="X39" s="61" t="s">
        <v>255</v>
      </c>
      <c r="Y39" s="61"/>
      <c r="Z39" s="61"/>
      <c r="AA39" s="61"/>
      <c r="AB39" s="61"/>
      <c r="AC39" s="63"/>
      <c r="AD39" s="64" t="s">
        <v>373</v>
      </c>
      <c r="AE39" s="61" t="s">
        <v>374</v>
      </c>
      <c r="AF39" s="61" t="s">
        <v>371</v>
      </c>
      <c r="AG39" s="61" t="s">
        <v>370</v>
      </c>
      <c r="AH39" s="61" t="s">
        <v>251</v>
      </c>
      <c r="AI39" s="61" t="s">
        <v>252</v>
      </c>
      <c r="AJ39" s="61" t="s">
        <v>344</v>
      </c>
      <c r="AK39" s="61"/>
      <c r="AL39" s="61" t="s">
        <v>371</v>
      </c>
      <c r="AM39" s="61" t="s">
        <v>367</v>
      </c>
      <c r="AN39" s="61" t="s">
        <v>251</v>
      </c>
      <c r="AO39" s="61" t="s">
        <v>252</v>
      </c>
      <c r="AP39" s="61" t="s">
        <v>77</v>
      </c>
      <c r="AQ39" s="61"/>
      <c r="AR39" s="61" t="s">
        <v>265</v>
      </c>
      <c r="AS39" s="61" t="s">
        <v>368</v>
      </c>
      <c r="AT39" s="61" t="s">
        <v>251</v>
      </c>
      <c r="AU39" s="61" t="s">
        <v>252</v>
      </c>
      <c r="AV39" s="61" t="s">
        <v>117</v>
      </c>
      <c r="AW39" s="61" t="s">
        <v>92</v>
      </c>
      <c r="AX39" s="61" t="s">
        <v>369</v>
      </c>
      <c r="AY39" s="61"/>
      <c r="AZ39" s="61"/>
      <c r="BA39" s="61"/>
      <c r="BB39" s="61"/>
      <c r="BC39" s="63"/>
    </row>
    <row r="40" spans="1:55" s="50" customFormat="1" x14ac:dyDescent="0.25">
      <c r="A40" s="59" t="s">
        <v>55</v>
      </c>
      <c r="B40" s="67" t="s">
        <v>55</v>
      </c>
      <c r="C40" s="68" t="s">
        <v>55</v>
      </c>
      <c r="D40" s="61" t="s">
        <v>375</v>
      </c>
      <c r="E40" s="63" t="s">
        <v>3287</v>
      </c>
      <c r="F40" s="64" t="s">
        <v>255</v>
      </c>
      <c r="G40" s="61" t="s">
        <v>362</v>
      </c>
      <c r="H40" s="61" t="s">
        <v>251</v>
      </c>
      <c r="I40" s="61" t="s">
        <v>252</v>
      </c>
      <c r="J40" s="61" t="s">
        <v>80</v>
      </c>
      <c r="K40" s="61"/>
      <c r="L40" s="61" t="s">
        <v>255</v>
      </c>
      <c r="M40" s="61" t="s">
        <v>363</v>
      </c>
      <c r="N40" s="61" t="s">
        <v>251</v>
      </c>
      <c r="O40" s="61" t="s">
        <v>252</v>
      </c>
      <c r="P40" s="61" t="s">
        <v>173</v>
      </c>
      <c r="Q40" s="61" t="s">
        <v>364</v>
      </c>
      <c r="R40" s="61" t="s">
        <v>328</v>
      </c>
      <c r="S40" s="61" t="s">
        <v>361</v>
      </c>
      <c r="T40" s="61" t="s">
        <v>251</v>
      </c>
      <c r="U40" s="61" t="s">
        <v>252</v>
      </c>
      <c r="V40" s="61" t="s">
        <v>117</v>
      </c>
      <c r="W40" s="61" t="s">
        <v>60</v>
      </c>
      <c r="X40" s="61" t="s">
        <v>360</v>
      </c>
      <c r="Y40" s="61"/>
      <c r="Z40" s="61"/>
      <c r="AA40" s="61"/>
      <c r="AB40" s="61"/>
      <c r="AC40" s="63"/>
      <c r="AD40" s="64" t="s">
        <v>376</v>
      </c>
      <c r="AE40" s="61" t="s">
        <v>377</v>
      </c>
      <c r="AF40" s="61" t="s">
        <v>369</v>
      </c>
      <c r="AG40" s="61" t="s">
        <v>368</v>
      </c>
      <c r="AH40" s="61" t="s">
        <v>251</v>
      </c>
      <c r="AI40" s="61" t="s">
        <v>252</v>
      </c>
      <c r="AJ40" s="61" t="s">
        <v>117</v>
      </c>
      <c r="AK40" s="61" t="s">
        <v>92</v>
      </c>
      <c r="AL40" s="61" t="s">
        <v>369</v>
      </c>
      <c r="AM40" s="61" t="s">
        <v>370</v>
      </c>
      <c r="AN40" s="61" t="s">
        <v>251</v>
      </c>
      <c r="AO40" s="61" t="s">
        <v>252</v>
      </c>
      <c r="AP40" s="61" t="s">
        <v>344</v>
      </c>
      <c r="AQ40" s="61"/>
      <c r="AR40" s="61" t="s">
        <v>371</v>
      </c>
      <c r="AS40" s="61" t="s">
        <v>367</v>
      </c>
      <c r="AT40" s="61" t="s">
        <v>251</v>
      </c>
      <c r="AU40" s="61" t="s">
        <v>252</v>
      </c>
      <c r="AV40" s="61" t="s">
        <v>77</v>
      </c>
      <c r="AW40" s="61"/>
      <c r="AX40" s="61" t="s">
        <v>265</v>
      </c>
      <c r="AY40" s="61"/>
      <c r="AZ40" s="61"/>
      <c r="BA40" s="61"/>
      <c r="BB40" s="61"/>
      <c r="BC40" s="63"/>
    </row>
    <row r="41" spans="1:55" s="50" customFormat="1" x14ac:dyDescent="0.25">
      <c r="A41" s="59" t="s">
        <v>55</v>
      </c>
      <c r="B41" s="67" t="s">
        <v>55</v>
      </c>
      <c r="C41" s="68" t="s">
        <v>378</v>
      </c>
      <c r="D41" s="61" t="s">
        <v>379</v>
      </c>
      <c r="E41" s="63" t="s">
        <v>3288</v>
      </c>
      <c r="F41" s="64" t="s">
        <v>380</v>
      </c>
      <c r="G41" s="61" t="s">
        <v>381</v>
      </c>
      <c r="H41" s="61" t="s">
        <v>251</v>
      </c>
      <c r="I41" s="61" t="s">
        <v>252</v>
      </c>
      <c r="J41" s="61" t="s">
        <v>100</v>
      </c>
      <c r="K41" s="61"/>
      <c r="L41" s="61" t="s">
        <v>380</v>
      </c>
      <c r="M41" s="61" t="s">
        <v>382</v>
      </c>
      <c r="N41" s="61" t="s">
        <v>251</v>
      </c>
      <c r="O41" s="61" t="s">
        <v>252</v>
      </c>
      <c r="P41" s="61" t="s">
        <v>80</v>
      </c>
      <c r="Q41" s="61" t="s">
        <v>254</v>
      </c>
      <c r="R41" s="61" t="s">
        <v>255</v>
      </c>
      <c r="S41" s="61" t="s">
        <v>383</v>
      </c>
      <c r="T41" s="61" t="s">
        <v>251</v>
      </c>
      <c r="U41" s="61" t="s">
        <v>252</v>
      </c>
      <c r="V41" s="61" t="s">
        <v>158</v>
      </c>
      <c r="W41" s="61"/>
      <c r="X41" s="61" t="s">
        <v>384</v>
      </c>
      <c r="Y41" s="61"/>
      <c r="Z41" s="61"/>
      <c r="AA41" s="61"/>
      <c r="AB41" s="61"/>
      <c r="AC41" s="63"/>
      <c r="AD41" s="64" t="s">
        <v>385</v>
      </c>
      <c r="AE41" s="61" t="s">
        <v>386</v>
      </c>
      <c r="AF41" s="61" t="s">
        <v>69</v>
      </c>
      <c r="AG41" s="61" t="s">
        <v>304</v>
      </c>
      <c r="AH41" s="61" t="s">
        <v>251</v>
      </c>
      <c r="AI41" s="61" t="s">
        <v>252</v>
      </c>
      <c r="AJ41" s="61" t="s">
        <v>102</v>
      </c>
      <c r="AK41" s="61"/>
      <c r="AL41" s="61" t="s">
        <v>69</v>
      </c>
      <c r="AM41" s="61" t="s">
        <v>304</v>
      </c>
      <c r="AN41" s="61" t="s">
        <v>251</v>
      </c>
      <c r="AO41" s="61" t="s">
        <v>3226</v>
      </c>
      <c r="AP41" s="61" t="s">
        <v>132</v>
      </c>
      <c r="AQ41" s="61"/>
      <c r="AR41" s="61" t="s">
        <v>3225</v>
      </c>
      <c r="AS41" s="61" t="s">
        <v>304</v>
      </c>
      <c r="AT41" s="61" t="s">
        <v>251</v>
      </c>
      <c r="AU41" s="61" t="s">
        <v>252</v>
      </c>
      <c r="AV41" s="61" t="s">
        <v>173</v>
      </c>
      <c r="AW41" s="61" t="s">
        <v>364</v>
      </c>
      <c r="AX41" s="61" t="s">
        <v>328</v>
      </c>
      <c r="AY41" s="61"/>
      <c r="AZ41" s="61"/>
      <c r="BA41" s="61"/>
      <c r="BB41" s="61"/>
      <c r="BC41" s="63"/>
    </row>
    <row r="42" spans="1:55" s="50" customFormat="1" x14ac:dyDescent="0.25">
      <c r="A42" s="59" t="s">
        <v>55</v>
      </c>
      <c r="B42" s="67" t="s">
        <v>55</v>
      </c>
      <c r="C42" s="68" t="s">
        <v>378</v>
      </c>
      <c r="D42" s="61" t="s">
        <v>387</v>
      </c>
      <c r="E42" s="63" t="s">
        <v>3289</v>
      </c>
      <c r="F42" s="64" t="s">
        <v>384</v>
      </c>
      <c r="G42" s="61" t="s">
        <v>383</v>
      </c>
      <c r="H42" s="61" t="s">
        <v>251</v>
      </c>
      <c r="I42" s="61" t="s">
        <v>252</v>
      </c>
      <c r="J42" s="61" t="s">
        <v>158</v>
      </c>
      <c r="K42" s="61"/>
      <c r="L42" s="61" t="s">
        <v>384</v>
      </c>
      <c r="M42" s="61" t="s">
        <v>381</v>
      </c>
      <c r="N42" s="61" t="s">
        <v>251</v>
      </c>
      <c r="O42" s="61" t="s">
        <v>252</v>
      </c>
      <c r="P42" s="61" t="s">
        <v>100</v>
      </c>
      <c r="Q42" s="61"/>
      <c r="R42" s="61" t="s">
        <v>380</v>
      </c>
      <c r="S42" s="61" t="s">
        <v>382</v>
      </c>
      <c r="T42" s="61" t="s">
        <v>251</v>
      </c>
      <c r="U42" s="61" t="s">
        <v>252</v>
      </c>
      <c r="V42" s="61" t="s">
        <v>80</v>
      </c>
      <c r="W42" s="61" t="s">
        <v>254</v>
      </c>
      <c r="X42" s="61" t="s">
        <v>255</v>
      </c>
      <c r="Y42" s="61"/>
      <c r="Z42" s="61"/>
      <c r="AA42" s="61"/>
      <c r="AB42" s="61"/>
      <c r="AC42" s="63"/>
      <c r="AD42" s="64" t="s">
        <v>388</v>
      </c>
      <c r="AE42" s="61" t="s">
        <v>389</v>
      </c>
      <c r="AF42" s="61" t="s">
        <v>328</v>
      </c>
      <c r="AG42" s="61" t="s">
        <v>304</v>
      </c>
      <c r="AH42" s="61" t="s">
        <v>251</v>
      </c>
      <c r="AI42" s="61" t="s">
        <v>252</v>
      </c>
      <c r="AJ42" s="61" t="s">
        <v>173</v>
      </c>
      <c r="AK42" s="61" t="s">
        <v>364</v>
      </c>
      <c r="AL42" s="61" t="s">
        <v>328</v>
      </c>
      <c r="AM42" s="61" t="s">
        <v>304</v>
      </c>
      <c r="AN42" s="61" t="s">
        <v>251</v>
      </c>
      <c r="AO42" s="61" t="s">
        <v>252</v>
      </c>
      <c r="AP42" s="61" t="s">
        <v>102</v>
      </c>
      <c r="AQ42" s="61"/>
      <c r="AR42" s="61" t="s">
        <v>69</v>
      </c>
      <c r="AS42" s="61" t="s">
        <v>304</v>
      </c>
      <c r="AT42" s="61" t="s">
        <v>251</v>
      </c>
      <c r="AU42" s="61" t="s">
        <v>3226</v>
      </c>
      <c r="AV42" s="61" t="s">
        <v>132</v>
      </c>
      <c r="AW42" s="61"/>
      <c r="AX42" s="61" t="s">
        <v>3225</v>
      </c>
      <c r="AY42" s="61"/>
      <c r="AZ42" s="61"/>
      <c r="BA42" s="61"/>
      <c r="BB42" s="61"/>
      <c r="BC42" s="63"/>
    </row>
    <row r="43" spans="1:55" s="50" customFormat="1" x14ac:dyDescent="0.25">
      <c r="A43" s="59" t="s">
        <v>55</v>
      </c>
      <c r="B43" s="67" t="s">
        <v>55</v>
      </c>
      <c r="C43" s="68" t="s">
        <v>378</v>
      </c>
      <c r="D43" s="61" t="s">
        <v>390</v>
      </c>
      <c r="E43" s="63" t="s">
        <v>3290</v>
      </c>
      <c r="F43" s="64" t="s">
        <v>255</v>
      </c>
      <c r="G43" s="61" t="s">
        <v>382</v>
      </c>
      <c r="H43" s="61" t="s">
        <v>251</v>
      </c>
      <c r="I43" s="61" t="s">
        <v>252</v>
      </c>
      <c r="J43" s="61" t="s">
        <v>80</v>
      </c>
      <c r="K43" s="61" t="s">
        <v>254</v>
      </c>
      <c r="L43" s="61" t="s">
        <v>255</v>
      </c>
      <c r="M43" s="61" t="s">
        <v>383</v>
      </c>
      <c r="N43" s="61" t="s">
        <v>251</v>
      </c>
      <c r="O43" s="61" t="s">
        <v>252</v>
      </c>
      <c r="P43" s="61" t="s">
        <v>158</v>
      </c>
      <c r="Q43" s="61"/>
      <c r="R43" s="61" t="s">
        <v>384</v>
      </c>
      <c r="S43" s="61" t="s">
        <v>381</v>
      </c>
      <c r="T43" s="61" t="s">
        <v>251</v>
      </c>
      <c r="U43" s="61" t="s">
        <v>252</v>
      </c>
      <c r="V43" s="61" t="s">
        <v>100</v>
      </c>
      <c r="W43" s="61"/>
      <c r="X43" s="61" t="s">
        <v>380</v>
      </c>
      <c r="Y43" s="61"/>
      <c r="Z43" s="61"/>
      <c r="AA43" s="61"/>
      <c r="AB43" s="61"/>
      <c r="AC43" s="63"/>
      <c r="AD43" s="64" t="s">
        <v>391</v>
      </c>
      <c r="AE43" s="61" t="s">
        <v>392</v>
      </c>
      <c r="AF43" s="61" t="s">
        <v>3225</v>
      </c>
      <c r="AG43" s="61" t="s">
        <v>304</v>
      </c>
      <c r="AH43" s="61" t="s">
        <v>251</v>
      </c>
      <c r="AI43" s="61" t="s">
        <v>3226</v>
      </c>
      <c r="AJ43" s="61" t="s">
        <v>132</v>
      </c>
      <c r="AK43" s="61"/>
      <c r="AL43" s="61" t="s">
        <v>3225</v>
      </c>
      <c r="AM43" s="61" t="s">
        <v>304</v>
      </c>
      <c r="AN43" s="61" t="s">
        <v>251</v>
      </c>
      <c r="AO43" s="61" t="s">
        <v>252</v>
      </c>
      <c r="AP43" s="61" t="s">
        <v>173</v>
      </c>
      <c r="AQ43" s="61" t="s">
        <v>364</v>
      </c>
      <c r="AR43" s="61" t="s">
        <v>328</v>
      </c>
      <c r="AS43" s="61" t="s">
        <v>304</v>
      </c>
      <c r="AT43" s="61" t="s">
        <v>251</v>
      </c>
      <c r="AU43" s="61" t="s">
        <v>252</v>
      </c>
      <c r="AV43" s="61" t="s">
        <v>102</v>
      </c>
      <c r="AW43" s="61"/>
      <c r="AX43" s="61" t="s">
        <v>69</v>
      </c>
      <c r="AY43" s="61"/>
      <c r="AZ43" s="61"/>
      <c r="BA43" s="61"/>
      <c r="BB43" s="61"/>
      <c r="BC43" s="63"/>
    </row>
    <row r="44" spans="1:55" s="50" customFormat="1" x14ac:dyDescent="0.25">
      <c r="A44" s="59" t="s">
        <v>55</v>
      </c>
      <c r="B44" s="67" t="s">
        <v>55</v>
      </c>
      <c r="C44" s="68" t="s">
        <v>55</v>
      </c>
      <c r="D44" s="61" t="s">
        <v>393</v>
      </c>
      <c r="E44" s="63" t="s">
        <v>3291</v>
      </c>
      <c r="F44" s="64" t="s">
        <v>394</v>
      </c>
      <c r="G44" s="61" t="s">
        <v>395</v>
      </c>
      <c r="H44" s="61" t="s">
        <v>203</v>
      </c>
      <c r="I44" s="61" t="s">
        <v>206</v>
      </c>
      <c r="J44" s="61" t="s">
        <v>117</v>
      </c>
      <c r="K44" s="61" t="s">
        <v>210</v>
      </c>
      <c r="L44" s="61" t="s">
        <v>394</v>
      </c>
      <c r="M44" s="61" t="s">
        <v>396</v>
      </c>
      <c r="N44" s="61" t="s">
        <v>203</v>
      </c>
      <c r="O44" s="61" t="s">
        <v>206</v>
      </c>
      <c r="P44" s="61" t="s">
        <v>397</v>
      </c>
      <c r="Q44" s="61"/>
      <c r="R44" s="61" t="s">
        <v>398</v>
      </c>
      <c r="S44" s="61" t="s">
        <v>399</v>
      </c>
      <c r="T44" s="61" t="s">
        <v>203</v>
      </c>
      <c r="U44" s="61" t="s">
        <v>209</v>
      </c>
      <c r="V44" s="61" t="s">
        <v>77</v>
      </c>
      <c r="W44" s="61"/>
      <c r="X44" s="61" t="s">
        <v>400</v>
      </c>
      <c r="Y44" s="61"/>
      <c r="Z44" s="61"/>
      <c r="AA44" s="61"/>
      <c r="AB44" s="61"/>
      <c r="AC44" s="63"/>
      <c r="AD44" s="64" t="s">
        <v>401</v>
      </c>
      <c r="AE44" s="61" t="s">
        <v>402</v>
      </c>
      <c r="AF44" s="61" t="s">
        <v>403</v>
      </c>
      <c r="AG44" s="61" t="s">
        <v>404</v>
      </c>
      <c r="AH44" s="61" t="s">
        <v>203</v>
      </c>
      <c r="AI44" s="61" t="s">
        <v>209</v>
      </c>
      <c r="AJ44" s="61" t="s">
        <v>117</v>
      </c>
      <c r="AK44" s="61" t="s">
        <v>60</v>
      </c>
      <c r="AL44" s="61" t="s">
        <v>403</v>
      </c>
      <c r="AM44" s="61" t="s">
        <v>405</v>
      </c>
      <c r="AN44" s="61" t="s">
        <v>203</v>
      </c>
      <c r="AO44" s="61" t="s">
        <v>209</v>
      </c>
      <c r="AP44" s="61" t="s">
        <v>145</v>
      </c>
      <c r="AQ44" s="61"/>
      <c r="AR44" s="61" t="s">
        <v>201</v>
      </c>
      <c r="AS44" s="61" t="s">
        <v>406</v>
      </c>
      <c r="AT44" s="61" t="s">
        <v>203</v>
      </c>
      <c r="AU44" s="61" t="s">
        <v>407</v>
      </c>
      <c r="AV44" s="61" t="s">
        <v>132</v>
      </c>
      <c r="AW44" s="61"/>
      <c r="AX44" s="61" t="s">
        <v>408</v>
      </c>
      <c r="AY44" s="61"/>
      <c r="AZ44" s="61"/>
      <c r="BA44" s="61"/>
      <c r="BB44" s="61"/>
      <c r="BC44" s="63"/>
    </row>
    <row r="45" spans="1:55" s="50" customFormat="1" x14ac:dyDescent="0.25">
      <c r="A45" s="59" t="s">
        <v>55</v>
      </c>
      <c r="B45" s="67" t="s">
        <v>55</v>
      </c>
      <c r="C45" s="68" t="s">
        <v>55</v>
      </c>
      <c r="D45" s="61" t="s">
        <v>409</v>
      </c>
      <c r="E45" s="63" t="s">
        <v>3292</v>
      </c>
      <c r="F45" s="64" t="s">
        <v>400</v>
      </c>
      <c r="G45" s="61" t="s">
        <v>399</v>
      </c>
      <c r="H45" s="61" t="s">
        <v>203</v>
      </c>
      <c r="I45" s="61" t="s">
        <v>209</v>
      </c>
      <c r="J45" s="61" t="s">
        <v>77</v>
      </c>
      <c r="K45" s="61"/>
      <c r="L45" s="61" t="s">
        <v>400</v>
      </c>
      <c r="M45" s="61" t="s">
        <v>395</v>
      </c>
      <c r="N45" s="61" t="s">
        <v>203</v>
      </c>
      <c r="O45" s="61" t="s">
        <v>206</v>
      </c>
      <c r="P45" s="61" t="s">
        <v>117</v>
      </c>
      <c r="Q45" s="61" t="s">
        <v>210</v>
      </c>
      <c r="R45" s="61" t="s">
        <v>394</v>
      </c>
      <c r="S45" s="61" t="s">
        <v>396</v>
      </c>
      <c r="T45" s="61" t="s">
        <v>203</v>
      </c>
      <c r="U45" s="61" t="s">
        <v>206</v>
      </c>
      <c r="V45" s="61" t="s">
        <v>397</v>
      </c>
      <c r="W45" s="61"/>
      <c r="X45" s="61" t="s">
        <v>398</v>
      </c>
      <c r="Y45" s="61"/>
      <c r="Z45" s="61"/>
      <c r="AA45" s="61"/>
      <c r="AB45" s="61"/>
      <c r="AC45" s="63"/>
      <c r="AD45" s="64" t="s">
        <v>410</v>
      </c>
      <c r="AE45" s="61" t="s">
        <v>411</v>
      </c>
      <c r="AF45" s="61" t="s">
        <v>408</v>
      </c>
      <c r="AG45" s="61" t="s">
        <v>406</v>
      </c>
      <c r="AH45" s="61" t="s">
        <v>203</v>
      </c>
      <c r="AI45" s="61" t="s">
        <v>407</v>
      </c>
      <c r="AJ45" s="61" t="s">
        <v>132</v>
      </c>
      <c r="AK45" s="61"/>
      <c r="AL45" s="61" t="s">
        <v>408</v>
      </c>
      <c r="AM45" s="61" t="s">
        <v>404</v>
      </c>
      <c r="AN45" s="61" t="s">
        <v>203</v>
      </c>
      <c r="AO45" s="61" t="s">
        <v>209</v>
      </c>
      <c r="AP45" s="61" t="s">
        <v>117</v>
      </c>
      <c r="AQ45" s="61" t="s">
        <v>60</v>
      </c>
      <c r="AR45" s="61" t="s">
        <v>403</v>
      </c>
      <c r="AS45" s="61" t="s">
        <v>405</v>
      </c>
      <c r="AT45" s="61" t="s">
        <v>203</v>
      </c>
      <c r="AU45" s="61" t="s">
        <v>209</v>
      </c>
      <c r="AV45" s="61" t="s">
        <v>145</v>
      </c>
      <c r="AW45" s="61"/>
      <c r="AX45" s="61" t="s">
        <v>201</v>
      </c>
      <c r="AY45" s="61"/>
      <c r="AZ45" s="61"/>
      <c r="BA45" s="61"/>
      <c r="BB45" s="61"/>
      <c r="BC45" s="63"/>
    </row>
    <row r="46" spans="1:55" s="50" customFormat="1" x14ac:dyDescent="0.25">
      <c r="A46" s="59" t="s">
        <v>55</v>
      </c>
      <c r="B46" s="67" t="s">
        <v>55</v>
      </c>
      <c r="C46" s="68" t="s">
        <v>55</v>
      </c>
      <c r="D46" s="61" t="s">
        <v>412</v>
      </c>
      <c r="E46" s="63" t="s">
        <v>3293</v>
      </c>
      <c r="F46" s="64" t="s">
        <v>398</v>
      </c>
      <c r="G46" s="61" t="s">
        <v>396</v>
      </c>
      <c r="H46" s="61" t="s">
        <v>203</v>
      </c>
      <c r="I46" s="61" t="s">
        <v>206</v>
      </c>
      <c r="J46" s="61" t="s">
        <v>397</v>
      </c>
      <c r="K46" s="61"/>
      <c r="L46" s="61" t="s">
        <v>398</v>
      </c>
      <c r="M46" s="61" t="s">
        <v>399</v>
      </c>
      <c r="N46" s="61" t="s">
        <v>203</v>
      </c>
      <c r="O46" s="61" t="s">
        <v>209</v>
      </c>
      <c r="P46" s="61" t="s">
        <v>77</v>
      </c>
      <c r="Q46" s="61"/>
      <c r="R46" s="61" t="s">
        <v>400</v>
      </c>
      <c r="S46" s="61" t="s">
        <v>395</v>
      </c>
      <c r="T46" s="61" t="s">
        <v>203</v>
      </c>
      <c r="U46" s="61" t="s">
        <v>206</v>
      </c>
      <c r="V46" s="61" t="s">
        <v>117</v>
      </c>
      <c r="W46" s="61" t="s">
        <v>210</v>
      </c>
      <c r="X46" s="61" t="s">
        <v>394</v>
      </c>
      <c r="Y46" s="61"/>
      <c r="Z46" s="61"/>
      <c r="AA46" s="61"/>
      <c r="AB46" s="61"/>
      <c r="AC46" s="63"/>
      <c r="AD46" s="64" t="s">
        <v>413</v>
      </c>
      <c r="AE46" s="61" t="s">
        <v>414</v>
      </c>
      <c r="AF46" s="61" t="s">
        <v>201</v>
      </c>
      <c r="AG46" s="61" t="s">
        <v>405</v>
      </c>
      <c r="AH46" s="61" t="s">
        <v>203</v>
      </c>
      <c r="AI46" s="61" t="s">
        <v>209</v>
      </c>
      <c r="AJ46" s="61" t="s">
        <v>145</v>
      </c>
      <c r="AK46" s="61"/>
      <c r="AL46" s="61" t="s">
        <v>201</v>
      </c>
      <c r="AM46" s="61" t="s">
        <v>406</v>
      </c>
      <c r="AN46" s="61" t="s">
        <v>203</v>
      </c>
      <c r="AO46" s="61" t="s">
        <v>407</v>
      </c>
      <c r="AP46" s="61" t="s">
        <v>132</v>
      </c>
      <c r="AQ46" s="61"/>
      <c r="AR46" s="61" t="s">
        <v>408</v>
      </c>
      <c r="AS46" s="61" t="s">
        <v>404</v>
      </c>
      <c r="AT46" s="61" t="s">
        <v>203</v>
      </c>
      <c r="AU46" s="61" t="s">
        <v>209</v>
      </c>
      <c r="AV46" s="61" t="s">
        <v>117</v>
      </c>
      <c r="AW46" s="61" t="s">
        <v>60</v>
      </c>
      <c r="AX46" s="61" t="s">
        <v>403</v>
      </c>
      <c r="AY46" s="61"/>
      <c r="AZ46" s="61"/>
      <c r="BA46" s="61"/>
      <c r="BB46" s="61"/>
      <c r="BC46" s="63"/>
    </row>
    <row r="47" spans="1:55" s="50" customFormat="1" x14ac:dyDescent="0.25">
      <c r="A47" s="59" t="s">
        <v>55</v>
      </c>
      <c r="B47" s="67" t="s">
        <v>55</v>
      </c>
      <c r="C47" s="68" t="s">
        <v>378</v>
      </c>
      <c r="D47" s="61" t="s">
        <v>415</v>
      </c>
      <c r="E47" s="63" t="s">
        <v>3294</v>
      </c>
      <c r="F47" s="64" t="s">
        <v>416</v>
      </c>
      <c r="G47" s="61" t="s">
        <v>417</v>
      </c>
      <c r="H47" s="61" t="s">
        <v>203</v>
      </c>
      <c r="I47" s="61" t="s">
        <v>206</v>
      </c>
      <c r="J47" s="61" t="s">
        <v>117</v>
      </c>
      <c r="K47" s="61" t="s">
        <v>118</v>
      </c>
      <c r="L47" s="61" t="s">
        <v>416</v>
      </c>
      <c r="M47" s="61" t="s">
        <v>418</v>
      </c>
      <c r="N47" s="61" t="s">
        <v>203</v>
      </c>
      <c r="O47" s="61" t="s">
        <v>419</v>
      </c>
      <c r="P47" s="61" t="s">
        <v>80</v>
      </c>
      <c r="Q47" s="61" t="s">
        <v>147</v>
      </c>
      <c r="R47" s="61" t="s">
        <v>420</v>
      </c>
      <c r="S47" s="61" t="s">
        <v>421</v>
      </c>
      <c r="T47" s="61" t="s">
        <v>203</v>
      </c>
      <c r="U47" s="61" t="s">
        <v>206</v>
      </c>
      <c r="V47" s="61" t="s">
        <v>117</v>
      </c>
      <c r="W47" s="61" t="s">
        <v>180</v>
      </c>
      <c r="X47" s="61" t="s">
        <v>207</v>
      </c>
      <c r="Y47" s="61"/>
      <c r="Z47" s="61"/>
      <c r="AA47" s="61"/>
      <c r="AB47" s="61"/>
      <c r="AC47" s="63"/>
      <c r="AD47" s="64" t="s">
        <v>422</v>
      </c>
      <c r="AE47" s="61" t="s">
        <v>423</v>
      </c>
      <c r="AF47" s="61" t="s">
        <v>424</v>
      </c>
      <c r="AG47" s="61" t="s">
        <v>425</v>
      </c>
      <c r="AH47" s="61" t="s">
        <v>203</v>
      </c>
      <c r="AI47" s="61" t="s">
        <v>209</v>
      </c>
      <c r="AJ47" s="61" t="s">
        <v>62</v>
      </c>
      <c r="AK47" s="61"/>
      <c r="AL47" s="61" t="s">
        <v>424</v>
      </c>
      <c r="AM47" s="61" t="s">
        <v>304</v>
      </c>
      <c r="AN47" s="61" t="s">
        <v>203</v>
      </c>
      <c r="AO47" s="61" t="s">
        <v>426</v>
      </c>
      <c r="AP47" s="61" t="s">
        <v>132</v>
      </c>
      <c r="AQ47" s="61"/>
      <c r="AR47" s="61" t="s">
        <v>427</v>
      </c>
      <c r="AS47" s="61" t="s">
        <v>304</v>
      </c>
      <c r="AT47" s="61" t="s">
        <v>203</v>
      </c>
      <c r="AU47" s="61" t="s">
        <v>209</v>
      </c>
      <c r="AV47" s="61" t="s">
        <v>77</v>
      </c>
      <c r="AW47" s="61" t="s">
        <v>428</v>
      </c>
      <c r="AX47" s="61" t="s">
        <v>69</v>
      </c>
      <c r="AY47" s="61"/>
      <c r="AZ47" s="61"/>
      <c r="BA47" s="61"/>
      <c r="BB47" s="61"/>
      <c r="BC47" s="63"/>
    </row>
    <row r="48" spans="1:55" s="50" customFormat="1" x14ac:dyDescent="0.25">
      <c r="A48" s="59" t="s">
        <v>55</v>
      </c>
      <c r="B48" s="67" t="s">
        <v>55</v>
      </c>
      <c r="C48" s="68" t="s">
        <v>378</v>
      </c>
      <c r="D48" s="61" t="s">
        <v>429</v>
      </c>
      <c r="E48" s="63" t="s">
        <v>3295</v>
      </c>
      <c r="F48" s="64" t="s">
        <v>207</v>
      </c>
      <c r="G48" s="61" t="s">
        <v>421</v>
      </c>
      <c r="H48" s="61" t="s">
        <v>203</v>
      </c>
      <c r="I48" s="61" t="s">
        <v>206</v>
      </c>
      <c r="J48" s="61" t="s">
        <v>117</v>
      </c>
      <c r="K48" s="61" t="s">
        <v>180</v>
      </c>
      <c r="L48" s="61" t="s">
        <v>207</v>
      </c>
      <c r="M48" s="61" t="s">
        <v>417</v>
      </c>
      <c r="N48" s="61" t="s">
        <v>203</v>
      </c>
      <c r="O48" s="61" t="s">
        <v>206</v>
      </c>
      <c r="P48" s="61" t="s">
        <v>117</v>
      </c>
      <c r="Q48" s="61" t="s">
        <v>118</v>
      </c>
      <c r="R48" s="61" t="s">
        <v>416</v>
      </c>
      <c r="S48" s="61" t="s">
        <v>418</v>
      </c>
      <c r="T48" s="61" t="s">
        <v>203</v>
      </c>
      <c r="U48" s="61" t="s">
        <v>419</v>
      </c>
      <c r="V48" s="61" t="s">
        <v>80</v>
      </c>
      <c r="W48" s="61" t="s">
        <v>147</v>
      </c>
      <c r="X48" s="61" t="s">
        <v>420</v>
      </c>
      <c r="Y48" s="61"/>
      <c r="Z48" s="61"/>
      <c r="AA48" s="61"/>
      <c r="AB48" s="61"/>
      <c r="AC48" s="63"/>
      <c r="AD48" s="64" t="s">
        <v>430</v>
      </c>
      <c r="AE48" s="61" t="s">
        <v>431</v>
      </c>
      <c r="AF48" s="61" t="s">
        <v>69</v>
      </c>
      <c r="AG48" s="61" t="s">
        <v>304</v>
      </c>
      <c r="AH48" s="61" t="s">
        <v>203</v>
      </c>
      <c r="AI48" s="61" t="s">
        <v>209</v>
      </c>
      <c r="AJ48" s="61" t="s">
        <v>77</v>
      </c>
      <c r="AK48" s="61" t="s">
        <v>428</v>
      </c>
      <c r="AL48" s="61" t="s">
        <v>69</v>
      </c>
      <c r="AM48" s="61" t="s">
        <v>425</v>
      </c>
      <c r="AN48" s="61" t="s">
        <v>203</v>
      </c>
      <c r="AO48" s="61" t="s">
        <v>209</v>
      </c>
      <c r="AP48" s="61" t="s">
        <v>62</v>
      </c>
      <c r="AQ48" s="61"/>
      <c r="AR48" s="61" t="s">
        <v>424</v>
      </c>
      <c r="AS48" s="61" t="s">
        <v>304</v>
      </c>
      <c r="AT48" s="61" t="s">
        <v>203</v>
      </c>
      <c r="AU48" s="61" t="s">
        <v>426</v>
      </c>
      <c r="AV48" s="61" t="s">
        <v>132</v>
      </c>
      <c r="AW48" s="61"/>
      <c r="AX48" s="61" t="s">
        <v>427</v>
      </c>
      <c r="AY48" s="61"/>
      <c r="AZ48" s="61"/>
      <c r="BA48" s="61"/>
      <c r="BB48" s="61"/>
      <c r="BC48" s="63"/>
    </row>
    <row r="49" spans="1:55" s="50" customFormat="1" x14ac:dyDescent="0.25">
      <c r="A49" s="59" t="s">
        <v>55</v>
      </c>
      <c r="B49" s="67" t="s">
        <v>55</v>
      </c>
      <c r="C49" s="68" t="s">
        <v>378</v>
      </c>
      <c r="D49" s="61" t="s">
        <v>432</v>
      </c>
      <c r="E49" s="63" t="s">
        <v>3296</v>
      </c>
      <c r="F49" s="64" t="s">
        <v>420</v>
      </c>
      <c r="G49" s="61" t="s">
        <v>418</v>
      </c>
      <c r="H49" s="61" t="s">
        <v>203</v>
      </c>
      <c r="I49" s="61" t="s">
        <v>419</v>
      </c>
      <c r="J49" s="61" t="s">
        <v>80</v>
      </c>
      <c r="K49" s="61" t="s">
        <v>147</v>
      </c>
      <c r="L49" s="61" t="s">
        <v>420</v>
      </c>
      <c r="M49" s="61" t="s">
        <v>421</v>
      </c>
      <c r="N49" s="61" t="s">
        <v>203</v>
      </c>
      <c r="O49" s="61" t="s">
        <v>206</v>
      </c>
      <c r="P49" s="61" t="s">
        <v>117</v>
      </c>
      <c r="Q49" s="61" t="s">
        <v>180</v>
      </c>
      <c r="R49" s="61" t="s">
        <v>207</v>
      </c>
      <c r="S49" s="61" t="s">
        <v>417</v>
      </c>
      <c r="T49" s="61" t="s">
        <v>203</v>
      </c>
      <c r="U49" s="61" t="s">
        <v>206</v>
      </c>
      <c r="V49" s="61" t="s">
        <v>117</v>
      </c>
      <c r="W49" s="61" t="s">
        <v>118</v>
      </c>
      <c r="X49" s="61" t="s">
        <v>416</v>
      </c>
      <c r="Y49" s="61"/>
      <c r="Z49" s="61"/>
      <c r="AA49" s="61"/>
      <c r="AB49" s="61"/>
      <c r="AC49" s="63"/>
      <c r="AD49" s="64" t="s">
        <v>433</v>
      </c>
      <c r="AE49" s="61" t="s">
        <v>434</v>
      </c>
      <c r="AF49" s="61" t="s">
        <v>427</v>
      </c>
      <c r="AG49" s="61" t="s">
        <v>304</v>
      </c>
      <c r="AH49" s="61" t="s">
        <v>203</v>
      </c>
      <c r="AI49" s="61" t="s">
        <v>426</v>
      </c>
      <c r="AJ49" s="61" t="s">
        <v>132</v>
      </c>
      <c r="AK49" s="61"/>
      <c r="AL49" s="61" t="s">
        <v>427</v>
      </c>
      <c r="AM49" s="61" t="s">
        <v>304</v>
      </c>
      <c r="AN49" s="61" t="s">
        <v>203</v>
      </c>
      <c r="AO49" s="61" t="s">
        <v>209</v>
      </c>
      <c r="AP49" s="61" t="s">
        <v>77</v>
      </c>
      <c r="AQ49" s="61" t="s">
        <v>428</v>
      </c>
      <c r="AR49" s="61" t="s">
        <v>69</v>
      </c>
      <c r="AS49" s="61" t="s">
        <v>425</v>
      </c>
      <c r="AT49" s="61" t="s">
        <v>203</v>
      </c>
      <c r="AU49" s="61" t="s">
        <v>209</v>
      </c>
      <c r="AV49" s="61" t="s">
        <v>62</v>
      </c>
      <c r="AW49" s="61"/>
      <c r="AX49" s="61" t="s">
        <v>424</v>
      </c>
      <c r="AY49" s="61"/>
      <c r="AZ49" s="61"/>
      <c r="BA49" s="61"/>
      <c r="BB49" s="61"/>
      <c r="BC49" s="63"/>
    </row>
    <row r="50" spans="1:55" s="50" customFormat="1" x14ac:dyDescent="0.25">
      <c r="A50" s="59" t="s">
        <v>55</v>
      </c>
      <c r="B50" s="67" t="s">
        <v>55</v>
      </c>
      <c r="C50" s="68" t="s">
        <v>55</v>
      </c>
      <c r="D50" s="61" t="s">
        <v>435</v>
      </c>
      <c r="E50" s="63" t="s">
        <v>3297</v>
      </c>
      <c r="F50" s="64" t="s">
        <v>436</v>
      </c>
      <c r="G50" s="61" t="s">
        <v>437</v>
      </c>
      <c r="H50" s="61" t="s">
        <v>203</v>
      </c>
      <c r="I50" s="61" t="s">
        <v>206</v>
      </c>
      <c r="J50" s="61" t="s">
        <v>117</v>
      </c>
      <c r="K50" s="61" t="s">
        <v>60</v>
      </c>
      <c r="L50" s="61" t="s">
        <v>436</v>
      </c>
      <c r="M50" s="61" t="s">
        <v>438</v>
      </c>
      <c r="N50" s="61" t="s">
        <v>203</v>
      </c>
      <c r="O50" s="61" t="s">
        <v>206</v>
      </c>
      <c r="P50" s="61" t="s">
        <v>117</v>
      </c>
      <c r="Q50" s="61" t="s">
        <v>92</v>
      </c>
      <c r="R50" s="61" t="s">
        <v>439</v>
      </c>
      <c r="S50" s="61" t="s">
        <v>440</v>
      </c>
      <c r="T50" s="61" t="s">
        <v>203</v>
      </c>
      <c r="U50" s="61" t="s">
        <v>419</v>
      </c>
      <c r="V50" s="61" t="s">
        <v>173</v>
      </c>
      <c r="W50" s="61" t="s">
        <v>65</v>
      </c>
      <c r="X50" s="61" t="s">
        <v>441</v>
      </c>
      <c r="Y50" s="61"/>
      <c r="Z50" s="61"/>
      <c r="AA50" s="61"/>
      <c r="AB50" s="61"/>
      <c r="AC50" s="63"/>
      <c r="AD50" s="64" t="s">
        <v>442</v>
      </c>
      <c r="AE50" s="61" t="s">
        <v>443</v>
      </c>
      <c r="AF50" s="61" t="s">
        <v>220</v>
      </c>
      <c r="AG50" s="61" t="s">
        <v>444</v>
      </c>
      <c r="AH50" s="61" t="s">
        <v>203</v>
      </c>
      <c r="AI50" s="61" t="s">
        <v>209</v>
      </c>
      <c r="AJ50" s="61" t="s">
        <v>77</v>
      </c>
      <c r="AK50" s="61" t="s">
        <v>219</v>
      </c>
      <c r="AL50" s="61" t="s">
        <v>220</v>
      </c>
      <c r="AM50" s="61" t="s">
        <v>445</v>
      </c>
      <c r="AN50" s="61" t="s">
        <v>203</v>
      </c>
      <c r="AO50" s="61" t="s">
        <v>209</v>
      </c>
      <c r="AP50" s="61" t="s">
        <v>80</v>
      </c>
      <c r="AQ50" s="61" t="s">
        <v>1555</v>
      </c>
      <c r="AR50" s="61" t="s">
        <v>446</v>
      </c>
      <c r="AS50" s="61" t="s">
        <v>447</v>
      </c>
      <c r="AT50" s="61" t="s">
        <v>203</v>
      </c>
      <c r="AU50" s="61" t="s">
        <v>209</v>
      </c>
      <c r="AV50" s="61" t="s">
        <v>117</v>
      </c>
      <c r="AW50" s="61" t="s">
        <v>180</v>
      </c>
      <c r="AX50" s="61" t="s">
        <v>448</v>
      </c>
      <c r="AY50" s="61"/>
      <c r="AZ50" s="61"/>
      <c r="BA50" s="61"/>
      <c r="BB50" s="61"/>
      <c r="BC50" s="63"/>
    </row>
    <row r="51" spans="1:55" s="50" customFormat="1" x14ac:dyDescent="0.25">
      <c r="A51" s="59" t="s">
        <v>55</v>
      </c>
      <c r="B51" s="67" t="s">
        <v>55</v>
      </c>
      <c r="C51" s="68" t="s">
        <v>55</v>
      </c>
      <c r="D51" s="61" t="s">
        <v>449</v>
      </c>
      <c r="E51" s="63" t="s">
        <v>3298</v>
      </c>
      <c r="F51" s="64" t="s">
        <v>441</v>
      </c>
      <c r="G51" s="61" t="s">
        <v>440</v>
      </c>
      <c r="H51" s="61" t="s">
        <v>203</v>
      </c>
      <c r="I51" s="61" t="s">
        <v>419</v>
      </c>
      <c r="J51" s="61" t="s">
        <v>173</v>
      </c>
      <c r="K51" s="61" t="s">
        <v>65</v>
      </c>
      <c r="L51" s="61" t="s">
        <v>441</v>
      </c>
      <c r="M51" s="61" t="s">
        <v>437</v>
      </c>
      <c r="N51" s="61" t="s">
        <v>203</v>
      </c>
      <c r="O51" s="61" t="s">
        <v>206</v>
      </c>
      <c r="P51" s="61" t="s">
        <v>117</v>
      </c>
      <c r="Q51" s="61" t="s">
        <v>60</v>
      </c>
      <c r="R51" s="61" t="s">
        <v>436</v>
      </c>
      <c r="S51" s="61" t="s">
        <v>438</v>
      </c>
      <c r="T51" s="61" t="s">
        <v>203</v>
      </c>
      <c r="U51" s="61" t="s">
        <v>206</v>
      </c>
      <c r="V51" s="61" t="s">
        <v>117</v>
      </c>
      <c r="W51" s="61" t="s">
        <v>92</v>
      </c>
      <c r="X51" s="61" t="s">
        <v>450</v>
      </c>
      <c r="Y51" s="61"/>
      <c r="Z51" s="61"/>
      <c r="AA51" s="61"/>
      <c r="AB51" s="61"/>
      <c r="AC51" s="63"/>
      <c r="AD51" s="64" t="s">
        <v>451</v>
      </c>
      <c r="AE51" s="61" t="s">
        <v>452</v>
      </c>
      <c r="AF51" s="61" t="s">
        <v>448</v>
      </c>
      <c r="AG51" s="61" t="s">
        <v>447</v>
      </c>
      <c r="AH51" s="61" t="s">
        <v>203</v>
      </c>
      <c r="AI51" s="61" t="s">
        <v>209</v>
      </c>
      <c r="AJ51" s="61" t="s">
        <v>117</v>
      </c>
      <c r="AK51" s="61" t="s">
        <v>180</v>
      </c>
      <c r="AL51" s="61" t="s">
        <v>448</v>
      </c>
      <c r="AM51" s="61" t="s">
        <v>444</v>
      </c>
      <c r="AN51" s="61" t="s">
        <v>203</v>
      </c>
      <c r="AO51" s="61" t="s">
        <v>209</v>
      </c>
      <c r="AP51" s="61" t="s">
        <v>77</v>
      </c>
      <c r="AQ51" s="61" t="s">
        <v>219</v>
      </c>
      <c r="AR51" s="61" t="s">
        <v>220</v>
      </c>
      <c r="AS51" s="61" t="s">
        <v>445</v>
      </c>
      <c r="AT51" s="61" t="s">
        <v>203</v>
      </c>
      <c r="AU51" s="61" t="s">
        <v>209</v>
      </c>
      <c r="AV51" s="61" t="s">
        <v>80</v>
      </c>
      <c r="AW51" s="61" t="s">
        <v>1555</v>
      </c>
      <c r="AX51" s="61" t="s">
        <v>446</v>
      </c>
      <c r="AY51" s="61"/>
      <c r="AZ51" s="61"/>
      <c r="BA51" s="61"/>
      <c r="BB51" s="61"/>
      <c r="BC51" s="63"/>
    </row>
    <row r="52" spans="1:55" s="50" customFormat="1" x14ac:dyDescent="0.25">
      <c r="A52" s="59" t="s">
        <v>55</v>
      </c>
      <c r="B52" s="67" t="s">
        <v>55</v>
      </c>
      <c r="C52" s="68" t="s">
        <v>55</v>
      </c>
      <c r="D52" s="61" t="s">
        <v>453</v>
      </c>
      <c r="E52" s="63" t="s">
        <v>3299</v>
      </c>
      <c r="F52" s="64" t="s">
        <v>439</v>
      </c>
      <c r="G52" s="61" t="s">
        <v>438</v>
      </c>
      <c r="H52" s="61" t="s">
        <v>203</v>
      </c>
      <c r="I52" s="61" t="s">
        <v>206</v>
      </c>
      <c r="J52" s="61" t="s">
        <v>117</v>
      </c>
      <c r="K52" s="61" t="s">
        <v>92</v>
      </c>
      <c r="L52" s="61" t="s">
        <v>439</v>
      </c>
      <c r="M52" s="61" t="s">
        <v>440</v>
      </c>
      <c r="N52" s="61" t="s">
        <v>203</v>
      </c>
      <c r="O52" s="61" t="s">
        <v>419</v>
      </c>
      <c r="P52" s="61" t="s">
        <v>173</v>
      </c>
      <c r="Q52" s="61" t="s">
        <v>65</v>
      </c>
      <c r="R52" s="61" t="s">
        <v>441</v>
      </c>
      <c r="S52" s="61" t="s">
        <v>437</v>
      </c>
      <c r="T52" s="61" t="s">
        <v>203</v>
      </c>
      <c r="U52" s="61" t="s">
        <v>206</v>
      </c>
      <c r="V52" s="61" t="s">
        <v>117</v>
      </c>
      <c r="W52" s="61" t="s">
        <v>60</v>
      </c>
      <c r="X52" s="61" t="s">
        <v>436</v>
      </c>
      <c r="Y52" s="61"/>
      <c r="Z52" s="61"/>
      <c r="AA52" s="61"/>
      <c r="AB52" s="61"/>
      <c r="AC52" s="63"/>
      <c r="AD52" s="64" t="s">
        <v>454</v>
      </c>
      <c r="AE52" s="61" t="s">
        <v>455</v>
      </c>
      <c r="AF52" s="61" t="s">
        <v>446</v>
      </c>
      <c r="AG52" s="61" t="s">
        <v>445</v>
      </c>
      <c r="AH52" s="61" t="s">
        <v>203</v>
      </c>
      <c r="AI52" s="61" t="s">
        <v>209</v>
      </c>
      <c r="AJ52" s="61" t="s">
        <v>80</v>
      </c>
      <c r="AK52" s="61" t="s">
        <v>1555</v>
      </c>
      <c r="AL52" s="61" t="s">
        <v>446</v>
      </c>
      <c r="AM52" s="61" t="s">
        <v>447</v>
      </c>
      <c r="AN52" s="61" t="s">
        <v>203</v>
      </c>
      <c r="AO52" s="61" t="s">
        <v>209</v>
      </c>
      <c r="AP52" s="61" t="s">
        <v>117</v>
      </c>
      <c r="AQ52" s="61" t="s">
        <v>180</v>
      </c>
      <c r="AR52" s="61" t="s">
        <v>448</v>
      </c>
      <c r="AS52" s="61" t="s">
        <v>444</v>
      </c>
      <c r="AT52" s="61" t="s">
        <v>203</v>
      </c>
      <c r="AU52" s="61" t="s">
        <v>209</v>
      </c>
      <c r="AV52" s="61" t="s">
        <v>77</v>
      </c>
      <c r="AW52" s="61" t="s">
        <v>219</v>
      </c>
      <c r="AX52" s="61" t="s">
        <v>220</v>
      </c>
      <c r="AY52" s="61"/>
      <c r="AZ52" s="61"/>
      <c r="BA52" s="61"/>
      <c r="BB52" s="61"/>
      <c r="BC52" s="63"/>
    </row>
    <row r="53" spans="1:55" s="50" customFormat="1" x14ac:dyDescent="0.25">
      <c r="A53" s="59" t="s">
        <v>55</v>
      </c>
      <c r="B53" s="67" t="s">
        <v>55</v>
      </c>
      <c r="C53" s="68" t="s">
        <v>55</v>
      </c>
      <c r="D53" s="61" t="s">
        <v>456</v>
      </c>
      <c r="E53" s="63" t="s">
        <v>3300</v>
      </c>
      <c r="F53" s="64" t="s">
        <v>457</v>
      </c>
      <c r="G53" s="61" t="s">
        <v>458</v>
      </c>
      <c r="H53" s="61" t="s">
        <v>203</v>
      </c>
      <c r="I53" s="61" t="s">
        <v>206</v>
      </c>
      <c r="J53" s="61" t="s">
        <v>117</v>
      </c>
      <c r="K53" s="61" t="s">
        <v>459</v>
      </c>
      <c r="L53" s="61" t="s">
        <v>457</v>
      </c>
      <c r="M53" s="61" t="s">
        <v>460</v>
      </c>
      <c r="N53" s="61" t="s">
        <v>203</v>
      </c>
      <c r="O53" s="61" t="s">
        <v>209</v>
      </c>
      <c r="P53" s="61" t="s">
        <v>130</v>
      </c>
      <c r="Q53" s="61" t="s">
        <v>461</v>
      </c>
      <c r="R53" s="61" t="s">
        <v>462</v>
      </c>
      <c r="S53" s="61" t="s">
        <v>463</v>
      </c>
      <c r="T53" s="61" t="s">
        <v>203</v>
      </c>
      <c r="U53" s="61" t="s">
        <v>209</v>
      </c>
      <c r="V53" s="61" t="s">
        <v>77</v>
      </c>
      <c r="W53" s="61"/>
      <c r="X53" s="61" t="s">
        <v>400</v>
      </c>
      <c r="Y53" s="61"/>
      <c r="Z53" s="61"/>
      <c r="AA53" s="61"/>
      <c r="AB53" s="61"/>
      <c r="AC53" s="63"/>
      <c r="AD53" s="64" t="s">
        <v>464</v>
      </c>
      <c r="AE53" s="61" t="s">
        <v>465</v>
      </c>
      <c r="AF53" s="61" t="s">
        <v>394</v>
      </c>
      <c r="AG53" s="61" t="s">
        <v>466</v>
      </c>
      <c r="AH53" s="61" t="s">
        <v>203</v>
      </c>
      <c r="AI53" s="61" t="s">
        <v>206</v>
      </c>
      <c r="AJ53" s="61" t="s">
        <v>117</v>
      </c>
      <c r="AK53" s="61" t="s">
        <v>210</v>
      </c>
      <c r="AL53" s="61" t="s">
        <v>394</v>
      </c>
      <c r="AM53" s="61" t="s">
        <v>467</v>
      </c>
      <c r="AN53" s="61" t="s">
        <v>203</v>
      </c>
      <c r="AO53" s="61" t="s">
        <v>209</v>
      </c>
      <c r="AP53" s="61" t="s">
        <v>303</v>
      </c>
      <c r="AQ53" s="61"/>
      <c r="AR53" s="61" t="s">
        <v>468</v>
      </c>
      <c r="AS53" s="61" t="s">
        <v>469</v>
      </c>
      <c r="AT53" s="61" t="s">
        <v>203</v>
      </c>
      <c r="AU53" s="61" t="s">
        <v>209</v>
      </c>
      <c r="AV53" s="61" t="s">
        <v>102</v>
      </c>
      <c r="AW53" s="61"/>
      <c r="AX53" s="61" t="s">
        <v>470</v>
      </c>
      <c r="AY53" s="61"/>
      <c r="AZ53" s="61"/>
      <c r="BA53" s="61"/>
      <c r="BB53" s="61"/>
      <c r="BC53" s="63"/>
    </row>
    <row r="54" spans="1:55" s="50" customFormat="1" x14ac:dyDescent="0.25">
      <c r="A54" s="59" t="s">
        <v>55</v>
      </c>
      <c r="B54" s="67" t="s">
        <v>55</v>
      </c>
      <c r="C54" s="68" t="s">
        <v>55</v>
      </c>
      <c r="D54" s="61" t="s">
        <v>471</v>
      </c>
      <c r="E54" s="63" t="s">
        <v>3301</v>
      </c>
      <c r="F54" s="64" t="s">
        <v>400</v>
      </c>
      <c r="G54" s="61" t="s">
        <v>463</v>
      </c>
      <c r="H54" s="61" t="s">
        <v>203</v>
      </c>
      <c r="I54" s="61" t="s">
        <v>209</v>
      </c>
      <c r="J54" s="61" t="s">
        <v>77</v>
      </c>
      <c r="K54" s="61"/>
      <c r="L54" s="61" t="s">
        <v>400</v>
      </c>
      <c r="M54" s="61" t="s">
        <v>458</v>
      </c>
      <c r="N54" s="61" t="s">
        <v>203</v>
      </c>
      <c r="O54" s="61" t="s">
        <v>206</v>
      </c>
      <c r="P54" s="61" t="s">
        <v>117</v>
      </c>
      <c r="Q54" s="61" t="s">
        <v>459</v>
      </c>
      <c r="R54" s="61" t="s">
        <v>457</v>
      </c>
      <c r="S54" s="61" t="s">
        <v>460</v>
      </c>
      <c r="T54" s="61" t="s">
        <v>203</v>
      </c>
      <c r="U54" s="61" t="s">
        <v>209</v>
      </c>
      <c r="V54" s="61" t="s">
        <v>130</v>
      </c>
      <c r="W54" s="61" t="s">
        <v>461</v>
      </c>
      <c r="X54" s="61" t="s">
        <v>462</v>
      </c>
      <c r="Y54" s="61"/>
      <c r="Z54" s="61"/>
      <c r="AA54" s="61"/>
      <c r="AB54" s="61"/>
      <c r="AC54" s="63"/>
      <c r="AD54" s="64" t="s">
        <v>472</v>
      </c>
      <c r="AE54" s="61" t="s">
        <v>473</v>
      </c>
      <c r="AF54" s="61" t="s">
        <v>470</v>
      </c>
      <c r="AG54" s="61" t="s">
        <v>469</v>
      </c>
      <c r="AH54" s="61" t="s">
        <v>203</v>
      </c>
      <c r="AI54" s="61" t="s">
        <v>209</v>
      </c>
      <c r="AJ54" s="61" t="s">
        <v>102</v>
      </c>
      <c r="AK54" s="61"/>
      <c r="AL54" s="61" t="s">
        <v>470</v>
      </c>
      <c r="AM54" s="61" t="s">
        <v>466</v>
      </c>
      <c r="AN54" s="61" t="s">
        <v>203</v>
      </c>
      <c r="AO54" s="61" t="s">
        <v>206</v>
      </c>
      <c r="AP54" s="61" t="s">
        <v>117</v>
      </c>
      <c r="AQ54" s="61" t="s">
        <v>210</v>
      </c>
      <c r="AR54" s="61" t="s">
        <v>394</v>
      </c>
      <c r="AS54" s="61" t="s">
        <v>467</v>
      </c>
      <c r="AT54" s="61" t="s">
        <v>203</v>
      </c>
      <c r="AU54" s="61" t="s">
        <v>209</v>
      </c>
      <c r="AV54" s="61" t="s">
        <v>303</v>
      </c>
      <c r="AW54" s="61"/>
      <c r="AX54" s="61" t="s">
        <v>468</v>
      </c>
      <c r="AY54" s="61"/>
      <c r="AZ54" s="61"/>
      <c r="BA54" s="61"/>
      <c r="BB54" s="61"/>
      <c r="BC54" s="63"/>
    </row>
    <row r="55" spans="1:55" s="50" customFormat="1" x14ac:dyDescent="0.25">
      <c r="A55" s="59" t="s">
        <v>55</v>
      </c>
      <c r="B55" s="67" t="s">
        <v>55</v>
      </c>
      <c r="C55" s="68" t="s">
        <v>55</v>
      </c>
      <c r="D55" s="61" t="s">
        <v>474</v>
      </c>
      <c r="E55" s="63" t="s">
        <v>3302</v>
      </c>
      <c r="F55" s="64" t="s">
        <v>462</v>
      </c>
      <c r="G55" s="61" t="s">
        <v>460</v>
      </c>
      <c r="H55" s="61" t="s">
        <v>203</v>
      </c>
      <c r="I55" s="61" t="s">
        <v>209</v>
      </c>
      <c r="J55" s="61" t="s">
        <v>130</v>
      </c>
      <c r="K55" s="61" t="s">
        <v>461</v>
      </c>
      <c r="L55" s="61" t="s">
        <v>462</v>
      </c>
      <c r="M55" s="61" t="s">
        <v>463</v>
      </c>
      <c r="N55" s="61" t="s">
        <v>203</v>
      </c>
      <c r="O55" s="61" t="s">
        <v>209</v>
      </c>
      <c r="P55" s="61" t="s">
        <v>77</v>
      </c>
      <c r="Q55" s="61"/>
      <c r="R55" s="61" t="s">
        <v>400</v>
      </c>
      <c r="S55" s="61" t="s">
        <v>458</v>
      </c>
      <c r="T55" s="61" t="s">
        <v>203</v>
      </c>
      <c r="U55" s="61" t="s">
        <v>206</v>
      </c>
      <c r="V55" s="61" t="s">
        <v>117</v>
      </c>
      <c r="W55" s="61" t="s">
        <v>459</v>
      </c>
      <c r="X55" s="61" t="s">
        <v>457</v>
      </c>
      <c r="Y55" s="61"/>
      <c r="Z55" s="61"/>
      <c r="AA55" s="61"/>
      <c r="AB55" s="61"/>
      <c r="AC55" s="63"/>
      <c r="AD55" s="64" t="s">
        <v>475</v>
      </c>
      <c r="AE55" s="61" t="s">
        <v>476</v>
      </c>
      <c r="AF55" s="61" t="s">
        <v>468</v>
      </c>
      <c r="AG55" s="61" t="s">
        <v>467</v>
      </c>
      <c r="AH55" s="61" t="s">
        <v>203</v>
      </c>
      <c r="AI55" s="61" t="s">
        <v>209</v>
      </c>
      <c r="AJ55" s="61" t="s">
        <v>303</v>
      </c>
      <c r="AK55" s="61"/>
      <c r="AL55" s="61" t="s">
        <v>468</v>
      </c>
      <c r="AM55" s="61" t="s">
        <v>469</v>
      </c>
      <c r="AN55" s="61" t="s">
        <v>203</v>
      </c>
      <c r="AO55" s="61" t="s">
        <v>209</v>
      </c>
      <c r="AP55" s="61" t="s">
        <v>102</v>
      </c>
      <c r="AQ55" s="61"/>
      <c r="AR55" s="61" t="s">
        <v>470</v>
      </c>
      <c r="AS55" s="61" t="s">
        <v>466</v>
      </c>
      <c r="AT55" s="61" t="s">
        <v>203</v>
      </c>
      <c r="AU55" s="61" t="s">
        <v>206</v>
      </c>
      <c r="AV55" s="61" t="s">
        <v>117</v>
      </c>
      <c r="AW55" s="61" t="s">
        <v>210</v>
      </c>
      <c r="AX55" s="61" t="s">
        <v>394</v>
      </c>
      <c r="AY55" s="61"/>
      <c r="AZ55" s="61"/>
      <c r="BA55" s="61"/>
      <c r="BB55" s="61"/>
      <c r="BC55" s="63"/>
    </row>
    <row r="56" spans="1:55" s="50" customFormat="1" x14ac:dyDescent="0.25">
      <c r="A56" s="59" t="s">
        <v>55</v>
      </c>
      <c r="B56" s="67" t="s">
        <v>55</v>
      </c>
      <c r="C56" s="68" t="s">
        <v>55</v>
      </c>
      <c r="D56" s="61" t="s">
        <v>477</v>
      </c>
      <c r="E56" s="63" t="s">
        <v>3303</v>
      </c>
      <c r="F56" s="64" t="s">
        <v>217</v>
      </c>
      <c r="G56" s="61" t="s">
        <v>478</v>
      </c>
      <c r="H56" s="61" t="s">
        <v>203</v>
      </c>
      <c r="I56" s="61" t="s">
        <v>209</v>
      </c>
      <c r="J56" s="61" t="s">
        <v>117</v>
      </c>
      <c r="K56" s="61" t="s">
        <v>118</v>
      </c>
      <c r="L56" s="61" t="s">
        <v>217</v>
      </c>
      <c r="M56" s="61" t="s">
        <v>479</v>
      </c>
      <c r="N56" s="61" t="s">
        <v>203</v>
      </c>
      <c r="O56" s="61" t="s">
        <v>480</v>
      </c>
      <c r="P56" s="61" t="s">
        <v>80</v>
      </c>
      <c r="Q56" s="61" t="s">
        <v>316</v>
      </c>
      <c r="R56" s="61" t="s">
        <v>446</v>
      </c>
      <c r="S56" s="61" t="s">
        <v>481</v>
      </c>
      <c r="T56" s="61" t="s">
        <v>203</v>
      </c>
      <c r="U56" s="61" t="s">
        <v>209</v>
      </c>
      <c r="V56" s="61" t="s">
        <v>117</v>
      </c>
      <c r="W56" s="61" t="s">
        <v>60</v>
      </c>
      <c r="X56" s="61" t="s">
        <v>403</v>
      </c>
      <c r="Y56" s="61"/>
      <c r="Z56" s="61"/>
      <c r="AA56" s="61"/>
      <c r="AB56" s="61"/>
      <c r="AC56" s="63"/>
      <c r="AD56" s="64" t="s">
        <v>482</v>
      </c>
      <c r="AE56" s="61" t="s">
        <v>483</v>
      </c>
      <c r="AF56" s="61" t="s">
        <v>484</v>
      </c>
      <c r="AG56" s="61" t="s">
        <v>485</v>
      </c>
      <c r="AH56" s="61" t="s">
        <v>203</v>
      </c>
      <c r="AI56" s="61" t="s">
        <v>209</v>
      </c>
      <c r="AJ56" s="61" t="s">
        <v>320</v>
      </c>
      <c r="AK56" s="61" t="s">
        <v>65</v>
      </c>
      <c r="AL56" s="61" t="s">
        <v>484</v>
      </c>
      <c r="AM56" s="61" t="s">
        <v>486</v>
      </c>
      <c r="AN56" s="61" t="s">
        <v>203</v>
      </c>
      <c r="AO56" s="61" t="s">
        <v>487</v>
      </c>
      <c r="AP56" s="61" t="s">
        <v>132</v>
      </c>
      <c r="AQ56" s="61"/>
      <c r="AR56" s="61" t="s">
        <v>488</v>
      </c>
      <c r="AS56" s="61" t="s">
        <v>489</v>
      </c>
      <c r="AT56" s="61" t="s">
        <v>203</v>
      </c>
      <c r="AU56" s="61" t="s">
        <v>209</v>
      </c>
      <c r="AV56" s="61" t="s">
        <v>145</v>
      </c>
      <c r="AW56" s="61"/>
      <c r="AX56" s="61" t="s">
        <v>201</v>
      </c>
      <c r="AY56" s="61"/>
      <c r="AZ56" s="61"/>
      <c r="BA56" s="61"/>
      <c r="BB56" s="61"/>
      <c r="BC56" s="63"/>
    </row>
    <row r="57" spans="1:55" s="50" customFormat="1" x14ac:dyDescent="0.25">
      <c r="A57" s="59" t="s">
        <v>55</v>
      </c>
      <c r="B57" s="67" t="s">
        <v>55</v>
      </c>
      <c r="C57" s="68" t="s">
        <v>55</v>
      </c>
      <c r="D57" s="61" t="s">
        <v>490</v>
      </c>
      <c r="E57" s="63" t="s">
        <v>3304</v>
      </c>
      <c r="F57" s="64" t="s">
        <v>403</v>
      </c>
      <c r="G57" s="61" t="s">
        <v>481</v>
      </c>
      <c r="H57" s="61" t="s">
        <v>203</v>
      </c>
      <c r="I57" s="61" t="s">
        <v>209</v>
      </c>
      <c r="J57" s="61" t="s">
        <v>117</v>
      </c>
      <c r="K57" s="61" t="s">
        <v>60</v>
      </c>
      <c r="L57" s="61" t="s">
        <v>403</v>
      </c>
      <c r="M57" s="61" t="s">
        <v>478</v>
      </c>
      <c r="N57" s="61" t="s">
        <v>203</v>
      </c>
      <c r="O57" s="61" t="s">
        <v>209</v>
      </c>
      <c r="P57" s="61" t="s">
        <v>117</v>
      </c>
      <c r="Q57" s="61" t="s">
        <v>118</v>
      </c>
      <c r="R57" s="61" t="s">
        <v>217</v>
      </c>
      <c r="S57" s="61" t="s">
        <v>479</v>
      </c>
      <c r="T57" s="61" t="s">
        <v>203</v>
      </c>
      <c r="U57" s="61" t="s">
        <v>480</v>
      </c>
      <c r="V57" s="61" t="s">
        <v>80</v>
      </c>
      <c r="W57" s="61" t="s">
        <v>316</v>
      </c>
      <c r="X57" s="61" t="s">
        <v>446</v>
      </c>
      <c r="Y57" s="61"/>
      <c r="Z57" s="61"/>
      <c r="AA57" s="61"/>
      <c r="AB57" s="61"/>
      <c r="AC57" s="63"/>
      <c r="AD57" s="64" t="s">
        <v>491</v>
      </c>
      <c r="AE57" s="61" t="s">
        <v>492</v>
      </c>
      <c r="AF57" s="61" t="s">
        <v>201</v>
      </c>
      <c r="AG57" s="61" t="s">
        <v>489</v>
      </c>
      <c r="AH57" s="61" t="s">
        <v>203</v>
      </c>
      <c r="AI57" s="61" t="s">
        <v>209</v>
      </c>
      <c r="AJ57" s="61" t="s">
        <v>145</v>
      </c>
      <c r="AK57" s="61"/>
      <c r="AL57" s="61" t="s">
        <v>201</v>
      </c>
      <c r="AM57" s="61" t="s">
        <v>485</v>
      </c>
      <c r="AN57" s="61" t="s">
        <v>203</v>
      </c>
      <c r="AO57" s="61" t="s">
        <v>209</v>
      </c>
      <c r="AP57" s="61" t="s">
        <v>320</v>
      </c>
      <c r="AQ57" s="61" t="s">
        <v>65</v>
      </c>
      <c r="AR57" s="61" t="s">
        <v>484</v>
      </c>
      <c r="AS57" s="61" t="s">
        <v>486</v>
      </c>
      <c r="AT57" s="61" t="s">
        <v>203</v>
      </c>
      <c r="AU57" s="61" t="s">
        <v>487</v>
      </c>
      <c r="AV57" s="61" t="s">
        <v>132</v>
      </c>
      <c r="AW57" s="61"/>
      <c r="AX57" s="61" t="s">
        <v>488</v>
      </c>
      <c r="AY57" s="61"/>
      <c r="AZ57" s="61"/>
      <c r="BA57" s="61"/>
      <c r="BB57" s="61"/>
      <c r="BC57" s="63"/>
    </row>
    <row r="58" spans="1:55" s="50" customFormat="1" x14ac:dyDescent="0.25">
      <c r="A58" s="59" t="s">
        <v>55</v>
      </c>
      <c r="B58" s="67" t="s">
        <v>55</v>
      </c>
      <c r="C58" s="68" t="s">
        <v>55</v>
      </c>
      <c r="D58" s="61" t="s">
        <v>493</v>
      </c>
      <c r="E58" s="63" t="s">
        <v>3305</v>
      </c>
      <c r="F58" s="64" t="s">
        <v>446</v>
      </c>
      <c r="G58" s="61" t="s">
        <v>479</v>
      </c>
      <c r="H58" s="61" t="s">
        <v>203</v>
      </c>
      <c r="I58" s="61" t="s">
        <v>480</v>
      </c>
      <c r="J58" s="61" t="s">
        <v>80</v>
      </c>
      <c r="K58" s="61" t="s">
        <v>316</v>
      </c>
      <c r="L58" s="61" t="s">
        <v>446</v>
      </c>
      <c r="M58" s="61" t="s">
        <v>481</v>
      </c>
      <c r="N58" s="61" t="s">
        <v>203</v>
      </c>
      <c r="O58" s="61" t="s">
        <v>209</v>
      </c>
      <c r="P58" s="61" t="s">
        <v>117</v>
      </c>
      <c r="Q58" s="61" t="s">
        <v>60</v>
      </c>
      <c r="R58" s="61" t="s">
        <v>403</v>
      </c>
      <c r="S58" s="61" t="s">
        <v>478</v>
      </c>
      <c r="T58" s="61" t="s">
        <v>203</v>
      </c>
      <c r="U58" s="61" t="s">
        <v>209</v>
      </c>
      <c r="V58" s="61" t="s">
        <v>117</v>
      </c>
      <c r="W58" s="61" t="s">
        <v>118</v>
      </c>
      <c r="X58" s="61" t="s">
        <v>217</v>
      </c>
      <c r="Y58" s="61"/>
      <c r="Z58" s="61"/>
      <c r="AA58" s="61"/>
      <c r="AB58" s="61"/>
      <c r="AC58" s="63"/>
      <c r="AD58" s="64" t="s">
        <v>494</v>
      </c>
      <c r="AE58" s="61" t="s">
        <v>495</v>
      </c>
      <c r="AF58" s="61" t="s">
        <v>488</v>
      </c>
      <c r="AG58" s="61" t="s">
        <v>486</v>
      </c>
      <c r="AH58" s="61" t="s">
        <v>203</v>
      </c>
      <c r="AI58" s="61" t="s">
        <v>487</v>
      </c>
      <c r="AJ58" s="61" t="s">
        <v>132</v>
      </c>
      <c r="AK58" s="61"/>
      <c r="AL58" s="61" t="s">
        <v>488</v>
      </c>
      <c r="AM58" s="61" t="s">
        <v>489</v>
      </c>
      <c r="AN58" s="61" t="s">
        <v>203</v>
      </c>
      <c r="AO58" s="61" t="s">
        <v>209</v>
      </c>
      <c r="AP58" s="61" t="s">
        <v>145</v>
      </c>
      <c r="AQ58" s="61"/>
      <c r="AR58" s="61" t="s">
        <v>201</v>
      </c>
      <c r="AS58" s="61" t="s">
        <v>485</v>
      </c>
      <c r="AT58" s="61" t="s">
        <v>203</v>
      </c>
      <c r="AU58" s="61" t="s">
        <v>209</v>
      </c>
      <c r="AV58" s="61" t="s">
        <v>320</v>
      </c>
      <c r="AW58" s="61" t="s">
        <v>65</v>
      </c>
      <c r="AX58" s="61" t="s">
        <v>484</v>
      </c>
      <c r="AY58" s="61"/>
      <c r="AZ58" s="61"/>
      <c r="BA58" s="61"/>
      <c r="BB58" s="61"/>
      <c r="BC58" s="63"/>
    </row>
    <row r="59" spans="1:55" x14ac:dyDescent="0.25">
      <c r="A59" s="11" t="s">
        <v>55</v>
      </c>
      <c r="B59" s="7" t="s">
        <v>55</v>
      </c>
      <c r="C59" s="54" t="s">
        <v>3778</v>
      </c>
      <c r="D59" s="5" t="s">
        <v>496</v>
      </c>
      <c r="E59" s="8" t="s">
        <v>3306</v>
      </c>
      <c r="F59" s="10" t="s">
        <v>497</v>
      </c>
      <c r="G59" s="5" t="s">
        <v>498</v>
      </c>
      <c r="H59" s="5" t="s">
        <v>203</v>
      </c>
      <c r="I59" s="5" t="s">
        <v>209</v>
      </c>
      <c r="J59" s="5" t="s">
        <v>117</v>
      </c>
      <c r="K59" s="5" t="s">
        <v>180</v>
      </c>
      <c r="L59" s="5" t="s">
        <v>497</v>
      </c>
      <c r="M59" s="5" t="s">
        <v>499</v>
      </c>
      <c r="N59" s="5" t="s">
        <v>203</v>
      </c>
      <c r="O59" s="5" t="s">
        <v>480</v>
      </c>
      <c r="P59" s="5" t="s">
        <v>80</v>
      </c>
      <c r="Q59" s="5" t="s">
        <v>316</v>
      </c>
      <c r="R59" s="5" t="s">
        <v>500</v>
      </c>
      <c r="S59" s="5" t="s">
        <v>501</v>
      </c>
      <c r="T59" s="5" t="s">
        <v>203</v>
      </c>
      <c r="U59" s="5" t="s">
        <v>209</v>
      </c>
      <c r="V59" s="5" t="s">
        <v>77</v>
      </c>
      <c r="W59" s="5"/>
      <c r="X59" s="5" t="s">
        <v>400</v>
      </c>
      <c r="Y59" s="5"/>
      <c r="Z59" s="5"/>
      <c r="AA59" s="5"/>
      <c r="AB59" s="5"/>
      <c r="AC59" s="8"/>
      <c r="AD59" s="10" t="s">
        <v>502</v>
      </c>
      <c r="AE59" s="5" t="s">
        <v>503</v>
      </c>
      <c r="AF59" s="5" t="s">
        <v>69</v>
      </c>
      <c r="AG59" s="5" t="s">
        <v>304</v>
      </c>
      <c r="AH59" s="5" t="s">
        <v>203</v>
      </c>
      <c r="AI59" s="5" t="s">
        <v>305</v>
      </c>
      <c r="AJ59" s="5" t="s">
        <v>504</v>
      </c>
      <c r="AK59" s="5"/>
      <c r="AL59" s="5" t="s">
        <v>69</v>
      </c>
      <c r="AM59" s="5" t="s">
        <v>304</v>
      </c>
      <c r="AN59" s="5" t="s">
        <v>203</v>
      </c>
      <c r="AO59" s="5" t="s">
        <v>305</v>
      </c>
      <c r="AP59" s="5" t="s">
        <v>504</v>
      </c>
      <c r="AQ59" s="5"/>
      <c r="AR59" s="5" t="s">
        <v>69</v>
      </c>
      <c r="AS59" s="5" t="s">
        <v>304</v>
      </c>
      <c r="AT59" s="5" t="s">
        <v>203</v>
      </c>
      <c r="AU59" s="5" t="s">
        <v>305</v>
      </c>
      <c r="AV59" s="5" t="s">
        <v>504</v>
      </c>
      <c r="AW59" s="5"/>
      <c r="AX59" s="5" t="s">
        <v>69</v>
      </c>
      <c r="AY59" s="5"/>
      <c r="AZ59" s="5"/>
      <c r="BA59" s="5"/>
      <c r="BB59" s="5"/>
      <c r="BC59" s="8"/>
    </row>
    <row r="60" spans="1:55" x14ac:dyDescent="0.25">
      <c r="A60" s="11" t="s">
        <v>55</v>
      </c>
      <c r="B60" s="7" t="s">
        <v>55</v>
      </c>
      <c r="C60" s="54" t="s">
        <v>3778</v>
      </c>
      <c r="D60" s="5" t="s">
        <v>505</v>
      </c>
      <c r="E60" s="8" t="s">
        <v>3307</v>
      </c>
      <c r="F60" s="10" t="s">
        <v>400</v>
      </c>
      <c r="G60" s="5" t="s">
        <v>501</v>
      </c>
      <c r="H60" s="5" t="s">
        <v>203</v>
      </c>
      <c r="I60" s="5" t="s">
        <v>209</v>
      </c>
      <c r="J60" s="5" t="s">
        <v>77</v>
      </c>
      <c r="K60" s="5"/>
      <c r="L60" s="5" t="s">
        <v>400</v>
      </c>
      <c r="M60" s="5" t="s">
        <v>498</v>
      </c>
      <c r="N60" s="5" t="s">
        <v>203</v>
      </c>
      <c r="O60" s="5" t="s">
        <v>209</v>
      </c>
      <c r="P60" s="5" t="s">
        <v>117</v>
      </c>
      <c r="Q60" s="5" t="s">
        <v>180</v>
      </c>
      <c r="R60" s="5" t="s">
        <v>497</v>
      </c>
      <c r="S60" s="5" t="s">
        <v>499</v>
      </c>
      <c r="T60" s="5" t="s">
        <v>203</v>
      </c>
      <c r="U60" s="5" t="s">
        <v>480</v>
      </c>
      <c r="V60" s="5" t="s">
        <v>80</v>
      </c>
      <c r="W60" s="5" t="s">
        <v>316</v>
      </c>
      <c r="X60" s="5" t="s">
        <v>500</v>
      </c>
      <c r="Y60" s="5"/>
      <c r="Z60" s="5"/>
      <c r="AA60" s="5"/>
      <c r="AB60" s="5"/>
      <c r="AC60" s="8"/>
      <c r="AD60" s="10" t="s">
        <v>506</v>
      </c>
      <c r="AE60" s="5" t="s">
        <v>507</v>
      </c>
      <c r="AF60" s="5" t="s">
        <v>69</v>
      </c>
      <c r="AG60" s="5" t="s">
        <v>304</v>
      </c>
      <c r="AH60" s="5" t="s">
        <v>203</v>
      </c>
      <c r="AI60" s="5" t="s">
        <v>305</v>
      </c>
      <c r="AJ60" s="5" t="s">
        <v>504</v>
      </c>
      <c r="AK60" s="5"/>
      <c r="AL60" s="5" t="s">
        <v>69</v>
      </c>
      <c r="AM60" s="5" t="s">
        <v>304</v>
      </c>
      <c r="AN60" s="5" t="s">
        <v>203</v>
      </c>
      <c r="AO60" s="5" t="s">
        <v>305</v>
      </c>
      <c r="AP60" s="5" t="s">
        <v>504</v>
      </c>
      <c r="AQ60" s="5"/>
      <c r="AR60" s="5" t="s">
        <v>69</v>
      </c>
      <c r="AS60" s="5" t="s">
        <v>304</v>
      </c>
      <c r="AT60" s="5" t="s">
        <v>203</v>
      </c>
      <c r="AU60" s="5" t="s">
        <v>305</v>
      </c>
      <c r="AV60" s="5" t="s">
        <v>504</v>
      </c>
      <c r="AW60" s="5"/>
      <c r="AX60" s="5" t="s">
        <v>69</v>
      </c>
      <c r="AY60" s="5"/>
      <c r="AZ60" s="5"/>
      <c r="BA60" s="5"/>
      <c r="BB60" s="5"/>
      <c r="BC60" s="8"/>
    </row>
    <row r="61" spans="1:55" x14ac:dyDescent="0.25">
      <c r="A61" s="11" t="s">
        <v>55</v>
      </c>
      <c r="B61" s="7" t="s">
        <v>55</v>
      </c>
      <c r="C61" s="54" t="s">
        <v>3778</v>
      </c>
      <c r="D61" s="5" t="s">
        <v>508</v>
      </c>
      <c r="E61" s="8" t="s">
        <v>3308</v>
      </c>
      <c r="F61" s="10" t="s">
        <v>500</v>
      </c>
      <c r="G61" s="5" t="s">
        <v>499</v>
      </c>
      <c r="H61" s="5" t="s">
        <v>203</v>
      </c>
      <c r="I61" s="5" t="s">
        <v>480</v>
      </c>
      <c r="J61" s="5" t="s">
        <v>80</v>
      </c>
      <c r="K61" s="5" t="s">
        <v>316</v>
      </c>
      <c r="L61" s="5" t="s">
        <v>500</v>
      </c>
      <c r="M61" s="5" t="s">
        <v>501</v>
      </c>
      <c r="N61" s="5" t="s">
        <v>203</v>
      </c>
      <c r="O61" s="5" t="s">
        <v>209</v>
      </c>
      <c r="P61" s="5" t="s">
        <v>77</v>
      </c>
      <c r="Q61" s="5"/>
      <c r="R61" s="5" t="s">
        <v>400</v>
      </c>
      <c r="S61" s="5" t="s">
        <v>498</v>
      </c>
      <c r="T61" s="5" t="s">
        <v>203</v>
      </c>
      <c r="U61" s="5" t="s">
        <v>209</v>
      </c>
      <c r="V61" s="5" t="s">
        <v>117</v>
      </c>
      <c r="W61" s="5" t="s">
        <v>180</v>
      </c>
      <c r="X61" s="5" t="s">
        <v>497</v>
      </c>
      <c r="Y61" s="5"/>
      <c r="Z61" s="5"/>
      <c r="AA61" s="5"/>
      <c r="AB61" s="5"/>
      <c r="AC61" s="8"/>
      <c r="AD61" s="10" t="s">
        <v>509</v>
      </c>
      <c r="AE61" s="5" t="s">
        <v>510</v>
      </c>
      <c r="AF61" s="5" t="s">
        <v>69</v>
      </c>
      <c r="AG61" s="5" t="s">
        <v>304</v>
      </c>
      <c r="AH61" s="5" t="s">
        <v>203</v>
      </c>
      <c r="AI61" s="5" t="s">
        <v>305</v>
      </c>
      <c r="AJ61" s="5" t="s">
        <v>504</v>
      </c>
      <c r="AK61" s="5"/>
      <c r="AL61" s="5" t="s">
        <v>69</v>
      </c>
      <c r="AM61" s="5" t="s">
        <v>304</v>
      </c>
      <c r="AN61" s="5" t="s">
        <v>203</v>
      </c>
      <c r="AO61" s="5" t="s">
        <v>305</v>
      </c>
      <c r="AP61" s="5" t="s">
        <v>504</v>
      </c>
      <c r="AQ61" s="5"/>
      <c r="AR61" s="5" t="s">
        <v>69</v>
      </c>
      <c r="AS61" s="5" t="s">
        <v>304</v>
      </c>
      <c r="AT61" s="5" t="s">
        <v>203</v>
      </c>
      <c r="AU61" s="5" t="s">
        <v>305</v>
      </c>
      <c r="AV61" s="5" t="s">
        <v>504</v>
      </c>
      <c r="AW61" s="5"/>
      <c r="AX61" s="5" t="s">
        <v>69</v>
      </c>
      <c r="AY61" s="5"/>
      <c r="AZ61" s="5"/>
      <c r="BA61" s="5"/>
      <c r="BB61" s="5"/>
      <c r="BC61" s="8"/>
    </row>
    <row r="62" spans="1:55" s="50" customFormat="1" x14ac:dyDescent="0.25">
      <c r="A62" s="59" t="s">
        <v>55</v>
      </c>
      <c r="B62" s="67" t="s">
        <v>55</v>
      </c>
      <c r="C62" s="68" t="s">
        <v>55</v>
      </c>
      <c r="D62" s="61" t="s">
        <v>511</v>
      </c>
      <c r="E62" s="63" t="s">
        <v>3309</v>
      </c>
      <c r="F62" s="64" t="s">
        <v>512</v>
      </c>
      <c r="G62" s="61" t="s">
        <v>513</v>
      </c>
      <c r="H62" s="61" t="s">
        <v>203</v>
      </c>
      <c r="I62" s="61" t="s">
        <v>209</v>
      </c>
      <c r="J62" s="61" t="s">
        <v>117</v>
      </c>
      <c r="K62" s="61" t="s">
        <v>92</v>
      </c>
      <c r="L62" s="61" t="s">
        <v>512</v>
      </c>
      <c r="M62" s="61" t="s">
        <v>514</v>
      </c>
      <c r="N62" s="61" t="s">
        <v>203</v>
      </c>
      <c r="O62" s="61" t="s">
        <v>480</v>
      </c>
      <c r="P62" s="61" t="s">
        <v>80</v>
      </c>
      <c r="Q62" s="61" t="s">
        <v>254</v>
      </c>
      <c r="R62" s="61" t="s">
        <v>515</v>
      </c>
      <c r="S62" s="61" t="s">
        <v>516</v>
      </c>
      <c r="T62" s="61" t="s">
        <v>203</v>
      </c>
      <c r="U62" s="61" t="s">
        <v>209</v>
      </c>
      <c r="V62" s="61" t="s">
        <v>173</v>
      </c>
      <c r="W62" s="61" t="s">
        <v>65</v>
      </c>
      <c r="X62" s="61" t="s">
        <v>517</v>
      </c>
      <c r="Y62" s="61"/>
      <c r="Z62" s="61"/>
      <c r="AA62" s="61"/>
      <c r="AB62" s="61"/>
      <c r="AC62" s="63"/>
      <c r="AD62" s="64" t="s">
        <v>518</v>
      </c>
      <c r="AE62" s="61" t="s">
        <v>519</v>
      </c>
      <c r="AF62" s="61" t="s">
        <v>416</v>
      </c>
      <c r="AG62" s="61" t="s">
        <v>520</v>
      </c>
      <c r="AH62" s="61" t="s">
        <v>203</v>
      </c>
      <c r="AI62" s="61" t="s">
        <v>206</v>
      </c>
      <c r="AJ62" s="61" t="s">
        <v>118</v>
      </c>
      <c r="AK62" s="61"/>
      <c r="AL62" s="61" t="s">
        <v>416</v>
      </c>
      <c r="AM62" s="61" t="s">
        <v>521</v>
      </c>
      <c r="AN62" s="61" t="s">
        <v>203</v>
      </c>
      <c r="AO62" s="61" t="s">
        <v>209</v>
      </c>
      <c r="AP62" s="61" t="s">
        <v>117</v>
      </c>
      <c r="AQ62" s="61" t="s">
        <v>459</v>
      </c>
      <c r="AR62" s="61" t="s">
        <v>497</v>
      </c>
      <c r="AS62" s="61" t="s">
        <v>522</v>
      </c>
      <c r="AT62" s="61" t="s">
        <v>203</v>
      </c>
      <c r="AU62" s="61" t="s">
        <v>209</v>
      </c>
      <c r="AV62" s="61" t="s">
        <v>77</v>
      </c>
      <c r="AW62" s="61" t="s">
        <v>219</v>
      </c>
      <c r="AX62" s="61" t="s">
        <v>220</v>
      </c>
      <c r="AY62" s="61"/>
      <c r="AZ62" s="61"/>
      <c r="BA62" s="61"/>
      <c r="BB62" s="61"/>
      <c r="BC62" s="63"/>
    </row>
    <row r="63" spans="1:55" s="50" customFormat="1" x14ac:dyDescent="0.25">
      <c r="A63" s="59" t="s">
        <v>55</v>
      </c>
      <c r="B63" s="67" t="s">
        <v>55</v>
      </c>
      <c r="C63" s="68" t="s">
        <v>55</v>
      </c>
      <c r="D63" s="61" t="s">
        <v>523</v>
      </c>
      <c r="E63" s="63" t="s">
        <v>3310</v>
      </c>
      <c r="F63" s="64" t="s">
        <v>517</v>
      </c>
      <c r="G63" s="61" t="s">
        <v>516</v>
      </c>
      <c r="H63" s="61" t="s">
        <v>203</v>
      </c>
      <c r="I63" s="61" t="s">
        <v>209</v>
      </c>
      <c r="J63" s="61" t="s">
        <v>173</v>
      </c>
      <c r="K63" s="61" t="s">
        <v>65</v>
      </c>
      <c r="L63" s="61" t="s">
        <v>517</v>
      </c>
      <c r="M63" s="61" t="s">
        <v>513</v>
      </c>
      <c r="N63" s="61" t="s">
        <v>203</v>
      </c>
      <c r="O63" s="61" t="s">
        <v>209</v>
      </c>
      <c r="P63" s="61" t="s">
        <v>117</v>
      </c>
      <c r="Q63" s="61" t="s">
        <v>92</v>
      </c>
      <c r="R63" s="61" t="s">
        <v>512</v>
      </c>
      <c r="S63" s="61" t="s">
        <v>514</v>
      </c>
      <c r="T63" s="61" t="s">
        <v>203</v>
      </c>
      <c r="U63" s="61" t="s">
        <v>480</v>
      </c>
      <c r="V63" s="61" t="s">
        <v>80</v>
      </c>
      <c r="W63" s="61" t="s">
        <v>254</v>
      </c>
      <c r="X63" s="61" t="s">
        <v>515</v>
      </c>
      <c r="Y63" s="61"/>
      <c r="Z63" s="61"/>
      <c r="AA63" s="61"/>
      <c r="AB63" s="61"/>
      <c r="AC63" s="63"/>
      <c r="AD63" s="64" t="s">
        <v>524</v>
      </c>
      <c r="AE63" s="61" t="s">
        <v>525</v>
      </c>
      <c r="AF63" s="61" t="s">
        <v>220</v>
      </c>
      <c r="AG63" s="61" t="s">
        <v>522</v>
      </c>
      <c r="AH63" s="61" t="s">
        <v>203</v>
      </c>
      <c r="AI63" s="61" t="s">
        <v>209</v>
      </c>
      <c r="AJ63" s="61" t="s">
        <v>77</v>
      </c>
      <c r="AK63" s="61" t="s">
        <v>219</v>
      </c>
      <c r="AL63" s="61" t="s">
        <v>220</v>
      </c>
      <c r="AM63" s="61" t="s">
        <v>520</v>
      </c>
      <c r="AN63" s="61" t="s">
        <v>203</v>
      </c>
      <c r="AO63" s="61" t="s">
        <v>206</v>
      </c>
      <c r="AP63" s="61" t="s">
        <v>118</v>
      </c>
      <c r="AQ63" s="61"/>
      <c r="AR63" s="61" t="s">
        <v>416</v>
      </c>
      <c r="AS63" s="61" t="s">
        <v>521</v>
      </c>
      <c r="AT63" s="61" t="s">
        <v>203</v>
      </c>
      <c r="AU63" s="61" t="s">
        <v>209</v>
      </c>
      <c r="AV63" s="61" t="s">
        <v>117</v>
      </c>
      <c r="AW63" s="61" t="s">
        <v>459</v>
      </c>
      <c r="AX63" s="61" t="s">
        <v>497</v>
      </c>
      <c r="AY63" s="61"/>
      <c r="AZ63" s="61"/>
      <c r="BA63" s="61"/>
      <c r="BB63" s="61"/>
      <c r="BC63" s="63"/>
    </row>
    <row r="64" spans="1:55" s="50" customFormat="1" x14ac:dyDescent="0.25">
      <c r="A64" s="59" t="s">
        <v>55</v>
      </c>
      <c r="B64" s="67" t="s">
        <v>55</v>
      </c>
      <c r="C64" s="68" t="s">
        <v>55</v>
      </c>
      <c r="D64" s="61" t="s">
        <v>526</v>
      </c>
      <c r="E64" s="63" t="s">
        <v>3311</v>
      </c>
      <c r="F64" s="64" t="s">
        <v>515</v>
      </c>
      <c r="G64" s="61" t="s">
        <v>514</v>
      </c>
      <c r="H64" s="61" t="s">
        <v>203</v>
      </c>
      <c r="I64" s="61" t="s">
        <v>480</v>
      </c>
      <c r="J64" s="61" t="s">
        <v>80</v>
      </c>
      <c r="K64" s="61" t="s">
        <v>254</v>
      </c>
      <c r="L64" s="61" t="s">
        <v>515</v>
      </c>
      <c r="M64" s="61" t="s">
        <v>516</v>
      </c>
      <c r="N64" s="61" t="s">
        <v>203</v>
      </c>
      <c r="O64" s="61" t="s">
        <v>209</v>
      </c>
      <c r="P64" s="61" t="s">
        <v>173</v>
      </c>
      <c r="Q64" s="61" t="s">
        <v>65</v>
      </c>
      <c r="R64" s="61" t="s">
        <v>517</v>
      </c>
      <c r="S64" s="61" t="s">
        <v>513</v>
      </c>
      <c r="T64" s="61" t="s">
        <v>203</v>
      </c>
      <c r="U64" s="61" t="s">
        <v>209</v>
      </c>
      <c r="V64" s="61" t="s">
        <v>117</v>
      </c>
      <c r="W64" s="61" t="s">
        <v>92</v>
      </c>
      <c r="X64" s="61" t="s">
        <v>512</v>
      </c>
      <c r="Y64" s="61"/>
      <c r="Z64" s="61"/>
      <c r="AA64" s="61"/>
      <c r="AB64" s="61"/>
      <c r="AC64" s="63"/>
      <c r="AD64" s="64" t="s">
        <v>527</v>
      </c>
      <c r="AE64" s="61" t="s">
        <v>528</v>
      </c>
      <c r="AF64" s="61" t="s">
        <v>497</v>
      </c>
      <c r="AG64" s="61" t="s">
        <v>521</v>
      </c>
      <c r="AH64" s="61" t="s">
        <v>203</v>
      </c>
      <c r="AI64" s="61" t="s">
        <v>209</v>
      </c>
      <c r="AJ64" s="61" t="s">
        <v>117</v>
      </c>
      <c r="AK64" s="61" t="s">
        <v>459</v>
      </c>
      <c r="AL64" s="61" t="s">
        <v>497</v>
      </c>
      <c r="AM64" s="61" t="s">
        <v>522</v>
      </c>
      <c r="AN64" s="61" t="s">
        <v>203</v>
      </c>
      <c r="AO64" s="61" t="s">
        <v>209</v>
      </c>
      <c r="AP64" s="61" t="s">
        <v>77</v>
      </c>
      <c r="AQ64" s="61" t="s">
        <v>219</v>
      </c>
      <c r="AR64" s="61" t="s">
        <v>220</v>
      </c>
      <c r="AS64" s="61" t="s">
        <v>520</v>
      </c>
      <c r="AT64" s="61" t="s">
        <v>203</v>
      </c>
      <c r="AU64" s="61" t="s">
        <v>206</v>
      </c>
      <c r="AV64" s="61" t="s">
        <v>118</v>
      </c>
      <c r="AW64" s="61"/>
      <c r="AX64" s="61" t="s">
        <v>416</v>
      </c>
      <c r="AY64" s="61"/>
      <c r="AZ64" s="61"/>
      <c r="BA64" s="61"/>
      <c r="BB64" s="61"/>
      <c r="BC64" s="63"/>
    </row>
    <row r="65" spans="1:55" s="50" customFormat="1" x14ac:dyDescent="0.25">
      <c r="A65" s="59" t="s">
        <v>55</v>
      </c>
      <c r="B65" s="67" t="s">
        <v>55</v>
      </c>
      <c r="C65" s="68" t="s">
        <v>55</v>
      </c>
      <c r="D65" s="61" t="s">
        <v>529</v>
      </c>
      <c r="E65" s="63" t="s">
        <v>3312</v>
      </c>
      <c r="F65" s="64" t="s">
        <v>211</v>
      </c>
      <c r="G65" s="61" t="s">
        <v>530</v>
      </c>
      <c r="H65" s="61" t="s">
        <v>203</v>
      </c>
      <c r="I65" s="61" t="s">
        <v>209</v>
      </c>
      <c r="J65" s="61" t="s">
        <v>117</v>
      </c>
      <c r="K65" s="61" t="s">
        <v>210</v>
      </c>
      <c r="L65" s="61" t="s">
        <v>211</v>
      </c>
      <c r="M65" s="61" t="s">
        <v>531</v>
      </c>
      <c r="N65" s="61" t="s">
        <v>203</v>
      </c>
      <c r="O65" s="61" t="s">
        <v>480</v>
      </c>
      <c r="P65" s="61" t="s">
        <v>80</v>
      </c>
      <c r="Q65" s="61" t="s">
        <v>316</v>
      </c>
      <c r="R65" s="61" t="s">
        <v>532</v>
      </c>
      <c r="S65" s="61" t="s">
        <v>533</v>
      </c>
      <c r="T65" s="61" t="s">
        <v>203</v>
      </c>
      <c r="U65" s="61" t="s">
        <v>209</v>
      </c>
      <c r="V65" s="61" t="s">
        <v>102</v>
      </c>
      <c r="W65" s="61"/>
      <c r="X65" s="61" t="s">
        <v>470</v>
      </c>
      <c r="Y65" s="61"/>
      <c r="Z65" s="61"/>
      <c r="AA65" s="61"/>
      <c r="AB65" s="61"/>
      <c r="AC65" s="63"/>
      <c r="AD65" s="64" t="s">
        <v>534</v>
      </c>
      <c r="AE65" s="61" t="s">
        <v>535</v>
      </c>
      <c r="AF65" s="61" t="s">
        <v>450</v>
      </c>
      <c r="AG65" s="61" t="s">
        <v>536</v>
      </c>
      <c r="AH65" s="61" t="s">
        <v>203</v>
      </c>
      <c r="AI65" s="61" t="s">
        <v>206</v>
      </c>
      <c r="AJ65" s="61" t="s">
        <v>117</v>
      </c>
      <c r="AK65" s="61" t="s">
        <v>92</v>
      </c>
      <c r="AL65" s="61" t="s">
        <v>450</v>
      </c>
      <c r="AM65" s="61" t="s">
        <v>537</v>
      </c>
      <c r="AN65" s="61" t="s">
        <v>203</v>
      </c>
      <c r="AO65" s="61" t="s">
        <v>538</v>
      </c>
      <c r="AP65" s="61" t="s">
        <v>132</v>
      </c>
      <c r="AQ65" s="61"/>
      <c r="AR65" s="61" t="s">
        <v>539</v>
      </c>
      <c r="AS65" s="61" t="s">
        <v>540</v>
      </c>
      <c r="AT65" s="61" t="s">
        <v>203</v>
      </c>
      <c r="AU65" s="61" t="s">
        <v>206</v>
      </c>
      <c r="AV65" s="61" t="s">
        <v>117</v>
      </c>
      <c r="AW65" s="61" t="s">
        <v>180</v>
      </c>
      <c r="AX65" s="61" t="s">
        <v>541</v>
      </c>
      <c r="AY65" s="61"/>
      <c r="AZ65" s="61"/>
      <c r="BA65" s="61"/>
      <c r="BB65" s="61"/>
      <c r="BC65" s="63"/>
    </row>
    <row r="66" spans="1:55" s="50" customFormat="1" x14ac:dyDescent="0.25">
      <c r="A66" s="59" t="s">
        <v>55</v>
      </c>
      <c r="B66" s="67" t="s">
        <v>55</v>
      </c>
      <c r="C66" s="68" t="s">
        <v>55</v>
      </c>
      <c r="D66" s="61" t="s">
        <v>542</v>
      </c>
      <c r="E66" s="63" t="s">
        <v>3313</v>
      </c>
      <c r="F66" s="64" t="s">
        <v>470</v>
      </c>
      <c r="G66" s="61" t="s">
        <v>533</v>
      </c>
      <c r="H66" s="61" t="s">
        <v>203</v>
      </c>
      <c r="I66" s="61" t="s">
        <v>209</v>
      </c>
      <c r="J66" s="61" t="s">
        <v>102</v>
      </c>
      <c r="K66" s="61"/>
      <c r="L66" s="61" t="s">
        <v>470</v>
      </c>
      <c r="M66" s="61" t="s">
        <v>530</v>
      </c>
      <c r="N66" s="61" t="s">
        <v>203</v>
      </c>
      <c r="O66" s="61" t="s">
        <v>209</v>
      </c>
      <c r="P66" s="61" t="s">
        <v>117</v>
      </c>
      <c r="Q66" s="61" t="s">
        <v>210</v>
      </c>
      <c r="R66" s="61" t="s">
        <v>211</v>
      </c>
      <c r="S66" s="61" t="s">
        <v>531</v>
      </c>
      <c r="T66" s="61" t="s">
        <v>203</v>
      </c>
      <c r="U66" s="61" t="s">
        <v>480</v>
      </c>
      <c r="V66" s="61" t="s">
        <v>80</v>
      </c>
      <c r="W66" s="61" t="s">
        <v>316</v>
      </c>
      <c r="X66" s="61" t="s">
        <v>532</v>
      </c>
      <c r="Y66" s="61"/>
      <c r="Z66" s="61"/>
      <c r="AA66" s="61"/>
      <c r="AB66" s="61"/>
      <c r="AC66" s="63"/>
      <c r="AD66" s="64" t="s">
        <v>543</v>
      </c>
      <c r="AE66" s="61" t="s">
        <v>544</v>
      </c>
      <c r="AF66" s="61" t="s">
        <v>541</v>
      </c>
      <c r="AG66" s="61" t="s">
        <v>540</v>
      </c>
      <c r="AH66" s="61" t="s">
        <v>203</v>
      </c>
      <c r="AI66" s="61" t="s">
        <v>206</v>
      </c>
      <c r="AJ66" s="61" t="s">
        <v>117</v>
      </c>
      <c r="AK66" s="61" t="s">
        <v>180</v>
      </c>
      <c r="AL66" s="61" t="s">
        <v>541</v>
      </c>
      <c r="AM66" s="61" t="s">
        <v>536</v>
      </c>
      <c r="AN66" s="61" t="s">
        <v>203</v>
      </c>
      <c r="AO66" s="61" t="s">
        <v>206</v>
      </c>
      <c r="AP66" s="61" t="s">
        <v>117</v>
      </c>
      <c r="AQ66" s="61" t="s">
        <v>92</v>
      </c>
      <c r="AR66" s="61" t="s">
        <v>450</v>
      </c>
      <c r="AS66" s="61" t="s">
        <v>537</v>
      </c>
      <c r="AT66" s="61" t="s">
        <v>203</v>
      </c>
      <c r="AU66" s="61" t="s">
        <v>538</v>
      </c>
      <c r="AV66" s="61" t="s">
        <v>132</v>
      </c>
      <c r="AW66" s="61"/>
      <c r="AX66" s="61" t="s">
        <v>539</v>
      </c>
      <c r="AY66" s="61"/>
      <c r="AZ66" s="61"/>
      <c r="BA66" s="61"/>
      <c r="BB66" s="61"/>
      <c r="BC66" s="63"/>
    </row>
    <row r="67" spans="1:55" s="50" customFormat="1" x14ac:dyDescent="0.25">
      <c r="A67" s="59" t="s">
        <v>55</v>
      </c>
      <c r="B67" s="67" t="s">
        <v>55</v>
      </c>
      <c r="C67" s="68" t="s">
        <v>55</v>
      </c>
      <c r="D67" s="61" t="s">
        <v>545</v>
      </c>
      <c r="E67" s="63" t="s">
        <v>3314</v>
      </c>
      <c r="F67" s="64" t="s">
        <v>532</v>
      </c>
      <c r="G67" s="61" t="s">
        <v>531</v>
      </c>
      <c r="H67" s="61" t="s">
        <v>203</v>
      </c>
      <c r="I67" s="61" t="s">
        <v>480</v>
      </c>
      <c r="J67" s="61" t="s">
        <v>80</v>
      </c>
      <c r="K67" s="61" t="s">
        <v>316</v>
      </c>
      <c r="L67" s="61" t="s">
        <v>532</v>
      </c>
      <c r="M67" s="61" t="s">
        <v>533</v>
      </c>
      <c r="N67" s="61" t="s">
        <v>203</v>
      </c>
      <c r="O67" s="61" t="s">
        <v>209</v>
      </c>
      <c r="P67" s="61" t="s">
        <v>102</v>
      </c>
      <c r="Q67" s="61"/>
      <c r="R67" s="61" t="s">
        <v>470</v>
      </c>
      <c r="S67" s="61" t="s">
        <v>530</v>
      </c>
      <c r="T67" s="61" t="s">
        <v>203</v>
      </c>
      <c r="U67" s="61" t="s">
        <v>209</v>
      </c>
      <c r="V67" s="61" t="s">
        <v>117</v>
      </c>
      <c r="W67" s="61" t="s">
        <v>210</v>
      </c>
      <c r="X67" s="61" t="s">
        <v>211</v>
      </c>
      <c r="Y67" s="61"/>
      <c r="Z67" s="61"/>
      <c r="AA67" s="61"/>
      <c r="AB67" s="61"/>
      <c r="AC67" s="63"/>
      <c r="AD67" s="64" t="s">
        <v>546</v>
      </c>
      <c r="AE67" s="61" t="s">
        <v>547</v>
      </c>
      <c r="AF67" s="61" t="s">
        <v>539</v>
      </c>
      <c r="AG67" s="61" t="s">
        <v>537</v>
      </c>
      <c r="AH67" s="61" t="s">
        <v>203</v>
      </c>
      <c r="AI67" s="61" t="s">
        <v>538</v>
      </c>
      <c r="AJ67" s="61" t="s">
        <v>132</v>
      </c>
      <c r="AK67" s="61"/>
      <c r="AL67" s="61" t="s">
        <v>539</v>
      </c>
      <c r="AM67" s="61" t="s">
        <v>540</v>
      </c>
      <c r="AN67" s="61" t="s">
        <v>203</v>
      </c>
      <c r="AO67" s="61" t="s">
        <v>206</v>
      </c>
      <c r="AP67" s="61" t="s">
        <v>117</v>
      </c>
      <c r="AQ67" s="61" t="s">
        <v>180</v>
      </c>
      <c r="AR67" s="61" t="s">
        <v>541</v>
      </c>
      <c r="AS67" s="61" t="s">
        <v>536</v>
      </c>
      <c r="AT67" s="61" t="s">
        <v>203</v>
      </c>
      <c r="AU67" s="61" t="s">
        <v>206</v>
      </c>
      <c r="AV67" s="61" t="s">
        <v>117</v>
      </c>
      <c r="AW67" s="61" t="s">
        <v>92</v>
      </c>
      <c r="AX67" s="61" t="s">
        <v>450</v>
      </c>
      <c r="AY67" s="61"/>
      <c r="AZ67" s="61"/>
      <c r="BA67" s="61"/>
      <c r="BB67" s="61"/>
      <c r="BC67" s="63"/>
    </row>
    <row r="68" spans="1:55" s="50" customFormat="1" x14ac:dyDescent="0.25">
      <c r="A68" s="59" t="s">
        <v>55</v>
      </c>
      <c r="B68" s="67" t="s">
        <v>55</v>
      </c>
      <c r="C68" s="68" t="s">
        <v>55</v>
      </c>
      <c r="D68" s="61" t="s">
        <v>548</v>
      </c>
      <c r="E68" s="63" t="s">
        <v>3315</v>
      </c>
      <c r="F68" s="64" t="s">
        <v>439</v>
      </c>
      <c r="G68" s="61" t="s">
        <v>549</v>
      </c>
      <c r="H68" s="61" t="s">
        <v>203</v>
      </c>
      <c r="I68" s="61" t="s">
        <v>206</v>
      </c>
      <c r="J68" s="61" t="s">
        <v>117</v>
      </c>
      <c r="K68" s="61" t="s">
        <v>92</v>
      </c>
      <c r="L68" s="61" t="s">
        <v>439</v>
      </c>
      <c r="M68" s="61" t="s">
        <v>550</v>
      </c>
      <c r="N68" s="61" t="s">
        <v>203</v>
      </c>
      <c r="O68" s="61" t="s">
        <v>480</v>
      </c>
      <c r="P68" s="61" t="s">
        <v>80</v>
      </c>
      <c r="Q68" s="61" t="s">
        <v>254</v>
      </c>
      <c r="R68" s="61" t="s">
        <v>551</v>
      </c>
      <c r="S68" s="61" t="s">
        <v>552</v>
      </c>
      <c r="T68" s="61" t="s">
        <v>203</v>
      </c>
      <c r="U68" s="61" t="s">
        <v>206</v>
      </c>
      <c r="V68" s="61" t="s">
        <v>344</v>
      </c>
      <c r="W68" s="61" t="s">
        <v>130</v>
      </c>
      <c r="X68" s="61" t="s">
        <v>553</v>
      </c>
      <c r="Y68" s="61"/>
      <c r="Z68" s="61"/>
      <c r="AA68" s="61"/>
      <c r="AB68" s="61"/>
      <c r="AC68" s="63"/>
      <c r="AD68" s="64" t="s">
        <v>554</v>
      </c>
      <c r="AE68" s="61" t="s">
        <v>555</v>
      </c>
      <c r="AF68" s="61" t="s">
        <v>556</v>
      </c>
      <c r="AG68" s="61" t="s">
        <v>557</v>
      </c>
      <c r="AH68" s="61" t="s">
        <v>203</v>
      </c>
      <c r="AI68" s="61" t="s">
        <v>206</v>
      </c>
      <c r="AJ68" s="61" t="s">
        <v>158</v>
      </c>
      <c r="AK68" s="61"/>
      <c r="AL68" s="61" t="s">
        <v>556</v>
      </c>
      <c r="AM68" s="61" t="s">
        <v>558</v>
      </c>
      <c r="AN68" s="61" t="s">
        <v>203</v>
      </c>
      <c r="AO68" s="61" t="s">
        <v>206</v>
      </c>
      <c r="AP68" s="61" t="s">
        <v>180</v>
      </c>
      <c r="AQ68" s="61"/>
      <c r="AR68" s="61" t="s">
        <v>559</v>
      </c>
      <c r="AS68" s="61" t="s">
        <v>560</v>
      </c>
      <c r="AT68" s="61" t="s">
        <v>203</v>
      </c>
      <c r="AU68" s="61" t="s">
        <v>206</v>
      </c>
      <c r="AV68" s="61" t="s">
        <v>77</v>
      </c>
      <c r="AW68" s="61" t="s">
        <v>561</v>
      </c>
      <c r="AX68" s="61" t="s">
        <v>562</v>
      </c>
      <c r="AY68" s="61"/>
      <c r="AZ68" s="61"/>
      <c r="BA68" s="61"/>
      <c r="BB68" s="61"/>
      <c r="BC68" s="63"/>
    </row>
    <row r="69" spans="1:55" s="50" customFormat="1" x14ac:dyDescent="0.25">
      <c r="A69" s="59" t="s">
        <v>55</v>
      </c>
      <c r="B69" s="67" t="s">
        <v>55</v>
      </c>
      <c r="C69" s="68" t="s">
        <v>55</v>
      </c>
      <c r="D69" s="61" t="s">
        <v>563</v>
      </c>
      <c r="E69" s="63" t="s">
        <v>3316</v>
      </c>
      <c r="F69" s="64" t="s">
        <v>553</v>
      </c>
      <c r="G69" s="61" t="s">
        <v>552</v>
      </c>
      <c r="H69" s="61" t="s">
        <v>203</v>
      </c>
      <c r="I69" s="61" t="s">
        <v>206</v>
      </c>
      <c r="J69" s="61" t="s">
        <v>344</v>
      </c>
      <c r="K69" s="61" t="s">
        <v>130</v>
      </c>
      <c r="L69" s="61" t="s">
        <v>553</v>
      </c>
      <c r="M69" s="61" t="s">
        <v>549</v>
      </c>
      <c r="N69" s="61" t="s">
        <v>203</v>
      </c>
      <c r="O69" s="61" t="s">
        <v>206</v>
      </c>
      <c r="P69" s="61" t="s">
        <v>117</v>
      </c>
      <c r="Q69" s="61" t="s">
        <v>92</v>
      </c>
      <c r="R69" s="61" t="s">
        <v>439</v>
      </c>
      <c r="S69" s="61" t="s">
        <v>550</v>
      </c>
      <c r="T69" s="61" t="s">
        <v>203</v>
      </c>
      <c r="U69" s="61" t="s">
        <v>480</v>
      </c>
      <c r="V69" s="61" t="s">
        <v>80</v>
      </c>
      <c r="W69" s="61" t="s">
        <v>254</v>
      </c>
      <c r="X69" s="61" t="s">
        <v>551</v>
      </c>
      <c r="Y69" s="61"/>
      <c r="Z69" s="61"/>
      <c r="AA69" s="61"/>
      <c r="AB69" s="61"/>
      <c r="AC69" s="63"/>
      <c r="AD69" s="64" t="s">
        <v>564</v>
      </c>
      <c r="AE69" s="61" t="s">
        <v>565</v>
      </c>
      <c r="AF69" s="61" t="s">
        <v>566</v>
      </c>
      <c r="AG69" s="61" t="s">
        <v>560</v>
      </c>
      <c r="AH69" s="61" t="s">
        <v>203</v>
      </c>
      <c r="AI69" s="61" t="s">
        <v>206</v>
      </c>
      <c r="AJ69" s="61" t="s">
        <v>77</v>
      </c>
      <c r="AK69" s="61" t="s">
        <v>561</v>
      </c>
      <c r="AL69" s="61" t="s">
        <v>566</v>
      </c>
      <c r="AM69" s="61" t="s">
        <v>557</v>
      </c>
      <c r="AN69" s="61" t="s">
        <v>203</v>
      </c>
      <c r="AO69" s="61" t="s">
        <v>206</v>
      </c>
      <c r="AP69" s="61" t="s">
        <v>158</v>
      </c>
      <c r="AQ69" s="61"/>
      <c r="AR69" s="61" t="s">
        <v>556</v>
      </c>
      <c r="AS69" s="61" t="s">
        <v>558</v>
      </c>
      <c r="AT69" s="61" t="s">
        <v>203</v>
      </c>
      <c r="AU69" s="61" t="s">
        <v>206</v>
      </c>
      <c r="AV69" s="61" t="s">
        <v>180</v>
      </c>
      <c r="AW69" s="61"/>
      <c r="AX69" s="61" t="s">
        <v>559</v>
      </c>
      <c r="AY69" s="61"/>
      <c r="AZ69" s="61"/>
      <c r="BA69" s="61"/>
      <c r="BB69" s="61"/>
      <c r="BC69" s="63"/>
    </row>
    <row r="70" spans="1:55" s="50" customFormat="1" x14ac:dyDescent="0.25">
      <c r="A70" s="59" t="s">
        <v>55</v>
      </c>
      <c r="B70" s="67" t="s">
        <v>55</v>
      </c>
      <c r="C70" s="68" t="s">
        <v>55</v>
      </c>
      <c r="D70" s="61" t="s">
        <v>567</v>
      </c>
      <c r="E70" s="63" t="s">
        <v>3317</v>
      </c>
      <c r="F70" s="64" t="s">
        <v>551</v>
      </c>
      <c r="G70" s="61" t="s">
        <v>550</v>
      </c>
      <c r="H70" s="61" t="s">
        <v>203</v>
      </c>
      <c r="I70" s="61" t="s">
        <v>480</v>
      </c>
      <c r="J70" s="61" t="s">
        <v>80</v>
      </c>
      <c r="K70" s="61" t="s">
        <v>254</v>
      </c>
      <c r="L70" s="61" t="s">
        <v>551</v>
      </c>
      <c r="M70" s="61" t="s">
        <v>552</v>
      </c>
      <c r="N70" s="61" t="s">
        <v>203</v>
      </c>
      <c r="O70" s="61" t="s">
        <v>206</v>
      </c>
      <c r="P70" s="61" t="s">
        <v>344</v>
      </c>
      <c r="Q70" s="61" t="s">
        <v>130</v>
      </c>
      <c r="R70" s="61" t="s">
        <v>553</v>
      </c>
      <c r="S70" s="61" t="s">
        <v>549</v>
      </c>
      <c r="T70" s="61" t="s">
        <v>203</v>
      </c>
      <c r="U70" s="61" t="s">
        <v>206</v>
      </c>
      <c r="V70" s="61" t="s">
        <v>117</v>
      </c>
      <c r="W70" s="61" t="s">
        <v>92</v>
      </c>
      <c r="X70" s="61" t="s">
        <v>439</v>
      </c>
      <c r="Y70" s="61"/>
      <c r="Z70" s="61"/>
      <c r="AA70" s="61"/>
      <c r="AB70" s="61"/>
      <c r="AC70" s="63"/>
      <c r="AD70" s="64" t="s">
        <v>568</v>
      </c>
      <c r="AE70" s="61" t="s">
        <v>569</v>
      </c>
      <c r="AF70" s="61" t="s">
        <v>559</v>
      </c>
      <c r="AG70" s="61" t="s">
        <v>558</v>
      </c>
      <c r="AH70" s="61" t="s">
        <v>203</v>
      </c>
      <c r="AI70" s="61" t="s">
        <v>206</v>
      </c>
      <c r="AJ70" s="61" t="s">
        <v>180</v>
      </c>
      <c r="AK70" s="61"/>
      <c r="AL70" s="61" t="s">
        <v>559</v>
      </c>
      <c r="AM70" s="61" t="s">
        <v>560</v>
      </c>
      <c r="AN70" s="61" t="s">
        <v>203</v>
      </c>
      <c r="AO70" s="61" t="s">
        <v>206</v>
      </c>
      <c r="AP70" s="61" t="s">
        <v>77</v>
      </c>
      <c r="AQ70" s="61" t="s">
        <v>561</v>
      </c>
      <c r="AR70" s="61" t="s">
        <v>566</v>
      </c>
      <c r="AS70" s="61" t="s">
        <v>557</v>
      </c>
      <c r="AT70" s="61" t="s">
        <v>203</v>
      </c>
      <c r="AU70" s="61" t="s">
        <v>206</v>
      </c>
      <c r="AV70" s="61" t="s">
        <v>158</v>
      </c>
      <c r="AW70" s="61"/>
      <c r="AX70" s="61" t="s">
        <v>556</v>
      </c>
      <c r="AY70" s="61"/>
      <c r="AZ70" s="61"/>
      <c r="BA70" s="61"/>
      <c r="BB70" s="61"/>
      <c r="BC70" s="63"/>
    </row>
    <row r="71" spans="1:55" s="50" customFormat="1" x14ac:dyDescent="0.25">
      <c r="A71" s="59" t="s">
        <v>55</v>
      </c>
      <c r="B71" s="67" t="s">
        <v>55</v>
      </c>
      <c r="C71" s="68" t="s">
        <v>55</v>
      </c>
      <c r="D71" s="61" t="s">
        <v>570</v>
      </c>
      <c r="E71" s="63" t="s">
        <v>3318</v>
      </c>
      <c r="F71" s="64" t="s">
        <v>517</v>
      </c>
      <c r="G71" s="61" t="s">
        <v>571</v>
      </c>
      <c r="H71" s="61" t="s">
        <v>203</v>
      </c>
      <c r="I71" s="61" t="s">
        <v>209</v>
      </c>
      <c r="J71" s="61" t="s">
        <v>173</v>
      </c>
      <c r="K71" s="61" t="s">
        <v>65</v>
      </c>
      <c r="L71" s="61" t="s">
        <v>517</v>
      </c>
      <c r="M71" s="61" t="s">
        <v>572</v>
      </c>
      <c r="N71" s="61" t="s">
        <v>203</v>
      </c>
      <c r="O71" s="61" t="s">
        <v>209</v>
      </c>
      <c r="P71" s="61" t="s">
        <v>180</v>
      </c>
      <c r="Q71" s="61"/>
      <c r="R71" s="61" t="s">
        <v>448</v>
      </c>
      <c r="S71" s="61" t="s">
        <v>573</v>
      </c>
      <c r="T71" s="61" t="s">
        <v>203</v>
      </c>
      <c r="U71" s="61" t="s">
        <v>204</v>
      </c>
      <c r="V71" s="61" t="s">
        <v>303</v>
      </c>
      <c r="W71" s="61"/>
      <c r="X71" s="61" t="s">
        <v>574</v>
      </c>
      <c r="Y71" s="61"/>
      <c r="Z71" s="61"/>
      <c r="AA71" s="61"/>
      <c r="AB71" s="61"/>
      <c r="AC71" s="63"/>
      <c r="AD71" s="64" t="s">
        <v>575</v>
      </c>
      <c r="AE71" s="61" t="s">
        <v>576</v>
      </c>
      <c r="AF71" s="61" t="s">
        <v>470</v>
      </c>
      <c r="AG71" s="61" t="s">
        <v>577</v>
      </c>
      <c r="AH71" s="61" t="s">
        <v>203</v>
      </c>
      <c r="AI71" s="61" t="s">
        <v>209</v>
      </c>
      <c r="AJ71" s="61" t="s">
        <v>102</v>
      </c>
      <c r="AK71" s="61"/>
      <c r="AL71" s="61" t="s">
        <v>470</v>
      </c>
      <c r="AM71" s="61" t="s">
        <v>578</v>
      </c>
      <c r="AN71" s="61" t="s">
        <v>203</v>
      </c>
      <c r="AO71" s="61" t="s">
        <v>209</v>
      </c>
      <c r="AP71" s="61" t="s">
        <v>117</v>
      </c>
      <c r="AQ71" s="61" t="s">
        <v>92</v>
      </c>
      <c r="AR71" s="61" t="s">
        <v>579</v>
      </c>
      <c r="AS71" s="61" t="s">
        <v>580</v>
      </c>
      <c r="AT71" s="61" t="s">
        <v>203</v>
      </c>
      <c r="AU71" s="61" t="s">
        <v>209</v>
      </c>
      <c r="AV71" s="61" t="s">
        <v>77</v>
      </c>
      <c r="AW71" s="61" t="s">
        <v>219</v>
      </c>
      <c r="AX71" s="61" t="s">
        <v>220</v>
      </c>
      <c r="AY71" s="61"/>
      <c r="AZ71" s="61"/>
      <c r="BA71" s="61"/>
      <c r="BB71" s="61"/>
      <c r="BC71" s="63"/>
    </row>
    <row r="72" spans="1:55" s="50" customFormat="1" x14ac:dyDescent="0.25">
      <c r="A72" s="59" t="s">
        <v>55</v>
      </c>
      <c r="B72" s="67" t="s">
        <v>55</v>
      </c>
      <c r="C72" s="68" t="s">
        <v>55</v>
      </c>
      <c r="D72" s="61" t="s">
        <v>581</v>
      </c>
      <c r="E72" s="63" t="s">
        <v>3319</v>
      </c>
      <c r="F72" s="64" t="s">
        <v>574</v>
      </c>
      <c r="G72" s="61" t="s">
        <v>573</v>
      </c>
      <c r="H72" s="61" t="s">
        <v>203</v>
      </c>
      <c r="I72" s="61" t="s">
        <v>204</v>
      </c>
      <c r="J72" s="61" t="s">
        <v>303</v>
      </c>
      <c r="K72" s="61"/>
      <c r="L72" s="61" t="s">
        <v>574</v>
      </c>
      <c r="M72" s="61" t="s">
        <v>571</v>
      </c>
      <c r="N72" s="61" t="s">
        <v>203</v>
      </c>
      <c r="O72" s="61" t="s">
        <v>209</v>
      </c>
      <c r="P72" s="61" t="s">
        <v>173</v>
      </c>
      <c r="Q72" s="61" t="s">
        <v>65</v>
      </c>
      <c r="R72" s="61" t="s">
        <v>517</v>
      </c>
      <c r="S72" s="61" t="s">
        <v>572</v>
      </c>
      <c r="T72" s="61" t="s">
        <v>203</v>
      </c>
      <c r="U72" s="61" t="s">
        <v>209</v>
      </c>
      <c r="V72" s="61" t="s">
        <v>180</v>
      </c>
      <c r="W72" s="61"/>
      <c r="X72" s="61" t="s">
        <v>448</v>
      </c>
      <c r="Y72" s="61"/>
      <c r="Z72" s="61"/>
      <c r="AA72" s="61"/>
      <c r="AB72" s="61"/>
      <c r="AC72" s="63"/>
      <c r="AD72" s="64" t="s">
        <v>582</v>
      </c>
      <c r="AE72" s="61" t="s">
        <v>583</v>
      </c>
      <c r="AF72" s="61" t="s">
        <v>220</v>
      </c>
      <c r="AG72" s="61" t="s">
        <v>580</v>
      </c>
      <c r="AH72" s="61" t="s">
        <v>203</v>
      </c>
      <c r="AI72" s="61" t="s">
        <v>209</v>
      </c>
      <c r="AJ72" s="61" t="s">
        <v>77</v>
      </c>
      <c r="AK72" s="61" t="s">
        <v>219</v>
      </c>
      <c r="AL72" s="61" t="s">
        <v>220</v>
      </c>
      <c r="AM72" s="61" t="s">
        <v>577</v>
      </c>
      <c r="AN72" s="61" t="s">
        <v>203</v>
      </c>
      <c r="AO72" s="61" t="s">
        <v>209</v>
      </c>
      <c r="AP72" s="61" t="s">
        <v>102</v>
      </c>
      <c r="AQ72" s="61"/>
      <c r="AR72" s="61" t="s">
        <v>470</v>
      </c>
      <c r="AS72" s="61" t="s">
        <v>578</v>
      </c>
      <c r="AT72" s="61" t="s">
        <v>203</v>
      </c>
      <c r="AU72" s="61" t="s">
        <v>209</v>
      </c>
      <c r="AV72" s="61" t="s">
        <v>117</v>
      </c>
      <c r="AW72" s="61" t="s">
        <v>92</v>
      </c>
      <c r="AX72" s="61" t="s">
        <v>579</v>
      </c>
      <c r="AY72" s="61"/>
      <c r="AZ72" s="61"/>
      <c r="BA72" s="61"/>
      <c r="BB72" s="61"/>
      <c r="BC72" s="63"/>
    </row>
    <row r="73" spans="1:55" s="50" customFormat="1" x14ac:dyDescent="0.25">
      <c r="A73" s="59" t="s">
        <v>55</v>
      </c>
      <c r="B73" s="67" t="s">
        <v>55</v>
      </c>
      <c r="C73" s="68" t="s">
        <v>55</v>
      </c>
      <c r="D73" s="61" t="s">
        <v>584</v>
      </c>
      <c r="E73" s="63" t="s">
        <v>3320</v>
      </c>
      <c r="F73" s="64" t="s">
        <v>448</v>
      </c>
      <c r="G73" s="61" t="s">
        <v>572</v>
      </c>
      <c r="H73" s="61" t="s">
        <v>203</v>
      </c>
      <c r="I73" s="61" t="s">
        <v>209</v>
      </c>
      <c r="J73" s="61" t="s">
        <v>180</v>
      </c>
      <c r="K73" s="61"/>
      <c r="L73" s="61" t="s">
        <v>448</v>
      </c>
      <c r="M73" s="61" t="s">
        <v>573</v>
      </c>
      <c r="N73" s="61" t="s">
        <v>203</v>
      </c>
      <c r="O73" s="61" t="s">
        <v>204</v>
      </c>
      <c r="P73" s="61" t="s">
        <v>303</v>
      </c>
      <c r="Q73" s="61"/>
      <c r="R73" s="61" t="s">
        <v>574</v>
      </c>
      <c r="S73" s="61" t="s">
        <v>571</v>
      </c>
      <c r="T73" s="61" t="s">
        <v>203</v>
      </c>
      <c r="U73" s="61" t="s">
        <v>209</v>
      </c>
      <c r="V73" s="61" t="s">
        <v>173</v>
      </c>
      <c r="W73" s="61" t="s">
        <v>65</v>
      </c>
      <c r="X73" s="61" t="s">
        <v>517</v>
      </c>
      <c r="Y73" s="61"/>
      <c r="Z73" s="61"/>
      <c r="AA73" s="61"/>
      <c r="AB73" s="61"/>
      <c r="AC73" s="63"/>
      <c r="AD73" s="64" t="s">
        <v>585</v>
      </c>
      <c r="AE73" s="61" t="s">
        <v>586</v>
      </c>
      <c r="AF73" s="61" t="s">
        <v>579</v>
      </c>
      <c r="AG73" s="61" t="s">
        <v>578</v>
      </c>
      <c r="AH73" s="61" t="s">
        <v>203</v>
      </c>
      <c r="AI73" s="61" t="s">
        <v>209</v>
      </c>
      <c r="AJ73" s="61" t="s">
        <v>117</v>
      </c>
      <c r="AK73" s="61" t="s">
        <v>92</v>
      </c>
      <c r="AL73" s="61" t="s">
        <v>579</v>
      </c>
      <c r="AM73" s="61" t="s">
        <v>580</v>
      </c>
      <c r="AN73" s="61" t="s">
        <v>203</v>
      </c>
      <c r="AO73" s="61" t="s">
        <v>209</v>
      </c>
      <c r="AP73" s="61" t="s">
        <v>77</v>
      </c>
      <c r="AQ73" s="61" t="s">
        <v>219</v>
      </c>
      <c r="AR73" s="61" t="s">
        <v>220</v>
      </c>
      <c r="AS73" s="61" t="s">
        <v>577</v>
      </c>
      <c r="AT73" s="61" t="s">
        <v>203</v>
      </c>
      <c r="AU73" s="61" t="s">
        <v>209</v>
      </c>
      <c r="AV73" s="61" t="s">
        <v>102</v>
      </c>
      <c r="AW73" s="61"/>
      <c r="AX73" s="61" t="s">
        <v>470</v>
      </c>
      <c r="AY73" s="61"/>
      <c r="AZ73" s="61"/>
      <c r="BA73" s="61"/>
      <c r="BB73" s="61"/>
      <c r="BC73" s="63"/>
    </row>
    <row r="74" spans="1:55" x14ac:dyDescent="0.25">
      <c r="A74" s="11" t="s">
        <v>55</v>
      </c>
      <c r="B74" s="7" t="s">
        <v>55</v>
      </c>
      <c r="C74" s="7" t="s">
        <v>3776</v>
      </c>
      <c r="D74" s="5" t="s">
        <v>587</v>
      </c>
      <c r="E74" s="8" t="s">
        <v>3321</v>
      </c>
      <c r="F74" s="10" t="s">
        <v>588</v>
      </c>
      <c r="G74" s="5" t="s">
        <v>589</v>
      </c>
      <c r="H74" s="5" t="s">
        <v>143</v>
      </c>
      <c r="I74" s="5" t="s">
        <v>590</v>
      </c>
      <c r="J74" s="5" t="s">
        <v>117</v>
      </c>
      <c r="K74" s="5" t="s">
        <v>232</v>
      </c>
      <c r="L74" s="5" t="s">
        <v>588</v>
      </c>
      <c r="M74" s="5" t="s">
        <v>591</v>
      </c>
      <c r="N74" s="5" t="s">
        <v>143</v>
      </c>
      <c r="O74" s="5" t="s">
        <v>590</v>
      </c>
      <c r="P74" s="5" t="s">
        <v>80</v>
      </c>
      <c r="Q74" s="5" t="s">
        <v>316</v>
      </c>
      <c r="R74" s="5" t="s">
        <v>592</v>
      </c>
      <c r="S74" s="5" t="s">
        <v>593</v>
      </c>
      <c r="T74" s="5" t="s">
        <v>143</v>
      </c>
      <c r="U74" s="5" t="s">
        <v>590</v>
      </c>
      <c r="V74" s="5" t="s">
        <v>117</v>
      </c>
      <c r="W74" s="5" t="s">
        <v>180</v>
      </c>
      <c r="X74" s="5" t="s">
        <v>594</v>
      </c>
      <c r="Y74" s="5"/>
      <c r="Z74" s="5"/>
      <c r="AA74" s="5"/>
      <c r="AB74" s="5"/>
      <c r="AC74" s="8"/>
      <c r="AD74" s="10"/>
      <c r="AE74" s="5"/>
      <c r="AF74" s="5"/>
      <c r="AG74" s="5"/>
      <c r="AH74" s="5" t="s">
        <v>143</v>
      </c>
      <c r="AI74" s="5" t="s">
        <v>305</v>
      </c>
      <c r="AJ74" s="5" t="s">
        <v>504</v>
      </c>
      <c r="AK74" s="5"/>
      <c r="AL74" s="5" t="s">
        <v>69</v>
      </c>
      <c r="AM74" s="5"/>
      <c r="AN74" s="5" t="s">
        <v>143</v>
      </c>
      <c r="AO74" s="5" t="s">
        <v>305</v>
      </c>
      <c r="AP74" s="5" t="s">
        <v>504</v>
      </c>
      <c r="AQ74" s="5"/>
      <c r="AR74" s="5" t="s">
        <v>69</v>
      </c>
      <c r="AS74" s="5"/>
      <c r="AT74" s="5" t="s">
        <v>143</v>
      </c>
      <c r="AU74" s="5" t="s">
        <v>305</v>
      </c>
      <c r="AV74" s="5" t="s">
        <v>504</v>
      </c>
      <c r="AW74" s="5"/>
      <c r="AX74" s="5" t="s">
        <v>69</v>
      </c>
      <c r="AY74" s="5"/>
      <c r="AZ74" s="5"/>
      <c r="BA74" s="5"/>
      <c r="BB74" s="5"/>
      <c r="BC74" s="8"/>
    </row>
    <row r="75" spans="1:55" x14ac:dyDescent="0.25">
      <c r="A75" s="11" t="s">
        <v>55</v>
      </c>
      <c r="B75" s="7" t="s">
        <v>55</v>
      </c>
      <c r="C75" s="7" t="s">
        <v>3776</v>
      </c>
      <c r="D75" s="5" t="s">
        <v>595</v>
      </c>
      <c r="E75" s="8" t="s">
        <v>3322</v>
      </c>
      <c r="F75" s="10" t="s">
        <v>596</v>
      </c>
      <c r="G75" s="5" t="s">
        <v>593</v>
      </c>
      <c r="H75" s="5" t="s">
        <v>143</v>
      </c>
      <c r="I75" s="5" t="s">
        <v>590</v>
      </c>
      <c r="J75" s="5" t="s">
        <v>117</v>
      </c>
      <c r="K75" s="5" t="s">
        <v>180</v>
      </c>
      <c r="L75" s="9" t="s">
        <v>594</v>
      </c>
      <c r="M75" s="5" t="s">
        <v>589</v>
      </c>
      <c r="N75" s="5" t="s">
        <v>143</v>
      </c>
      <c r="O75" s="5" t="s">
        <v>590</v>
      </c>
      <c r="P75" s="5" t="s">
        <v>117</v>
      </c>
      <c r="Q75" s="5" t="s">
        <v>232</v>
      </c>
      <c r="R75" s="5" t="s">
        <v>588</v>
      </c>
      <c r="S75" s="5" t="s">
        <v>591</v>
      </c>
      <c r="T75" s="5" t="s">
        <v>143</v>
      </c>
      <c r="U75" s="5" t="s">
        <v>590</v>
      </c>
      <c r="V75" s="5" t="s">
        <v>80</v>
      </c>
      <c r="W75" s="5" t="s">
        <v>316</v>
      </c>
      <c r="X75" s="5" t="s">
        <v>592</v>
      </c>
      <c r="Y75" s="5"/>
      <c r="Z75" s="5"/>
      <c r="AA75" s="5"/>
      <c r="AB75" s="5"/>
      <c r="AC75" s="8"/>
      <c r="AD75" s="10"/>
      <c r="AE75" s="5"/>
      <c r="AF75" s="5"/>
      <c r="AG75" s="5"/>
      <c r="AH75" s="5" t="s">
        <v>143</v>
      </c>
      <c r="AI75" s="5" t="s">
        <v>305</v>
      </c>
      <c r="AJ75" s="5" t="s">
        <v>504</v>
      </c>
      <c r="AK75" s="5"/>
      <c r="AL75" s="5" t="s">
        <v>69</v>
      </c>
      <c r="AM75" s="5"/>
      <c r="AN75" s="5" t="s">
        <v>143</v>
      </c>
      <c r="AO75" s="5" t="s">
        <v>305</v>
      </c>
      <c r="AP75" s="5" t="s">
        <v>504</v>
      </c>
      <c r="AQ75" s="5"/>
      <c r="AR75" s="5" t="s">
        <v>69</v>
      </c>
      <c r="AS75" s="5"/>
      <c r="AT75" s="5" t="s">
        <v>143</v>
      </c>
      <c r="AU75" s="5" t="s">
        <v>305</v>
      </c>
      <c r="AV75" s="5" t="s">
        <v>504</v>
      </c>
      <c r="AW75" s="5"/>
      <c r="AX75" s="5" t="s">
        <v>69</v>
      </c>
      <c r="AY75" s="5"/>
      <c r="AZ75" s="5"/>
      <c r="BA75" s="5"/>
      <c r="BB75" s="5"/>
      <c r="BC75" s="8"/>
    </row>
    <row r="76" spans="1:55" x14ac:dyDescent="0.25">
      <c r="A76" s="11" t="s">
        <v>55</v>
      </c>
      <c r="B76" s="7" t="s">
        <v>55</v>
      </c>
      <c r="C76" s="7" t="s">
        <v>3776</v>
      </c>
      <c r="D76" s="5" t="s">
        <v>597</v>
      </c>
      <c r="E76" s="8" t="s">
        <v>3323</v>
      </c>
      <c r="F76" s="10" t="s">
        <v>592</v>
      </c>
      <c r="G76" s="5" t="s">
        <v>591</v>
      </c>
      <c r="H76" s="5" t="s">
        <v>143</v>
      </c>
      <c r="I76" s="5" t="s">
        <v>590</v>
      </c>
      <c r="J76" s="5" t="s">
        <v>80</v>
      </c>
      <c r="K76" s="5" t="s">
        <v>316</v>
      </c>
      <c r="L76" s="5" t="s">
        <v>592</v>
      </c>
      <c r="M76" s="5" t="s">
        <v>593</v>
      </c>
      <c r="N76" s="5" t="s">
        <v>143</v>
      </c>
      <c r="O76" s="5" t="s">
        <v>590</v>
      </c>
      <c r="P76" s="5" t="s">
        <v>117</v>
      </c>
      <c r="Q76" s="5" t="s">
        <v>180</v>
      </c>
      <c r="R76" s="5" t="s">
        <v>594</v>
      </c>
      <c r="S76" s="5" t="s">
        <v>589</v>
      </c>
      <c r="T76" s="5" t="s">
        <v>143</v>
      </c>
      <c r="U76" s="5" t="s">
        <v>590</v>
      </c>
      <c r="V76" s="5" t="s">
        <v>117</v>
      </c>
      <c r="W76" s="5" t="s">
        <v>232</v>
      </c>
      <c r="X76" s="5" t="s">
        <v>588</v>
      </c>
      <c r="Y76" s="5"/>
      <c r="Z76" s="5"/>
      <c r="AA76" s="5"/>
      <c r="AB76" s="5"/>
      <c r="AC76" s="8"/>
      <c r="AD76" s="10"/>
      <c r="AE76" s="5"/>
      <c r="AF76" s="5"/>
      <c r="AG76" s="5"/>
      <c r="AH76" s="5" t="s">
        <v>143</v>
      </c>
      <c r="AI76" s="5" t="s">
        <v>305</v>
      </c>
      <c r="AJ76" s="5" t="s">
        <v>504</v>
      </c>
      <c r="AK76" s="5"/>
      <c r="AL76" s="5" t="s">
        <v>69</v>
      </c>
      <c r="AM76" s="5"/>
      <c r="AN76" s="5" t="s">
        <v>143</v>
      </c>
      <c r="AO76" s="5" t="s">
        <v>305</v>
      </c>
      <c r="AP76" s="5" t="s">
        <v>504</v>
      </c>
      <c r="AQ76" s="5"/>
      <c r="AR76" s="5" t="s">
        <v>69</v>
      </c>
      <c r="AS76" s="5"/>
      <c r="AT76" s="5" t="s">
        <v>143</v>
      </c>
      <c r="AU76" s="5" t="s">
        <v>305</v>
      </c>
      <c r="AV76" s="5" t="s">
        <v>504</v>
      </c>
      <c r="AW76" s="5"/>
      <c r="AX76" s="5" t="s">
        <v>69</v>
      </c>
      <c r="AY76" s="5"/>
      <c r="AZ76" s="5"/>
      <c r="BA76" s="5"/>
      <c r="BB76" s="5"/>
      <c r="BC76" s="8"/>
    </row>
    <row r="77" spans="1:55" x14ac:dyDescent="0.25">
      <c r="A77" s="11" t="s">
        <v>55</v>
      </c>
      <c r="B77" s="7" t="s">
        <v>55</v>
      </c>
      <c r="C77" s="7" t="s">
        <v>3776</v>
      </c>
      <c r="D77" s="5" t="s">
        <v>598</v>
      </c>
      <c r="E77" s="8" t="s">
        <v>3324</v>
      </c>
      <c r="F77" s="10" t="s">
        <v>599</v>
      </c>
      <c r="G77" s="5" t="s">
        <v>600</v>
      </c>
      <c r="H77" s="5" t="s">
        <v>143</v>
      </c>
      <c r="I77" s="5" t="s">
        <v>590</v>
      </c>
      <c r="J77" s="5" t="s">
        <v>117</v>
      </c>
      <c r="K77" s="5" t="s">
        <v>92</v>
      </c>
      <c r="L77" s="5" t="s">
        <v>599</v>
      </c>
      <c r="M77" s="5" t="s">
        <v>601</v>
      </c>
      <c r="N77" s="5" t="s">
        <v>143</v>
      </c>
      <c r="O77" s="5" t="s">
        <v>590</v>
      </c>
      <c r="P77" s="5" t="s">
        <v>80</v>
      </c>
      <c r="Q77" s="5" t="s">
        <v>147</v>
      </c>
      <c r="R77" s="5" t="s">
        <v>602</v>
      </c>
      <c r="S77" s="5" t="s">
        <v>603</v>
      </c>
      <c r="T77" s="5" t="s">
        <v>143</v>
      </c>
      <c r="U77" s="5" t="s">
        <v>590</v>
      </c>
      <c r="V77" s="5" t="s">
        <v>77</v>
      </c>
      <c r="W77" s="5"/>
      <c r="X77" s="5" t="s">
        <v>604</v>
      </c>
      <c r="Y77" s="5"/>
      <c r="Z77" s="5"/>
      <c r="AA77" s="5"/>
      <c r="AB77" s="5"/>
      <c r="AC77" s="8"/>
      <c r="AD77" s="10"/>
      <c r="AE77" s="5"/>
      <c r="AF77" s="5"/>
      <c r="AG77" s="5"/>
      <c r="AH77" s="5" t="s">
        <v>143</v>
      </c>
      <c r="AI77" s="5" t="s">
        <v>305</v>
      </c>
      <c r="AJ77" s="5" t="s">
        <v>504</v>
      </c>
      <c r="AK77" s="5"/>
      <c r="AL77" s="5" t="s">
        <v>69</v>
      </c>
      <c r="AM77" s="5"/>
      <c r="AN77" s="5" t="s">
        <v>143</v>
      </c>
      <c r="AO77" s="5" t="s">
        <v>305</v>
      </c>
      <c r="AP77" s="5" t="s">
        <v>504</v>
      </c>
      <c r="AQ77" s="5"/>
      <c r="AR77" s="5" t="s">
        <v>69</v>
      </c>
      <c r="AS77" s="5"/>
      <c r="AT77" s="5" t="s">
        <v>143</v>
      </c>
      <c r="AU77" s="5" t="s">
        <v>305</v>
      </c>
      <c r="AV77" s="5" t="s">
        <v>504</v>
      </c>
      <c r="AW77" s="5"/>
      <c r="AX77" s="5" t="s">
        <v>69</v>
      </c>
      <c r="AY77" s="5"/>
      <c r="AZ77" s="5"/>
      <c r="BA77" s="5"/>
      <c r="BB77" s="5"/>
      <c r="BC77" s="8"/>
    </row>
    <row r="78" spans="1:55" x14ac:dyDescent="0.25">
      <c r="A78" s="11" t="s">
        <v>55</v>
      </c>
      <c r="B78" s="7" t="s">
        <v>55</v>
      </c>
      <c r="C78" s="7" t="s">
        <v>3776</v>
      </c>
      <c r="D78" s="5" t="s">
        <v>605</v>
      </c>
      <c r="E78" s="8" t="s">
        <v>3325</v>
      </c>
      <c r="F78" s="10" t="s">
        <v>604</v>
      </c>
      <c r="G78" s="5" t="s">
        <v>603</v>
      </c>
      <c r="H78" s="5" t="s">
        <v>143</v>
      </c>
      <c r="I78" s="5" t="s">
        <v>590</v>
      </c>
      <c r="J78" s="5" t="s">
        <v>77</v>
      </c>
      <c r="K78" s="5"/>
      <c r="L78" s="5" t="s">
        <v>604</v>
      </c>
      <c r="M78" s="5" t="s">
        <v>600</v>
      </c>
      <c r="N78" s="5" t="s">
        <v>143</v>
      </c>
      <c r="O78" s="5" t="s">
        <v>590</v>
      </c>
      <c r="P78" s="5" t="s">
        <v>117</v>
      </c>
      <c r="Q78" s="5" t="s">
        <v>92</v>
      </c>
      <c r="R78" s="5" t="s">
        <v>599</v>
      </c>
      <c r="S78" s="5" t="s">
        <v>601</v>
      </c>
      <c r="T78" s="5" t="s">
        <v>143</v>
      </c>
      <c r="U78" s="5" t="s">
        <v>590</v>
      </c>
      <c r="V78" s="5" t="s">
        <v>80</v>
      </c>
      <c r="W78" s="5" t="s">
        <v>147</v>
      </c>
      <c r="X78" s="5" t="s">
        <v>602</v>
      </c>
      <c r="Y78" s="5"/>
      <c r="Z78" s="5"/>
      <c r="AA78" s="5"/>
      <c r="AB78" s="5"/>
      <c r="AC78" s="8"/>
      <c r="AD78" s="10"/>
      <c r="AE78" s="5"/>
      <c r="AF78" s="5"/>
      <c r="AG78" s="5"/>
      <c r="AH78" s="5" t="s">
        <v>143</v>
      </c>
      <c r="AI78" s="5" t="s">
        <v>305</v>
      </c>
      <c r="AJ78" s="5" t="s">
        <v>504</v>
      </c>
      <c r="AK78" s="5"/>
      <c r="AL78" s="5" t="s">
        <v>69</v>
      </c>
      <c r="AM78" s="5"/>
      <c r="AN78" s="5" t="s">
        <v>143</v>
      </c>
      <c r="AO78" s="5" t="s">
        <v>305</v>
      </c>
      <c r="AP78" s="5" t="s">
        <v>504</v>
      </c>
      <c r="AQ78" s="5"/>
      <c r="AR78" s="5" t="s">
        <v>69</v>
      </c>
      <c r="AS78" s="5"/>
      <c r="AT78" s="5" t="s">
        <v>143</v>
      </c>
      <c r="AU78" s="5" t="s">
        <v>305</v>
      </c>
      <c r="AV78" s="5" t="s">
        <v>504</v>
      </c>
      <c r="AW78" s="5"/>
      <c r="AX78" s="5" t="s">
        <v>69</v>
      </c>
      <c r="AY78" s="5"/>
      <c r="AZ78" s="5"/>
      <c r="BA78" s="5"/>
      <c r="BB78" s="5"/>
      <c r="BC78" s="8"/>
    </row>
    <row r="79" spans="1:55" x14ac:dyDescent="0.25">
      <c r="A79" s="11" t="s">
        <v>55</v>
      </c>
      <c r="B79" s="7" t="s">
        <v>55</v>
      </c>
      <c r="C79" s="7" t="s">
        <v>3776</v>
      </c>
      <c r="D79" s="5" t="s">
        <v>606</v>
      </c>
      <c r="E79" s="8" t="s">
        <v>3326</v>
      </c>
      <c r="F79" s="10" t="s">
        <v>602</v>
      </c>
      <c r="G79" s="5" t="s">
        <v>601</v>
      </c>
      <c r="H79" s="5" t="s">
        <v>143</v>
      </c>
      <c r="I79" s="5" t="s">
        <v>590</v>
      </c>
      <c r="J79" s="5" t="s">
        <v>80</v>
      </c>
      <c r="K79" s="5" t="s">
        <v>147</v>
      </c>
      <c r="L79" s="5" t="s">
        <v>602</v>
      </c>
      <c r="M79" s="5" t="s">
        <v>603</v>
      </c>
      <c r="N79" s="5" t="s">
        <v>143</v>
      </c>
      <c r="O79" s="5" t="s">
        <v>590</v>
      </c>
      <c r="P79" s="5" t="s">
        <v>77</v>
      </c>
      <c r="Q79" s="5"/>
      <c r="R79" s="5" t="s">
        <v>604</v>
      </c>
      <c r="S79" s="5" t="s">
        <v>600</v>
      </c>
      <c r="T79" s="5" t="s">
        <v>143</v>
      </c>
      <c r="U79" s="5" t="s">
        <v>590</v>
      </c>
      <c r="V79" s="5" t="s">
        <v>117</v>
      </c>
      <c r="W79" s="5" t="s">
        <v>92</v>
      </c>
      <c r="X79" s="5" t="s">
        <v>599</v>
      </c>
      <c r="Y79" s="5"/>
      <c r="Z79" s="5"/>
      <c r="AA79" s="5"/>
      <c r="AB79" s="5"/>
      <c r="AC79" s="8"/>
      <c r="AD79" s="10"/>
      <c r="AE79" s="5"/>
      <c r="AF79" s="5"/>
      <c r="AG79" s="5"/>
      <c r="AH79" s="5" t="s">
        <v>143</v>
      </c>
      <c r="AI79" s="5" t="s">
        <v>305</v>
      </c>
      <c r="AJ79" s="5" t="s">
        <v>504</v>
      </c>
      <c r="AK79" s="5"/>
      <c r="AL79" s="5" t="s">
        <v>69</v>
      </c>
      <c r="AM79" s="5"/>
      <c r="AN79" s="5" t="s">
        <v>143</v>
      </c>
      <c r="AO79" s="5" t="s">
        <v>305</v>
      </c>
      <c r="AP79" s="5" t="s">
        <v>504</v>
      </c>
      <c r="AQ79" s="5"/>
      <c r="AR79" s="5" t="s">
        <v>69</v>
      </c>
      <c r="AS79" s="5"/>
      <c r="AT79" s="5" t="s">
        <v>143</v>
      </c>
      <c r="AU79" s="5" t="s">
        <v>305</v>
      </c>
      <c r="AV79" s="5" t="s">
        <v>504</v>
      </c>
      <c r="AW79" s="5"/>
      <c r="AX79" s="5" t="s">
        <v>69</v>
      </c>
      <c r="AY79" s="5"/>
      <c r="AZ79" s="5"/>
      <c r="BA79" s="5"/>
      <c r="BB79" s="5"/>
      <c r="BC79" s="8"/>
    </row>
    <row r="80" spans="1:55" x14ac:dyDescent="0.25">
      <c r="A80" s="11" t="s">
        <v>55</v>
      </c>
      <c r="B80" s="7" t="s">
        <v>55</v>
      </c>
      <c r="C80" s="7" t="s">
        <v>3776</v>
      </c>
      <c r="D80" s="5" t="s">
        <v>607</v>
      </c>
      <c r="E80" s="8" t="s">
        <v>3327</v>
      </c>
      <c r="F80" s="10" t="s">
        <v>608</v>
      </c>
      <c r="G80" s="5" t="s">
        <v>609</v>
      </c>
      <c r="H80" s="5" t="s">
        <v>143</v>
      </c>
      <c r="I80" s="5" t="s">
        <v>590</v>
      </c>
      <c r="J80" s="5" t="s">
        <v>117</v>
      </c>
      <c r="K80" s="5" t="s">
        <v>118</v>
      </c>
      <c r="L80" s="5" t="s">
        <v>608</v>
      </c>
      <c r="M80" s="5" t="s">
        <v>610</v>
      </c>
      <c r="N80" s="5" t="s">
        <v>143</v>
      </c>
      <c r="O80" s="5" t="s">
        <v>590</v>
      </c>
      <c r="P80" s="5" t="s">
        <v>80</v>
      </c>
      <c r="Q80" s="5"/>
      <c r="R80" s="5" t="s">
        <v>611</v>
      </c>
      <c r="S80" s="5" t="s">
        <v>612</v>
      </c>
      <c r="T80" s="5" t="s">
        <v>143</v>
      </c>
      <c r="U80" s="5" t="s">
        <v>590</v>
      </c>
      <c r="V80" s="5" t="s">
        <v>613</v>
      </c>
      <c r="W80" s="5"/>
      <c r="X80" s="5" t="s">
        <v>614</v>
      </c>
      <c r="Y80" s="5"/>
      <c r="Z80" s="5"/>
      <c r="AA80" s="5"/>
      <c r="AB80" s="5"/>
      <c r="AC80" s="8"/>
      <c r="AD80" s="10"/>
      <c r="AE80" s="5"/>
      <c r="AF80" s="5"/>
      <c r="AG80" s="5"/>
      <c r="AH80" s="5" t="s">
        <v>143</v>
      </c>
      <c r="AI80" s="5" t="s">
        <v>305</v>
      </c>
      <c r="AJ80" s="5" t="s">
        <v>504</v>
      </c>
      <c r="AK80" s="5"/>
      <c r="AL80" s="5" t="s">
        <v>69</v>
      </c>
      <c r="AM80" s="5"/>
      <c r="AN80" s="5" t="s">
        <v>143</v>
      </c>
      <c r="AO80" s="5" t="s">
        <v>305</v>
      </c>
      <c r="AP80" s="5" t="s">
        <v>504</v>
      </c>
      <c r="AQ80" s="5"/>
      <c r="AR80" s="5" t="s">
        <v>69</v>
      </c>
      <c r="AS80" s="5"/>
      <c r="AT80" s="5" t="s">
        <v>143</v>
      </c>
      <c r="AU80" s="5" t="s">
        <v>305</v>
      </c>
      <c r="AV80" s="5" t="s">
        <v>504</v>
      </c>
      <c r="AW80" s="5"/>
      <c r="AX80" s="5" t="s">
        <v>69</v>
      </c>
      <c r="AY80" s="5"/>
      <c r="AZ80" s="5"/>
      <c r="BA80" s="5"/>
      <c r="BB80" s="5"/>
      <c r="BC80" s="8"/>
    </row>
    <row r="81" spans="1:55" x14ac:dyDescent="0.25">
      <c r="A81" s="11" t="s">
        <v>55</v>
      </c>
      <c r="B81" s="7" t="s">
        <v>55</v>
      </c>
      <c r="C81" s="7" t="s">
        <v>3776</v>
      </c>
      <c r="D81" s="5" t="s">
        <v>615</v>
      </c>
      <c r="E81" s="8" t="s">
        <v>3328</v>
      </c>
      <c r="F81" s="10" t="s">
        <v>614</v>
      </c>
      <c r="G81" s="5" t="s">
        <v>612</v>
      </c>
      <c r="H81" s="5" t="s">
        <v>143</v>
      </c>
      <c r="I81" s="5" t="s">
        <v>590</v>
      </c>
      <c r="J81" s="5" t="s">
        <v>613</v>
      </c>
      <c r="K81" s="5"/>
      <c r="L81" s="5" t="s">
        <v>614</v>
      </c>
      <c r="M81" s="5" t="s">
        <v>609</v>
      </c>
      <c r="N81" s="5" t="s">
        <v>143</v>
      </c>
      <c r="O81" s="5" t="s">
        <v>590</v>
      </c>
      <c r="P81" s="5" t="s">
        <v>117</v>
      </c>
      <c r="Q81" s="5" t="s">
        <v>118</v>
      </c>
      <c r="R81" s="5" t="s">
        <v>608</v>
      </c>
      <c r="S81" s="5" t="s">
        <v>610</v>
      </c>
      <c r="T81" s="5" t="s">
        <v>143</v>
      </c>
      <c r="U81" s="5" t="s">
        <v>590</v>
      </c>
      <c r="V81" s="5" t="s">
        <v>80</v>
      </c>
      <c r="W81" s="5"/>
      <c r="X81" s="5" t="s">
        <v>611</v>
      </c>
      <c r="Y81" s="5"/>
      <c r="Z81" s="5"/>
      <c r="AA81" s="5"/>
      <c r="AB81" s="5"/>
      <c r="AC81" s="8"/>
      <c r="AD81" s="10"/>
      <c r="AE81" s="5"/>
      <c r="AF81" s="5"/>
      <c r="AG81" s="5"/>
      <c r="AH81" s="5" t="s">
        <v>143</v>
      </c>
      <c r="AI81" s="5" t="s">
        <v>305</v>
      </c>
      <c r="AJ81" s="5" t="s">
        <v>504</v>
      </c>
      <c r="AK81" s="5"/>
      <c r="AL81" s="5" t="s">
        <v>69</v>
      </c>
      <c r="AM81" s="5"/>
      <c r="AN81" s="5" t="s">
        <v>143</v>
      </c>
      <c r="AO81" s="5" t="s">
        <v>305</v>
      </c>
      <c r="AP81" s="5" t="s">
        <v>504</v>
      </c>
      <c r="AQ81" s="5"/>
      <c r="AR81" s="5" t="s">
        <v>69</v>
      </c>
      <c r="AS81" s="5"/>
      <c r="AT81" s="5" t="s">
        <v>143</v>
      </c>
      <c r="AU81" s="5" t="s">
        <v>305</v>
      </c>
      <c r="AV81" s="5" t="s">
        <v>504</v>
      </c>
      <c r="AW81" s="5"/>
      <c r="AX81" s="5" t="s">
        <v>69</v>
      </c>
      <c r="AY81" s="5"/>
      <c r="AZ81" s="5"/>
      <c r="BA81" s="5"/>
      <c r="BB81" s="5"/>
      <c r="BC81" s="8"/>
    </row>
    <row r="82" spans="1:55" x14ac:dyDescent="0.25">
      <c r="A82" s="11" t="s">
        <v>55</v>
      </c>
      <c r="B82" s="7" t="s">
        <v>55</v>
      </c>
      <c r="C82" s="7" t="s">
        <v>3776</v>
      </c>
      <c r="D82" s="5" t="s">
        <v>616</v>
      </c>
      <c r="E82" s="8" t="s">
        <v>3329</v>
      </c>
      <c r="F82" s="10" t="s">
        <v>611</v>
      </c>
      <c r="G82" s="5" t="s">
        <v>610</v>
      </c>
      <c r="H82" s="5" t="s">
        <v>143</v>
      </c>
      <c r="I82" s="5" t="s">
        <v>590</v>
      </c>
      <c r="J82" s="5" t="s">
        <v>80</v>
      </c>
      <c r="K82" s="5"/>
      <c r="L82" s="5" t="s">
        <v>611</v>
      </c>
      <c r="M82" s="5" t="s">
        <v>612</v>
      </c>
      <c r="N82" s="5" t="s">
        <v>143</v>
      </c>
      <c r="O82" s="5" t="s">
        <v>590</v>
      </c>
      <c r="P82" s="5" t="s">
        <v>613</v>
      </c>
      <c r="Q82" s="5"/>
      <c r="R82" s="5" t="s">
        <v>614</v>
      </c>
      <c r="S82" s="5" t="s">
        <v>609</v>
      </c>
      <c r="T82" s="5" t="s">
        <v>143</v>
      </c>
      <c r="U82" s="5" t="s">
        <v>590</v>
      </c>
      <c r="V82" s="5" t="s">
        <v>117</v>
      </c>
      <c r="W82" s="5" t="s">
        <v>118</v>
      </c>
      <c r="X82" s="5" t="s">
        <v>608</v>
      </c>
      <c r="Y82" s="5"/>
      <c r="Z82" s="5"/>
      <c r="AA82" s="5"/>
      <c r="AB82" s="5"/>
      <c r="AC82" s="8"/>
      <c r="AD82" s="10"/>
      <c r="AE82" s="5"/>
      <c r="AF82" s="5"/>
      <c r="AG82" s="5"/>
      <c r="AH82" s="5" t="s">
        <v>143</v>
      </c>
      <c r="AI82" s="5" t="s">
        <v>305</v>
      </c>
      <c r="AJ82" s="5" t="s">
        <v>504</v>
      </c>
      <c r="AK82" s="5"/>
      <c r="AL82" s="5" t="s">
        <v>69</v>
      </c>
      <c r="AM82" s="5"/>
      <c r="AN82" s="5" t="s">
        <v>143</v>
      </c>
      <c r="AO82" s="5" t="s">
        <v>305</v>
      </c>
      <c r="AP82" s="5" t="s">
        <v>504</v>
      </c>
      <c r="AQ82" s="5"/>
      <c r="AR82" s="5" t="s">
        <v>69</v>
      </c>
      <c r="AS82" s="5"/>
      <c r="AT82" s="5" t="s">
        <v>143</v>
      </c>
      <c r="AU82" s="5" t="s">
        <v>305</v>
      </c>
      <c r="AV82" s="5" t="s">
        <v>504</v>
      </c>
      <c r="AW82" s="5"/>
      <c r="AX82" s="5" t="s">
        <v>69</v>
      </c>
      <c r="AY82" s="5"/>
      <c r="AZ82" s="5"/>
      <c r="BA82" s="5"/>
      <c r="BB82" s="5"/>
      <c r="BC82" s="8"/>
    </row>
    <row r="83" spans="1:55" x14ac:dyDescent="0.25">
      <c r="A83" s="11" t="s">
        <v>55</v>
      </c>
      <c r="B83" s="7" t="s">
        <v>55</v>
      </c>
      <c r="C83" s="7" t="s">
        <v>3776</v>
      </c>
      <c r="D83" s="5" t="s">
        <v>617</v>
      </c>
      <c r="E83" s="8" t="s">
        <v>3330</v>
      </c>
      <c r="F83" s="10" t="s">
        <v>599</v>
      </c>
      <c r="G83" s="5" t="s">
        <v>618</v>
      </c>
      <c r="H83" s="5" t="s">
        <v>143</v>
      </c>
      <c r="I83" s="5" t="s">
        <v>590</v>
      </c>
      <c r="J83" s="5" t="s">
        <v>117</v>
      </c>
      <c r="K83" s="5" t="s">
        <v>92</v>
      </c>
      <c r="L83" s="5" t="s">
        <v>599</v>
      </c>
      <c r="M83" s="5" t="s">
        <v>619</v>
      </c>
      <c r="N83" s="5" t="s">
        <v>143</v>
      </c>
      <c r="O83" s="5" t="s">
        <v>590</v>
      </c>
      <c r="P83" s="5" t="s">
        <v>80</v>
      </c>
      <c r="Q83" s="5"/>
      <c r="R83" s="5" t="s">
        <v>620</v>
      </c>
      <c r="S83" s="5" t="s">
        <v>621</v>
      </c>
      <c r="T83" s="5" t="s">
        <v>143</v>
      </c>
      <c r="U83" s="5" t="s">
        <v>590</v>
      </c>
      <c r="V83" s="5" t="s">
        <v>117</v>
      </c>
      <c r="W83" s="5" t="s">
        <v>180</v>
      </c>
      <c r="X83" s="5" t="s">
        <v>622</v>
      </c>
      <c r="Y83" s="5"/>
      <c r="Z83" s="5"/>
      <c r="AA83" s="5"/>
      <c r="AB83" s="5"/>
      <c r="AC83" s="8"/>
      <c r="AD83" s="10"/>
      <c r="AE83" s="5"/>
      <c r="AF83" s="5"/>
      <c r="AG83" s="5"/>
      <c r="AH83" s="5" t="s">
        <v>143</v>
      </c>
      <c r="AI83" s="5" t="s">
        <v>305</v>
      </c>
      <c r="AJ83" s="5" t="s">
        <v>504</v>
      </c>
      <c r="AK83" s="5"/>
      <c r="AL83" s="5" t="s">
        <v>69</v>
      </c>
      <c r="AM83" s="5"/>
      <c r="AN83" s="5" t="s">
        <v>143</v>
      </c>
      <c r="AO83" s="5" t="s">
        <v>305</v>
      </c>
      <c r="AP83" s="5" t="s">
        <v>504</v>
      </c>
      <c r="AQ83" s="5"/>
      <c r="AR83" s="5" t="s">
        <v>69</v>
      </c>
      <c r="AS83" s="5"/>
      <c r="AT83" s="5" t="s">
        <v>143</v>
      </c>
      <c r="AU83" s="5" t="s">
        <v>305</v>
      </c>
      <c r="AV83" s="5" t="s">
        <v>504</v>
      </c>
      <c r="AW83" s="5"/>
      <c r="AX83" s="5" t="s">
        <v>69</v>
      </c>
      <c r="AY83" s="5"/>
      <c r="AZ83" s="5"/>
      <c r="BA83" s="5"/>
      <c r="BB83" s="5"/>
      <c r="BC83" s="8"/>
    </row>
    <row r="84" spans="1:55" x14ac:dyDescent="0.25">
      <c r="A84" s="11" t="s">
        <v>55</v>
      </c>
      <c r="B84" s="7" t="s">
        <v>55</v>
      </c>
      <c r="C84" s="7" t="s">
        <v>3776</v>
      </c>
      <c r="D84" s="5" t="s">
        <v>623</v>
      </c>
      <c r="E84" s="8" t="s">
        <v>3331</v>
      </c>
      <c r="F84" s="10" t="s">
        <v>622</v>
      </c>
      <c r="G84" s="5" t="s">
        <v>621</v>
      </c>
      <c r="H84" s="5" t="s">
        <v>143</v>
      </c>
      <c r="I84" s="5" t="s">
        <v>590</v>
      </c>
      <c r="J84" s="5" t="s">
        <v>117</v>
      </c>
      <c r="K84" s="5" t="s">
        <v>180</v>
      </c>
      <c r="L84" s="5" t="s">
        <v>622</v>
      </c>
      <c r="M84" s="5" t="s">
        <v>618</v>
      </c>
      <c r="N84" s="5" t="s">
        <v>143</v>
      </c>
      <c r="O84" s="5" t="s">
        <v>590</v>
      </c>
      <c r="P84" s="5" t="s">
        <v>117</v>
      </c>
      <c r="Q84" s="5" t="s">
        <v>92</v>
      </c>
      <c r="R84" s="5" t="s">
        <v>599</v>
      </c>
      <c r="S84" s="5" t="s">
        <v>619</v>
      </c>
      <c r="T84" s="5" t="s">
        <v>143</v>
      </c>
      <c r="U84" s="5" t="s">
        <v>590</v>
      </c>
      <c r="V84" s="5" t="s">
        <v>80</v>
      </c>
      <c r="W84" s="5"/>
      <c r="X84" s="5" t="s">
        <v>620</v>
      </c>
      <c r="Y84" s="5"/>
      <c r="Z84" s="5"/>
      <c r="AA84" s="5"/>
      <c r="AB84" s="5"/>
      <c r="AC84" s="8"/>
      <c r="AD84" s="10"/>
      <c r="AE84" s="5"/>
      <c r="AF84" s="5"/>
      <c r="AG84" s="5"/>
      <c r="AH84" s="5" t="s">
        <v>143</v>
      </c>
      <c r="AI84" s="5" t="s">
        <v>305</v>
      </c>
      <c r="AJ84" s="5" t="s">
        <v>504</v>
      </c>
      <c r="AK84" s="5"/>
      <c r="AL84" s="5" t="s">
        <v>69</v>
      </c>
      <c r="AM84" s="5"/>
      <c r="AN84" s="5" t="s">
        <v>143</v>
      </c>
      <c r="AO84" s="5" t="s">
        <v>305</v>
      </c>
      <c r="AP84" s="5" t="s">
        <v>504</v>
      </c>
      <c r="AQ84" s="5"/>
      <c r="AR84" s="5" t="s">
        <v>69</v>
      </c>
      <c r="AS84" s="5"/>
      <c r="AT84" s="5" t="s">
        <v>143</v>
      </c>
      <c r="AU84" s="5" t="s">
        <v>305</v>
      </c>
      <c r="AV84" s="5" t="s">
        <v>504</v>
      </c>
      <c r="AW84" s="5"/>
      <c r="AX84" s="5" t="s">
        <v>69</v>
      </c>
      <c r="AY84" s="5"/>
      <c r="AZ84" s="5"/>
      <c r="BA84" s="5"/>
      <c r="BB84" s="5"/>
      <c r="BC84" s="8"/>
    </row>
    <row r="85" spans="1:55" x14ac:dyDescent="0.25">
      <c r="A85" s="11" t="s">
        <v>55</v>
      </c>
      <c r="B85" s="7" t="s">
        <v>55</v>
      </c>
      <c r="C85" s="7" t="s">
        <v>3776</v>
      </c>
      <c r="D85" s="5" t="s">
        <v>624</v>
      </c>
      <c r="E85" s="8" t="s">
        <v>3332</v>
      </c>
      <c r="F85" s="10" t="s">
        <v>620</v>
      </c>
      <c r="G85" s="5" t="s">
        <v>619</v>
      </c>
      <c r="H85" s="5" t="s">
        <v>143</v>
      </c>
      <c r="I85" s="5" t="s">
        <v>590</v>
      </c>
      <c r="J85" s="5" t="s">
        <v>80</v>
      </c>
      <c r="K85" s="5"/>
      <c r="L85" s="5" t="s">
        <v>620</v>
      </c>
      <c r="M85" s="5" t="s">
        <v>621</v>
      </c>
      <c r="N85" s="5" t="s">
        <v>143</v>
      </c>
      <c r="O85" s="5" t="s">
        <v>590</v>
      </c>
      <c r="P85" s="5" t="s">
        <v>117</v>
      </c>
      <c r="Q85" s="5" t="s">
        <v>180</v>
      </c>
      <c r="R85" s="5" t="s">
        <v>622</v>
      </c>
      <c r="S85" s="5" t="s">
        <v>618</v>
      </c>
      <c r="T85" s="5" t="s">
        <v>143</v>
      </c>
      <c r="U85" s="5" t="s">
        <v>590</v>
      </c>
      <c r="V85" s="5" t="s">
        <v>117</v>
      </c>
      <c r="W85" s="5" t="s">
        <v>92</v>
      </c>
      <c r="X85" s="5" t="s">
        <v>599</v>
      </c>
      <c r="Y85" s="5"/>
      <c r="Z85" s="5"/>
      <c r="AA85" s="5"/>
      <c r="AB85" s="5"/>
      <c r="AC85" s="8"/>
      <c r="AD85" s="10"/>
      <c r="AE85" s="5"/>
      <c r="AF85" s="5"/>
      <c r="AG85" s="5"/>
      <c r="AH85" s="5" t="s">
        <v>143</v>
      </c>
      <c r="AI85" s="5" t="s">
        <v>305</v>
      </c>
      <c r="AJ85" s="5" t="s">
        <v>504</v>
      </c>
      <c r="AK85" s="5"/>
      <c r="AL85" s="5" t="s">
        <v>69</v>
      </c>
      <c r="AM85" s="5"/>
      <c r="AN85" s="5" t="s">
        <v>143</v>
      </c>
      <c r="AO85" s="5" t="s">
        <v>305</v>
      </c>
      <c r="AP85" s="5" t="s">
        <v>504</v>
      </c>
      <c r="AQ85" s="5"/>
      <c r="AR85" s="5" t="s">
        <v>69</v>
      </c>
      <c r="AS85" s="5"/>
      <c r="AT85" s="5" t="s">
        <v>143</v>
      </c>
      <c r="AU85" s="5" t="s">
        <v>305</v>
      </c>
      <c r="AV85" s="5" t="s">
        <v>504</v>
      </c>
      <c r="AW85" s="5"/>
      <c r="AX85" s="5" t="s">
        <v>69</v>
      </c>
      <c r="AY85" s="5"/>
      <c r="AZ85" s="5"/>
      <c r="BA85" s="5"/>
      <c r="BB85" s="5"/>
      <c r="BC85" s="8"/>
    </row>
    <row r="86" spans="1:55" x14ac:dyDescent="0.25">
      <c r="A86" s="11" t="s">
        <v>55</v>
      </c>
      <c r="B86" s="7" t="s">
        <v>55</v>
      </c>
      <c r="C86" s="7" t="s">
        <v>3776</v>
      </c>
      <c r="D86" s="5" t="s">
        <v>625</v>
      </c>
      <c r="E86" s="8" t="s">
        <v>3333</v>
      </c>
      <c r="F86" s="10" t="s">
        <v>626</v>
      </c>
      <c r="G86" s="5" t="s">
        <v>627</v>
      </c>
      <c r="H86" s="5" t="s">
        <v>143</v>
      </c>
      <c r="I86" s="5" t="s">
        <v>590</v>
      </c>
      <c r="J86" s="5" t="s">
        <v>117</v>
      </c>
      <c r="K86" s="5" t="s">
        <v>60</v>
      </c>
      <c r="L86" s="5" t="s">
        <v>626</v>
      </c>
      <c r="M86" s="5" t="s">
        <v>628</v>
      </c>
      <c r="N86" s="5" t="s">
        <v>143</v>
      </c>
      <c r="O86" s="5" t="s">
        <v>590</v>
      </c>
      <c r="P86" s="5" t="s">
        <v>80</v>
      </c>
      <c r="Q86" s="5"/>
      <c r="R86" s="5" t="s">
        <v>629</v>
      </c>
      <c r="S86" s="5" t="s">
        <v>630</v>
      </c>
      <c r="T86" s="5" t="s">
        <v>143</v>
      </c>
      <c r="U86" s="5" t="s">
        <v>590</v>
      </c>
      <c r="V86" s="5" t="s">
        <v>62</v>
      </c>
      <c r="W86" s="5" t="s">
        <v>631</v>
      </c>
      <c r="X86" s="5" t="s">
        <v>632</v>
      </c>
      <c r="Y86" s="5"/>
      <c r="Z86" s="5"/>
      <c r="AA86" s="5"/>
      <c r="AB86" s="5"/>
      <c r="AC86" s="8"/>
      <c r="AD86" s="10"/>
      <c r="AE86" s="5"/>
      <c r="AF86" s="5"/>
      <c r="AG86" s="5"/>
      <c r="AH86" s="5" t="s">
        <v>143</v>
      </c>
      <c r="AI86" s="5" t="s">
        <v>305</v>
      </c>
      <c r="AJ86" s="5" t="s">
        <v>504</v>
      </c>
      <c r="AK86" s="5"/>
      <c r="AL86" s="5" t="s">
        <v>69</v>
      </c>
      <c r="AM86" s="5"/>
      <c r="AN86" s="5" t="s">
        <v>143</v>
      </c>
      <c r="AO86" s="5" t="s">
        <v>305</v>
      </c>
      <c r="AP86" s="5" t="s">
        <v>504</v>
      </c>
      <c r="AQ86" s="5"/>
      <c r="AR86" s="5" t="s">
        <v>69</v>
      </c>
      <c r="AS86" s="5"/>
      <c r="AT86" s="5" t="s">
        <v>143</v>
      </c>
      <c r="AU86" s="5" t="s">
        <v>305</v>
      </c>
      <c r="AV86" s="5" t="s">
        <v>504</v>
      </c>
      <c r="AW86" s="5"/>
      <c r="AX86" s="5" t="s">
        <v>69</v>
      </c>
      <c r="AY86" s="5"/>
      <c r="AZ86" s="5"/>
      <c r="BA86" s="5"/>
      <c r="BB86" s="5"/>
      <c r="BC86" s="8"/>
    </row>
    <row r="87" spans="1:55" x14ac:dyDescent="0.25">
      <c r="A87" s="11" t="s">
        <v>55</v>
      </c>
      <c r="B87" s="7" t="s">
        <v>55</v>
      </c>
      <c r="C87" s="7" t="s">
        <v>3776</v>
      </c>
      <c r="D87" s="5" t="s">
        <v>633</v>
      </c>
      <c r="E87" s="8" t="s">
        <v>3334</v>
      </c>
      <c r="F87" s="10" t="s">
        <v>632</v>
      </c>
      <c r="G87" s="5" t="s">
        <v>630</v>
      </c>
      <c r="H87" s="5" t="s">
        <v>143</v>
      </c>
      <c r="I87" s="5" t="s">
        <v>590</v>
      </c>
      <c r="J87" s="5" t="s">
        <v>62</v>
      </c>
      <c r="K87" s="5" t="s">
        <v>631</v>
      </c>
      <c r="L87" s="5" t="s">
        <v>632</v>
      </c>
      <c r="M87" s="5" t="s">
        <v>627</v>
      </c>
      <c r="N87" s="5" t="s">
        <v>143</v>
      </c>
      <c r="O87" s="5" t="s">
        <v>590</v>
      </c>
      <c r="P87" s="5" t="s">
        <v>117</v>
      </c>
      <c r="Q87" s="5" t="s">
        <v>60</v>
      </c>
      <c r="R87" s="5" t="s">
        <v>626</v>
      </c>
      <c r="S87" s="5" t="s">
        <v>628</v>
      </c>
      <c r="T87" s="5" t="s">
        <v>143</v>
      </c>
      <c r="U87" s="5" t="s">
        <v>590</v>
      </c>
      <c r="V87" s="5" t="s">
        <v>80</v>
      </c>
      <c r="W87" s="5"/>
      <c r="X87" s="5" t="s">
        <v>629</v>
      </c>
      <c r="Y87" s="5"/>
      <c r="Z87" s="5"/>
      <c r="AA87" s="5"/>
      <c r="AB87" s="5"/>
      <c r="AC87" s="8"/>
      <c r="AD87" s="10"/>
      <c r="AE87" s="5"/>
      <c r="AF87" s="5"/>
      <c r="AG87" s="5"/>
      <c r="AH87" s="5" t="s">
        <v>143</v>
      </c>
      <c r="AI87" s="5" t="s">
        <v>305</v>
      </c>
      <c r="AJ87" s="5" t="s">
        <v>504</v>
      </c>
      <c r="AK87" s="5"/>
      <c r="AL87" s="5" t="s">
        <v>69</v>
      </c>
      <c r="AM87" s="5"/>
      <c r="AN87" s="5" t="s">
        <v>143</v>
      </c>
      <c r="AO87" s="5" t="s">
        <v>305</v>
      </c>
      <c r="AP87" s="5" t="s">
        <v>504</v>
      </c>
      <c r="AQ87" s="5"/>
      <c r="AR87" s="5" t="s">
        <v>69</v>
      </c>
      <c r="AS87" s="5"/>
      <c r="AT87" s="5" t="s">
        <v>143</v>
      </c>
      <c r="AU87" s="5" t="s">
        <v>305</v>
      </c>
      <c r="AV87" s="5" t="s">
        <v>504</v>
      </c>
      <c r="AW87" s="5"/>
      <c r="AX87" s="5" t="s">
        <v>69</v>
      </c>
      <c r="AY87" s="5"/>
      <c r="AZ87" s="5"/>
      <c r="BA87" s="5"/>
      <c r="BB87" s="5"/>
      <c r="BC87" s="8"/>
    </row>
    <row r="88" spans="1:55" x14ac:dyDescent="0.25">
      <c r="A88" s="11" t="s">
        <v>55</v>
      </c>
      <c r="B88" s="7" t="s">
        <v>55</v>
      </c>
      <c r="C88" s="7" t="s">
        <v>3776</v>
      </c>
      <c r="D88" s="5" t="s">
        <v>634</v>
      </c>
      <c r="E88" s="8" t="s">
        <v>3335</v>
      </c>
      <c r="F88" s="10" t="s">
        <v>629</v>
      </c>
      <c r="G88" s="5" t="s">
        <v>628</v>
      </c>
      <c r="H88" s="5" t="s">
        <v>143</v>
      </c>
      <c r="I88" s="5" t="s">
        <v>590</v>
      </c>
      <c r="J88" s="5" t="s">
        <v>80</v>
      </c>
      <c r="K88" s="5"/>
      <c r="L88" s="5" t="s">
        <v>629</v>
      </c>
      <c r="M88" s="5" t="s">
        <v>630</v>
      </c>
      <c r="N88" s="5" t="s">
        <v>143</v>
      </c>
      <c r="O88" s="5" t="s">
        <v>590</v>
      </c>
      <c r="P88" s="5" t="s">
        <v>62</v>
      </c>
      <c r="Q88" s="5" t="s">
        <v>631</v>
      </c>
      <c r="R88" s="5" t="s">
        <v>632</v>
      </c>
      <c r="S88" s="5" t="s">
        <v>627</v>
      </c>
      <c r="T88" s="5" t="s">
        <v>143</v>
      </c>
      <c r="U88" s="5" t="s">
        <v>590</v>
      </c>
      <c r="V88" s="5" t="s">
        <v>117</v>
      </c>
      <c r="W88" s="5" t="s">
        <v>60</v>
      </c>
      <c r="X88" s="5" t="s">
        <v>626</v>
      </c>
      <c r="Y88" s="5"/>
      <c r="Z88" s="5"/>
      <c r="AA88" s="5"/>
      <c r="AB88" s="5"/>
      <c r="AC88" s="8"/>
      <c r="AD88" s="10"/>
      <c r="AE88" s="5"/>
      <c r="AF88" s="5"/>
      <c r="AG88" s="5"/>
      <c r="AH88" s="5" t="s">
        <v>143</v>
      </c>
      <c r="AI88" s="5" t="s">
        <v>305</v>
      </c>
      <c r="AJ88" s="5" t="s">
        <v>504</v>
      </c>
      <c r="AK88" s="5"/>
      <c r="AL88" s="5" t="s">
        <v>69</v>
      </c>
      <c r="AM88" s="5"/>
      <c r="AN88" s="5" t="s">
        <v>143</v>
      </c>
      <c r="AO88" s="5" t="s">
        <v>305</v>
      </c>
      <c r="AP88" s="5" t="s">
        <v>504</v>
      </c>
      <c r="AQ88" s="5"/>
      <c r="AR88" s="5" t="s">
        <v>69</v>
      </c>
      <c r="AS88" s="5"/>
      <c r="AT88" s="5" t="s">
        <v>143</v>
      </c>
      <c r="AU88" s="5" t="s">
        <v>305</v>
      </c>
      <c r="AV88" s="5" t="s">
        <v>504</v>
      </c>
      <c r="AW88" s="5"/>
      <c r="AX88" s="5" t="s">
        <v>69</v>
      </c>
      <c r="AY88" s="5"/>
      <c r="AZ88" s="5"/>
      <c r="BA88" s="5"/>
      <c r="BB88" s="5"/>
      <c r="BC88" s="8"/>
    </row>
    <row r="89" spans="1:55" x14ac:dyDescent="0.25">
      <c r="A89" s="11" t="s">
        <v>55</v>
      </c>
      <c r="B89" s="7" t="s">
        <v>55</v>
      </c>
      <c r="C89" s="7" t="s">
        <v>3776</v>
      </c>
      <c r="D89" s="5" t="s">
        <v>635</v>
      </c>
      <c r="E89" s="8" t="s">
        <v>3336</v>
      </c>
      <c r="F89" s="10" t="s">
        <v>636</v>
      </c>
      <c r="G89" s="5" t="s">
        <v>637</v>
      </c>
      <c r="H89" s="5" t="s">
        <v>143</v>
      </c>
      <c r="I89" s="5" t="s">
        <v>590</v>
      </c>
      <c r="J89" s="5" t="s">
        <v>117</v>
      </c>
      <c r="K89" s="5" t="s">
        <v>210</v>
      </c>
      <c r="L89" s="5" t="s">
        <v>636</v>
      </c>
      <c r="M89" s="5" t="s">
        <v>638</v>
      </c>
      <c r="N89" s="5" t="s">
        <v>143</v>
      </c>
      <c r="O89" s="5" t="s">
        <v>590</v>
      </c>
      <c r="P89" s="5" t="s">
        <v>80</v>
      </c>
      <c r="Q89" s="5" t="s">
        <v>254</v>
      </c>
      <c r="R89" s="5" t="s">
        <v>639</v>
      </c>
      <c r="S89" s="5" t="s">
        <v>640</v>
      </c>
      <c r="T89" s="5" t="s">
        <v>143</v>
      </c>
      <c r="U89" s="5" t="s">
        <v>590</v>
      </c>
      <c r="V89" s="5" t="s">
        <v>62</v>
      </c>
      <c r="W89" s="5" t="s">
        <v>631</v>
      </c>
      <c r="X89" s="5" t="s">
        <v>641</v>
      </c>
      <c r="Y89" s="5"/>
      <c r="Z89" s="5"/>
      <c r="AA89" s="5"/>
      <c r="AB89" s="5"/>
      <c r="AC89" s="8"/>
      <c r="AD89" s="10"/>
      <c r="AE89" s="5"/>
      <c r="AF89" s="5"/>
      <c r="AG89" s="5"/>
      <c r="AH89" s="5" t="s">
        <v>143</v>
      </c>
      <c r="AI89" s="5" t="s">
        <v>305</v>
      </c>
      <c r="AJ89" s="5" t="s">
        <v>504</v>
      </c>
      <c r="AK89" s="5"/>
      <c r="AL89" s="5" t="s">
        <v>69</v>
      </c>
      <c r="AM89" s="5"/>
      <c r="AN89" s="5" t="s">
        <v>143</v>
      </c>
      <c r="AO89" s="5" t="s">
        <v>305</v>
      </c>
      <c r="AP89" s="5" t="s">
        <v>504</v>
      </c>
      <c r="AQ89" s="5"/>
      <c r="AR89" s="5" t="s">
        <v>69</v>
      </c>
      <c r="AS89" s="5"/>
      <c r="AT89" s="5" t="s">
        <v>143</v>
      </c>
      <c r="AU89" s="5" t="s">
        <v>305</v>
      </c>
      <c r="AV89" s="5" t="s">
        <v>504</v>
      </c>
      <c r="AW89" s="5"/>
      <c r="AX89" s="5" t="s">
        <v>69</v>
      </c>
      <c r="AY89" s="5"/>
      <c r="AZ89" s="5"/>
      <c r="BA89" s="5"/>
      <c r="BB89" s="5"/>
      <c r="BC89" s="8"/>
    </row>
    <row r="90" spans="1:55" x14ac:dyDescent="0.25">
      <c r="A90" s="11" t="s">
        <v>55</v>
      </c>
      <c r="B90" s="7" t="s">
        <v>55</v>
      </c>
      <c r="C90" s="7" t="s">
        <v>3776</v>
      </c>
      <c r="D90" s="5" t="s">
        <v>642</v>
      </c>
      <c r="E90" s="8" t="s">
        <v>3337</v>
      </c>
      <c r="F90" s="10" t="s">
        <v>641</v>
      </c>
      <c r="G90" s="5" t="s">
        <v>640</v>
      </c>
      <c r="H90" s="5" t="s">
        <v>143</v>
      </c>
      <c r="I90" s="5" t="s">
        <v>590</v>
      </c>
      <c r="J90" s="5" t="s">
        <v>62</v>
      </c>
      <c r="K90" s="5" t="s">
        <v>631</v>
      </c>
      <c r="L90" s="5" t="s">
        <v>641</v>
      </c>
      <c r="M90" s="5" t="s">
        <v>637</v>
      </c>
      <c r="N90" s="5" t="s">
        <v>143</v>
      </c>
      <c r="O90" s="5" t="s">
        <v>590</v>
      </c>
      <c r="P90" s="5" t="s">
        <v>117</v>
      </c>
      <c r="Q90" s="5" t="s">
        <v>210</v>
      </c>
      <c r="R90" s="5" t="s">
        <v>636</v>
      </c>
      <c r="S90" s="5" t="s">
        <v>638</v>
      </c>
      <c r="T90" s="5" t="s">
        <v>143</v>
      </c>
      <c r="U90" s="5" t="s">
        <v>590</v>
      </c>
      <c r="V90" s="5" t="s">
        <v>80</v>
      </c>
      <c r="W90" s="5" t="s">
        <v>254</v>
      </c>
      <c r="X90" s="5" t="s">
        <v>639</v>
      </c>
      <c r="Y90" s="5"/>
      <c r="Z90" s="5"/>
      <c r="AA90" s="5"/>
      <c r="AB90" s="5"/>
      <c r="AC90" s="8"/>
      <c r="AD90" s="10"/>
      <c r="AE90" s="5"/>
      <c r="AF90" s="5"/>
      <c r="AG90" s="5"/>
      <c r="AH90" s="5" t="s">
        <v>143</v>
      </c>
      <c r="AI90" s="5" t="s">
        <v>305</v>
      </c>
      <c r="AJ90" s="5" t="s">
        <v>504</v>
      </c>
      <c r="AK90" s="5"/>
      <c r="AL90" s="5" t="s">
        <v>69</v>
      </c>
      <c r="AM90" s="5"/>
      <c r="AN90" s="5" t="s">
        <v>143</v>
      </c>
      <c r="AO90" s="5" t="s">
        <v>305</v>
      </c>
      <c r="AP90" s="5" t="s">
        <v>504</v>
      </c>
      <c r="AQ90" s="5"/>
      <c r="AR90" s="5" t="s">
        <v>69</v>
      </c>
      <c r="AS90" s="5"/>
      <c r="AT90" s="5" t="s">
        <v>143</v>
      </c>
      <c r="AU90" s="5" t="s">
        <v>305</v>
      </c>
      <c r="AV90" s="5" t="s">
        <v>504</v>
      </c>
      <c r="AW90" s="5"/>
      <c r="AX90" s="5" t="s">
        <v>69</v>
      </c>
      <c r="AY90" s="5"/>
      <c r="AZ90" s="5"/>
      <c r="BA90" s="5"/>
      <c r="BB90" s="5"/>
      <c r="BC90" s="8"/>
    </row>
    <row r="91" spans="1:55" x14ac:dyDescent="0.25">
      <c r="A91" s="11" t="s">
        <v>55</v>
      </c>
      <c r="B91" s="7" t="s">
        <v>55</v>
      </c>
      <c r="C91" s="7" t="s">
        <v>3776</v>
      </c>
      <c r="D91" s="5" t="s">
        <v>643</v>
      </c>
      <c r="E91" s="8" t="s">
        <v>3338</v>
      </c>
      <c r="F91" s="10" t="s">
        <v>639</v>
      </c>
      <c r="G91" s="5" t="s">
        <v>638</v>
      </c>
      <c r="H91" s="5" t="s">
        <v>143</v>
      </c>
      <c r="I91" s="5" t="s">
        <v>590</v>
      </c>
      <c r="J91" s="5" t="s">
        <v>80</v>
      </c>
      <c r="K91" s="5" t="s">
        <v>254</v>
      </c>
      <c r="L91" s="5" t="s">
        <v>639</v>
      </c>
      <c r="M91" s="5" t="s">
        <v>640</v>
      </c>
      <c r="N91" s="5" t="s">
        <v>143</v>
      </c>
      <c r="O91" s="5" t="s">
        <v>590</v>
      </c>
      <c r="P91" s="5" t="s">
        <v>62</v>
      </c>
      <c r="Q91" s="5" t="s">
        <v>631</v>
      </c>
      <c r="R91" s="5" t="s">
        <v>641</v>
      </c>
      <c r="S91" s="5" t="s">
        <v>637</v>
      </c>
      <c r="T91" s="5" t="s">
        <v>143</v>
      </c>
      <c r="U91" s="5" t="s">
        <v>590</v>
      </c>
      <c r="V91" s="5" t="s">
        <v>117</v>
      </c>
      <c r="W91" s="5" t="s">
        <v>210</v>
      </c>
      <c r="X91" s="5" t="s">
        <v>636</v>
      </c>
      <c r="Y91" s="5"/>
      <c r="Z91" s="5"/>
      <c r="AA91" s="5"/>
      <c r="AB91" s="5"/>
      <c r="AC91" s="8"/>
      <c r="AD91" s="10"/>
      <c r="AE91" s="5"/>
      <c r="AF91" s="5"/>
      <c r="AG91" s="5"/>
      <c r="AH91" s="5" t="s">
        <v>143</v>
      </c>
      <c r="AI91" s="5" t="s">
        <v>305</v>
      </c>
      <c r="AJ91" s="5" t="s">
        <v>504</v>
      </c>
      <c r="AK91" s="5"/>
      <c r="AL91" s="5" t="s">
        <v>69</v>
      </c>
      <c r="AM91" s="5"/>
      <c r="AN91" s="5" t="s">
        <v>143</v>
      </c>
      <c r="AO91" s="5" t="s">
        <v>305</v>
      </c>
      <c r="AP91" s="5" t="s">
        <v>504</v>
      </c>
      <c r="AQ91" s="5"/>
      <c r="AR91" s="5" t="s">
        <v>69</v>
      </c>
      <c r="AS91" s="5"/>
      <c r="AT91" s="5" t="s">
        <v>143</v>
      </c>
      <c r="AU91" s="5" t="s">
        <v>305</v>
      </c>
      <c r="AV91" s="5" t="s">
        <v>504</v>
      </c>
      <c r="AW91" s="5"/>
      <c r="AX91" s="5" t="s">
        <v>69</v>
      </c>
      <c r="AY91" s="5"/>
      <c r="AZ91" s="5"/>
      <c r="BA91" s="5"/>
      <c r="BB91" s="5"/>
      <c r="BC91" s="8"/>
    </row>
    <row r="92" spans="1:55" x14ac:dyDescent="0.25">
      <c r="A92" s="11" t="s">
        <v>55</v>
      </c>
      <c r="B92" s="7" t="s">
        <v>55</v>
      </c>
      <c r="C92" s="7" t="s">
        <v>3776</v>
      </c>
      <c r="D92" s="5" t="s">
        <v>644</v>
      </c>
      <c r="E92" s="8" t="s">
        <v>3339</v>
      </c>
      <c r="F92" s="10" t="s">
        <v>645</v>
      </c>
      <c r="G92" s="5" t="s">
        <v>646</v>
      </c>
      <c r="H92" s="5" t="s">
        <v>143</v>
      </c>
      <c r="I92" s="5" t="s">
        <v>590</v>
      </c>
      <c r="J92" s="5" t="s">
        <v>100</v>
      </c>
      <c r="K92" s="5"/>
      <c r="L92" s="5" t="s">
        <v>645</v>
      </c>
      <c r="M92" s="5" t="s">
        <v>647</v>
      </c>
      <c r="N92" s="5" t="s">
        <v>143</v>
      </c>
      <c r="O92" s="5" t="s">
        <v>590</v>
      </c>
      <c r="P92" s="5" t="s">
        <v>80</v>
      </c>
      <c r="Q92" s="5" t="s">
        <v>613</v>
      </c>
      <c r="R92" s="5" t="s">
        <v>648</v>
      </c>
      <c r="S92" s="5" t="s">
        <v>649</v>
      </c>
      <c r="T92" s="5" t="s">
        <v>143</v>
      </c>
      <c r="U92" s="5" t="s">
        <v>590</v>
      </c>
      <c r="V92" s="5" t="s">
        <v>173</v>
      </c>
      <c r="W92" s="5"/>
      <c r="X92" s="5" t="s">
        <v>650</v>
      </c>
      <c r="Y92" s="5"/>
      <c r="Z92" s="5"/>
      <c r="AA92" s="5"/>
      <c r="AB92" s="5"/>
      <c r="AC92" s="8"/>
      <c r="AD92" s="10"/>
      <c r="AE92" s="5"/>
      <c r="AF92" s="5"/>
      <c r="AG92" s="5"/>
      <c r="AH92" s="5" t="s">
        <v>143</v>
      </c>
      <c r="AI92" s="5" t="s">
        <v>305</v>
      </c>
      <c r="AJ92" s="5" t="s">
        <v>504</v>
      </c>
      <c r="AK92" s="5"/>
      <c r="AL92" s="5" t="s">
        <v>69</v>
      </c>
      <c r="AM92" s="5"/>
      <c r="AN92" s="5" t="s">
        <v>143</v>
      </c>
      <c r="AO92" s="5" t="s">
        <v>305</v>
      </c>
      <c r="AP92" s="5" t="s">
        <v>504</v>
      </c>
      <c r="AQ92" s="5"/>
      <c r="AR92" s="5" t="s">
        <v>69</v>
      </c>
      <c r="AS92" s="5"/>
      <c r="AT92" s="5" t="s">
        <v>143</v>
      </c>
      <c r="AU92" s="5" t="s">
        <v>305</v>
      </c>
      <c r="AV92" s="5" t="s">
        <v>504</v>
      </c>
      <c r="AW92" s="5"/>
      <c r="AX92" s="5" t="s">
        <v>69</v>
      </c>
      <c r="AY92" s="5"/>
      <c r="AZ92" s="5"/>
      <c r="BA92" s="5"/>
      <c r="BB92" s="5"/>
      <c r="BC92" s="8"/>
    </row>
    <row r="93" spans="1:55" x14ac:dyDescent="0.25">
      <c r="A93" s="11" t="s">
        <v>55</v>
      </c>
      <c r="B93" s="7" t="s">
        <v>55</v>
      </c>
      <c r="C93" s="7" t="s">
        <v>3776</v>
      </c>
      <c r="D93" s="5" t="s">
        <v>651</v>
      </c>
      <c r="E93" s="8" t="s">
        <v>3340</v>
      </c>
      <c r="F93" s="10" t="s">
        <v>650</v>
      </c>
      <c r="G93" s="5" t="s">
        <v>649</v>
      </c>
      <c r="H93" s="5" t="s">
        <v>143</v>
      </c>
      <c r="I93" s="5" t="s">
        <v>590</v>
      </c>
      <c r="J93" s="5" t="s">
        <v>173</v>
      </c>
      <c r="K93" s="5"/>
      <c r="L93" s="5" t="s">
        <v>650</v>
      </c>
      <c r="M93" s="5" t="s">
        <v>646</v>
      </c>
      <c r="N93" s="5" t="s">
        <v>143</v>
      </c>
      <c r="O93" s="5" t="s">
        <v>590</v>
      </c>
      <c r="P93" s="5" t="s">
        <v>100</v>
      </c>
      <c r="Q93" s="5"/>
      <c r="R93" s="5" t="s">
        <v>645</v>
      </c>
      <c r="S93" s="5" t="s">
        <v>647</v>
      </c>
      <c r="T93" s="5" t="s">
        <v>143</v>
      </c>
      <c r="U93" s="5" t="s">
        <v>590</v>
      </c>
      <c r="V93" s="5" t="s">
        <v>80</v>
      </c>
      <c r="W93" s="5" t="s">
        <v>613</v>
      </c>
      <c r="X93" s="5" t="s">
        <v>648</v>
      </c>
      <c r="Y93" s="5"/>
      <c r="Z93" s="5"/>
      <c r="AA93" s="5"/>
      <c r="AB93" s="5"/>
      <c r="AC93" s="8"/>
      <c r="AD93" s="10"/>
      <c r="AE93" s="5"/>
      <c r="AF93" s="5"/>
      <c r="AG93" s="5"/>
      <c r="AH93" s="5" t="s">
        <v>143</v>
      </c>
      <c r="AI93" s="5" t="s">
        <v>305</v>
      </c>
      <c r="AJ93" s="5" t="s">
        <v>504</v>
      </c>
      <c r="AK93" s="5"/>
      <c r="AL93" s="5" t="s">
        <v>69</v>
      </c>
      <c r="AM93" s="5"/>
      <c r="AN93" s="5" t="s">
        <v>143</v>
      </c>
      <c r="AO93" s="5" t="s">
        <v>305</v>
      </c>
      <c r="AP93" s="5" t="s">
        <v>504</v>
      </c>
      <c r="AQ93" s="5"/>
      <c r="AR93" s="5" t="s">
        <v>69</v>
      </c>
      <c r="AS93" s="5"/>
      <c r="AT93" s="5" t="s">
        <v>143</v>
      </c>
      <c r="AU93" s="5" t="s">
        <v>305</v>
      </c>
      <c r="AV93" s="5" t="s">
        <v>504</v>
      </c>
      <c r="AW93" s="5"/>
      <c r="AX93" s="5" t="s">
        <v>69</v>
      </c>
      <c r="AY93" s="5"/>
      <c r="AZ93" s="5"/>
      <c r="BA93" s="5"/>
      <c r="BB93" s="5"/>
      <c r="BC93" s="8"/>
    </row>
    <row r="94" spans="1:55" x14ac:dyDescent="0.25">
      <c r="A94" s="11" t="s">
        <v>55</v>
      </c>
      <c r="B94" s="7" t="s">
        <v>55</v>
      </c>
      <c r="C94" s="7" t="s">
        <v>3776</v>
      </c>
      <c r="D94" s="5" t="s">
        <v>652</v>
      </c>
      <c r="E94" s="8" t="s">
        <v>3341</v>
      </c>
      <c r="F94" s="10" t="s">
        <v>648</v>
      </c>
      <c r="G94" s="5" t="s">
        <v>647</v>
      </c>
      <c r="H94" s="5" t="s">
        <v>143</v>
      </c>
      <c r="I94" s="5" t="s">
        <v>590</v>
      </c>
      <c r="J94" s="5" t="s">
        <v>80</v>
      </c>
      <c r="K94" s="5" t="s">
        <v>613</v>
      </c>
      <c r="L94" s="5" t="s">
        <v>648</v>
      </c>
      <c r="M94" s="5" t="s">
        <v>649</v>
      </c>
      <c r="N94" s="5" t="s">
        <v>143</v>
      </c>
      <c r="O94" s="5" t="s">
        <v>590</v>
      </c>
      <c r="P94" s="5" t="s">
        <v>173</v>
      </c>
      <c r="Q94" s="5"/>
      <c r="R94" s="5" t="s">
        <v>650</v>
      </c>
      <c r="S94" s="5" t="s">
        <v>646</v>
      </c>
      <c r="T94" s="5" t="s">
        <v>143</v>
      </c>
      <c r="U94" s="5" t="s">
        <v>590</v>
      </c>
      <c r="V94" s="5" t="s">
        <v>100</v>
      </c>
      <c r="W94" s="5"/>
      <c r="X94" s="5" t="s">
        <v>645</v>
      </c>
      <c r="Y94" s="5"/>
      <c r="Z94" s="5"/>
      <c r="AA94" s="5"/>
      <c r="AB94" s="5"/>
      <c r="AC94" s="8"/>
      <c r="AD94" s="10"/>
      <c r="AE94" s="5"/>
      <c r="AF94" s="5"/>
      <c r="AG94" s="5"/>
      <c r="AH94" s="5" t="s">
        <v>143</v>
      </c>
      <c r="AI94" s="5" t="s">
        <v>305</v>
      </c>
      <c r="AJ94" s="5" t="s">
        <v>504</v>
      </c>
      <c r="AK94" s="5"/>
      <c r="AL94" s="5" t="s">
        <v>69</v>
      </c>
      <c r="AM94" s="5"/>
      <c r="AN94" s="5" t="s">
        <v>143</v>
      </c>
      <c r="AO94" s="5" t="s">
        <v>305</v>
      </c>
      <c r="AP94" s="5" t="s">
        <v>504</v>
      </c>
      <c r="AQ94" s="5"/>
      <c r="AR94" s="5" t="s">
        <v>69</v>
      </c>
      <c r="AS94" s="5"/>
      <c r="AT94" s="5" t="s">
        <v>143</v>
      </c>
      <c r="AU94" s="5" t="s">
        <v>305</v>
      </c>
      <c r="AV94" s="5" t="s">
        <v>504</v>
      </c>
      <c r="AW94" s="5"/>
      <c r="AX94" s="5" t="s">
        <v>69</v>
      </c>
      <c r="AY94" s="5"/>
      <c r="AZ94" s="5"/>
      <c r="BA94" s="5"/>
      <c r="BB94" s="5"/>
      <c r="BC94" s="8"/>
    </row>
    <row r="95" spans="1:55" s="50" customFormat="1" x14ac:dyDescent="0.25">
      <c r="A95" s="59" t="s">
        <v>653</v>
      </c>
      <c r="B95" s="67" t="s">
        <v>653</v>
      </c>
      <c r="C95" s="68" t="s">
        <v>55</v>
      </c>
      <c r="D95" s="61" t="s">
        <v>654</v>
      </c>
      <c r="E95" s="63" t="s">
        <v>3342</v>
      </c>
      <c r="F95" s="64" t="s">
        <v>655</v>
      </c>
      <c r="G95" s="61" t="s">
        <v>656</v>
      </c>
      <c r="H95" s="61" t="s">
        <v>203</v>
      </c>
      <c r="I95" s="61" t="s">
        <v>657</v>
      </c>
      <c r="J95" s="61" t="s">
        <v>117</v>
      </c>
      <c r="K95" s="61" t="s">
        <v>60</v>
      </c>
      <c r="L95" s="61" t="s">
        <v>655</v>
      </c>
      <c r="M95" s="66" t="s">
        <v>658</v>
      </c>
      <c r="N95" s="61" t="s">
        <v>203</v>
      </c>
      <c r="O95" s="61" t="s">
        <v>657</v>
      </c>
      <c r="P95" s="61" t="s">
        <v>80</v>
      </c>
      <c r="Q95" s="61" t="s">
        <v>316</v>
      </c>
      <c r="R95" s="61" t="s">
        <v>659</v>
      </c>
      <c r="S95" s="61" t="s">
        <v>660</v>
      </c>
      <c r="T95" s="61" t="s">
        <v>203</v>
      </c>
      <c r="U95" s="61" t="s">
        <v>657</v>
      </c>
      <c r="V95" s="61" t="s">
        <v>77</v>
      </c>
      <c r="W95" s="61"/>
      <c r="X95" s="61" t="s">
        <v>661</v>
      </c>
      <c r="Y95" s="61" t="s">
        <v>67</v>
      </c>
      <c r="Z95" s="61" t="s">
        <v>203</v>
      </c>
      <c r="AA95" s="61" t="s">
        <v>3730</v>
      </c>
      <c r="AB95" s="61" t="s">
        <v>663</v>
      </c>
      <c r="AC95" s="63" t="s">
        <v>69</v>
      </c>
      <c r="AD95" s="64" t="s">
        <v>664</v>
      </c>
      <c r="AE95" s="61" t="s">
        <v>665</v>
      </c>
      <c r="AF95" s="61" t="s">
        <v>666</v>
      </c>
      <c r="AG95" s="61" t="s">
        <v>667</v>
      </c>
      <c r="AH95" s="61" t="s">
        <v>203</v>
      </c>
      <c r="AI95" s="61" t="s">
        <v>657</v>
      </c>
      <c r="AJ95" s="66" t="s">
        <v>75</v>
      </c>
      <c r="AK95" s="66"/>
      <c r="AL95" s="61" t="s">
        <v>666</v>
      </c>
      <c r="AM95" s="61" t="s">
        <v>668</v>
      </c>
      <c r="AN95" s="61" t="s">
        <v>203</v>
      </c>
      <c r="AO95" s="61" t="s">
        <v>657</v>
      </c>
      <c r="AP95" s="61" t="s">
        <v>461</v>
      </c>
      <c r="AQ95" s="61"/>
      <c r="AR95" s="61" t="s">
        <v>669</v>
      </c>
      <c r="AS95" s="61" t="s">
        <v>670</v>
      </c>
      <c r="AT95" s="61" t="s">
        <v>203</v>
      </c>
      <c r="AU95" s="61" t="s">
        <v>671</v>
      </c>
      <c r="AV95" s="61" t="s">
        <v>132</v>
      </c>
      <c r="AW95" s="61"/>
      <c r="AX95" s="61" t="s">
        <v>672</v>
      </c>
      <c r="AY95" s="61"/>
      <c r="AZ95" s="61"/>
      <c r="BA95" s="61"/>
      <c r="BB95" s="61"/>
      <c r="BC95" s="63"/>
    </row>
    <row r="96" spans="1:55" s="50" customFormat="1" x14ac:dyDescent="0.25">
      <c r="A96" s="59" t="s">
        <v>653</v>
      </c>
      <c r="B96" s="67" t="s">
        <v>653</v>
      </c>
      <c r="C96" s="68" t="s">
        <v>55</v>
      </c>
      <c r="D96" s="61" t="s">
        <v>673</v>
      </c>
      <c r="E96" s="63" t="s">
        <v>3343</v>
      </c>
      <c r="F96" s="64" t="s">
        <v>661</v>
      </c>
      <c r="G96" s="61" t="s">
        <v>660</v>
      </c>
      <c r="H96" s="61" t="s">
        <v>203</v>
      </c>
      <c r="I96" s="61" t="s">
        <v>657</v>
      </c>
      <c r="J96" s="61" t="s">
        <v>77</v>
      </c>
      <c r="K96" s="61"/>
      <c r="L96" s="61" t="s">
        <v>661</v>
      </c>
      <c r="M96" s="61" t="s">
        <v>656</v>
      </c>
      <c r="N96" s="61" t="s">
        <v>203</v>
      </c>
      <c r="O96" s="61" t="s">
        <v>657</v>
      </c>
      <c r="P96" s="61" t="s">
        <v>117</v>
      </c>
      <c r="Q96" s="61" t="s">
        <v>60</v>
      </c>
      <c r="R96" s="61" t="s">
        <v>655</v>
      </c>
      <c r="S96" s="66" t="s">
        <v>658</v>
      </c>
      <c r="T96" s="61" t="s">
        <v>203</v>
      </c>
      <c r="U96" s="61" t="s">
        <v>657</v>
      </c>
      <c r="V96" s="61" t="s">
        <v>80</v>
      </c>
      <c r="W96" s="61" t="s">
        <v>316</v>
      </c>
      <c r="X96" s="61" t="s">
        <v>659</v>
      </c>
      <c r="Y96" s="61" t="s">
        <v>67</v>
      </c>
      <c r="Z96" s="61" t="s">
        <v>203</v>
      </c>
      <c r="AA96" s="61" t="s">
        <v>3730</v>
      </c>
      <c r="AB96" s="61" t="s">
        <v>663</v>
      </c>
      <c r="AC96" s="63" t="s">
        <v>69</v>
      </c>
      <c r="AD96" s="64" t="s">
        <v>674</v>
      </c>
      <c r="AE96" s="61" t="s">
        <v>675</v>
      </c>
      <c r="AF96" s="61" t="s">
        <v>672</v>
      </c>
      <c r="AG96" s="61" t="s">
        <v>670</v>
      </c>
      <c r="AH96" s="61" t="s">
        <v>203</v>
      </c>
      <c r="AI96" s="61" t="s">
        <v>671</v>
      </c>
      <c r="AJ96" s="61" t="s">
        <v>132</v>
      </c>
      <c r="AK96" s="61"/>
      <c r="AL96" s="61" t="s">
        <v>672</v>
      </c>
      <c r="AM96" s="61" t="s">
        <v>667</v>
      </c>
      <c r="AN96" s="61" t="s">
        <v>203</v>
      </c>
      <c r="AO96" s="61" t="s">
        <v>657</v>
      </c>
      <c r="AP96" s="61" t="s">
        <v>75</v>
      </c>
      <c r="AQ96" s="66"/>
      <c r="AR96" s="61" t="s">
        <v>666</v>
      </c>
      <c r="AS96" s="61" t="s">
        <v>668</v>
      </c>
      <c r="AT96" s="61" t="s">
        <v>203</v>
      </c>
      <c r="AU96" s="61" t="s">
        <v>657</v>
      </c>
      <c r="AV96" s="61" t="s">
        <v>461</v>
      </c>
      <c r="AW96" s="61"/>
      <c r="AX96" s="61" t="s">
        <v>669</v>
      </c>
      <c r="AY96" s="61"/>
      <c r="AZ96" s="61"/>
      <c r="BA96" s="61"/>
      <c r="BB96" s="61"/>
      <c r="BC96" s="63"/>
    </row>
    <row r="97" spans="1:55" s="50" customFormat="1" x14ac:dyDescent="0.25">
      <c r="A97" s="59" t="s">
        <v>653</v>
      </c>
      <c r="B97" s="67" t="s">
        <v>653</v>
      </c>
      <c r="C97" s="68" t="s">
        <v>55</v>
      </c>
      <c r="D97" s="61" t="s">
        <v>676</v>
      </c>
      <c r="E97" s="63" t="s">
        <v>3344</v>
      </c>
      <c r="F97" s="64" t="s">
        <v>659</v>
      </c>
      <c r="G97" s="61" t="s">
        <v>658</v>
      </c>
      <c r="H97" s="61" t="s">
        <v>203</v>
      </c>
      <c r="I97" s="61" t="s">
        <v>657</v>
      </c>
      <c r="J97" s="61" t="s">
        <v>80</v>
      </c>
      <c r="K97" s="61" t="s">
        <v>316</v>
      </c>
      <c r="L97" s="61" t="s">
        <v>659</v>
      </c>
      <c r="M97" s="66" t="s">
        <v>660</v>
      </c>
      <c r="N97" s="61" t="s">
        <v>203</v>
      </c>
      <c r="O97" s="61" t="s">
        <v>657</v>
      </c>
      <c r="P97" s="61" t="s">
        <v>77</v>
      </c>
      <c r="Q97" s="61"/>
      <c r="R97" s="61" t="s">
        <v>661</v>
      </c>
      <c r="S97" s="61" t="s">
        <v>656</v>
      </c>
      <c r="T97" s="61" t="s">
        <v>203</v>
      </c>
      <c r="U97" s="61" t="s">
        <v>657</v>
      </c>
      <c r="V97" s="61" t="s">
        <v>117</v>
      </c>
      <c r="W97" s="61" t="s">
        <v>60</v>
      </c>
      <c r="X97" s="61" t="s">
        <v>655</v>
      </c>
      <c r="Y97" s="61" t="s">
        <v>67</v>
      </c>
      <c r="Z97" s="61" t="s">
        <v>203</v>
      </c>
      <c r="AA97" s="61" t="s">
        <v>3730</v>
      </c>
      <c r="AB97" s="61" t="s">
        <v>663</v>
      </c>
      <c r="AC97" s="63" t="s">
        <v>69</v>
      </c>
      <c r="AD97" s="64" t="s">
        <v>677</v>
      </c>
      <c r="AE97" s="61" t="s">
        <v>678</v>
      </c>
      <c r="AF97" s="61" t="s">
        <v>669</v>
      </c>
      <c r="AG97" s="61" t="s">
        <v>668</v>
      </c>
      <c r="AH97" s="61" t="s">
        <v>203</v>
      </c>
      <c r="AI97" s="61" t="s">
        <v>657</v>
      </c>
      <c r="AJ97" s="66" t="s">
        <v>461</v>
      </c>
      <c r="AK97" s="66"/>
      <c r="AL97" s="61" t="s">
        <v>669</v>
      </c>
      <c r="AM97" s="61" t="s">
        <v>670</v>
      </c>
      <c r="AN97" s="61" t="s">
        <v>203</v>
      </c>
      <c r="AO97" s="61" t="s">
        <v>671</v>
      </c>
      <c r="AP97" s="61" t="s">
        <v>132</v>
      </c>
      <c r="AQ97" s="61"/>
      <c r="AR97" s="61" t="s">
        <v>672</v>
      </c>
      <c r="AS97" s="61" t="s">
        <v>667</v>
      </c>
      <c r="AT97" s="61" t="s">
        <v>203</v>
      </c>
      <c r="AU97" s="61" t="s">
        <v>657</v>
      </c>
      <c r="AV97" s="61" t="s">
        <v>75</v>
      </c>
      <c r="AW97" s="66"/>
      <c r="AX97" s="61" t="s">
        <v>666</v>
      </c>
      <c r="AY97" s="61"/>
      <c r="AZ97" s="61"/>
      <c r="BA97" s="61"/>
      <c r="BB97" s="61"/>
      <c r="BC97" s="63"/>
    </row>
    <row r="98" spans="1:55" s="50" customFormat="1" x14ac:dyDescent="0.25">
      <c r="A98" s="59" t="s">
        <v>653</v>
      </c>
      <c r="B98" s="67" t="s">
        <v>653</v>
      </c>
      <c r="C98" s="68" t="s">
        <v>55</v>
      </c>
      <c r="D98" s="61" t="s">
        <v>679</v>
      </c>
      <c r="E98" s="63" t="s">
        <v>3345</v>
      </c>
      <c r="F98" s="64" t="s">
        <v>680</v>
      </c>
      <c r="G98" s="61" t="s">
        <v>681</v>
      </c>
      <c r="H98" s="61" t="s">
        <v>203</v>
      </c>
      <c r="I98" s="61" t="s">
        <v>657</v>
      </c>
      <c r="J98" s="61" t="s">
        <v>117</v>
      </c>
      <c r="K98" s="61" t="s">
        <v>118</v>
      </c>
      <c r="L98" s="61" t="s">
        <v>680</v>
      </c>
      <c r="M98" s="66" t="s">
        <v>682</v>
      </c>
      <c r="N98" s="61" t="s">
        <v>203</v>
      </c>
      <c r="O98" s="61" t="s">
        <v>657</v>
      </c>
      <c r="P98" s="61" t="s">
        <v>80</v>
      </c>
      <c r="Q98" s="61" t="s">
        <v>254</v>
      </c>
      <c r="R98" s="61" t="s">
        <v>683</v>
      </c>
      <c r="S98" s="61" t="s">
        <v>684</v>
      </c>
      <c r="T98" s="61" t="s">
        <v>203</v>
      </c>
      <c r="U98" s="61" t="s">
        <v>657</v>
      </c>
      <c r="V98" s="61" t="s">
        <v>117</v>
      </c>
      <c r="W98" s="61" t="s">
        <v>92</v>
      </c>
      <c r="X98" s="61" t="s">
        <v>685</v>
      </c>
      <c r="Y98" s="61" t="s">
        <v>67</v>
      </c>
      <c r="Z98" s="61" t="s">
        <v>203</v>
      </c>
      <c r="AA98" s="61" t="s">
        <v>3730</v>
      </c>
      <c r="AB98" s="61" t="s">
        <v>663</v>
      </c>
      <c r="AC98" s="63" t="s">
        <v>69</v>
      </c>
      <c r="AD98" s="64" t="s">
        <v>686</v>
      </c>
      <c r="AE98" s="61" t="s">
        <v>687</v>
      </c>
      <c r="AF98" s="61" t="s">
        <v>688</v>
      </c>
      <c r="AG98" s="61" t="s">
        <v>689</v>
      </c>
      <c r="AH98" s="61" t="s">
        <v>203</v>
      </c>
      <c r="AI98" s="61" t="s">
        <v>657</v>
      </c>
      <c r="AJ98" s="61" t="s">
        <v>80</v>
      </c>
      <c r="AK98" s="66" t="s">
        <v>75</v>
      </c>
      <c r="AL98" s="61" t="s">
        <v>688</v>
      </c>
      <c r="AM98" s="61" t="s">
        <v>690</v>
      </c>
      <c r="AN98" s="61" t="s">
        <v>203</v>
      </c>
      <c r="AO98" s="61" t="s">
        <v>657</v>
      </c>
      <c r="AP98" s="61" t="s">
        <v>77</v>
      </c>
      <c r="AQ98" s="61"/>
      <c r="AR98" s="61" t="s">
        <v>691</v>
      </c>
      <c r="AS98" s="61" t="s">
        <v>692</v>
      </c>
      <c r="AT98" s="61" t="s">
        <v>203</v>
      </c>
      <c r="AU98" s="61" t="s">
        <v>657</v>
      </c>
      <c r="AV98" s="61" t="s">
        <v>62</v>
      </c>
      <c r="AW98" s="61"/>
      <c r="AX98" s="61" t="s">
        <v>693</v>
      </c>
      <c r="AY98" s="61"/>
      <c r="AZ98" s="61"/>
      <c r="BA98" s="61"/>
      <c r="BB98" s="61"/>
      <c r="BC98" s="63"/>
    </row>
    <row r="99" spans="1:55" s="50" customFormat="1" x14ac:dyDescent="0.25">
      <c r="A99" s="59" t="s">
        <v>653</v>
      </c>
      <c r="B99" s="67" t="s">
        <v>653</v>
      </c>
      <c r="C99" s="68" t="s">
        <v>55</v>
      </c>
      <c r="D99" s="61" t="s">
        <v>694</v>
      </c>
      <c r="E99" s="63" t="s">
        <v>3346</v>
      </c>
      <c r="F99" s="64" t="s">
        <v>685</v>
      </c>
      <c r="G99" s="61" t="s">
        <v>684</v>
      </c>
      <c r="H99" s="61" t="s">
        <v>203</v>
      </c>
      <c r="I99" s="61" t="s">
        <v>657</v>
      </c>
      <c r="J99" s="61" t="s">
        <v>117</v>
      </c>
      <c r="K99" s="61" t="s">
        <v>92</v>
      </c>
      <c r="L99" s="61" t="s">
        <v>685</v>
      </c>
      <c r="M99" s="61" t="s">
        <v>681</v>
      </c>
      <c r="N99" s="61" t="s">
        <v>203</v>
      </c>
      <c r="O99" s="61" t="s">
        <v>657</v>
      </c>
      <c r="P99" s="61" t="s">
        <v>117</v>
      </c>
      <c r="Q99" s="61" t="s">
        <v>118</v>
      </c>
      <c r="R99" s="61" t="s">
        <v>680</v>
      </c>
      <c r="S99" s="61" t="s">
        <v>682</v>
      </c>
      <c r="T99" s="61" t="s">
        <v>203</v>
      </c>
      <c r="U99" s="61" t="s">
        <v>657</v>
      </c>
      <c r="V99" s="61" t="s">
        <v>80</v>
      </c>
      <c r="W99" s="61" t="s">
        <v>254</v>
      </c>
      <c r="X99" s="61" t="s">
        <v>683</v>
      </c>
      <c r="Y99" s="61" t="s">
        <v>67</v>
      </c>
      <c r="Z99" s="61" t="s">
        <v>203</v>
      </c>
      <c r="AA99" s="61" t="s">
        <v>3730</v>
      </c>
      <c r="AB99" s="61" t="s">
        <v>663</v>
      </c>
      <c r="AC99" s="63" t="s">
        <v>69</v>
      </c>
      <c r="AD99" s="64" t="s">
        <v>695</v>
      </c>
      <c r="AE99" s="61" t="s">
        <v>696</v>
      </c>
      <c r="AF99" s="61" t="s">
        <v>693</v>
      </c>
      <c r="AG99" s="61" t="s">
        <v>692</v>
      </c>
      <c r="AH99" s="61" t="s">
        <v>203</v>
      </c>
      <c r="AI99" s="61" t="s">
        <v>657</v>
      </c>
      <c r="AJ99" s="61" t="s">
        <v>62</v>
      </c>
      <c r="AK99" s="61"/>
      <c r="AL99" s="61" t="s">
        <v>693</v>
      </c>
      <c r="AM99" s="61" t="s">
        <v>689</v>
      </c>
      <c r="AN99" s="61" t="s">
        <v>203</v>
      </c>
      <c r="AO99" s="61" t="s">
        <v>657</v>
      </c>
      <c r="AP99" s="61" t="s">
        <v>80</v>
      </c>
      <c r="AQ99" s="61" t="s">
        <v>75</v>
      </c>
      <c r="AR99" s="61" t="s">
        <v>688</v>
      </c>
      <c r="AS99" s="61" t="s">
        <v>690</v>
      </c>
      <c r="AT99" s="61" t="s">
        <v>203</v>
      </c>
      <c r="AU99" s="61" t="s">
        <v>657</v>
      </c>
      <c r="AV99" s="61" t="s">
        <v>77</v>
      </c>
      <c r="AW99" s="61"/>
      <c r="AX99" s="61" t="s">
        <v>691</v>
      </c>
      <c r="AY99" s="61"/>
      <c r="AZ99" s="61"/>
      <c r="BA99" s="61"/>
      <c r="BB99" s="61"/>
      <c r="BC99" s="63"/>
    </row>
    <row r="100" spans="1:55" s="50" customFormat="1" x14ac:dyDescent="0.25">
      <c r="A100" s="59" t="s">
        <v>653</v>
      </c>
      <c r="B100" s="67" t="s">
        <v>653</v>
      </c>
      <c r="C100" s="68" t="s">
        <v>55</v>
      </c>
      <c r="D100" s="61" t="s">
        <v>697</v>
      </c>
      <c r="E100" s="63" t="s">
        <v>3347</v>
      </c>
      <c r="F100" s="64" t="s">
        <v>683</v>
      </c>
      <c r="G100" s="61" t="s">
        <v>682</v>
      </c>
      <c r="H100" s="61" t="s">
        <v>203</v>
      </c>
      <c r="I100" s="61" t="s">
        <v>657</v>
      </c>
      <c r="J100" s="61" t="s">
        <v>80</v>
      </c>
      <c r="K100" s="61" t="s">
        <v>254</v>
      </c>
      <c r="L100" s="61" t="s">
        <v>683</v>
      </c>
      <c r="M100" s="61" t="s">
        <v>684</v>
      </c>
      <c r="N100" s="61" t="s">
        <v>203</v>
      </c>
      <c r="O100" s="61" t="s">
        <v>657</v>
      </c>
      <c r="P100" s="61" t="s">
        <v>117</v>
      </c>
      <c r="Q100" s="61" t="s">
        <v>92</v>
      </c>
      <c r="R100" s="61" t="s">
        <v>685</v>
      </c>
      <c r="S100" s="61" t="s">
        <v>681</v>
      </c>
      <c r="T100" s="61" t="s">
        <v>203</v>
      </c>
      <c r="U100" s="61" t="s">
        <v>657</v>
      </c>
      <c r="V100" s="61" t="s">
        <v>117</v>
      </c>
      <c r="W100" s="61" t="s">
        <v>118</v>
      </c>
      <c r="X100" s="61" t="s">
        <v>680</v>
      </c>
      <c r="Y100" s="61" t="s">
        <v>67</v>
      </c>
      <c r="Z100" s="61" t="s">
        <v>203</v>
      </c>
      <c r="AA100" s="61" t="s">
        <v>3730</v>
      </c>
      <c r="AB100" s="61" t="s">
        <v>663</v>
      </c>
      <c r="AC100" s="63" t="s">
        <v>69</v>
      </c>
      <c r="AD100" s="64" t="s">
        <v>698</v>
      </c>
      <c r="AE100" s="61" t="s">
        <v>699</v>
      </c>
      <c r="AF100" s="61" t="s">
        <v>691</v>
      </c>
      <c r="AG100" s="61" t="s">
        <v>690</v>
      </c>
      <c r="AH100" s="61" t="s">
        <v>203</v>
      </c>
      <c r="AI100" s="61" t="s">
        <v>657</v>
      </c>
      <c r="AJ100" s="61" t="s">
        <v>77</v>
      </c>
      <c r="AK100" s="61"/>
      <c r="AL100" s="61" t="s">
        <v>691</v>
      </c>
      <c r="AM100" s="61" t="s">
        <v>692</v>
      </c>
      <c r="AN100" s="61" t="s">
        <v>203</v>
      </c>
      <c r="AO100" s="61" t="s">
        <v>657</v>
      </c>
      <c r="AP100" s="61" t="s">
        <v>62</v>
      </c>
      <c r="AQ100" s="61"/>
      <c r="AR100" s="61" t="s">
        <v>693</v>
      </c>
      <c r="AS100" s="61" t="s">
        <v>689</v>
      </c>
      <c r="AT100" s="61" t="s">
        <v>203</v>
      </c>
      <c r="AU100" s="61" t="s">
        <v>657</v>
      </c>
      <c r="AV100" s="61" t="s">
        <v>80</v>
      </c>
      <c r="AW100" s="61" t="s">
        <v>75</v>
      </c>
      <c r="AX100" s="61" t="s">
        <v>688</v>
      </c>
      <c r="AY100" s="61"/>
      <c r="AZ100" s="61"/>
      <c r="BA100" s="61"/>
      <c r="BB100" s="61"/>
      <c r="BC100" s="63"/>
    </row>
    <row r="101" spans="1:55" s="50" customFormat="1" x14ac:dyDescent="0.25">
      <c r="A101" s="59" t="s">
        <v>653</v>
      </c>
      <c r="B101" s="67" t="s">
        <v>653</v>
      </c>
      <c r="C101" s="68" t="s">
        <v>55</v>
      </c>
      <c r="D101" s="61" t="s">
        <v>700</v>
      </c>
      <c r="E101" s="63" t="s">
        <v>3348</v>
      </c>
      <c r="F101" s="64" t="s">
        <v>701</v>
      </c>
      <c r="G101" s="61" t="s">
        <v>702</v>
      </c>
      <c r="H101" s="61" t="s">
        <v>203</v>
      </c>
      <c r="I101" s="61" t="s">
        <v>657</v>
      </c>
      <c r="J101" s="61" t="s">
        <v>180</v>
      </c>
      <c r="K101" s="61" t="s">
        <v>459</v>
      </c>
      <c r="L101" s="61" t="s">
        <v>701</v>
      </c>
      <c r="M101" s="61" t="s">
        <v>703</v>
      </c>
      <c r="N101" s="61" t="s">
        <v>203</v>
      </c>
      <c r="O101" s="61" t="s">
        <v>657</v>
      </c>
      <c r="P101" s="61" t="s">
        <v>80</v>
      </c>
      <c r="Q101" s="61"/>
      <c r="R101" s="61" t="s">
        <v>704</v>
      </c>
      <c r="S101" s="61" t="s">
        <v>705</v>
      </c>
      <c r="T101" s="61" t="s">
        <v>203</v>
      </c>
      <c r="U101" s="61" t="s">
        <v>657</v>
      </c>
      <c r="V101" s="61" t="s">
        <v>117</v>
      </c>
      <c r="W101" s="61" t="s">
        <v>706</v>
      </c>
      <c r="X101" s="61" t="s">
        <v>707</v>
      </c>
      <c r="Y101" s="61" t="s">
        <v>67</v>
      </c>
      <c r="Z101" s="61" t="s">
        <v>203</v>
      </c>
      <c r="AA101" s="61" t="s">
        <v>3730</v>
      </c>
      <c r="AB101" s="61" t="s">
        <v>663</v>
      </c>
      <c r="AC101" s="63" t="s">
        <v>69</v>
      </c>
      <c r="AD101" s="64" t="s">
        <v>708</v>
      </c>
      <c r="AE101" s="61" t="s">
        <v>709</v>
      </c>
      <c r="AF101" s="61" t="s">
        <v>710</v>
      </c>
      <c r="AG101" s="61" t="s">
        <v>711</v>
      </c>
      <c r="AH101" s="61" t="s">
        <v>203</v>
      </c>
      <c r="AI101" s="61" t="s">
        <v>712</v>
      </c>
      <c r="AJ101" s="61" t="s">
        <v>132</v>
      </c>
      <c r="AK101" s="61"/>
      <c r="AL101" s="61" t="s">
        <v>710</v>
      </c>
      <c r="AM101" s="61" t="s">
        <v>713</v>
      </c>
      <c r="AN101" s="61" t="s">
        <v>203</v>
      </c>
      <c r="AO101" s="61" t="s">
        <v>657</v>
      </c>
      <c r="AP101" s="61" t="s">
        <v>117</v>
      </c>
      <c r="AQ101" s="61" t="s">
        <v>92</v>
      </c>
      <c r="AR101" s="61" t="s">
        <v>685</v>
      </c>
      <c r="AS101" s="61" t="s">
        <v>714</v>
      </c>
      <c r="AT101" s="61" t="s">
        <v>203</v>
      </c>
      <c r="AU101" s="61" t="s">
        <v>657</v>
      </c>
      <c r="AV101" s="61" t="s">
        <v>75</v>
      </c>
      <c r="AW101" s="61"/>
      <c r="AX101" s="61" t="s">
        <v>715</v>
      </c>
      <c r="AY101" s="61"/>
      <c r="AZ101" s="61"/>
      <c r="BA101" s="61"/>
      <c r="BB101" s="61"/>
      <c r="BC101" s="63"/>
    </row>
    <row r="102" spans="1:55" s="50" customFormat="1" x14ac:dyDescent="0.25">
      <c r="A102" s="59" t="s">
        <v>653</v>
      </c>
      <c r="B102" s="67" t="s">
        <v>653</v>
      </c>
      <c r="C102" s="68" t="s">
        <v>55</v>
      </c>
      <c r="D102" s="61" t="s">
        <v>716</v>
      </c>
      <c r="E102" s="63" t="s">
        <v>3349</v>
      </c>
      <c r="F102" s="64" t="s">
        <v>707</v>
      </c>
      <c r="G102" s="61" t="s">
        <v>705</v>
      </c>
      <c r="H102" s="61" t="s">
        <v>203</v>
      </c>
      <c r="I102" s="61" t="s">
        <v>657</v>
      </c>
      <c r="J102" s="61" t="s">
        <v>117</v>
      </c>
      <c r="K102" s="61" t="s">
        <v>706</v>
      </c>
      <c r="L102" s="61" t="s">
        <v>707</v>
      </c>
      <c r="M102" s="61" t="s">
        <v>702</v>
      </c>
      <c r="N102" s="61" t="s">
        <v>203</v>
      </c>
      <c r="O102" s="61" t="s">
        <v>657</v>
      </c>
      <c r="P102" s="61" t="s">
        <v>180</v>
      </c>
      <c r="Q102" s="61" t="s">
        <v>459</v>
      </c>
      <c r="R102" s="61" t="s">
        <v>701</v>
      </c>
      <c r="S102" s="61" t="s">
        <v>703</v>
      </c>
      <c r="T102" s="61" t="s">
        <v>203</v>
      </c>
      <c r="U102" s="61" t="s">
        <v>657</v>
      </c>
      <c r="V102" s="61" t="s">
        <v>80</v>
      </c>
      <c r="W102" s="61"/>
      <c r="X102" s="61" t="s">
        <v>704</v>
      </c>
      <c r="Y102" s="61" t="s">
        <v>67</v>
      </c>
      <c r="Z102" s="61" t="s">
        <v>203</v>
      </c>
      <c r="AA102" s="61" t="s">
        <v>3730</v>
      </c>
      <c r="AB102" s="61" t="s">
        <v>663</v>
      </c>
      <c r="AC102" s="63" t="s">
        <v>69</v>
      </c>
      <c r="AD102" s="64" t="s">
        <v>717</v>
      </c>
      <c r="AE102" s="61" t="s">
        <v>718</v>
      </c>
      <c r="AF102" s="61" t="s">
        <v>715</v>
      </c>
      <c r="AG102" s="61" t="s">
        <v>714</v>
      </c>
      <c r="AH102" s="61" t="s">
        <v>203</v>
      </c>
      <c r="AI102" s="61" t="s">
        <v>657</v>
      </c>
      <c r="AJ102" s="61" t="s">
        <v>75</v>
      </c>
      <c r="AK102" s="61"/>
      <c r="AL102" s="61" t="s">
        <v>715</v>
      </c>
      <c r="AM102" s="61" t="s">
        <v>711</v>
      </c>
      <c r="AN102" s="61" t="s">
        <v>203</v>
      </c>
      <c r="AO102" s="61" t="s">
        <v>712</v>
      </c>
      <c r="AP102" s="61" t="s">
        <v>132</v>
      </c>
      <c r="AQ102" s="61"/>
      <c r="AR102" s="61" t="s">
        <v>710</v>
      </c>
      <c r="AS102" s="61" t="s">
        <v>713</v>
      </c>
      <c r="AT102" s="61" t="s">
        <v>203</v>
      </c>
      <c r="AU102" s="61" t="s">
        <v>657</v>
      </c>
      <c r="AV102" s="61" t="s">
        <v>117</v>
      </c>
      <c r="AW102" s="61" t="s">
        <v>92</v>
      </c>
      <c r="AX102" s="61" t="s">
        <v>685</v>
      </c>
      <c r="AY102" s="61"/>
      <c r="AZ102" s="61"/>
      <c r="BA102" s="61"/>
      <c r="BB102" s="61"/>
      <c r="BC102" s="63"/>
    </row>
    <row r="103" spans="1:55" s="50" customFormat="1" x14ac:dyDescent="0.25">
      <c r="A103" s="59" t="s">
        <v>653</v>
      </c>
      <c r="B103" s="67" t="s">
        <v>653</v>
      </c>
      <c r="C103" s="68" t="s">
        <v>55</v>
      </c>
      <c r="D103" s="61" t="s">
        <v>719</v>
      </c>
      <c r="E103" s="63" t="s">
        <v>3350</v>
      </c>
      <c r="F103" s="64" t="s">
        <v>704</v>
      </c>
      <c r="G103" s="61" t="s">
        <v>703</v>
      </c>
      <c r="H103" s="61" t="s">
        <v>203</v>
      </c>
      <c r="I103" s="61" t="s">
        <v>657</v>
      </c>
      <c r="J103" s="61" t="s">
        <v>80</v>
      </c>
      <c r="K103" s="61"/>
      <c r="L103" s="61" t="s">
        <v>704</v>
      </c>
      <c r="M103" s="61" t="s">
        <v>705</v>
      </c>
      <c r="N103" s="61" t="s">
        <v>203</v>
      </c>
      <c r="O103" s="61" t="s">
        <v>657</v>
      </c>
      <c r="P103" s="61" t="s">
        <v>117</v>
      </c>
      <c r="Q103" s="61" t="s">
        <v>706</v>
      </c>
      <c r="R103" s="61" t="s">
        <v>707</v>
      </c>
      <c r="S103" s="61" t="s">
        <v>702</v>
      </c>
      <c r="T103" s="61" t="s">
        <v>203</v>
      </c>
      <c r="U103" s="61" t="s">
        <v>657</v>
      </c>
      <c r="V103" s="61" t="s">
        <v>180</v>
      </c>
      <c r="W103" s="61" t="s">
        <v>459</v>
      </c>
      <c r="X103" s="61" t="s">
        <v>701</v>
      </c>
      <c r="Y103" s="61" t="s">
        <v>67</v>
      </c>
      <c r="Z103" s="61" t="s">
        <v>203</v>
      </c>
      <c r="AA103" s="61" t="s">
        <v>3730</v>
      </c>
      <c r="AB103" s="61" t="s">
        <v>663</v>
      </c>
      <c r="AC103" s="63" t="s">
        <v>69</v>
      </c>
      <c r="AD103" s="64" t="s">
        <v>720</v>
      </c>
      <c r="AE103" s="61" t="s">
        <v>721</v>
      </c>
      <c r="AF103" s="61" t="s">
        <v>685</v>
      </c>
      <c r="AG103" s="61" t="s">
        <v>713</v>
      </c>
      <c r="AH103" s="61" t="s">
        <v>203</v>
      </c>
      <c r="AI103" s="61" t="s">
        <v>657</v>
      </c>
      <c r="AJ103" s="61" t="s">
        <v>117</v>
      </c>
      <c r="AK103" s="61" t="s">
        <v>92</v>
      </c>
      <c r="AL103" s="61" t="s">
        <v>685</v>
      </c>
      <c r="AM103" s="61" t="s">
        <v>714</v>
      </c>
      <c r="AN103" s="61" t="s">
        <v>203</v>
      </c>
      <c r="AO103" s="61" t="s">
        <v>657</v>
      </c>
      <c r="AP103" s="61" t="s">
        <v>75</v>
      </c>
      <c r="AQ103" s="61"/>
      <c r="AR103" s="61" t="s">
        <v>715</v>
      </c>
      <c r="AS103" s="61" t="s">
        <v>711</v>
      </c>
      <c r="AT103" s="61" t="s">
        <v>203</v>
      </c>
      <c r="AU103" s="61" t="s">
        <v>712</v>
      </c>
      <c r="AV103" s="61" t="s">
        <v>132</v>
      </c>
      <c r="AW103" s="61"/>
      <c r="AX103" s="61" t="s">
        <v>710</v>
      </c>
      <c r="AY103" s="61"/>
      <c r="AZ103" s="61"/>
      <c r="BA103" s="61"/>
      <c r="BB103" s="61"/>
      <c r="BC103" s="63"/>
    </row>
    <row r="104" spans="1:55" s="50" customFormat="1" x14ac:dyDescent="0.25">
      <c r="A104" s="59" t="s">
        <v>55</v>
      </c>
      <c r="B104" s="67" t="s">
        <v>55</v>
      </c>
      <c r="C104" s="68" t="s">
        <v>55</v>
      </c>
      <c r="D104" s="61" t="s">
        <v>722</v>
      </c>
      <c r="E104" s="63" t="s">
        <v>3351</v>
      </c>
      <c r="F104" s="64" t="s">
        <v>723</v>
      </c>
      <c r="G104" s="61" t="s">
        <v>724</v>
      </c>
      <c r="H104" s="61" t="s">
        <v>58</v>
      </c>
      <c r="I104" s="61" t="s">
        <v>74</v>
      </c>
      <c r="J104" s="61" t="s">
        <v>117</v>
      </c>
      <c r="K104" s="61" t="s">
        <v>118</v>
      </c>
      <c r="L104" s="61" t="s">
        <v>723</v>
      </c>
      <c r="M104" s="61" t="s">
        <v>725</v>
      </c>
      <c r="N104" s="61" t="s">
        <v>58</v>
      </c>
      <c r="O104" s="61" t="s">
        <v>105</v>
      </c>
      <c r="P104" s="61" t="s">
        <v>80</v>
      </c>
      <c r="Q104" s="61" t="s">
        <v>147</v>
      </c>
      <c r="R104" s="61" t="s">
        <v>726</v>
      </c>
      <c r="S104" s="61" t="s">
        <v>727</v>
      </c>
      <c r="T104" s="61" t="s">
        <v>58</v>
      </c>
      <c r="U104" s="61" t="s">
        <v>59</v>
      </c>
      <c r="V104" s="61" t="s">
        <v>75</v>
      </c>
      <c r="W104" s="61"/>
      <c r="X104" s="61" t="s">
        <v>728</v>
      </c>
      <c r="Y104" s="61"/>
      <c r="Z104" s="61"/>
      <c r="AA104" s="61"/>
      <c r="AB104" s="61"/>
      <c r="AC104" s="63"/>
      <c r="AD104" s="64" t="s">
        <v>729</v>
      </c>
      <c r="AE104" s="61" t="s">
        <v>730</v>
      </c>
      <c r="AF104" s="61" t="s">
        <v>731</v>
      </c>
      <c r="AG104" s="61" t="s">
        <v>732</v>
      </c>
      <c r="AH104" s="61" t="s">
        <v>58</v>
      </c>
      <c r="AI104" s="61" t="s">
        <v>59</v>
      </c>
      <c r="AJ104" s="61" t="s">
        <v>117</v>
      </c>
      <c r="AK104" s="61" t="s">
        <v>263</v>
      </c>
      <c r="AL104" s="61" t="s">
        <v>731</v>
      </c>
      <c r="AM104" s="61" t="s">
        <v>733</v>
      </c>
      <c r="AN104" s="61" t="s">
        <v>58</v>
      </c>
      <c r="AO104" s="61" t="s">
        <v>74</v>
      </c>
      <c r="AP104" s="61" t="s">
        <v>210</v>
      </c>
      <c r="AQ104" s="61"/>
      <c r="AR104" s="61" t="s">
        <v>734</v>
      </c>
      <c r="AS104" s="61" t="s">
        <v>735</v>
      </c>
      <c r="AT104" s="61" t="s">
        <v>58</v>
      </c>
      <c r="AU104" s="61" t="s">
        <v>59</v>
      </c>
      <c r="AV104" s="61" t="s">
        <v>77</v>
      </c>
      <c r="AW104" s="61"/>
      <c r="AX104" s="61" t="s">
        <v>736</v>
      </c>
      <c r="AY104" s="61"/>
      <c r="AZ104" s="61"/>
      <c r="BA104" s="61"/>
      <c r="BB104" s="61"/>
      <c r="BC104" s="63"/>
    </row>
    <row r="105" spans="1:55" s="50" customFormat="1" x14ac:dyDescent="0.25">
      <c r="A105" s="59" t="s">
        <v>55</v>
      </c>
      <c r="B105" s="67" t="s">
        <v>55</v>
      </c>
      <c r="C105" s="68" t="s">
        <v>55</v>
      </c>
      <c r="D105" s="61" t="s">
        <v>737</v>
      </c>
      <c r="E105" s="63" t="s">
        <v>3352</v>
      </c>
      <c r="F105" s="64" t="s">
        <v>728</v>
      </c>
      <c r="G105" s="61" t="s">
        <v>727</v>
      </c>
      <c r="H105" s="61" t="s">
        <v>58</v>
      </c>
      <c r="I105" s="61" t="s">
        <v>59</v>
      </c>
      <c r="J105" s="61" t="s">
        <v>75</v>
      </c>
      <c r="K105" s="61"/>
      <c r="L105" s="61" t="s">
        <v>728</v>
      </c>
      <c r="M105" s="61" t="s">
        <v>724</v>
      </c>
      <c r="N105" s="61" t="s">
        <v>58</v>
      </c>
      <c r="O105" s="61" t="s">
        <v>74</v>
      </c>
      <c r="P105" s="61" t="s">
        <v>117</v>
      </c>
      <c r="Q105" s="61" t="s">
        <v>118</v>
      </c>
      <c r="R105" s="61" t="s">
        <v>723</v>
      </c>
      <c r="S105" s="61" t="s">
        <v>725</v>
      </c>
      <c r="T105" s="61" t="s">
        <v>58</v>
      </c>
      <c r="U105" s="61" t="s">
        <v>105</v>
      </c>
      <c r="V105" s="61" t="s">
        <v>80</v>
      </c>
      <c r="W105" s="61" t="s">
        <v>147</v>
      </c>
      <c r="X105" s="61" t="s">
        <v>726</v>
      </c>
      <c r="Y105" s="61"/>
      <c r="Z105" s="61"/>
      <c r="AA105" s="61"/>
      <c r="AB105" s="61"/>
      <c r="AC105" s="63"/>
      <c r="AD105" s="64" t="s">
        <v>738</v>
      </c>
      <c r="AE105" s="61" t="s">
        <v>739</v>
      </c>
      <c r="AF105" s="61" t="s">
        <v>736</v>
      </c>
      <c r="AG105" s="61" t="s">
        <v>735</v>
      </c>
      <c r="AH105" s="61" t="s">
        <v>58</v>
      </c>
      <c r="AI105" s="61" t="s">
        <v>59</v>
      </c>
      <c r="AJ105" s="61" t="s">
        <v>77</v>
      </c>
      <c r="AK105" s="61"/>
      <c r="AL105" s="61" t="s">
        <v>736</v>
      </c>
      <c r="AM105" s="61" t="s">
        <v>732</v>
      </c>
      <c r="AN105" s="61" t="s">
        <v>58</v>
      </c>
      <c r="AO105" s="61" t="s">
        <v>59</v>
      </c>
      <c r="AP105" s="61" t="s">
        <v>117</v>
      </c>
      <c r="AQ105" s="61" t="s">
        <v>263</v>
      </c>
      <c r="AR105" s="61" t="s">
        <v>731</v>
      </c>
      <c r="AS105" s="61" t="s">
        <v>733</v>
      </c>
      <c r="AT105" s="61" t="s">
        <v>58</v>
      </c>
      <c r="AU105" s="61" t="s">
        <v>74</v>
      </c>
      <c r="AV105" s="61" t="s">
        <v>210</v>
      </c>
      <c r="AW105" s="61"/>
      <c r="AX105" s="61" t="s">
        <v>734</v>
      </c>
      <c r="AY105" s="61"/>
      <c r="AZ105" s="61"/>
      <c r="BA105" s="61"/>
      <c r="BB105" s="61"/>
      <c r="BC105" s="63"/>
    </row>
    <row r="106" spans="1:55" s="50" customFormat="1" x14ac:dyDescent="0.25">
      <c r="A106" s="59" t="s">
        <v>55</v>
      </c>
      <c r="B106" s="67" t="s">
        <v>55</v>
      </c>
      <c r="C106" s="68" t="s">
        <v>55</v>
      </c>
      <c r="D106" s="61" t="s">
        <v>740</v>
      </c>
      <c r="E106" s="63" t="s">
        <v>3353</v>
      </c>
      <c r="F106" s="64" t="s">
        <v>726</v>
      </c>
      <c r="G106" s="61" t="s">
        <v>725</v>
      </c>
      <c r="H106" s="61" t="s">
        <v>58</v>
      </c>
      <c r="I106" s="61" t="s">
        <v>105</v>
      </c>
      <c r="J106" s="61" t="s">
        <v>80</v>
      </c>
      <c r="K106" s="61" t="s">
        <v>147</v>
      </c>
      <c r="L106" s="61" t="s">
        <v>726</v>
      </c>
      <c r="M106" s="61" t="s">
        <v>727</v>
      </c>
      <c r="N106" s="61" t="s">
        <v>58</v>
      </c>
      <c r="O106" s="61" t="s">
        <v>59</v>
      </c>
      <c r="P106" s="61" t="s">
        <v>75</v>
      </c>
      <c r="Q106" s="61"/>
      <c r="R106" s="61" t="s">
        <v>728</v>
      </c>
      <c r="S106" s="61" t="s">
        <v>724</v>
      </c>
      <c r="T106" s="61" t="s">
        <v>58</v>
      </c>
      <c r="U106" s="61" t="s">
        <v>74</v>
      </c>
      <c r="V106" s="61" t="s">
        <v>117</v>
      </c>
      <c r="W106" s="61" t="s">
        <v>118</v>
      </c>
      <c r="X106" s="61" t="s">
        <v>723</v>
      </c>
      <c r="Y106" s="61"/>
      <c r="Z106" s="61"/>
      <c r="AA106" s="61"/>
      <c r="AB106" s="61"/>
      <c r="AC106" s="63"/>
      <c r="AD106" s="64" t="s">
        <v>741</v>
      </c>
      <c r="AE106" s="61" t="s">
        <v>742</v>
      </c>
      <c r="AF106" s="61" t="s">
        <v>734</v>
      </c>
      <c r="AG106" s="61" t="s">
        <v>733</v>
      </c>
      <c r="AH106" s="61" t="s">
        <v>58</v>
      </c>
      <c r="AI106" s="61" t="s">
        <v>74</v>
      </c>
      <c r="AJ106" s="61" t="s">
        <v>210</v>
      </c>
      <c r="AK106" s="61"/>
      <c r="AL106" s="61" t="s">
        <v>734</v>
      </c>
      <c r="AM106" s="61" t="s">
        <v>735</v>
      </c>
      <c r="AN106" s="61" t="s">
        <v>58</v>
      </c>
      <c r="AO106" s="61" t="s">
        <v>59</v>
      </c>
      <c r="AP106" s="61" t="s">
        <v>77</v>
      </c>
      <c r="AQ106" s="61"/>
      <c r="AR106" s="61" t="s">
        <v>736</v>
      </c>
      <c r="AS106" s="61" t="s">
        <v>732</v>
      </c>
      <c r="AT106" s="61" t="s">
        <v>58</v>
      </c>
      <c r="AU106" s="61" t="s">
        <v>59</v>
      </c>
      <c r="AV106" s="61" t="s">
        <v>117</v>
      </c>
      <c r="AW106" s="61" t="s">
        <v>263</v>
      </c>
      <c r="AX106" s="61" t="s">
        <v>731</v>
      </c>
      <c r="AY106" s="61"/>
      <c r="AZ106" s="61"/>
      <c r="BA106" s="61"/>
      <c r="BB106" s="61"/>
      <c r="BC106" s="63"/>
    </row>
    <row r="107" spans="1:55" s="50" customFormat="1" x14ac:dyDescent="0.25">
      <c r="A107" s="59" t="s">
        <v>311</v>
      </c>
      <c r="B107" s="67" t="s">
        <v>311</v>
      </c>
      <c r="C107" s="68" t="s">
        <v>55</v>
      </c>
      <c r="D107" s="61" t="s">
        <v>743</v>
      </c>
      <c r="E107" s="63" t="s">
        <v>3354</v>
      </c>
      <c r="F107" s="64" t="s">
        <v>744</v>
      </c>
      <c r="G107" s="61" t="s">
        <v>745</v>
      </c>
      <c r="H107" s="61" t="s">
        <v>58</v>
      </c>
      <c r="I107" s="61" t="s">
        <v>74</v>
      </c>
      <c r="J107" s="61" t="s">
        <v>117</v>
      </c>
      <c r="K107" s="61" t="s">
        <v>180</v>
      </c>
      <c r="L107" s="61" t="s">
        <v>744</v>
      </c>
      <c r="M107" s="61" t="s">
        <v>746</v>
      </c>
      <c r="N107" s="61" t="s">
        <v>58</v>
      </c>
      <c r="O107" s="61" t="s">
        <v>59</v>
      </c>
      <c r="P107" s="61" t="s">
        <v>80</v>
      </c>
      <c r="Q107" s="61" t="s">
        <v>254</v>
      </c>
      <c r="R107" s="61" t="s">
        <v>747</v>
      </c>
      <c r="S107" s="61" t="s">
        <v>748</v>
      </c>
      <c r="T107" s="61" t="s">
        <v>58</v>
      </c>
      <c r="U107" s="61" t="s">
        <v>59</v>
      </c>
      <c r="V107" s="61" t="s">
        <v>62</v>
      </c>
      <c r="W107" s="61"/>
      <c r="X107" s="61" t="s">
        <v>63</v>
      </c>
      <c r="Y107" s="61" t="s">
        <v>749</v>
      </c>
      <c r="Z107" s="61" t="s">
        <v>58</v>
      </c>
      <c r="AA107" s="61" t="s">
        <v>95</v>
      </c>
      <c r="AB107" s="61" t="s">
        <v>158</v>
      </c>
      <c r="AC107" s="63" t="s">
        <v>750</v>
      </c>
      <c r="AD107" s="64" t="s">
        <v>751</v>
      </c>
      <c r="AE107" s="61" t="s">
        <v>752</v>
      </c>
      <c r="AF107" s="61" t="s">
        <v>753</v>
      </c>
      <c r="AG107" s="61" t="s">
        <v>754</v>
      </c>
      <c r="AH107" s="61" t="s">
        <v>58</v>
      </c>
      <c r="AI107" s="61" t="s">
        <v>59</v>
      </c>
      <c r="AJ107" s="61" t="s">
        <v>303</v>
      </c>
      <c r="AK107" s="61"/>
      <c r="AL107" s="61" t="s">
        <v>753</v>
      </c>
      <c r="AM107" s="61" t="s">
        <v>755</v>
      </c>
      <c r="AN107" s="61" t="s">
        <v>58</v>
      </c>
      <c r="AO107" s="61" t="s">
        <v>59</v>
      </c>
      <c r="AP107" s="61" t="s">
        <v>77</v>
      </c>
      <c r="AQ107" s="61"/>
      <c r="AR107" s="61" t="s">
        <v>756</v>
      </c>
      <c r="AS107" s="61" t="s">
        <v>757</v>
      </c>
      <c r="AT107" s="61" t="s">
        <v>58</v>
      </c>
      <c r="AU107" s="61" t="s">
        <v>59</v>
      </c>
      <c r="AV107" s="61" t="s">
        <v>102</v>
      </c>
      <c r="AW107" s="61"/>
      <c r="AX107" s="61" t="s">
        <v>103</v>
      </c>
      <c r="AY107" s="61"/>
      <c r="AZ107" s="61"/>
      <c r="BA107" s="61"/>
      <c r="BB107" s="61"/>
      <c r="BC107" s="63"/>
    </row>
    <row r="108" spans="1:55" s="50" customFormat="1" x14ac:dyDescent="0.25">
      <c r="A108" s="59" t="s">
        <v>311</v>
      </c>
      <c r="B108" s="67" t="s">
        <v>311</v>
      </c>
      <c r="C108" s="68" t="s">
        <v>55</v>
      </c>
      <c r="D108" s="61" t="s">
        <v>758</v>
      </c>
      <c r="E108" s="63" t="s">
        <v>3355</v>
      </c>
      <c r="F108" s="64" t="s">
        <v>63</v>
      </c>
      <c r="G108" s="61" t="s">
        <v>748</v>
      </c>
      <c r="H108" s="61" t="s">
        <v>58</v>
      </c>
      <c r="I108" s="61" t="s">
        <v>59</v>
      </c>
      <c r="J108" s="61" t="s">
        <v>62</v>
      </c>
      <c r="K108" s="61"/>
      <c r="L108" s="61" t="s">
        <v>63</v>
      </c>
      <c r="M108" s="61" t="s">
        <v>745</v>
      </c>
      <c r="N108" s="61" t="s">
        <v>58</v>
      </c>
      <c r="O108" s="61" t="s">
        <v>74</v>
      </c>
      <c r="P108" s="61" t="s">
        <v>117</v>
      </c>
      <c r="Q108" s="61" t="s">
        <v>180</v>
      </c>
      <c r="R108" s="61" t="s">
        <v>744</v>
      </c>
      <c r="S108" s="61" t="s">
        <v>746</v>
      </c>
      <c r="T108" s="61" t="s">
        <v>58</v>
      </c>
      <c r="U108" s="61" t="s">
        <v>59</v>
      </c>
      <c r="V108" s="61" t="s">
        <v>80</v>
      </c>
      <c r="W108" s="61" t="s">
        <v>254</v>
      </c>
      <c r="X108" s="61" t="s">
        <v>747</v>
      </c>
      <c r="Y108" s="61" t="s">
        <v>759</v>
      </c>
      <c r="Z108" s="61" t="s">
        <v>58</v>
      </c>
      <c r="AA108" s="61" t="s">
        <v>95</v>
      </c>
      <c r="AB108" s="61" t="s">
        <v>158</v>
      </c>
      <c r="AC108" s="63" t="s">
        <v>760</v>
      </c>
      <c r="AD108" s="64" t="s">
        <v>761</v>
      </c>
      <c r="AE108" s="61" t="s">
        <v>762</v>
      </c>
      <c r="AF108" s="61" t="s">
        <v>103</v>
      </c>
      <c r="AG108" s="61" t="s">
        <v>757</v>
      </c>
      <c r="AH108" s="61" t="s">
        <v>58</v>
      </c>
      <c r="AI108" s="61" t="s">
        <v>59</v>
      </c>
      <c r="AJ108" s="61" t="s">
        <v>102</v>
      </c>
      <c r="AK108" s="61"/>
      <c r="AL108" s="61" t="s">
        <v>103</v>
      </c>
      <c r="AM108" s="61" t="s">
        <v>754</v>
      </c>
      <c r="AN108" s="61" t="s">
        <v>58</v>
      </c>
      <c r="AO108" s="61" t="s">
        <v>59</v>
      </c>
      <c r="AP108" s="61" t="s">
        <v>303</v>
      </c>
      <c r="AQ108" s="61"/>
      <c r="AR108" s="61" t="s">
        <v>753</v>
      </c>
      <c r="AS108" s="61" t="s">
        <v>755</v>
      </c>
      <c r="AT108" s="61" t="s">
        <v>58</v>
      </c>
      <c r="AU108" s="61" t="s">
        <v>59</v>
      </c>
      <c r="AV108" s="61" t="s">
        <v>77</v>
      </c>
      <c r="AW108" s="61"/>
      <c r="AX108" s="61" t="s">
        <v>756</v>
      </c>
      <c r="AY108" s="61"/>
      <c r="AZ108" s="61"/>
      <c r="BA108" s="61"/>
      <c r="BB108" s="61"/>
      <c r="BC108" s="63"/>
    </row>
    <row r="109" spans="1:55" s="50" customFormat="1" x14ac:dyDescent="0.25">
      <c r="A109" s="59" t="s">
        <v>311</v>
      </c>
      <c r="B109" s="67" t="s">
        <v>311</v>
      </c>
      <c r="C109" s="68" t="s">
        <v>55</v>
      </c>
      <c r="D109" s="61" t="s">
        <v>763</v>
      </c>
      <c r="E109" s="63" t="s">
        <v>3356</v>
      </c>
      <c r="F109" s="64" t="s">
        <v>747</v>
      </c>
      <c r="G109" s="61" t="s">
        <v>746</v>
      </c>
      <c r="H109" s="61" t="s">
        <v>58</v>
      </c>
      <c r="I109" s="61" t="s">
        <v>59</v>
      </c>
      <c r="J109" s="61" t="s">
        <v>80</v>
      </c>
      <c r="K109" s="61" t="s">
        <v>254</v>
      </c>
      <c r="L109" s="61" t="s">
        <v>747</v>
      </c>
      <c r="M109" s="61" t="s">
        <v>748</v>
      </c>
      <c r="N109" s="61" t="s">
        <v>58</v>
      </c>
      <c r="O109" s="61" t="s">
        <v>59</v>
      </c>
      <c r="P109" s="61" t="s">
        <v>62</v>
      </c>
      <c r="Q109" s="61"/>
      <c r="R109" s="61" t="s">
        <v>63</v>
      </c>
      <c r="S109" s="61" t="s">
        <v>745</v>
      </c>
      <c r="T109" s="61" t="s">
        <v>58</v>
      </c>
      <c r="U109" s="61" t="s">
        <v>74</v>
      </c>
      <c r="V109" s="61" t="s">
        <v>117</v>
      </c>
      <c r="W109" s="61" t="s">
        <v>180</v>
      </c>
      <c r="X109" s="61" t="s">
        <v>744</v>
      </c>
      <c r="Y109" s="61" t="s">
        <v>764</v>
      </c>
      <c r="Z109" s="61" t="s">
        <v>58</v>
      </c>
      <c r="AA109" s="61" t="s">
        <v>95</v>
      </c>
      <c r="AB109" s="61" t="s">
        <v>158</v>
      </c>
      <c r="AC109" s="63" t="s">
        <v>760</v>
      </c>
      <c r="AD109" s="64" t="s">
        <v>765</v>
      </c>
      <c r="AE109" s="61" t="s">
        <v>766</v>
      </c>
      <c r="AF109" s="61" t="s">
        <v>756</v>
      </c>
      <c r="AG109" s="61" t="s">
        <v>755</v>
      </c>
      <c r="AH109" s="61" t="s">
        <v>58</v>
      </c>
      <c r="AI109" s="61" t="s">
        <v>59</v>
      </c>
      <c r="AJ109" s="61" t="s">
        <v>77</v>
      </c>
      <c r="AK109" s="61"/>
      <c r="AL109" s="61" t="s">
        <v>756</v>
      </c>
      <c r="AM109" s="61" t="s">
        <v>757</v>
      </c>
      <c r="AN109" s="61" t="s">
        <v>58</v>
      </c>
      <c r="AO109" s="61" t="s">
        <v>59</v>
      </c>
      <c r="AP109" s="61" t="s">
        <v>102</v>
      </c>
      <c r="AQ109" s="61"/>
      <c r="AR109" s="61" t="s">
        <v>103</v>
      </c>
      <c r="AS109" s="61" t="s">
        <v>754</v>
      </c>
      <c r="AT109" s="61" t="s">
        <v>58</v>
      </c>
      <c r="AU109" s="61" t="s">
        <v>59</v>
      </c>
      <c r="AV109" s="61" t="s">
        <v>303</v>
      </c>
      <c r="AW109" s="61"/>
      <c r="AX109" s="61" t="s">
        <v>753</v>
      </c>
      <c r="AY109" s="61"/>
      <c r="AZ109" s="61"/>
      <c r="BA109" s="61"/>
      <c r="BB109" s="61"/>
      <c r="BC109" s="63"/>
    </row>
    <row r="110" spans="1:55" s="50" customFormat="1" x14ac:dyDescent="0.25">
      <c r="A110" s="59" t="s">
        <v>55</v>
      </c>
      <c r="B110" s="67" t="s">
        <v>55</v>
      </c>
      <c r="C110" s="68" t="s">
        <v>55</v>
      </c>
      <c r="D110" s="61" t="s">
        <v>767</v>
      </c>
      <c r="E110" s="63" t="s">
        <v>3357</v>
      </c>
      <c r="F110" s="64" t="s">
        <v>768</v>
      </c>
      <c r="G110" s="61" t="s">
        <v>769</v>
      </c>
      <c r="H110" s="61" t="s">
        <v>58</v>
      </c>
      <c r="I110" s="61" t="s">
        <v>74</v>
      </c>
      <c r="J110" s="61" t="s">
        <v>117</v>
      </c>
      <c r="K110" s="61" t="s">
        <v>180</v>
      </c>
      <c r="L110" s="61" t="s">
        <v>768</v>
      </c>
      <c r="M110" s="61" t="s">
        <v>770</v>
      </c>
      <c r="N110" s="61" t="s">
        <v>58</v>
      </c>
      <c r="O110" s="61" t="s">
        <v>59</v>
      </c>
      <c r="P110" s="61" t="s">
        <v>80</v>
      </c>
      <c r="Q110" s="61" t="s">
        <v>254</v>
      </c>
      <c r="R110" s="61" t="s">
        <v>771</v>
      </c>
      <c r="S110" s="61" t="s">
        <v>772</v>
      </c>
      <c r="T110" s="61" t="s">
        <v>58</v>
      </c>
      <c r="U110" s="61" t="s">
        <v>59</v>
      </c>
      <c r="V110" s="61" t="s">
        <v>75</v>
      </c>
      <c r="W110" s="61"/>
      <c r="X110" s="61" t="s">
        <v>773</v>
      </c>
      <c r="Y110" s="61"/>
      <c r="Z110" s="61"/>
      <c r="AA110" s="61"/>
      <c r="AB110" s="61"/>
      <c r="AC110" s="63"/>
      <c r="AD110" s="64" t="s">
        <v>774</v>
      </c>
      <c r="AE110" s="61" t="s">
        <v>775</v>
      </c>
      <c r="AF110" s="61" t="s">
        <v>756</v>
      </c>
      <c r="AG110" s="61" t="s">
        <v>776</v>
      </c>
      <c r="AH110" s="61" t="s">
        <v>58</v>
      </c>
      <c r="AI110" s="61" t="s">
        <v>59</v>
      </c>
      <c r="AJ110" s="61" t="s">
        <v>77</v>
      </c>
      <c r="AK110" s="61"/>
      <c r="AL110" s="61" t="s">
        <v>756</v>
      </c>
      <c r="AM110" s="61" t="s">
        <v>777</v>
      </c>
      <c r="AN110" s="61" t="s">
        <v>58</v>
      </c>
      <c r="AO110" s="61" t="s">
        <v>59</v>
      </c>
      <c r="AP110" s="61" t="s">
        <v>92</v>
      </c>
      <c r="AQ110" s="61"/>
      <c r="AR110" s="61" t="s">
        <v>778</v>
      </c>
      <c r="AS110" s="61" t="s">
        <v>779</v>
      </c>
      <c r="AT110" s="61" t="s">
        <v>58</v>
      </c>
      <c r="AU110" s="61" t="s">
        <v>59</v>
      </c>
      <c r="AV110" s="61" t="s">
        <v>60</v>
      </c>
      <c r="AW110" s="61"/>
      <c r="AX110" s="61" t="s">
        <v>780</v>
      </c>
      <c r="AY110" s="61"/>
      <c r="AZ110" s="61"/>
      <c r="BA110" s="61"/>
      <c r="BB110" s="61"/>
      <c r="BC110" s="63"/>
    </row>
    <row r="111" spans="1:55" s="50" customFormat="1" x14ac:dyDescent="0.25">
      <c r="A111" s="59" t="s">
        <v>55</v>
      </c>
      <c r="B111" s="67" t="s">
        <v>55</v>
      </c>
      <c r="C111" s="68" t="s">
        <v>55</v>
      </c>
      <c r="D111" s="61" t="s">
        <v>781</v>
      </c>
      <c r="E111" s="63" t="s">
        <v>3358</v>
      </c>
      <c r="F111" s="64" t="s">
        <v>773</v>
      </c>
      <c r="G111" s="61" t="s">
        <v>772</v>
      </c>
      <c r="H111" s="61" t="s">
        <v>58</v>
      </c>
      <c r="I111" s="61" t="s">
        <v>59</v>
      </c>
      <c r="J111" s="61" t="s">
        <v>75</v>
      </c>
      <c r="K111" s="61"/>
      <c r="L111" s="61" t="s">
        <v>773</v>
      </c>
      <c r="M111" s="61" t="s">
        <v>769</v>
      </c>
      <c r="N111" s="61" t="s">
        <v>58</v>
      </c>
      <c r="O111" s="61" t="s">
        <v>74</v>
      </c>
      <c r="P111" s="61" t="s">
        <v>117</v>
      </c>
      <c r="Q111" s="61" t="s">
        <v>180</v>
      </c>
      <c r="R111" s="61" t="s">
        <v>768</v>
      </c>
      <c r="S111" s="61" t="s">
        <v>770</v>
      </c>
      <c r="T111" s="61" t="s">
        <v>58</v>
      </c>
      <c r="U111" s="61" t="s">
        <v>59</v>
      </c>
      <c r="V111" s="61" t="s">
        <v>80</v>
      </c>
      <c r="W111" s="61" t="s">
        <v>254</v>
      </c>
      <c r="X111" s="61" t="s">
        <v>771</v>
      </c>
      <c r="Y111" s="61"/>
      <c r="Z111" s="61"/>
      <c r="AA111" s="61"/>
      <c r="AB111" s="61"/>
      <c r="AC111" s="63"/>
      <c r="AD111" s="64" t="s">
        <v>782</v>
      </c>
      <c r="AE111" s="61" t="s">
        <v>783</v>
      </c>
      <c r="AF111" s="61" t="s">
        <v>780</v>
      </c>
      <c r="AG111" s="61" t="s">
        <v>779</v>
      </c>
      <c r="AH111" s="61" t="s">
        <v>58</v>
      </c>
      <c r="AI111" s="61" t="s">
        <v>59</v>
      </c>
      <c r="AJ111" s="61" t="s">
        <v>60</v>
      </c>
      <c r="AK111" s="61"/>
      <c r="AL111" s="61" t="s">
        <v>780</v>
      </c>
      <c r="AM111" s="61" t="s">
        <v>776</v>
      </c>
      <c r="AN111" s="61" t="s">
        <v>58</v>
      </c>
      <c r="AO111" s="61" t="s">
        <v>59</v>
      </c>
      <c r="AP111" s="61" t="s">
        <v>77</v>
      </c>
      <c r="AQ111" s="61"/>
      <c r="AR111" s="61" t="s">
        <v>756</v>
      </c>
      <c r="AS111" s="61" t="s">
        <v>777</v>
      </c>
      <c r="AT111" s="61" t="s">
        <v>58</v>
      </c>
      <c r="AU111" s="61" t="s">
        <v>59</v>
      </c>
      <c r="AV111" s="61" t="s">
        <v>92</v>
      </c>
      <c r="AW111" s="61"/>
      <c r="AX111" s="61" t="s">
        <v>778</v>
      </c>
      <c r="AY111" s="61"/>
      <c r="AZ111" s="61"/>
      <c r="BA111" s="61"/>
      <c r="BB111" s="61"/>
      <c r="BC111" s="63"/>
    </row>
    <row r="112" spans="1:55" s="50" customFormat="1" x14ac:dyDescent="0.25">
      <c r="A112" s="59" t="s">
        <v>55</v>
      </c>
      <c r="B112" s="67" t="s">
        <v>55</v>
      </c>
      <c r="C112" s="68" t="s">
        <v>55</v>
      </c>
      <c r="D112" s="61" t="s">
        <v>784</v>
      </c>
      <c r="E112" s="63" t="s">
        <v>3359</v>
      </c>
      <c r="F112" s="64" t="s">
        <v>771</v>
      </c>
      <c r="G112" s="61" t="s">
        <v>770</v>
      </c>
      <c r="H112" s="61" t="s">
        <v>58</v>
      </c>
      <c r="I112" s="61" t="s">
        <v>59</v>
      </c>
      <c r="J112" s="61" t="s">
        <v>80</v>
      </c>
      <c r="K112" s="61" t="s">
        <v>254</v>
      </c>
      <c r="L112" s="61" t="s">
        <v>771</v>
      </c>
      <c r="M112" s="61" t="s">
        <v>772</v>
      </c>
      <c r="N112" s="61" t="s">
        <v>58</v>
      </c>
      <c r="O112" s="61" t="s">
        <v>59</v>
      </c>
      <c r="P112" s="61" t="s">
        <v>75</v>
      </c>
      <c r="Q112" s="61"/>
      <c r="R112" s="61" t="s">
        <v>773</v>
      </c>
      <c r="S112" s="61" t="s">
        <v>769</v>
      </c>
      <c r="T112" s="61" t="s">
        <v>58</v>
      </c>
      <c r="U112" s="61" t="s">
        <v>74</v>
      </c>
      <c r="V112" s="61" t="s">
        <v>117</v>
      </c>
      <c r="W112" s="61" t="s">
        <v>180</v>
      </c>
      <c r="X112" s="61" t="s">
        <v>768</v>
      </c>
      <c r="Y112" s="61"/>
      <c r="Z112" s="61"/>
      <c r="AA112" s="61"/>
      <c r="AB112" s="61"/>
      <c r="AC112" s="63"/>
      <c r="AD112" s="64" t="s">
        <v>785</v>
      </c>
      <c r="AE112" s="61" t="s">
        <v>786</v>
      </c>
      <c r="AF112" s="61" t="s">
        <v>778</v>
      </c>
      <c r="AG112" s="61" t="s">
        <v>777</v>
      </c>
      <c r="AH112" s="61" t="s">
        <v>58</v>
      </c>
      <c r="AI112" s="61" t="s">
        <v>59</v>
      </c>
      <c r="AJ112" s="61" t="s">
        <v>92</v>
      </c>
      <c r="AK112" s="61"/>
      <c r="AL112" s="61" t="s">
        <v>778</v>
      </c>
      <c r="AM112" s="61" t="s">
        <v>779</v>
      </c>
      <c r="AN112" s="61" t="s">
        <v>58</v>
      </c>
      <c r="AO112" s="61" t="s">
        <v>59</v>
      </c>
      <c r="AP112" s="61" t="s">
        <v>60</v>
      </c>
      <c r="AQ112" s="61"/>
      <c r="AR112" s="61" t="s">
        <v>780</v>
      </c>
      <c r="AS112" s="61" t="s">
        <v>776</v>
      </c>
      <c r="AT112" s="61" t="s">
        <v>58</v>
      </c>
      <c r="AU112" s="61" t="s">
        <v>59</v>
      </c>
      <c r="AV112" s="61" t="s">
        <v>77</v>
      </c>
      <c r="AW112" s="61"/>
      <c r="AX112" s="61" t="s">
        <v>756</v>
      </c>
      <c r="AY112" s="61"/>
      <c r="AZ112" s="61"/>
      <c r="BA112" s="61"/>
      <c r="BB112" s="61"/>
      <c r="BC112" s="63"/>
    </row>
    <row r="113" spans="1:55" s="50" customFormat="1" x14ac:dyDescent="0.25">
      <c r="A113" s="59" t="s">
        <v>3185</v>
      </c>
      <c r="B113" s="67" t="s">
        <v>55</v>
      </c>
      <c r="C113" s="67" t="s">
        <v>54</v>
      </c>
      <c r="D113" s="61" t="s">
        <v>3718</v>
      </c>
      <c r="E113" s="63" t="s">
        <v>3360</v>
      </c>
      <c r="F113" s="64" t="s">
        <v>787</v>
      </c>
      <c r="G113" s="61" t="s">
        <v>788</v>
      </c>
      <c r="H113" s="61" t="s">
        <v>58</v>
      </c>
      <c r="I113" s="61" t="s">
        <v>74</v>
      </c>
      <c r="J113" s="61" t="s">
        <v>117</v>
      </c>
      <c r="K113" s="61" t="s">
        <v>210</v>
      </c>
      <c r="L113" s="61" t="s">
        <v>787</v>
      </c>
      <c r="M113" s="61" t="s">
        <v>789</v>
      </c>
      <c r="N113" s="61" t="s">
        <v>58</v>
      </c>
      <c r="O113" s="61" t="s">
        <v>74</v>
      </c>
      <c r="P113" s="61" t="s">
        <v>117</v>
      </c>
      <c r="Q113" s="61" t="s">
        <v>180</v>
      </c>
      <c r="R113" s="61" t="s">
        <v>790</v>
      </c>
      <c r="S113" s="61" t="s">
        <v>791</v>
      </c>
      <c r="T113" s="61" t="s">
        <v>58</v>
      </c>
      <c r="U113" s="61" t="s">
        <v>59</v>
      </c>
      <c r="V113" s="61" t="s">
        <v>145</v>
      </c>
      <c r="W113" s="61"/>
      <c r="X113" s="61" t="s">
        <v>792</v>
      </c>
      <c r="Y113" s="61"/>
      <c r="Z113" s="61"/>
      <c r="AA113" s="61"/>
      <c r="AB113" s="61"/>
      <c r="AC113" s="63"/>
      <c r="AD113" s="64" t="s">
        <v>793</v>
      </c>
      <c r="AE113" s="61" t="s">
        <v>794</v>
      </c>
      <c r="AF113" s="61" t="s">
        <v>795</v>
      </c>
      <c r="AG113" s="61" t="s">
        <v>796</v>
      </c>
      <c r="AH113" s="61" t="s">
        <v>58</v>
      </c>
      <c r="AI113" s="61" t="s">
        <v>59</v>
      </c>
      <c r="AJ113" s="61" t="s">
        <v>232</v>
      </c>
      <c r="AK113" s="61"/>
      <c r="AL113" s="61" t="s">
        <v>795</v>
      </c>
      <c r="AM113" s="61" t="s">
        <v>797</v>
      </c>
      <c r="AN113" s="61" t="s">
        <v>58</v>
      </c>
      <c r="AO113" s="61" t="s">
        <v>59</v>
      </c>
      <c r="AP113" s="61" t="s">
        <v>77</v>
      </c>
      <c r="AQ113" s="61"/>
      <c r="AR113" s="61" t="s">
        <v>798</v>
      </c>
      <c r="AS113" s="61" t="s">
        <v>799</v>
      </c>
      <c r="AT113" s="61" t="s">
        <v>58</v>
      </c>
      <c r="AU113" s="61" t="s">
        <v>59</v>
      </c>
      <c r="AV113" s="61" t="s">
        <v>173</v>
      </c>
      <c r="AW113" s="61"/>
      <c r="AX113" s="61" t="s">
        <v>800</v>
      </c>
      <c r="AY113" s="61" t="s">
        <v>67</v>
      </c>
      <c r="AZ113" s="61" t="s">
        <v>58</v>
      </c>
      <c r="BA113" s="61" t="s">
        <v>305</v>
      </c>
      <c r="BB113" s="61" t="s">
        <v>3197</v>
      </c>
      <c r="BC113" s="63" t="s">
        <v>69</v>
      </c>
    </row>
    <row r="114" spans="1:55" s="50" customFormat="1" x14ac:dyDescent="0.25">
      <c r="A114" s="59" t="s">
        <v>3185</v>
      </c>
      <c r="B114" s="67" t="s">
        <v>55</v>
      </c>
      <c r="C114" s="67" t="s">
        <v>54</v>
      </c>
      <c r="D114" s="61" t="s">
        <v>3719</v>
      </c>
      <c r="E114" s="63" t="s">
        <v>3361</v>
      </c>
      <c r="F114" s="64" t="s">
        <v>792</v>
      </c>
      <c r="G114" s="61" t="s">
        <v>791</v>
      </c>
      <c r="H114" s="61" t="s">
        <v>58</v>
      </c>
      <c r="I114" s="61" t="s">
        <v>59</v>
      </c>
      <c r="J114" s="61" t="s">
        <v>145</v>
      </c>
      <c r="K114" s="61"/>
      <c r="L114" s="61" t="s">
        <v>792</v>
      </c>
      <c r="M114" s="61" t="s">
        <v>788</v>
      </c>
      <c r="N114" s="61" t="s">
        <v>58</v>
      </c>
      <c r="O114" s="61" t="s">
        <v>74</v>
      </c>
      <c r="P114" s="61" t="s">
        <v>117</v>
      </c>
      <c r="Q114" s="61" t="s">
        <v>210</v>
      </c>
      <c r="R114" s="61" t="s">
        <v>787</v>
      </c>
      <c r="S114" s="61" t="s">
        <v>789</v>
      </c>
      <c r="T114" s="61" t="s">
        <v>58</v>
      </c>
      <c r="U114" s="61" t="s">
        <v>74</v>
      </c>
      <c r="V114" s="61" t="s">
        <v>117</v>
      </c>
      <c r="W114" s="61" t="s">
        <v>180</v>
      </c>
      <c r="X114" s="61" t="s">
        <v>790</v>
      </c>
      <c r="Y114" s="61"/>
      <c r="Z114" s="61"/>
      <c r="AA114" s="61"/>
      <c r="AB114" s="61"/>
      <c r="AC114" s="63"/>
      <c r="AD114" s="64" t="s">
        <v>801</v>
      </c>
      <c r="AE114" s="61" t="s">
        <v>802</v>
      </c>
      <c r="AF114" s="61" t="s">
        <v>3241</v>
      </c>
      <c r="AG114" s="61" t="s">
        <v>799</v>
      </c>
      <c r="AH114" s="61" t="s">
        <v>58</v>
      </c>
      <c r="AI114" s="61" t="s">
        <v>59</v>
      </c>
      <c r="AJ114" s="61" t="s">
        <v>173</v>
      </c>
      <c r="AK114" s="61"/>
      <c r="AL114" s="61" t="s">
        <v>800</v>
      </c>
      <c r="AM114" s="61" t="s">
        <v>796</v>
      </c>
      <c r="AN114" s="61" t="s">
        <v>58</v>
      </c>
      <c r="AO114" s="61" t="s">
        <v>59</v>
      </c>
      <c r="AP114" s="61" t="s">
        <v>232</v>
      </c>
      <c r="AQ114" s="61"/>
      <c r="AR114" s="61" t="s">
        <v>795</v>
      </c>
      <c r="AS114" s="61" t="s">
        <v>797</v>
      </c>
      <c r="AT114" s="61" t="s">
        <v>58</v>
      </c>
      <c r="AU114" s="61" t="s">
        <v>59</v>
      </c>
      <c r="AV114" s="61" t="s">
        <v>77</v>
      </c>
      <c r="AW114" s="61"/>
      <c r="AX114" s="61" t="s">
        <v>798</v>
      </c>
      <c r="AY114" s="61" t="s">
        <v>67</v>
      </c>
      <c r="AZ114" s="61" t="s">
        <v>58</v>
      </c>
      <c r="BA114" s="61" t="s">
        <v>305</v>
      </c>
      <c r="BB114" s="61" t="s">
        <v>3197</v>
      </c>
      <c r="BC114" s="63" t="s">
        <v>69</v>
      </c>
    </row>
    <row r="115" spans="1:55" s="50" customFormat="1" x14ac:dyDescent="0.25">
      <c r="A115" s="59" t="s">
        <v>3185</v>
      </c>
      <c r="B115" s="67" t="s">
        <v>55</v>
      </c>
      <c r="C115" s="67" t="s">
        <v>54</v>
      </c>
      <c r="D115" s="61" t="s">
        <v>3720</v>
      </c>
      <c r="E115" s="63" t="s">
        <v>3362</v>
      </c>
      <c r="F115" s="64" t="s">
        <v>790</v>
      </c>
      <c r="G115" s="61" t="s">
        <v>789</v>
      </c>
      <c r="H115" s="61" t="s">
        <v>58</v>
      </c>
      <c r="I115" s="61" t="s">
        <v>74</v>
      </c>
      <c r="J115" s="61" t="s">
        <v>117</v>
      </c>
      <c r="K115" s="61" t="s">
        <v>180</v>
      </c>
      <c r="L115" s="61" t="s">
        <v>790</v>
      </c>
      <c r="M115" s="61" t="s">
        <v>791</v>
      </c>
      <c r="N115" s="61" t="s">
        <v>58</v>
      </c>
      <c r="O115" s="61" t="s">
        <v>59</v>
      </c>
      <c r="P115" s="61" t="s">
        <v>145</v>
      </c>
      <c r="Q115" s="61"/>
      <c r="R115" s="61" t="s">
        <v>792</v>
      </c>
      <c r="S115" s="61" t="s">
        <v>788</v>
      </c>
      <c r="T115" s="61" t="s">
        <v>58</v>
      </c>
      <c r="U115" s="61" t="s">
        <v>74</v>
      </c>
      <c r="V115" s="61" t="s">
        <v>117</v>
      </c>
      <c r="W115" s="61" t="s">
        <v>210</v>
      </c>
      <c r="X115" s="61" t="s">
        <v>787</v>
      </c>
      <c r="Y115" s="61"/>
      <c r="Z115" s="61"/>
      <c r="AA115" s="61"/>
      <c r="AB115" s="61"/>
      <c r="AC115" s="63"/>
      <c r="AD115" s="64" t="s">
        <v>804</v>
      </c>
      <c r="AE115" s="61" t="s">
        <v>805</v>
      </c>
      <c r="AF115" s="61" t="s">
        <v>798</v>
      </c>
      <c r="AG115" s="61" t="s">
        <v>797</v>
      </c>
      <c r="AH115" s="61" t="s">
        <v>58</v>
      </c>
      <c r="AI115" s="61" t="s">
        <v>59</v>
      </c>
      <c r="AJ115" s="61" t="s">
        <v>77</v>
      </c>
      <c r="AK115" s="61"/>
      <c r="AL115" s="61" t="s">
        <v>798</v>
      </c>
      <c r="AM115" s="61" t="s">
        <v>799</v>
      </c>
      <c r="AN115" s="61" t="s">
        <v>58</v>
      </c>
      <c r="AO115" s="61" t="s">
        <v>59</v>
      </c>
      <c r="AP115" s="61" t="s">
        <v>173</v>
      </c>
      <c r="AQ115" s="61"/>
      <c r="AR115" s="61" t="s">
        <v>800</v>
      </c>
      <c r="AS115" s="61" t="s">
        <v>796</v>
      </c>
      <c r="AT115" s="61" t="s">
        <v>58</v>
      </c>
      <c r="AU115" s="61" t="s">
        <v>59</v>
      </c>
      <c r="AV115" s="61" t="s">
        <v>232</v>
      </c>
      <c r="AW115" s="61"/>
      <c r="AX115" s="61" t="s">
        <v>795</v>
      </c>
      <c r="AY115" s="61" t="s">
        <v>67</v>
      </c>
      <c r="AZ115" s="61" t="s">
        <v>58</v>
      </c>
      <c r="BA115" s="61" t="s">
        <v>305</v>
      </c>
      <c r="BB115" s="61" t="s">
        <v>3197</v>
      </c>
      <c r="BC115" s="63" t="s">
        <v>69</v>
      </c>
    </row>
    <row r="116" spans="1:55" x14ac:dyDescent="0.25">
      <c r="A116" s="11" t="s">
        <v>55</v>
      </c>
      <c r="B116" s="7" t="s">
        <v>55</v>
      </c>
      <c r="C116" s="7" t="s">
        <v>304</v>
      </c>
      <c r="D116" s="5" t="s">
        <v>806</v>
      </c>
      <c r="E116" s="8" t="s">
        <v>3363</v>
      </c>
      <c r="F116" s="10" t="s">
        <v>807</v>
      </c>
      <c r="G116" s="5" t="s">
        <v>808</v>
      </c>
      <c r="H116" s="5" t="s">
        <v>58</v>
      </c>
      <c r="I116" s="5" t="s">
        <v>74</v>
      </c>
      <c r="J116" s="5" t="s">
        <v>117</v>
      </c>
      <c r="K116" s="5" t="s">
        <v>92</v>
      </c>
      <c r="L116" s="5" t="s">
        <v>807</v>
      </c>
      <c r="M116" s="5" t="s">
        <v>809</v>
      </c>
      <c r="N116" s="5" t="s">
        <v>58</v>
      </c>
      <c r="O116" s="5" t="s">
        <v>59</v>
      </c>
      <c r="P116" s="5" t="s">
        <v>80</v>
      </c>
      <c r="Q116" s="5" t="s">
        <v>254</v>
      </c>
      <c r="R116" s="5" t="s">
        <v>810</v>
      </c>
      <c r="S116" s="5" t="s">
        <v>811</v>
      </c>
      <c r="T116" s="5" t="s">
        <v>58</v>
      </c>
      <c r="U116" s="5" t="s">
        <v>74</v>
      </c>
      <c r="V116" s="5" t="s">
        <v>117</v>
      </c>
      <c r="W116" s="5" t="s">
        <v>118</v>
      </c>
      <c r="X116" s="5" t="s">
        <v>723</v>
      </c>
      <c r="Y116" s="5"/>
      <c r="Z116" s="5"/>
      <c r="AA116" s="5"/>
      <c r="AB116" s="5"/>
      <c r="AC116" s="8"/>
      <c r="AD116" s="10" t="s">
        <v>2663</v>
      </c>
      <c r="AE116" s="5" t="s">
        <v>2662</v>
      </c>
      <c r="AF116" s="5" t="s">
        <v>69</v>
      </c>
      <c r="AG116" s="5" t="s">
        <v>304</v>
      </c>
      <c r="AH116" s="5" t="s">
        <v>58</v>
      </c>
      <c r="AI116" s="5" t="s">
        <v>305</v>
      </c>
      <c r="AJ116" s="5" t="s">
        <v>504</v>
      </c>
      <c r="AK116" s="5"/>
      <c r="AL116" s="5" t="s">
        <v>69</v>
      </c>
      <c r="AM116" s="5" t="s">
        <v>2666</v>
      </c>
      <c r="AN116" s="5" t="s">
        <v>58</v>
      </c>
      <c r="AO116" s="5" t="s">
        <v>74</v>
      </c>
      <c r="AP116" s="5" t="s">
        <v>180</v>
      </c>
      <c r="AQ116" s="5"/>
      <c r="AR116" s="5" t="s">
        <v>2667</v>
      </c>
      <c r="AS116" s="5" t="s">
        <v>2668</v>
      </c>
      <c r="AT116" s="5" t="s">
        <v>58</v>
      </c>
      <c r="AU116" s="5" t="s">
        <v>59</v>
      </c>
      <c r="AV116" s="5" t="s">
        <v>303</v>
      </c>
      <c r="AW116" s="5"/>
      <c r="AX116" s="5" t="s">
        <v>2669</v>
      </c>
      <c r="AY116" s="5"/>
      <c r="AZ116" s="5"/>
      <c r="BA116" s="5"/>
      <c r="BB116" s="5"/>
      <c r="BC116" s="8"/>
    </row>
    <row r="117" spans="1:55" x14ac:dyDescent="0.25">
      <c r="A117" s="11" t="s">
        <v>55</v>
      </c>
      <c r="B117" s="7" t="s">
        <v>55</v>
      </c>
      <c r="C117" s="7" t="s">
        <v>304</v>
      </c>
      <c r="D117" s="5" t="s">
        <v>812</v>
      </c>
      <c r="E117" s="8" t="s">
        <v>3364</v>
      </c>
      <c r="F117" s="10" t="s">
        <v>723</v>
      </c>
      <c r="G117" s="5" t="s">
        <v>811</v>
      </c>
      <c r="H117" s="5" t="s">
        <v>58</v>
      </c>
      <c r="I117" s="5" t="s">
        <v>74</v>
      </c>
      <c r="J117" s="5" t="s">
        <v>117</v>
      </c>
      <c r="K117" s="5" t="s">
        <v>118</v>
      </c>
      <c r="L117" s="5" t="s">
        <v>723</v>
      </c>
      <c r="M117" s="5" t="s">
        <v>808</v>
      </c>
      <c r="N117" s="5" t="s">
        <v>58</v>
      </c>
      <c r="O117" s="5" t="s">
        <v>74</v>
      </c>
      <c r="P117" s="5" t="s">
        <v>117</v>
      </c>
      <c r="Q117" s="5" t="s">
        <v>92</v>
      </c>
      <c r="R117" s="5" t="s">
        <v>807</v>
      </c>
      <c r="S117" s="5" t="s">
        <v>809</v>
      </c>
      <c r="T117" s="5" t="s">
        <v>58</v>
      </c>
      <c r="U117" s="5" t="s">
        <v>59</v>
      </c>
      <c r="V117" s="5" t="s">
        <v>80</v>
      </c>
      <c r="W117" s="5" t="s">
        <v>254</v>
      </c>
      <c r="X117" s="5" t="s">
        <v>810</v>
      </c>
      <c r="Y117" s="5"/>
      <c r="Z117" s="5"/>
      <c r="AA117" s="5"/>
      <c r="AB117" s="5"/>
      <c r="AC117" s="8"/>
      <c r="AD117" s="10" t="s">
        <v>2671</v>
      </c>
      <c r="AE117" s="5" t="s">
        <v>2670</v>
      </c>
      <c r="AF117" s="5" t="s">
        <v>2669</v>
      </c>
      <c r="AG117" s="5" t="s">
        <v>2668</v>
      </c>
      <c r="AH117" s="5" t="s">
        <v>58</v>
      </c>
      <c r="AI117" s="5" t="s">
        <v>59</v>
      </c>
      <c r="AJ117" s="5" t="s">
        <v>303</v>
      </c>
      <c r="AK117" s="5"/>
      <c r="AL117" s="5" t="s">
        <v>2669</v>
      </c>
      <c r="AM117" s="5" t="s">
        <v>304</v>
      </c>
      <c r="AN117" s="5" t="s">
        <v>58</v>
      </c>
      <c r="AO117" s="5" t="s">
        <v>305</v>
      </c>
      <c r="AP117" s="5" t="s">
        <v>504</v>
      </c>
      <c r="AQ117" s="5"/>
      <c r="AR117" s="5" t="s">
        <v>69</v>
      </c>
      <c r="AS117" s="5" t="s">
        <v>2666</v>
      </c>
      <c r="AT117" s="5" t="s">
        <v>58</v>
      </c>
      <c r="AU117" s="5" t="s">
        <v>74</v>
      </c>
      <c r="AV117" s="5" t="s">
        <v>180</v>
      </c>
      <c r="AW117" s="5"/>
      <c r="AX117" s="5" t="s">
        <v>2667</v>
      </c>
      <c r="AY117" s="5"/>
      <c r="AZ117" s="5"/>
      <c r="BA117" s="5"/>
      <c r="BB117" s="5"/>
      <c r="BC117" s="8"/>
    </row>
    <row r="118" spans="1:55" x14ac:dyDescent="0.25">
      <c r="A118" s="11" t="s">
        <v>55</v>
      </c>
      <c r="B118" s="7" t="s">
        <v>55</v>
      </c>
      <c r="C118" s="7" t="s">
        <v>304</v>
      </c>
      <c r="D118" s="5" t="s">
        <v>813</v>
      </c>
      <c r="E118" s="8" t="s">
        <v>3365</v>
      </c>
      <c r="F118" s="10" t="s">
        <v>810</v>
      </c>
      <c r="G118" s="5" t="s">
        <v>809</v>
      </c>
      <c r="H118" s="5" t="s">
        <v>58</v>
      </c>
      <c r="I118" s="5" t="s">
        <v>59</v>
      </c>
      <c r="J118" s="5" t="s">
        <v>80</v>
      </c>
      <c r="K118" s="5" t="s">
        <v>254</v>
      </c>
      <c r="L118" s="5" t="s">
        <v>810</v>
      </c>
      <c r="M118" s="5" t="s">
        <v>811</v>
      </c>
      <c r="N118" s="5" t="s">
        <v>58</v>
      </c>
      <c r="O118" s="5" t="s">
        <v>74</v>
      </c>
      <c r="P118" s="5" t="s">
        <v>117</v>
      </c>
      <c r="Q118" s="5" t="s">
        <v>118</v>
      </c>
      <c r="R118" s="5" t="s">
        <v>723</v>
      </c>
      <c r="S118" s="5" t="s">
        <v>808</v>
      </c>
      <c r="T118" s="5" t="s">
        <v>58</v>
      </c>
      <c r="U118" s="5" t="s">
        <v>74</v>
      </c>
      <c r="V118" s="5" t="s">
        <v>117</v>
      </c>
      <c r="W118" s="5" t="s">
        <v>92</v>
      </c>
      <c r="X118" s="5" t="s">
        <v>807</v>
      </c>
      <c r="Y118" s="5"/>
      <c r="Z118" s="5"/>
      <c r="AA118" s="5"/>
      <c r="AB118" s="5"/>
      <c r="AC118" s="8"/>
      <c r="AD118" s="10" t="s">
        <v>2673</v>
      </c>
      <c r="AE118" s="5" t="s">
        <v>2672</v>
      </c>
      <c r="AF118" s="5" t="s">
        <v>2667</v>
      </c>
      <c r="AG118" s="5" t="s">
        <v>2666</v>
      </c>
      <c r="AH118" s="5" t="s">
        <v>58</v>
      </c>
      <c r="AI118" s="5" t="s">
        <v>74</v>
      </c>
      <c r="AJ118" s="5" t="s">
        <v>180</v>
      </c>
      <c r="AK118" s="5"/>
      <c r="AL118" s="5" t="s">
        <v>2667</v>
      </c>
      <c r="AM118" s="5" t="s">
        <v>2668</v>
      </c>
      <c r="AN118" s="5" t="s">
        <v>58</v>
      </c>
      <c r="AO118" s="5" t="s">
        <v>59</v>
      </c>
      <c r="AP118" s="5" t="s">
        <v>303</v>
      </c>
      <c r="AQ118" s="5"/>
      <c r="AR118" s="5" t="s">
        <v>2669</v>
      </c>
      <c r="AS118" s="5" t="s">
        <v>304</v>
      </c>
      <c r="AT118" s="5" t="s">
        <v>58</v>
      </c>
      <c r="AU118" s="5" t="s">
        <v>305</v>
      </c>
      <c r="AV118" s="5" t="s">
        <v>504</v>
      </c>
      <c r="AW118" s="5"/>
      <c r="AX118" s="5" t="s">
        <v>69</v>
      </c>
      <c r="AY118" s="5"/>
      <c r="AZ118" s="5"/>
      <c r="BA118" s="5"/>
      <c r="BB118" s="5"/>
      <c r="BC118" s="8"/>
    </row>
    <row r="119" spans="1:55" s="50" customFormat="1" x14ac:dyDescent="0.25">
      <c r="A119" s="59" t="s">
        <v>55</v>
      </c>
      <c r="B119" s="67" t="s">
        <v>55</v>
      </c>
      <c r="C119" s="68" t="s">
        <v>55</v>
      </c>
      <c r="D119" s="61" t="s">
        <v>814</v>
      </c>
      <c r="E119" s="63" t="s">
        <v>3366</v>
      </c>
      <c r="F119" s="64" t="s">
        <v>815</v>
      </c>
      <c r="G119" s="61" t="s">
        <v>816</v>
      </c>
      <c r="H119" s="61" t="s">
        <v>171</v>
      </c>
      <c r="I119" s="61" t="s">
        <v>179</v>
      </c>
      <c r="J119" s="61" t="s">
        <v>180</v>
      </c>
      <c r="K119" s="61"/>
      <c r="L119" s="61" t="s">
        <v>815</v>
      </c>
      <c r="M119" s="61" t="s">
        <v>817</v>
      </c>
      <c r="N119" s="61" t="s">
        <v>171</v>
      </c>
      <c r="O119" s="61" t="s">
        <v>175</v>
      </c>
      <c r="P119" s="61" t="s">
        <v>80</v>
      </c>
      <c r="Q119" s="61" t="s">
        <v>254</v>
      </c>
      <c r="R119" s="61" t="s">
        <v>818</v>
      </c>
      <c r="S119" s="61" t="s">
        <v>819</v>
      </c>
      <c r="T119" s="61" t="s">
        <v>171</v>
      </c>
      <c r="U119" s="61" t="s">
        <v>172</v>
      </c>
      <c r="V119" s="61" t="s">
        <v>117</v>
      </c>
      <c r="W119" s="61" t="s">
        <v>60</v>
      </c>
      <c r="X119" s="61" t="s">
        <v>820</v>
      </c>
      <c r="Y119" s="61"/>
      <c r="Z119" s="61"/>
      <c r="AA119" s="61"/>
      <c r="AB119" s="61"/>
      <c r="AC119" s="63"/>
      <c r="AD119" s="64" t="s">
        <v>821</v>
      </c>
      <c r="AE119" s="61" t="s">
        <v>822</v>
      </c>
      <c r="AF119" s="61" t="s">
        <v>823</v>
      </c>
      <c r="AG119" s="61" t="s">
        <v>824</v>
      </c>
      <c r="AH119" s="61" t="s">
        <v>171</v>
      </c>
      <c r="AI119" s="61" t="s">
        <v>825</v>
      </c>
      <c r="AJ119" s="61" t="s">
        <v>158</v>
      </c>
      <c r="AK119" s="61"/>
      <c r="AL119" s="61" t="s">
        <v>823</v>
      </c>
      <c r="AM119" s="61" t="s">
        <v>826</v>
      </c>
      <c r="AN119" s="61" t="s">
        <v>171</v>
      </c>
      <c r="AO119" s="61" t="s">
        <v>827</v>
      </c>
      <c r="AP119" s="61" t="s">
        <v>145</v>
      </c>
      <c r="AQ119" s="61"/>
      <c r="AR119" s="61" t="s">
        <v>828</v>
      </c>
      <c r="AS119" s="61" t="s">
        <v>829</v>
      </c>
      <c r="AT119" s="61" t="s">
        <v>171</v>
      </c>
      <c r="AU119" s="61" t="s">
        <v>172</v>
      </c>
      <c r="AV119" s="61" t="s">
        <v>303</v>
      </c>
      <c r="AW119" s="61"/>
      <c r="AX119" s="61" t="s">
        <v>830</v>
      </c>
      <c r="AY119" s="61"/>
      <c r="AZ119" s="61"/>
      <c r="BA119" s="61"/>
      <c r="BB119" s="61"/>
      <c r="BC119" s="63"/>
    </row>
    <row r="120" spans="1:55" s="50" customFormat="1" x14ac:dyDescent="0.25">
      <c r="A120" s="59" t="s">
        <v>55</v>
      </c>
      <c r="B120" s="67" t="s">
        <v>55</v>
      </c>
      <c r="C120" s="68" t="s">
        <v>55</v>
      </c>
      <c r="D120" s="61" t="s">
        <v>831</v>
      </c>
      <c r="E120" s="63" t="s">
        <v>3367</v>
      </c>
      <c r="F120" s="64" t="s">
        <v>820</v>
      </c>
      <c r="G120" s="61" t="s">
        <v>819</v>
      </c>
      <c r="H120" s="61" t="s">
        <v>171</v>
      </c>
      <c r="I120" s="61" t="s">
        <v>172</v>
      </c>
      <c r="J120" s="61" t="s">
        <v>117</v>
      </c>
      <c r="K120" s="61" t="s">
        <v>60</v>
      </c>
      <c r="L120" s="61" t="s">
        <v>820</v>
      </c>
      <c r="M120" s="61" t="s">
        <v>816</v>
      </c>
      <c r="N120" s="61" t="s">
        <v>171</v>
      </c>
      <c r="O120" s="61" t="s">
        <v>179</v>
      </c>
      <c r="P120" s="61" t="s">
        <v>180</v>
      </c>
      <c r="Q120" s="61"/>
      <c r="R120" s="61" t="s">
        <v>815</v>
      </c>
      <c r="S120" s="61" t="s">
        <v>817</v>
      </c>
      <c r="T120" s="61" t="s">
        <v>171</v>
      </c>
      <c r="U120" s="61" t="s">
        <v>175</v>
      </c>
      <c r="V120" s="61" t="s">
        <v>80</v>
      </c>
      <c r="W120" s="61" t="s">
        <v>254</v>
      </c>
      <c r="X120" s="61" t="s">
        <v>818</v>
      </c>
      <c r="Y120" s="61"/>
      <c r="Z120" s="61"/>
      <c r="AA120" s="61"/>
      <c r="AB120" s="61"/>
      <c r="AC120" s="63"/>
      <c r="AD120" s="64" t="s">
        <v>832</v>
      </c>
      <c r="AE120" s="61" t="s">
        <v>833</v>
      </c>
      <c r="AF120" s="61" t="s">
        <v>830</v>
      </c>
      <c r="AG120" s="61" t="s">
        <v>829</v>
      </c>
      <c r="AH120" s="61" t="s">
        <v>171</v>
      </c>
      <c r="AI120" s="61" t="s">
        <v>172</v>
      </c>
      <c r="AJ120" s="61" t="s">
        <v>303</v>
      </c>
      <c r="AK120" s="61"/>
      <c r="AL120" s="61" t="s">
        <v>830</v>
      </c>
      <c r="AM120" s="61" t="s">
        <v>824</v>
      </c>
      <c r="AN120" s="61" t="s">
        <v>171</v>
      </c>
      <c r="AO120" s="61" t="s">
        <v>825</v>
      </c>
      <c r="AP120" s="61" t="s">
        <v>158</v>
      </c>
      <c r="AQ120" s="61"/>
      <c r="AR120" s="61" t="s">
        <v>823</v>
      </c>
      <c r="AS120" s="61" t="s">
        <v>826</v>
      </c>
      <c r="AT120" s="61" t="s">
        <v>171</v>
      </c>
      <c r="AU120" s="61" t="s">
        <v>827</v>
      </c>
      <c r="AV120" s="61" t="s">
        <v>145</v>
      </c>
      <c r="AW120" s="61"/>
      <c r="AX120" s="61" t="s">
        <v>828</v>
      </c>
      <c r="AY120" s="61"/>
      <c r="AZ120" s="61"/>
      <c r="BA120" s="61"/>
      <c r="BB120" s="61"/>
      <c r="BC120" s="63"/>
    </row>
    <row r="121" spans="1:55" s="50" customFormat="1" x14ac:dyDescent="0.25">
      <c r="A121" s="59" t="s">
        <v>55</v>
      </c>
      <c r="B121" s="67" t="s">
        <v>55</v>
      </c>
      <c r="C121" s="68" t="s">
        <v>55</v>
      </c>
      <c r="D121" s="61" t="s">
        <v>834</v>
      </c>
      <c r="E121" s="63" t="s">
        <v>3368</v>
      </c>
      <c r="F121" s="64" t="s">
        <v>818</v>
      </c>
      <c r="G121" s="61" t="s">
        <v>817</v>
      </c>
      <c r="H121" s="61" t="s">
        <v>171</v>
      </c>
      <c r="I121" s="61" t="s">
        <v>175</v>
      </c>
      <c r="J121" s="61" t="s">
        <v>80</v>
      </c>
      <c r="K121" s="61" t="s">
        <v>254</v>
      </c>
      <c r="L121" s="61" t="s">
        <v>818</v>
      </c>
      <c r="M121" s="61" t="s">
        <v>819</v>
      </c>
      <c r="N121" s="61" t="s">
        <v>171</v>
      </c>
      <c r="O121" s="61" t="s">
        <v>172</v>
      </c>
      <c r="P121" s="61" t="s">
        <v>117</v>
      </c>
      <c r="Q121" s="61" t="s">
        <v>60</v>
      </c>
      <c r="R121" s="61" t="s">
        <v>820</v>
      </c>
      <c r="S121" s="61" t="s">
        <v>816</v>
      </c>
      <c r="T121" s="61" t="s">
        <v>171</v>
      </c>
      <c r="U121" s="61" t="s">
        <v>179</v>
      </c>
      <c r="V121" s="61" t="s">
        <v>180</v>
      </c>
      <c r="W121" s="61"/>
      <c r="X121" s="61" t="s">
        <v>815</v>
      </c>
      <c r="Y121" s="61"/>
      <c r="Z121" s="61"/>
      <c r="AA121" s="61"/>
      <c r="AB121" s="61"/>
      <c r="AC121" s="63"/>
      <c r="AD121" s="64" t="s">
        <v>835</v>
      </c>
      <c r="AE121" s="61" t="s">
        <v>836</v>
      </c>
      <c r="AF121" s="61" t="s">
        <v>828</v>
      </c>
      <c r="AG121" s="61" t="s">
        <v>826</v>
      </c>
      <c r="AH121" s="61" t="s">
        <v>171</v>
      </c>
      <c r="AI121" s="61" t="s">
        <v>827</v>
      </c>
      <c r="AJ121" s="61" t="s">
        <v>145</v>
      </c>
      <c r="AK121" s="61"/>
      <c r="AL121" s="61" t="s">
        <v>828</v>
      </c>
      <c r="AM121" s="61" t="s">
        <v>829</v>
      </c>
      <c r="AN121" s="61" t="s">
        <v>171</v>
      </c>
      <c r="AO121" s="61" t="s">
        <v>172</v>
      </c>
      <c r="AP121" s="61" t="s">
        <v>303</v>
      </c>
      <c r="AQ121" s="61"/>
      <c r="AR121" s="61" t="s">
        <v>830</v>
      </c>
      <c r="AS121" s="61" t="s">
        <v>824</v>
      </c>
      <c r="AT121" s="61" t="s">
        <v>171</v>
      </c>
      <c r="AU121" s="61" t="s">
        <v>825</v>
      </c>
      <c r="AV121" s="61" t="s">
        <v>158</v>
      </c>
      <c r="AW121" s="61"/>
      <c r="AX121" s="61" t="s">
        <v>823</v>
      </c>
      <c r="AY121" s="61"/>
      <c r="AZ121" s="61"/>
      <c r="BA121" s="61"/>
      <c r="BB121" s="61"/>
      <c r="BC121" s="63"/>
    </row>
    <row r="122" spans="1:55" s="50" customFormat="1" x14ac:dyDescent="0.25">
      <c r="A122" s="59" t="s">
        <v>55</v>
      </c>
      <c r="B122" s="67" t="s">
        <v>55</v>
      </c>
      <c r="C122" s="68" t="s">
        <v>55</v>
      </c>
      <c r="D122" s="61" t="s">
        <v>837</v>
      </c>
      <c r="E122" s="63" t="s">
        <v>3369</v>
      </c>
      <c r="F122" s="64" t="s">
        <v>838</v>
      </c>
      <c r="G122" s="61" t="s">
        <v>839</v>
      </c>
      <c r="H122" s="61" t="s">
        <v>58</v>
      </c>
      <c r="I122" s="61" t="s">
        <v>840</v>
      </c>
      <c r="J122" s="61" t="s">
        <v>117</v>
      </c>
      <c r="K122" s="61" t="s">
        <v>92</v>
      </c>
      <c r="L122" s="61" t="s">
        <v>838</v>
      </c>
      <c r="M122" s="61" t="s">
        <v>841</v>
      </c>
      <c r="N122" s="61" t="s">
        <v>58</v>
      </c>
      <c r="O122" s="61" t="s">
        <v>59</v>
      </c>
      <c r="P122" s="61" t="s">
        <v>117</v>
      </c>
      <c r="Q122" s="61" t="s">
        <v>180</v>
      </c>
      <c r="R122" s="61" t="s">
        <v>842</v>
      </c>
      <c r="S122" s="61" t="s">
        <v>843</v>
      </c>
      <c r="T122" s="61" t="s">
        <v>58</v>
      </c>
      <c r="U122" s="61" t="s">
        <v>59</v>
      </c>
      <c r="V122" s="61" t="s">
        <v>844</v>
      </c>
      <c r="W122" s="61"/>
      <c r="X122" s="61" t="s">
        <v>845</v>
      </c>
      <c r="Y122" s="61"/>
      <c r="Z122" s="61"/>
      <c r="AA122" s="61"/>
      <c r="AB122" s="61"/>
      <c r="AC122" s="63"/>
      <c r="AD122" s="64" t="s">
        <v>846</v>
      </c>
      <c r="AE122" s="61" t="s">
        <v>847</v>
      </c>
      <c r="AF122" s="61" t="s">
        <v>848</v>
      </c>
      <c r="AG122" s="61" t="s">
        <v>849</v>
      </c>
      <c r="AH122" s="61" t="s">
        <v>58</v>
      </c>
      <c r="AI122" s="61" t="s">
        <v>74</v>
      </c>
      <c r="AJ122" s="61" t="s">
        <v>75</v>
      </c>
      <c r="AK122" s="61"/>
      <c r="AL122" s="61" t="s">
        <v>848</v>
      </c>
      <c r="AM122" s="61" t="s">
        <v>850</v>
      </c>
      <c r="AN122" s="61" t="s">
        <v>58</v>
      </c>
      <c r="AO122" s="61" t="s">
        <v>59</v>
      </c>
      <c r="AP122" s="61" t="s">
        <v>77</v>
      </c>
      <c r="AQ122" s="61"/>
      <c r="AR122" s="61" t="s">
        <v>851</v>
      </c>
      <c r="AS122" s="61" t="s">
        <v>852</v>
      </c>
      <c r="AT122" s="61" t="s">
        <v>58</v>
      </c>
      <c r="AU122" s="61" t="s">
        <v>59</v>
      </c>
      <c r="AV122" s="61" t="s">
        <v>303</v>
      </c>
      <c r="AW122" s="61"/>
      <c r="AX122" s="61" t="s">
        <v>853</v>
      </c>
      <c r="AY122" s="61"/>
      <c r="AZ122" s="61"/>
      <c r="BA122" s="61"/>
      <c r="BB122" s="61"/>
      <c r="BC122" s="63"/>
    </row>
    <row r="123" spans="1:55" s="50" customFormat="1" x14ac:dyDescent="0.25">
      <c r="A123" s="59" t="s">
        <v>55</v>
      </c>
      <c r="B123" s="67" t="s">
        <v>55</v>
      </c>
      <c r="C123" s="68" t="s">
        <v>55</v>
      </c>
      <c r="D123" s="61" t="s">
        <v>854</v>
      </c>
      <c r="E123" s="63" t="s">
        <v>3370</v>
      </c>
      <c r="F123" s="64" t="s">
        <v>845</v>
      </c>
      <c r="G123" s="61" t="s">
        <v>843</v>
      </c>
      <c r="H123" s="61" t="s">
        <v>58</v>
      </c>
      <c r="I123" s="61" t="s">
        <v>59</v>
      </c>
      <c r="J123" s="61" t="s">
        <v>844</v>
      </c>
      <c r="K123" s="61"/>
      <c r="L123" s="61" t="s">
        <v>845</v>
      </c>
      <c r="M123" s="61" t="s">
        <v>839</v>
      </c>
      <c r="N123" s="61" t="s">
        <v>58</v>
      </c>
      <c r="O123" s="61" t="s">
        <v>840</v>
      </c>
      <c r="P123" s="61" t="s">
        <v>117</v>
      </c>
      <c r="Q123" s="61" t="s">
        <v>92</v>
      </c>
      <c r="R123" s="61" t="s">
        <v>838</v>
      </c>
      <c r="S123" s="61" t="s">
        <v>841</v>
      </c>
      <c r="T123" s="61" t="s">
        <v>58</v>
      </c>
      <c r="U123" s="61" t="s">
        <v>59</v>
      </c>
      <c r="V123" s="61" t="s">
        <v>117</v>
      </c>
      <c r="W123" s="61" t="s">
        <v>180</v>
      </c>
      <c r="X123" s="61" t="s">
        <v>842</v>
      </c>
      <c r="Y123" s="61"/>
      <c r="Z123" s="61"/>
      <c r="AA123" s="61"/>
      <c r="AB123" s="61"/>
      <c r="AC123" s="63"/>
      <c r="AD123" s="64" t="s">
        <v>855</v>
      </c>
      <c r="AE123" s="61" t="s">
        <v>856</v>
      </c>
      <c r="AF123" s="61" t="s">
        <v>853</v>
      </c>
      <c r="AG123" s="61" t="s">
        <v>852</v>
      </c>
      <c r="AH123" s="61" t="s">
        <v>58</v>
      </c>
      <c r="AI123" s="61" t="s">
        <v>59</v>
      </c>
      <c r="AJ123" s="61" t="s">
        <v>303</v>
      </c>
      <c r="AK123" s="61"/>
      <c r="AL123" s="61" t="s">
        <v>853</v>
      </c>
      <c r="AM123" s="61" t="s">
        <v>849</v>
      </c>
      <c r="AN123" s="61" t="s">
        <v>58</v>
      </c>
      <c r="AO123" s="61" t="s">
        <v>74</v>
      </c>
      <c r="AP123" s="61" t="s">
        <v>75</v>
      </c>
      <c r="AQ123" s="61"/>
      <c r="AR123" s="61" t="s">
        <v>848</v>
      </c>
      <c r="AS123" s="61" t="s">
        <v>850</v>
      </c>
      <c r="AT123" s="61" t="s">
        <v>58</v>
      </c>
      <c r="AU123" s="61" t="s">
        <v>59</v>
      </c>
      <c r="AV123" s="61" t="s">
        <v>77</v>
      </c>
      <c r="AW123" s="61"/>
      <c r="AX123" s="61" t="s">
        <v>851</v>
      </c>
      <c r="AY123" s="61"/>
      <c r="AZ123" s="61"/>
      <c r="BA123" s="61"/>
      <c r="BB123" s="61"/>
      <c r="BC123" s="63"/>
    </row>
    <row r="124" spans="1:55" s="50" customFormat="1" x14ac:dyDescent="0.25">
      <c r="A124" s="59" t="s">
        <v>55</v>
      </c>
      <c r="B124" s="67" t="s">
        <v>55</v>
      </c>
      <c r="C124" s="68" t="s">
        <v>55</v>
      </c>
      <c r="D124" s="61" t="s">
        <v>857</v>
      </c>
      <c r="E124" s="63" t="s">
        <v>3371</v>
      </c>
      <c r="F124" s="64" t="s">
        <v>842</v>
      </c>
      <c r="G124" s="61" t="s">
        <v>841</v>
      </c>
      <c r="H124" s="61" t="s">
        <v>58</v>
      </c>
      <c r="I124" s="61" t="s">
        <v>59</v>
      </c>
      <c r="J124" s="61" t="s">
        <v>117</v>
      </c>
      <c r="K124" s="61" t="s">
        <v>180</v>
      </c>
      <c r="L124" s="61" t="s">
        <v>842</v>
      </c>
      <c r="M124" s="61" t="s">
        <v>843</v>
      </c>
      <c r="N124" s="61" t="s">
        <v>58</v>
      </c>
      <c r="O124" s="61" t="s">
        <v>59</v>
      </c>
      <c r="P124" s="61" t="s">
        <v>844</v>
      </c>
      <c r="Q124" s="61"/>
      <c r="R124" s="61" t="s">
        <v>845</v>
      </c>
      <c r="S124" s="61" t="s">
        <v>839</v>
      </c>
      <c r="T124" s="61" t="s">
        <v>58</v>
      </c>
      <c r="U124" s="61" t="s">
        <v>840</v>
      </c>
      <c r="V124" s="61" t="s">
        <v>117</v>
      </c>
      <c r="W124" s="61" t="s">
        <v>92</v>
      </c>
      <c r="X124" s="61" t="s">
        <v>838</v>
      </c>
      <c r="Y124" s="61"/>
      <c r="Z124" s="61"/>
      <c r="AA124" s="61"/>
      <c r="AB124" s="61"/>
      <c r="AC124" s="63"/>
      <c r="AD124" s="64" t="s">
        <v>858</v>
      </c>
      <c r="AE124" s="61" t="s">
        <v>859</v>
      </c>
      <c r="AF124" s="61" t="s">
        <v>851</v>
      </c>
      <c r="AG124" s="61" t="s">
        <v>850</v>
      </c>
      <c r="AH124" s="61" t="s">
        <v>58</v>
      </c>
      <c r="AI124" s="61" t="s">
        <v>59</v>
      </c>
      <c r="AJ124" s="61" t="s">
        <v>77</v>
      </c>
      <c r="AK124" s="61"/>
      <c r="AL124" s="61" t="s">
        <v>851</v>
      </c>
      <c r="AM124" s="61" t="s">
        <v>852</v>
      </c>
      <c r="AN124" s="61" t="s">
        <v>58</v>
      </c>
      <c r="AO124" s="61" t="s">
        <v>59</v>
      </c>
      <c r="AP124" s="61" t="s">
        <v>303</v>
      </c>
      <c r="AQ124" s="61"/>
      <c r="AR124" s="61" t="s">
        <v>853</v>
      </c>
      <c r="AS124" s="61" t="s">
        <v>849</v>
      </c>
      <c r="AT124" s="61" t="s">
        <v>58</v>
      </c>
      <c r="AU124" s="61" t="s">
        <v>74</v>
      </c>
      <c r="AV124" s="61" t="s">
        <v>75</v>
      </c>
      <c r="AW124" s="61"/>
      <c r="AX124" s="61" t="s">
        <v>848</v>
      </c>
      <c r="AY124" s="61"/>
      <c r="AZ124" s="61"/>
      <c r="BA124" s="61"/>
      <c r="BB124" s="61"/>
      <c r="BC124" s="63"/>
    </row>
    <row r="125" spans="1:55" s="50" customFormat="1" x14ac:dyDescent="0.25">
      <c r="A125" s="59" t="s">
        <v>3186</v>
      </c>
      <c r="B125" s="67" t="s">
        <v>55</v>
      </c>
      <c r="C125" s="68" t="s">
        <v>54</v>
      </c>
      <c r="D125" s="61" t="s">
        <v>860</v>
      </c>
      <c r="E125" s="63" t="s">
        <v>3372</v>
      </c>
      <c r="F125" s="64" t="s">
        <v>861</v>
      </c>
      <c r="G125" s="61" t="s">
        <v>862</v>
      </c>
      <c r="H125" s="61" t="s">
        <v>58</v>
      </c>
      <c r="I125" s="61" t="s">
        <v>74</v>
      </c>
      <c r="J125" s="61" t="s">
        <v>117</v>
      </c>
      <c r="K125" s="61" t="s">
        <v>210</v>
      </c>
      <c r="L125" s="61" t="s">
        <v>861</v>
      </c>
      <c r="M125" s="61" t="s">
        <v>863</v>
      </c>
      <c r="N125" s="61" t="s">
        <v>58</v>
      </c>
      <c r="O125" s="61" t="s">
        <v>59</v>
      </c>
      <c r="P125" s="61" t="s">
        <v>145</v>
      </c>
      <c r="Q125" s="61"/>
      <c r="R125" s="61" t="s">
        <v>864</v>
      </c>
      <c r="S125" s="61" t="s">
        <v>865</v>
      </c>
      <c r="T125" s="61" t="s">
        <v>58</v>
      </c>
      <c r="U125" s="61" t="s">
        <v>59</v>
      </c>
      <c r="V125" s="61" t="s">
        <v>62</v>
      </c>
      <c r="W125" s="61"/>
      <c r="X125" s="61" t="s">
        <v>866</v>
      </c>
      <c r="Y125" s="61"/>
      <c r="Z125" s="61"/>
      <c r="AA125" s="61"/>
      <c r="AB125" s="61"/>
      <c r="AC125" s="63"/>
      <c r="AD125" s="64" t="s">
        <v>867</v>
      </c>
      <c r="AE125" s="61" t="s">
        <v>868</v>
      </c>
      <c r="AF125" s="61" t="s">
        <v>869</v>
      </c>
      <c r="AG125" s="61" t="s">
        <v>870</v>
      </c>
      <c r="AH125" s="61" t="s">
        <v>58</v>
      </c>
      <c r="AI125" s="61" t="s">
        <v>871</v>
      </c>
      <c r="AJ125" s="61" t="s">
        <v>132</v>
      </c>
      <c r="AK125" s="61"/>
      <c r="AL125" s="61" t="s">
        <v>869</v>
      </c>
      <c r="AM125" s="61" t="s">
        <v>872</v>
      </c>
      <c r="AN125" s="61" t="s">
        <v>58</v>
      </c>
      <c r="AO125" s="61" t="s">
        <v>59</v>
      </c>
      <c r="AP125" s="61" t="s">
        <v>80</v>
      </c>
      <c r="AQ125" s="61" t="s">
        <v>613</v>
      </c>
      <c r="AR125" s="61" t="s">
        <v>873</v>
      </c>
      <c r="AS125" s="61" t="s">
        <v>874</v>
      </c>
      <c r="AT125" s="61" t="s">
        <v>58</v>
      </c>
      <c r="AU125" s="61" t="s">
        <v>59</v>
      </c>
      <c r="AV125" s="61" t="s">
        <v>303</v>
      </c>
      <c r="AW125" s="61"/>
      <c r="AX125" s="61" t="s">
        <v>875</v>
      </c>
      <c r="AY125" s="61" t="s">
        <v>67</v>
      </c>
      <c r="AZ125" s="61" t="s">
        <v>58</v>
      </c>
      <c r="BA125" s="61" t="s">
        <v>871</v>
      </c>
      <c r="BB125" s="61" t="s">
        <v>193</v>
      </c>
      <c r="BC125" s="63" t="s">
        <v>869</v>
      </c>
    </row>
    <row r="126" spans="1:55" s="50" customFormat="1" x14ac:dyDescent="0.25">
      <c r="A126" s="59" t="s">
        <v>3186</v>
      </c>
      <c r="B126" s="67" t="s">
        <v>55</v>
      </c>
      <c r="C126" s="68" t="s">
        <v>54</v>
      </c>
      <c r="D126" s="61" t="s">
        <v>876</v>
      </c>
      <c r="E126" s="63" t="s">
        <v>3373</v>
      </c>
      <c r="F126" s="64" t="s">
        <v>866</v>
      </c>
      <c r="G126" s="61" t="s">
        <v>865</v>
      </c>
      <c r="H126" s="61" t="s">
        <v>58</v>
      </c>
      <c r="I126" s="61" t="s">
        <v>59</v>
      </c>
      <c r="J126" s="61" t="s">
        <v>62</v>
      </c>
      <c r="K126" s="61"/>
      <c r="L126" s="61" t="s">
        <v>866</v>
      </c>
      <c r="M126" s="61" t="s">
        <v>862</v>
      </c>
      <c r="N126" s="61" t="s">
        <v>58</v>
      </c>
      <c r="O126" s="61" t="s">
        <v>74</v>
      </c>
      <c r="P126" s="61" t="s">
        <v>117</v>
      </c>
      <c r="Q126" s="61" t="s">
        <v>210</v>
      </c>
      <c r="R126" s="61" t="s">
        <v>861</v>
      </c>
      <c r="S126" s="61" t="s">
        <v>863</v>
      </c>
      <c r="T126" s="61" t="s">
        <v>58</v>
      </c>
      <c r="U126" s="61" t="s">
        <v>59</v>
      </c>
      <c r="V126" s="61" t="s">
        <v>145</v>
      </c>
      <c r="W126" s="61"/>
      <c r="X126" s="61" t="s">
        <v>864</v>
      </c>
      <c r="Y126" s="61"/>
      <c r="Z126" s="61"/>
      <c r="AA126" s="61"/>
      <c r="AB126" s="61"/>
      <c r="AC126" s="63"/>
      <c r="AD126" s="64" t="s">
        <v>877</v>
      </c>
      <c r="AE126" s="61" t="s">
        <v>878</v>
      </c>
      <c r="AF126" s="61" t="s">
        <v>875</v>
      </c>
      <c r="AG126" s="61" t="s">
        <v>874</v>
      </c>
      <c r="AH126" s="61" t="s">
        <v>58</v>
      </c>
      <c r="AI126" s="61" t="s">
        <v>59</v>
      </c>
      <c r="AJ126" s="61" t="s">
        <v>303</v>
      </c>
      <c r="AK126" s="61"/>
      <c r="AL126" s="61" t="s">
        <v>875</v>
      </c>
      <c r="AM126" s="61" t="s">
        <v>870</v>
      </c>
      <c r="AN126" s="61" t="s">
        <v>58</v>
      </c>
      <c r="AO126" s="61" t="s">
        <v>871</v>
      </c>
      <c r="AP126" s="61" t="s">
        <v>132</v>
      </c>
      <c r="AQ126" s="61"/>
      <c r="AR126" s="61" t="s">
        <v>869</v>
      </c>
      <c r="AS126" s="61" t="s">
        <v>872</v>
      </c>
      <c r="AT126" s="61" t="s">
        <v>58</v>
      </c>
      <c r="AU126" s="61" t="s">
        <v>59</v>
      </c>
      <c r="AV126" s="61" t="s">
        <v>80</v>
      </c>
      <c r="AW126" s="61" t="s">
        <v>613</v>
      </c>
      <c r="AX126" s="61" t="s">
        <v>873</v>
      </c>
      <c r="AY126" s="61" t="s">
        <v>67</v>
      </c>
      <c r="AZ126" s="61" t="s">
        <v>58</v>
      </c>
      <c r="BA126" s="61" t="s">
        <v>871</v>
      </c>
      <c r="BB126" s="61" t="s">
        <v>193</v>
      </c>
      <c r="BC126" s="63" t="s">
        <v>869</v>
      </c>
    </row>
    <row r="127" spans="1:55" s="50" customFormat="1" x14ac:dyDescent="0.25">
      <c r="A127" s="59" t="s">
        <v>3186</v>
      </c>
      <c r="B127" s="67" t="s">
        <v>55</v>
      </c>
      <c r="C127" s="68" t="s">
        <v>54</v>
      </c>
      <c r="D127" s="61" t="s">
        <v>879</v>
      </c>
      <c r="E127" s="63" t="s">
        <v>3374</v>
      </c>
      <c r="F127" s="64" t="s">
        <v>864</v>
      </c>
      <c r="G127" s="61" t="s">
        <v>863</v>
      </c>
      <c r="H127" s="61" t="s">
        <v>58</v>
      </c>
      <c r="I127" s="61" t="s">
        <v>59</v>
      </c>
      <c r="J127" s="61" t="s">
        <v>145</v>
      </c>
      <c r="K127" s="61"/>
      <c r="L127" s="61" t="s">
        <v>864</v>
      </c>
      <c r="M127" s="61" t="s">
        <v>865</v>
      </c>
      <c r="N127" s="61" t="s">
        <v>58</v>
      </c>
      <c r="O127" s="61" t="s">
        <v>59</v>
      </c>
      <c r="P127" s="61" t="s">
        <v>62</v>
      </c>
      <c r="Q127" s="61"/>
      <c r="R127" s="61" t="s">
        <v>866</v>
      </c>
      <c r="S127" s="61" t="s">
        <v>862</v>
      </c>
      <c r="T127" s="61" t="s">
        <v>58</v>
      </c>
      <c r="U127" s="61" t="s">
        <v>74</v>
      </c>
      <c r="V127" s="61" t="s">
        <v>117</v>
      </c>
      <c r="W127" s="61" t="s">
        <v>210</v>
      </c>
      <c r="X127" s="61" t="s">
        <v>861</v>
      </c>
      <c r="Y127" s="61"/>
      <c r="Z127" s="61"/>
      <c r="AA127" s="61"/>
      <c r="AB127" s="61"/>
      <c r="AC127" s="63"/>
      <c r="AD127" s="64" t="s">
        <v>880</v>
      </c>
      <c r="AE127" s="61" t="s">
        <v>881</v>
      </c>
      <c r="AF127" s="61" t="s">
        <v>873</v>
      </c>
      <c r="AG127" s="61" t="s">
        <v>872</v>
      </c>
      <c r="AH127" s="61" t="s">
        <v>58</v>
      </c>
      <c r="AI127" s="61" t="s">
        <v>59</v>
      </c>
      <c r="AJ127" s="61" t="s">
        <v>80</v>
      </c>
      <c r="AK127" s="61" t="s">
        <v>613</v>
      </c>
      <c r="AL127" s="61" t="s">
        <v>873</v>
      </c>
      <c r="AM127" s="61" t="s">
        <v>874</v>
      </c>
      <c r="AN127" s="61" t="s">
        <v>58</v>
      </c>
      <c r="AO127" s="61" t="s">
        <v>59</v>
      </c>
      <c r="AP127" s="61" t="s">
        <v>303</v>
      </c>
      <c r="AQ127" s="61"/>
      <c r="AR127" s="61" t="s">
        <v>875</v>
      </c>
      <c r="AS127" s="61" t="s">
        <v>870</v>
      </c>
      <c r="AT127" s="61" t="s">
        <v>58</v>
      </c>
      <c r="AU127" s="61" t="s">
        <v>871</v>
      </c>
      <c r="AV127" s="61" t="s">
        <v>132</v>
      </c>
      <c r="AW127" s="61"/>
      <c r="AX127" s="61" t="s">
        <v>869</v>
      </c>
      <c r="AY127" s="61" t="s">
        <v>67</v>
      </c>
      <c r="AZ127" s="61" t="s">
        <v>58</v>
      </c>
      <c r="BA127" s="61" t="s">
        <v>871</v>
      </c>
      <c r="BB127" s="61" t="s">
        <v>193</v>
      </c>
      <c r="BC127" s="63" t="s">
        <v>869</v>
      </c>
    </row>
    <row r="128" spans="1:55" x14ac:dyDescent="0.25">
      <c r="A128" s="11" t="s">
        <v>55</v>
      </c>
      <c r="B128" s="7" t="s">
        <v>55</v>
      </c>
      <c r="C128" s="7" t="s">
        <v>304</v>
      </c>
      <c r="D128" s="5" t="s">
        <v>882</v>
      </c>
      <c r="E128" s="8" t="s">
        <v>3375</v>
      </c>
      <c r="F128" s="10" t="s">
        <v>883</v>
      </c>
      <c r="G128" s="5" t="s">
        <v>884</v>
      </c>
      <c r="H128" s="5" t="s">
        <v>58</v>
      </c>
      <c r="I128" s="5" t="s">
        <v>59</v>
      </c>
      <c r="J128" s="5" t="s">
        <v>117</v>
      </c>
      <c r="K128" s="5" t="s">
        <v>885</v>
      </c>
      <c r="L128" s="5" t="s">
        <v>883</v>
      </c>
      <c r="M128" s="5" t="s">
        <v>886</v>
      </c>
      <c r="N128" s="5" t="s">
        <v>58</v>
      </c>
      <c r="O128" s="5" t="s">
        <v>59</v>
      </c>
      <c r="P128" s="5" t="s">
        <v>80</v>
      </c>
      <c r="Q128" s="5" t="s">
        <v>316</v>
      </c>
      <c r="R128" s="5" t="s">
        <v>887</v>
      </c>
      <c r="S128" s="5" t="s">
        <v>888</v>
      </c>
      <c r="T128" s="5" t="s">
        <v>58</v>
      </c>
      <c r="U128" s="5" t="s">
        <v>59</v>
      </c>
      <c r="V128" s="5" t="s">
        <v>102</v>
      </c>
      <c r="W128" s="5"/>
      <c r="X128" s="5" t="s">
        <v>889</v>
      </c>
      <c r="Y128" s="5"/>
      <c r="Z128" s="5"/>
      <c r="AA128" s="5"/>
      <c r="AB128" s="5"/>
      <c r="AC128" s="8"/>
      <c r="AD128" s="10" t="s">
        <v>2675</v>
      </c>
      <c r="AE128" s="5" t="s">
        <v>2674</v>
      </c>
      <c r="AF128" s="5" t="s">
        <v>2676</v>
      </c>
      <c r="AG128" s="5" t="s">
        <v>2677</v>
      </c>
      <c r="AH128" s="5" t="s">
        <v>58</v>
      </c>
      <c r="AI128" s="5" t="s">
        <v>74</v>
      </c>
      <c r="AJ128" s="5" t="s">
        <v>80</v>
      </c>
      <c r="AK128" s="5" t="s">
        <v>613</v>
      </c>
      <c r="AL128" s="5" t="s">
        <v>2676</v>
      </c>
      <c r="AM128" s="5" t="s">
        <v>304</v>
      </c>
      <c r="AN128" s="5" t="s">
        <v>58</v>
      </c>
      <c r="AO128" s="5" t="s">
        <v>305</v>
      </c>
      <c r="AP128" s="5" t="s">
        <v>504</v>
      </c>
      <c r="AQ128" s="5"/>
      <c r="AR128" s="5" t="s">
        <v>69</v>
      </c>
      <c r="AS128" s="5" t="s">
        <v>2678</v>
      </c>
      <c r="AT128" s="5" t="s">
        <v>58</v>
      </c>
      <c r="AU128" s="5" t="s">
        <v>59</v>
      </c>
      <c r="AV128" s="5" t="s">
        <v>100</v>
      </c>
      <c r="AW128" s="5"/>
      <c r="AX128" s="5" t="s">
        <v>2679</v>
      </c>
      <c r="AY128" s="5"/>
      <c r="AZ128" s="5"/>
      <c r="BA128" s="5"/>
      <c r="BB128" s="5"/>
      <c r="BC128" s="8"/>
    </row>
    <row r="129" spans="1:55" x14ac:dyDescent="0.25">
      <c r="A129" s="11" t="s">
        <v>55</v>
      </c>
      <c r="B129" s="7" t="s">
        <v>55</v>
      </c>
      <c r="C129" s="7" t="s">
        <v>304</v>
      </c>
      <c r="D129" s="5" t="s">
        <v>890</v>
      </c>
      <c r="E129" s="8" t="s">
        <v>3376</v>
      </c>
      <c r="F129" s="10" t="s">
        <v>889</v>
      </c>
      <c r="G129" s="5" t="s">
        <v>888</v>
      </c>
      <c r="H129" s="5" t="s">
        <v>58</v>
      </c>
      <c r="I129" s="5" t="s">
        <v>59</v>
      </c>
      <c r="J129" s="5" t="s">
        <v>102</v>
      </c>
      <c r="K129" s="5"/>
      <c r="L129" s="5" t="s">
        <v>889</v>
      </c>
      <c r="M129" s="5" t="s">
        <v>884</v>
      </c>
      <c r="N129" s="5" t="s">
        <v>58</v>
      </c>
      <c r="O129" s="5" t="s">
        <v>59</v>
      </c>
      <c r="P129" s="5" t="s">
        <v>117</v>
      </c>
      <c r="Q129" s="5" t="s">
        <v>885</v>
      </c>
      <c r="R129" s="5" t="s">
        <v>883</v>
      </c>
      <c r="S129" s="5" t="s">
        <v>886</v>
      </c>
      <c r="T129" s="5" t="s">
        <v>58</v>
      </c>
      <c r="U129" s="5" t="s">
        <v>59</v>
      </c>
      <c r="V129" s="5" t="s">
        <v>80</v>
      </c>
      <c r="W129" s="5" t="s">
        <v>316</v>
      </c>
      <c r="X129" s="5" t="s">
        <v>887</v>
      </c>
      <c r="Y129" s="5"/>
      <c r="Z129" s="5"/>
      <c r="AA129" s="5"/>
      <c r="AB129" s="5"/>
      <c r="AC129" s="8"/>
      <c r="AD129" s="10" t="s">
        <v>2681</v>
      </c>
      <c r="AE129" s="5" t="s">
        <v>2680</v>
      </c>
      <c r="AF129" s="5" t="s">
        <v>2679</v>
      </c>
      <c r="AG129" s="5" t="s">
        <v>2678</v>
      </c>
      <c r="AH129" s="5" t="s">
        <v>58</v>
      </c>
      <c r="AI129" s="5" t="s">
        <v>59</v>
      </c>
      <c r="AJ129" s="5" t="s">
        <v>100</v>
      </c>
      <c r="AK129" s="5"/>
      <c r="AL129" s="5" t="s">
        <v>2679</v>
      </c>
      <c r="AM129" s="5" t="s">
        <v>2677</v>
      </c>
      <c r="AN129" s="5" t="s">
        <v>58</v>
      </c>
      <c r="AO129" s="5" t="s">
        <v>74</v>
      </c>
      <c r="AP129" s="5" t="s">
        <v>80</v>
      </c>
      <c r="AQ129" s="5" t="s">
        <v>613</v>
      </c>
      <c r="AR129" s="5" t="s">
        <v>2676</v>
      </c>
      <c r="AS129" s="5" t="s">
        <v>304</v>
      </c>
      <c r="AT129" s="5" t="s">
        <v>58</v>
      </c>
      <c r="AU129" s="5" t="s">
        <v>305</v>
      </c>
      <c r="AV129" s="5" t="s">
        <v>504</v>
      </c>
      <c r="AW129" s="5"/>
      <c r="AX129" s="5" t="s">
        <v>69</v>
      </c>
      <c r="AY129" s="5"/>
      <c r="AZ129" s="5"/>
      <c r="BA129" s="5"/>
      <c r="BB129" s="5"/>
      <c r="BC129" s="8"/>
    </row>
    <row r="130" spans="1:55" x14ac:dyDescent="0.25">
      <c r="A130" s="11" t="s">
        <v>55</v>
      </c>
      <c r="B130" s="7" t="s">
        <v>55</v>
      </c>
      <c r="C130" s="7" t="s">
        <v>304</v>
      </c>
      <c r="D130" s="5" t="s">
        <v>891</v>
      </c>
      <c r="E130" s="8" t="s">
        <v>3377</v>
      </c>
      <c r="F130" s="10" t="s">
        <v>887</v>
      </c>
      <c r="G130" s="5" t="s">
        <v>886</v>
      </c>
      <c r="H130" s="5" t="s">
        <v>58</v>
      </c>
      <c r="I130" s="5" t="s">
        <v>59</v>
      </c>
      <c r="J130" s="5" t="s">
        <v>80</v>
      </c>
      <c r="K130" s="5" t="s">
        <v>316</v>
      </c>
      <c r="L130" s="5" t="s">
        <v>887</v>
      </c>
      <c r="M130" s="5" t="s">
        <v>888</v>
      </c>
      <c r="N130" s="5" t="s">
        <v>58</v>
      </c>
      <c r="O130" s="5" t="s">
        <v>59</v>
      </c>
      <c r="P130" s="5" t="s">
        <v>102</v>
      </c>
      <c r="Q130" s="5"/>
      <c r="R130" s="5" t="s">
        <v>889</v>
      </c>
      <c r="S130" s="5" t="s">
        <v>884</v>
      </c>
      <c r="T130" s="5" t="s">
        <v>58</v>
      </c>
      <c r="U130" s="5" t="s">
        <v>59</v>
      </c>
      <c r="V130" s="5" t="s">
        <v>117</v>
      </c>
      <c r="W130" s="5" t="s">
        <v>885</v>
      </c>
      <c r="X130" s="5" t="s">
        <v>883</v>
      </c>
      <c r="Y130" s="5"/>
      <c r="Z130" s="5"/>
      <c r="AA130" s="5"/>
      <c r="AB130" s="5"/>
      <c r="AC130" s="8"/>
      <c r="AD130" s="10" t="s">
        <v>2683</v>
      </c>
      <c r="AE130" s="5" t="s">
        <v>2682</v>
      </c>
      <c r="AF130" s="5" t="s">
        <v>69</v>
      </c>
      <c r="AG130" s="5" t="s">
        <v>304</v>
      </c>
      <c r="AH130" s="5" t="s">
        <v>58</v>
      </c>
      <c r="AI130" s="5" t="s">
        <v>305</v>
      </c>
      <c r="AJ130" s="5" t="s">
        <v>504</v>
      </c>
      <c r="AK130" s="5"/>
      <c r="AL130" s="5" t="s">
        <v>69</v>
      </c>
      <c r="AM130" s="5" t="s">
        <v>2678</v>
      </c>
      <c r="AN130" s="5" t="s">
        <v>58</v>
      </c>
      <c r="AO130" s="5" t="s">
        <v>59</v>
      </c>
      <c r="AP130" s="5" t="s">
        <v>100</v>
      </c>
      <c r="AQ130" s="5"/>
      <c r="AR130" s="5" t="s">
        <v>2679</v>
      </c>
      <c r="AS130" s="5" t="s">
        <v>2677</v>
      </c>
      <c r="AT130" s="5" t="s">
        <v>58</v>
      </c>
      <c r="AU130" s="5" t="s">
        <v>74</v>
      </c>
      <c r="AV130" s="5" t="s">
        <v>80</v>
      </c>
      <c r="AW130" s="5" t="s">
        <v>613</v>
      </c>
      <c r="AX130" s="5" t="s">
        <v>2676</v>
      </c>
      <c r="AY130" s="5"/>
      <c r="AZ130" s="5"/>
      <c r="BA130" s="5"/>
      <c r="BB130" s="5"/>
      <c r="BC130" s="8"/>
    </row>
    <row r="131" spans="1:55" s="50" customFormat="1" x14ac:dyDescent="0.25">
      <c r="A131" s="59" t="s">
        <v>55</v>
      </c>
      <c r="B131" s="67" t="s">
        <v>55</v>
      </c>
      <c r="C131" s="67" t="s">
        <v>55</v>
      </c>
      <c r="D131" s="61" t="s">
        <v>892</v>
      </c>
      <c r="E131" s="63" t="s">
        <v>3378</v>
      </c>
      <c r="F131" s="64" t="s">
        <v>893</v>
      </c>
      <c r="G131" s="61" t="s">
        <v>894</v>
      </c>
      <c r="H131" s="61" t="s">
        <v>58</v>
      </c>
      <c r="I131" s="61" t="s">
        <v>59</v>
      </c>
      <c r="J131" s="61" t="s">
        <v>117</v>
      </c>
      <c r="K131" s="61" t="s">
        <v>118</v>
      </c>
      <c r="L131" s="61" t="s">
        <v>893</v>
      </c>
      <c r="M131" s="61" t="s">
        <v>895</v>
      </c>
      <c r="N131" s="61" t="s">
        <v>58</v>
      </c>
      <c r="O131" s="61" t="s">
        <v>59</v>
      </c>
      <c r="P131" s="61" t="s">
        <v>80</v>
      </c>
      <c r="Q131" s="61" t="s">
        <v>81</v>
      </c>
      <c r="R131" s="61" t="s">
        <v>896</v>
      </c>
      <c r="S131" s="61" t="s">
        <v>897</v>
      </c>
      <c r="T131" s="61" t="s">
        <v>58</v>
      </c>
      <c r="U131" s="61" t="s">
        <v>59</v>
      </c>
      <c r="V131" s="61" t="s">
        <v>117</v>
      </c>
      <c r="W131" s="61" t="s">
        <v>706</v>
      </c>
      <c r="X131" s="61" t="s">
        <v>898</v>
      </c>
      <c r="Y131" s="61"/>
      <c r="Z131" s="61"/>
      <c r="AA131" s="61"/>
      <c r="AB131" s="61"/>
      <c r="AC131" s="63"/>
      <c r="AD131" s="64" t="s">
        <v>899</v>
      </c>
      <c r="AE131" s="61" t="s">
        <v>900</v>
      </c>
      <c r="AF131" s="61" t="s">
        <v>901</v>
      </c>
      <c r="AG131" s="61" t="s">
        <v>902</v>
      </c>
      <c r="AH131" s="61" t="s">
        <v>58</v>
      </c>
      <c r="AI131" s="61" t="s">
        <v>74</v>
      </c>
      <c r="AJ131" s="61" t="s">
        <v>75</v>
      </c>
      <c r="AK131" s="61"/>
      <c r="AL131" s="61" t="s">
        <v>901</v>
      </c>
      <c r="AM131" s="61" t="s">
        <v>903</v>
      </c>
      <c r="AN131" s="61" t="s">
        <v>58</v>
      </c>
      <c r="AO131" s="61" t="s">
        <v>59</v>
      </c>
      <c r="AP131" s="61" t="s">
        <v>232</v>
      </c>
      <c r="AQ131" s="61"/>
      <c r="AR131" s="61" t="s">
        <v>904</v>
      </c>
      <c r="AS131" s="61" t="s">
        <v>905</v>
      </c>
      <c r="AT131" s="61" t="s">
        <v>58</v>
      </c>
      <c r="AU131" s="61" t="s">
        <v>59</v>
      </c>
      <c r="AV131" s="61" t="s">
        <v>80</v>
      </c>
      <c r="AW131" s="61" t="s">
        <v>254</v>
      </c>
      <c r="AX131" s="61" t="s">
        <v>906</v>
      </c>
      <c r="AY131" s="61"/>
      <c r="AZ131" s="61"/>
      <c r="BA131" s="61"/>
      <c r="BB131" s="61"/>
      <c r="BC131" s="63"/>
    </row>
    <row r="132" spans="1:55" s="50" customFormat="1" x14ac:dyDescent="0.25">
      <c r="A132" s="59" t="s">
        <v>55</v>
      </c>
      <c r="B132" s="67" t="s">
        <v>55</v>
      </c>
      <c r="C132" s="67" t="s">
        <v>55</v>
      </c>
      <c r="D132" s="61" t="s">
        <v>907</v>
      </c>
      <c r="E132" s="63" t="s">
        <v>3379</v>
      </c>
      <c r="F132" s="64" t="s">
        <v>898</v>
      </c>
      <c r="G132" s="61" t="s">
        <v>897</v>
      </c>
      <c r="H132" s="61" t="s">
        <v>58</v>
      </c>
      <c r="I132" s="61" t="s">
        <v>59</v>
      </c>
      <c r="J132" s="61" t="s">
        <v>117</v>
      </c>
      <c r="K132" s="61" t="s">
        <v>706</v>
      </c>
      <c r="L132" s="61" t="s">
        <v>898</v>
      </c>
      <c r="M132" s="61" t="s">
        <v>894</v>
      </c>
      <c r="N132" s="61" t="s">
        <v>58</v>
      </c>
      <c r="O132" s="61" t="s">
        <v>59</v>
      </c>
      <c r="P132" s="61" t="s">
        <v>117</v>
      </c>
      <c r="Q132" s="61" t="s">
        <v>118</v>
      </c>
      <c r="R132" s="61" t="s">
        <v>893</v>
      </c>
      <c r="S132" s="61" t="s">
        <v>895</v>
      </c>
      <c r="T132" s="61" t="s">
        <v>58</v>
      </c>
      <c r="U132" s="61" t="s">
        <v>59</v>
      </c>
      <c r="V132" s="61" t="s">
        <v>80</v>
      </c>
      <c r="W132" s="61" t="s">
        <v>81</v>
      </c>
      <c r="X132" s="61" t="s">
        <v>896</v>
      </c>
      <c r="Y132" s="61"/>
      <c r="Z132" s="61"/>
      <c r="AA132" s="61"/>
      <c r="AB132" s="61"/>
      <c r="AC132" s="63"/>
      <c r="AD132" s="64" t="s">
        <v>908</v>
      </c>
      <c r="AE132" s="61" t="s">
        <v>909</v>
      </c>
      <c r="AF132" s="61" t="s">
        <v>906</v>
      </c>
      <c r="AG132" s="61" t="s">
        <v>905</v>
      </c>
      <c r="AH132" s="61" t="s">
        <v>58</v>
      </c>
      <c r="AI132" s="61" t="s">
        <v>59</v>
      </c>
      <c r="AJ132" s="61" t="s">
        <v>80</v>
      </c>
      <c r="AK132" s="61" t="s">
        <v>254</v>
      </c>
      <c r="AL132" s="61" t="s">
        <v>906</v>
      </c>
      <c r="AM132" s="61" t="s">
        <v>902</v>
      </c>
      <c r="AN132" s="61" t="s">
        <v>58</v>
      </c>
      <c r="AO132" s="61" t="s">
        <v>74</v>
      </c>
      <c r="AP132" s="61" t="s">
        <v>75</v>
      </c>
      <c r="AQ132" s="61"/>
      <c r="AR132" s="61" t="s">
        <v>901</v>
      </c>
      <c r="AS132" s="61" t="s">
        <v>903</v>
      </c>
      <c r="AT132" s="61" t="s">
        <v>58</v>
      </c>
      <c r="AU132" s="61" t="s">
        <v>59</v>
      </c>
      <c r="AV132" s="61" t="s">
        <v>232</v>
      </c>
      <c r="AW132" s="61"/>
      <c r="AX132" s="61" t="s">
        <v>904</v>
      </c>
      <c r="AY132" s="61"/>
      <c r="AZ132" s="61"/>
      <c r="BA132" s="61"/>
      <c r="BB132" s="61"/>
      <c r="BC132" s="63"/>
    </row>
    <row r="133" spans="1:55" s="50" customFormat="1" x14ac:dyDescent="0.25">
      <c r="A133" s="59" t="s">
        <v>55</v>
      </c>
      <c r="B133" s="67" t="s">
        <v>55</v>
      </c>
      <c r="C133" s="67" t="s">
        <v>55</v>
      </c>
      <c r="D133" s="61" t="s">
        <v>910</v>
      </c>
      <c r="E133" s="63" t="s">
        <v>3380</v>
      </c>
      <c r="F133" s="64" t="s">
        <v>896</v>
      </c>
      <c r="G133" s="61" t="s">
        <v>895</v>
      </c>
      <c r="H133" s="61" t="s">
        <v>58</v>
      </c>
      <c r="I133" s="61" t="s">
        <v>59</v>
      </c>
      <c r="J133" s="61" t="s">
        <v>80</v>
      </c>
      <c r="K133" s="61" t="s">
        <v>81</v>
      </c>
      <c r="L133" s="61" t="s">
        <v>896</v>
      </c>
      <c r="M133" s="61" t="s">
        <v>897</v>
      </c>
      <c r="N133" s="61" t="s">
        <v>58</v>
      </c>
      <c r="O133" s="61" t="s">
        <v>59</v>
      </c>
      <c r="P133" s="61" t="s">
        <v>117</v>
      </c>
      <c r="Q133" s="61" t="s">
        <v>706</v>
      </c>
      <c r="R133" s="61" t="s">
        <v>898</v>
      </c>
      <c r="S133" s="61" t="s">
        <v>894</v>
      </c>
      <c r="T133" s="61" t="s">
        <v>58</v>
      </c>
      <c r="U133" s="61" t="s">
        <v>59</v>
      </c>
      <c r="V133" s="61" t="s">
        <v>117</v>
      </c>
      <c r="W133" s="61" t="s">
        <v>118</v>
      </c>
      <c r="X133" s="61" t="s">
        <v>893</v>
      </c>
      <c r="Y133" s="61"/>
      <c r="Z133" s="61"/>
      <c r="AA133" s="61"/>
      <c r="AB133" s="61"/>
      <c r="AC133" s="63"/>
      <c r="AD133" s="64" t="s">
        <v>911</v>
      </c>
      <c r="AE133" s="61" t="s">
        <v>912</v>
      </c>
      <c r="AF133" s="61" t="s">
        <v>904</v>
      </c>
      <c r="AG133" s="61" t="s">
        <v>903</v>
      </c>
      <c r="AH133" s="61" t="s">
        <v>58</v>
      </c>
      <c r="AI133" s="61" t="s">
        <v>59</v>
      </c>
      <c r="AJ133" s="61" t="s">
        <v>232</v>
      </c>
      <c r="AK133" s="61"/>
      <c r="AL133" s="61" t="s">
        <v>904</v>
      </c>
      <c r="AM133" s="61" t="s">
        <v>905</v>
      </c>
      <c r="AN133" s="61" t="s">
        <v>58</v>
      </c>
      <c r="AO133" s="61" t="s">
        <v>59</v>
      </c>
      <c r="AP133" s="61" t="s">
        <v>80</v>
      </c>
      <c r="AQ133" s="61" t="s">
        <v>254</v>
      </c>
      <c r="AR133" s="61" t="s">
        <v>906</v>
      </c>
      <c r="AS133" s="61" t="s">
        <v>902</v>
      </c>
      <c r="AT133" s="61" t="s">
        <v>58</v>
      </c>
      <c r="AU133" s="61" t="s">
        <v>74</v>
      </c>
      <c r="AV133" s="61" t="s">
        <v>75</v>
      </c>
      <c r="AW133" s="61"/>
      <c r="AX133" s="61" t="s">
        <v>901</v>
      </c>
      <c r="AY133" s="61"/>
      <c r="AZ133" s="61"/>
      <c r="BA133" s="61"/>
      <c r="BB133" s="61"/>
      <c r="BC133" s="63"/>
    </row>
    <row r="134" spans="1:55" x14ac:dyDescent="0.25">
      <c r="A134" s="11" t="s">
        <v>55</v>
      </c>
      <c r="B134" s="7" t="s">
        <v>55</v>
      </c>
      <c r="C134" s="7" t="s">
        <v>304</v>
      </c>
      <c r="D134" s="5" t="s">
        <v>913</v>
      </c>
      <c r="E134" s="8" t="s">
        <v>3381</v>
      </c>
      <c r="F134" s="10" t="s">
        <v>914</v>
      </c>
      <c r="G134" s="5" t="s">
        <v>915</v>
      </c>
      <c r="H134" s="5" t="s">
        <v>58</v>
      </c>
      <c r="I134" s="5" t="s">
        <v>59</v>
      </c>
      <c r="J134" s="5" t="s">
        <v>117</v>
      </c>
      <c r="K134" s="5" t="s">
        <v>180</v>
      </c>
      <c r="L134" s="5" t="s">
        <v>914</v>
      </c>
      <c r="M134" s="5" t="s">
        <v>916</v>
      </c>
      <c r="N134" s="5" t="s">
        <v>58</v>
      </c>
      <c r="O134" s="5" t="s">
        <v>59</v>
      </c>
      <c r="P134" s="5" t="s">
        <v>80</v>
      </c>
      <c r="Q134" s="5" t="s">
        <v>316</v>
      </c>
      <c r="R134" s="5" t="s">
        <v>917</v>
      </c>
      <c r="S134" s="5" t="s">
        <v>918</v>
      </c>
      <c r="T134" s="5" t="s">
        <v>58</v>
      </c>
      <c r="U134" s="5" t="s">
        <v>59</v>
      </c>
      <c r="V134" s="5" t="s">
        <v>117</v>
      </c>
      <c r="W134" s="5" t="s">
        <v>210</v>
      </c>
      <c r="X134" s="5" t="s">
        <v>919</v>
      </c>
      <c r="Y134" s="5"/>
      <c r="Z134" s="5"/>
      <c r="AA134" s="5"/>
      <c r="AB134" s="5"/>
      <c r="AC134" s="8"/>
      <c r="AD134" s="10" t="s">
        <v>2685</v>
      </c>
      <c r="AE134" s="5" t="s">
        <v>2684</v>
      </c>
      <c r="AF134" s="5" t="s">
        <v>69</v>
      </c>
      <c r="AG134" s="5" t="s">
        <v>304</v>
      </c>
      <c r="AH134" s="5" t="s">
        <v>58</v>
      </c>
      <c r="AI134" s="5" t="s">
        <v>305</v>
      </c>
      <c r="AJ134" s="5" t="s">
        <v>504</v>
      </c>
      <c r="AK134" s="5"/>
      <c r="AL134" s="5" t="s">
        <v>69</v>
      </c>
      <c r="AM134" s="5" t="s">
        <v>304</v>
      </c>
      <c r="AN134" s="5" t="s">
        <v>58</v>
      </c>
      <c r="AO134" s="5" t="s">
        <v>305</v>
      </c>
      <c r="AP134" s="5" t="s">
        <v>504</v>
      </c>
      <c r="AQ134" s="5"/>
      <c r="AR134" s="5" t="s">
        <v>69</v>
      </c>
      <c r="AS134" s="5" t="s">
        <v>304</v>
      </c>
      <c r="AT134" s="5" t="s">
        <v>58</v>
      </c>
      <c r="AU134" s="5" t="s">
        <v>305</v>
      </c>
      <c r="AV134" s="5" t="s">
        <v>504</v>
      </c>
      <c r="AW134" s="5"/>
      <c r="AX134" s="5" t="s">
        <v>69</v>
      </c>
      <c r="AY134" s="5"/>
      <c r="AZ134" s="5"/>
      <c r="BA134" s="5"/>
      <c r="BB134" s="5"/>
      <c r="BC134" s="8"/>
    </row>
    <row r="135" spans="1:55" x14ac:dyDescent="0.25">
      <c r="A135" s="11" t="s">
        <v>55</v>
      </c>
      <c r="B135" s="7" t="s">
        <v>55</v>
      </c>
      <c r="C135" s="7" t="s">
        <v>304</v>
      </c>
      <c r="D135" s="5" t="s">
        <v>920</v>
      </c>
      <c r="E135" s="8" t="s">
        <v>3382</v>
      </c>
      <c r="F135" s="10" t="s">
        <v>919</v>
      </c>
      <c r="G135" s="5" t="s">
        <v>918</v>
      </c>
      <c r="H135" s="5" t="s">
        <v>58</v>
      </c>
      <c r="I135" s="5" t="s">
        <v>59</v>
      </c>
      <c r="J135" s="5" t="s">
        <v>117</v>
      </c>
      <c r="K135" s="5" t="s">
        <v>210</v>
      </c>
      <c r="L135" s="5" t="s">
        <v>919</v>
      </c>
      <c r="M135" s="5" t="s">
        <v>915</v>
      </c>
      <c r="N135" s="5" t="s">
        <v>58</v>
      </c>
      <c r="O135" s="5" t="s">
        <v>59</v>
      </c>
      <c r="P135" s="5" t="s">
        <v>117</v>
      </c>
      <c r="Q135" s="5" t="s">
        <v>180</v>
      </c>
      <c r="R135" s="5" t="s">
        <v>914</v>
      </c>
      <c r="S135" s="5" t="s">
        <v>916</v>
      </c>
      <c r="T135" s="5" t="s">
        <v>58</v>
      </c>
      <c r="U135" s="5" t="s">
        <v>59</v>
      </c>
      <c r="V135" s="5" t="s">
        <v>80</v>
      </c>
      <c r="W135" s="5" t="s">
        <v>316</v>
      </c>
      <c r="X135" s="5" t="s">
        <v>917</v>
      </c>
      <c r="Y135" s="5"/>
      <c r="Z135" s="5"/>
      <c r="AA135" s="5"/>
      <c r="AB135" s="5"/>
      <c r="AC135" s="8"/>
      <c r="AD135" s="10" t="s">
        <v>2687</v>
      </c>
      <c r="AE135" s="5" t="s">
        <v>2686</v>
      </c>
      <c r="AF135" s="5" t="s">
        <v>69</v>
      </c>
      <c r="AG135" s="5" t="s">
        <v>304</v>
      </c>
      <c r="AH135" s="5" t="s">
        <v>58</v>
      </c>
      <c r="AI135" s="5" t="s">
        <v>305</v>
      </c>
      <c r="AJ135" s="5" t="s">
        <v>504</v>
      </c>
      <c r="AK135" s="5"/>
      <c r="AL135" s="5" t="s">
        <v>69</v>
      </c>
      <c r="AM135" s="5" t="s">
        <v>304</v>
      </c>
      <c r="AN135" s="5" t="s">
        <v>58</v>
      </c>
      <c r="AO135" s="5" t="s">
        <v>305</v>
      </c>
      <c r="AP135" s="5" t="s">
        <v>504</v>
      </c>
      <c r="AQ135" s="5"/>
      <c r="AR135" s="5" t="s">
        <v>69</v>
      </c>
      <c r="AS135" s="5" t="s">
        <v>304</v>
      </c>
      <c r="AT135" s="5" t="s">
        <v>58</v>
      </c>
      <c r="AU135" s="5" t="s">
        <v>305</v>
      </c>
      <c r="AV135" s="5" t="s">
        <v>504</v>
      </c>
      <c r="AW135" s="5"/>
      <c r="AX135" s="5" t="s">
        <v>69</v>
      </c>
      <c r="AY135" s="5"/>
      <c r="AZ135" s="5"/>
      <c r="BA135" s="5"/>
      <c r="BB135" s="5"/>
      <c r="BC135" s="8"/>
    </row>
    <row r="136" spans="1:55" x14ac:dyDescent="0.25">
      <c r="A136" s="11" t="s">
        <v>55</v>
      </c>
      <c r="B136" s="7" t="s">
        <v>55</v>
      </c>
      <c r="C136" s="7" t="s">
        <v>304</v>
      </c>
      <c r="D136" s="5" t="s">
        <v>921</v>
      </c>
      <c r="E136" s="8" t="s">
        <v>3383</v>
      </c>
      <c r="F136" s="10" t="s">
        <v>917</v>
      </c>
      <c r="G136" s="5" t="s">
        <v>916</v>
      </c>
      <c r="H136" s="5" t="s">
        <v>58</v>
      </c>
      <c r="I136" s="5" t="s">
        <v>59</v>
      </c>
      <c r="J136" s="5" t="s">
        <v>80</v>
      </c>
      <c r="K136" s="5" t="s">
        <v>316</v>
      </c>
      <c r="L136" s="5" t="s">
        <v>917</v>
      </c>
      <c r="M136" s="5" t="s">
        <v>918</v>
      </c>
      <c r="N136" s="5" t="s">
        <v>58</v>
      </c>
      <c r="O136" s="5" t="s">
        <v>59</v>
      </c>
      <c r="P136" s="5" t="s">
        <v>117</v>
      </c>
      <c r="Q136" s="5" t="s">
        <v>210</v>
      </c>
      <c r="R136" s="5" t="s">
        <v>919</v>
      </c>
      <c r="S136" s="5" t="s">
        <v>915</v>
      </c>
      <c r="T136" s="5" t="s">
        <v>58</v>
      </c>
      <c r="U136" s="5" t="s">
        <v>59</v>
      </c>
      <c r="V136" s="5" t="s">
        <v>117</v>
      </c>
      <c r="W136" s="5" t="s">
        <v>180</v>
      </c>
      <c r="X136" s="5" t="s">
        <v>914</v>
      </c>
      <c r="Y136" s="5"/>
      <c r="Z136" s="5"/>
      <c r="AA136" s="5"/>
      <c r="AB136" s="5"/>
      <c r="AC136" s="8"/>
      <c r="AD136" s="10" t="s">
        <v>2689</v>
      </c>
      <c r="AE136" s="5" t="s">
        <v>2688</v>
      </c>
      <c r="AF136" s="5" t="s">
        <v>69</v>
      </c>
      <c r="AG136" s="5" t="s">
        <v>304</v>
      </c>
      <c r="AH136" s="5" t="s">
        <v>58</v>
      </c>
      <c r="AI136" s="5" t="s">
        <v>305</v>
      </c>
      <c r="AJ136" s="5" t="s">
        <v>504</v>
      </c>
      <c r="AK136" s="5"/>
      <c r="AL136" s="5" t="s">
        <v>69</v>
      </c>
      <c r="AM136" s="5" t="s">
        <v>304</v>
      </c>
      <c r="AN136" s="5" t="s">
        <v>58</v>
      </c>
      <c r="AO136" s="5" t="s">
        <v>305</v>
      </c>
      <c r="AP136" s="5" t="s">
        <v>504</v>
      </c>
      <c r="AQ136" s="5"/>
      <c r="AR136" s="5" t="s">
        <v>69</v>
      </c>
      <c r="AS136" s="5" t="s">
        <v>304</v>
      </c>
      <c r="AT136" s="5" t="s">
        <v>58</v>
      </c>
      <c r="AU136" s="5" t="s">
        <v>305</v>
      </c>
      <c r="AV136" s="5" t="s">
        <v>504</v>
      </c>
      <c r="AW136" s="5"/>
      <c r="AX136" s="5" t="s">
        <v>69</v>
      </c>
      <c r="AY136" s="5"/>
      <c r="AZ136" s="5"/>
      <c r="BA136" s="5"/>
      <c r="BB136" s="5"/>
      <c r="BC136" s="8"/>
    </row>
    <row r="137" spans="1:55" x14ac:dyDescent="0.25">
      <c r="A137" s="11" t="s">
        <v>55</v>
      </c>
      <c r="B137" s="7" t="s">
        <v>55</v>
      </c>
      <c r="C137" s="54" t="s">
        <v>55</v>
      </c>
      <c r="D137" s="5" t="s">
        <v>922</v>
      </c>
      <c r="E137" s="8" t="s">
        <v>3384</v>
      </c>
      <c r="F137" s="10" t="s">
        <v>923</v>
      </c>
      <c r="G137" s="5" t="s">
        <v>924</v>
      </c>
      <c r="H137" s="5" t="s">
        <v>58</v>
      </c>
      <c r="I137" s="5" t="s">
        <v>59</v>
      </c>
      <c r="J137" s="5" t="s">
        <v>117</v>
      </c>
      <c r="K137" s="5" t="s">
        <v>118</v>
      </c>
      <c r="L137" s="5" t="s">
        <v>923</v>
      </c>
      <c r="M137" s="5" t="s">
        <v>925</v>
      </c>
      <c r="N137" s="5" t="s">
        <v>58</v>
      </c>
      <c r="O137" s="5" t="s">
        <v>59</v>
      </c>
      <c r="P137" s="5" t="s">
        <v>80</v>
      </c>
      <c r="Q137" s="5" t="s">
        <v>254</v>
      </c>
      <c r="R137" s="5" t="s">
        <v>726</v>
      </c>
      <c r="S137" s="5" t="s">
        <v>926</v>
      </c>
      <c r="T137" s="5" t="s">
        <v>58</v>
      </c>
      <c r="U137" s="5" t="s">
        <v>59</v>
      </c>
      <c r="V137" s="5" t="s">
        <v>117</v>
      </c>
      <c r="W137" s="5" t="s">
        <v>180</v>
      </c>
      <c r="X137" s="5" t="s">
        <v>914</v>
      </c>
      <c r="Y137" s="5"/>
      <c r="Z137" s="5"/>
      <c r="AA137" s="5"/>
      <c r="AB137" s="5"/>
      <c r="AC137" s="8"/>
      <c r="AD137" s="10" t="s">
        <v>927</v>
      </c>
      <c r="AE137" s="5" t="s">
        <v>928</v>
      </c>
      <c r="AF137" s="5" t="s">
        <v>929</v>
      </c>
      <c r="AG137" s="5" t="s">
        <v>930</v>
      </c>
      <c r="AH137" s="5" t="s">
        <v>58</v>
      </c>
      <c r="AI137" s="5" t="s">
        <v>74</v>
      </c>
      <c r="AJ137" s="5" t="s">
        <v>158</v>
      </c>
      <c r="AK137" s="5"/>
      <c r="AL137" s="5" t="s">
        <v>929</v>
      </c>
      <c r="AM137" s="5" t="s">
        <v>931</v>
      </c>
      <c r="AN137" s="5" t="s">
        <v>58</v>
      </c>
      <c r="AO137" s="5" t="s">
        <v>74</v>
      </c>
      <c r="AP137" s="5" t="s">
        <v>75</v>
      </c>
      <c r="AQ137" s="5"/>
      <c r="AR137" s="5" t="s">
        <v>932</v>
      </c>
      <c r="AS137" s="5" t="s">
        <v>933</v>
      </c>
      <c r="AT137" s="5" t="s">
        <v>58</v>
      </c>
      <c r="AU137" s="5" t="s">
        <v>934</v>
      </c>
      <c r="AV137" s="5" t="s">
        <v>344</v>
      </c>
      <c r="AW137" s="5"/>
      <c r="AX137" s="5" t="s">
        <v>935</v>
      </c>
      <c r="AY137" s="5"/>
      <c r="AZ137" s="5"/>
      <c r="BA137" s="5"/>
      <c r="BB137" s="5"/>
      <c r="BC137" s="8"/>
    </row>
    <row r="138" spans="1:55" x14ac:dyDescent="0.25">
      <c r="A138" s="11" t="s">
        <v>55</v>
      </c>
      <c r="B138" s="7" t="s">
        <v>55</v>
      </c>
      <c r="C138" s="54" t="s">
        <v>55</v>
      </c>
      <c r="D138" s="5" t="s">
        <v>936</v>
      </c>
      <c r="E138" s="8" t="s">
        <v>3385</v>
      </c>
      <c r="F138" s="10" t="s">
        <v>914</v>
      </c>
      <c r="G138" s="5" t="s">
        <v>926</v>
      </c>
      <c r="H138" s="5" t="s">
        <v>58</v>
      </c>
      <c r="I138" s="5" t="s">
        <v>59</v>
      </c>
      <c r="J138" s="5" t="s">
        <v>117</v>
      </c>
      <c r="K138" s="5" t="s">
        <v>180</v>
      </c>
      <c r="L138" s="5" t="s">
        <v>914</v>
      </c>
      <c r="M138" s="5" t="s">
        <v>924</v>
      </c>
      <c r="N138" s="5" t="s">
        <v>58</v>
      </c>
      <c r="O138" s="5" t="s">
        <v>59</v>
      </c>
      <c r="P138" s="5" t="s">
        <v>117</v>
      </c>
      <c r="Q138" s="5" t="s">
        <v>118</v>
      </c>
      <c r="R138" s="5" t="s">
        <v>923</v>
      </c>
      <c r="S138" s="5" t="s">
        <v>925</v>
      </c>
      <c r="T138" s="5" t="s">
        <v>58</v>
      </c>
      <c r="U138" s="5" t="s">
        <v>59</v>
      </c>
      <c r="V138" s="5" t="s">
        <v>80</v>
      </c>
      <c r="W138" s="5" t="s">
        <v>254</v>
      </c>
      <c r="X138" s="5" t="s">
        <v>726</v>
      </c>
      <c r="Y138" s="5"/>
      <c r="Z138" s="5"/>
      <c r="AA138" s="5"/>
      <c r="AB138" s="5"/>
      <c r="AC138" s="8"/>
      <c r="AD138" s="10" t="s">
        <v>937</v>
      </c>
      <c r="AE138" s="5" t="s">
        <v>938</v>
      </c>
      <c r="AF138" s="5" t="s">
        <v>935</v>
      </c>
      <c r="AG138" s="5" t="s">
        <v>933</v>
      </c>
      <c r="AH138" s="5" t="s">
        <v>58</v>
      </c>
      <c r="AI138" s="5" t="s">
        <v>934</v>
      </c>
      <c r="AJ138" s="5" t="s">
        <v>344</v>
      </c>
      <c r="AK138" s="5"/>
      <c r="AL138" s="5" t="s">
        <v>935</v>
      </c>
      <c r="AM138" s="5" t="s">
        <v>930</v>
      </c>
      <c r="AN138" s="5" t="s">
        <v>58</v>
      </c>
      <c r="AO138" s="5" t="s">
        <v>74</v>
      </c>
      <c r="AP138" s="5" t="s">
        <v>158</v>
      </c>
      <c r="AQ138" s="5"/>
      <c r="AR138" s="5" t="s">
        <v>929</v>
      </c>
      <c r="AS138" s="5" t="s">
        <v>931</v>
      </c>
      <c r="AT138" s="5" t="s">
        <v>58</v>
      </c>
      <c r="AU138" s="5" t="s">
        <v>74</v>
      </c>
      <c r="AV138" s="5" t="s">
        <v>75</v>
      </c>
      <c r="AW138" s="5"/>
      <c r="AX138" s="5" t="s">
        <v>932</v>
      </c>
      <c r="AY138" s="5"/>
      <c r="AZ138" s="5"/>
      <c r="BA138" s="5"/>
      <c r="BB138" s="5"/>
      <c r="BC138" s="8"/>
    </row>
    <row r="139" spans="1:55" x14ac:dyDescent="0.25">
      <c r="A139" s="11" t="s">
        <v>55</v>
      </c>
      <c r="B139" s="7" t="s">
        <v>55</v>
      </c>
      <c r="C139" s="54" t="s">
        <v>55</v>
      </c>
      <c r="D139" s="5" t="s">
        <v>939</v>
      </c>
      <c r="E139" s="8" t="s">
        <v>3386</v>
      </c>
      <c r="F139" s="10" t="s">
        <v>726</v>
      </c>
      <c r="G139" s="5" t="s">
        <v>925</v>
      </c>
      <c r="H139" s="5" t="s">
        <v>58</v>
      </c>
      <c r="I139" s="5" t="s">
        <v>59</v>
      </c>
      <c r="J139" s="5" t="s">
        <v>80</v>
      </c>
      <c r="K139" s="5" t="s">
        <v>254</v>
      </c>
      <c r="L139" s="5" t="s">
        <v>726</v>
      </c>
      <c r="M139" s="5" t="s">
        <v>926</v>
      </c>
      <c r="N139" s="5" t="s">
        <v>58</v>
      </c>
      <c r="O139" s="5" t="s">
        <v>59</v>
      </c>
      <c r="P139" s="5" t="s">
        <v>117</v>
      </c>
      <c r="Q139" s="5" t="s">
        <v>180</v>
      </c>
      <c r="R139" s="5" t="s">
        <v>914</v>
      </c>
      <c r="S139" s="5" t="s">
        <v>924</v>
      </c>
      <c r="T139" s="5" t="s">
        <v>58</v>
      </c>
      <c r="U139" s="5" t="s">
        <v>59</v>
      </c>
      <c r="V139" s="5" t="s">
        <v>117</v>
      </c>
      <c r="W139" s="5" t="s">
        <v>118</v>
      </c>
      <c r="X139" s="5" t="s">
        <v>923</v>
      </c>
      <c r="Y139" s="5"/>
      <c r="Z139" s="5"/>
      <c r="AA139" s="5"/>
      <c r="AB139" s="5"/>
      <c r="AC139" s="8"/>
      <c r="AD139" s="10" t="s">
        <v>940</v>
      </c>
      <c r="AE139" s="5" t="s">
        <v>941</v>
      </c>
      <c r="AF139" s="5" t="s">
        <v>932</v>
      </c>
      <c r="AG139" s="5" t="s">
        <v>931</v>
      </c>
      <c r="AH139" s="5" t="s">
        <v>58</v>
      </c>
      <c r="AI139" s="5" t="s">
        <v>74</v>
      </c>
      <c r="AJ139" s="5" t="s">
        <v>75</v>
      </c>
      <c r="AK139" s="5"/>
      <c r="AL139" s="5" t="s">
        <v>932</v>
      </c>
      <c r="AM139" s="5" t="s">
        <v>933</v>
      </c>
      <c r="AN139" s="5" t="s">
        <v>58</v>
      </c>
      <c r="AO139" s="5" t="s">
        <v>934</v>
      </c>
      <c r="AP139" s="5" t="s">
        <v>344</v>
      </c>
      <c r="AQ139" s="5"/>
      <c r="AR139" s="5" t="s">
        <v>935</v>
      </c>
      <c r="AS139" s="5" t="s">
        <v>930</v>
      </c>
      <c r="AT139" s="5" t="s">
        <v>58</v>
      </c>
      <c r="AU139" s="5" t="s">
        <v>74</v>
      </c>
      <c r="AV139" s="5" t="s">
        <v>158</v>
      </c>
      <c r="AW139" s="5"/>
      <c r="AX139" s="5" t="s">
        <v>929</v>
      </c>
      <c r="AY139" s="5"/>
      <c r="AZ139" s="5"/>
      <c r="BA139" s="5"/>
      <c r="BB139" s="5"/>
      <c r="BC139" s="8"/>
    </row>
    <row r="140" spans="1:55" s="50" customFormat="1" x14ac:dyDescent="0.25">
      <c r="A140" s="59" t="s">
        <v>55</v>
      </c>
      <c r="B140" s="67" t="s">
        <v>55</v>
      </c>
      <c r="C140" s="68" t="s">
        <v>55</v>
      </c>
      <c r="D140" s="61" t="s">
        <v>942</v>
      </c>
      <c r="E140" s="63" t="s">
        <v>943</v>
      </c>
      <c r="F140" s="64" t="s">
        <v>944</v>
      </c>
      <c r="G140" s="61" t="s">
        <v>945</v>
      </c>
      <c r="H140" s="61" t="s">
        <v>58</v>
      </c>
      <c r="I140" s="61" t="s">
        <v>59</v>
      </c>
      <c r="J140" s="61" t="s">
        <v>117</v>
      </c>
      <c r="K140" s="61" t="s">
        <v>180</v>
      </c>
      <c r="L140" s="61" t="s">
        <v>944</v>
      </c>
      <c r="M140" s="61" t="s">
        <v>946</v>
      </c>
      <c r="N140" s="61" t="s">
        <v>58</v>
      </c>
      <c r="O140" s="61" t="s">
        <v>59</v>
      </c>
      <c r="P140" s="61" t="s">
        <v>80</v>
      </c>
      <c r="Q140" s="61" t="s">
        <v>613</v>
      </c>
      <c r="R140" s="61" t="s">
        <v>947</v>
      </c>
      <c r="S140" s="61" t="s">
        <v>948</v>
      </c>
      <c r="T140" s="61" t="s">
        <v>58</v>
      </c>
      <c r="U140" s="61" t="s">
        <v>74</v>
      </c>
      <c r="V140" s="61" t="s">
        <v>459</v>
      </c>
      <c r="W140" s="61"/>
      <c r="X140" s="61" t="s">
        <v>69</v>
      </c>
      <c r="Y140" s="61"/>
      <c r="Z140" s="61"/>
      <c r="AA140" s="61"/>
      <c r="AB140" s="61"/>
      <c r="AC140" s="63"/>
      <c r="AD140" s="64" t="s">
        <v>949</v>
      </c>
      <c r="AE140" s="61" t="s">
        <v>950</v>
      </c>
      <c r="AF140" s="61" t="s">
        <v>800</v>
      </c>
      <c r="AG140" s="61" t="s">
        <v>951</v>
      </c>
      <c r="AH140" s="61" t="s">
        <v>58</v>
      </c>
      <c r="AI140" s="61" t="s">
        <v>59</v>
      </c>
      <c r="AJ140" s="61" t="s">
        <v>173</v>
      </c>
      <c r="AK140" s="61"/>
      <c r="AL140" s="61" t="s">
        <v>800</v>
      </c>
      <c r="AM140" s="61" t="s">
        <v>952</v>
      </c>
      <c r="AN140" s="61" t="s">
        <v>58</v>
      </c>
      <c r="AO140" s="61" t="s">
        <v>953</v>
      </c>
      <c r="AP140" s="61" t="s">
        <v>132</v>
      </c>
      <c r="AQ140" s="61"/>
      <c r="AR140" s="61" t="s">
        <v>954</v>
      </c>
      <c r="AS140" s="61" t="s">
        <v>955</v>
      </c>
      <c r="AT140" s="61" t="s">
        <v>58</v>
      </c>
      <c r="AU140" s="61" t="s">
        <v>59</v>
      </c>
      <c r="AV140" s="61" t="s">
        <v>80</v>
      </c>
      <c r="AW140" s="61" t="s">
        <v>254</v>
      </c>
      <c r="AX140" s="61" t="s">
        <v>956</v>
      </c>
      <c r="AY140" s="61"/>
      <c r="AZ140" s="61"/>
      <c r="BA140" s="61"/>
      <c r="BB140" s="61"/>
      <c r="BC140" s="63"/>
    </row>
    <row r="141" spans="1:55" s="50" customFormat="1" x14ac:dyDescent="0.25">
      <c r="A141" s="59" t="s">
        <v>55</v>
      </c>
      <c r="B141" s="67" t="s">
        <v>55</v>
      </c>
      <c r="C141" s="68" t="s">
        <v>55</v>
      </c>
      <c r="D141" s="61" t="s">
        <v>957</v>
      </c>
      <c r="E141" s="63" t="s">
        <v>3387</v>
      </c>
      <c r="F141" s="64" t="s">
        <v>69</v>
      </c>
      <c r="G141" s="61" t="s">
        <v>948</v>
      </c>
      <c r="H141" s="61" t="s">
        <v>58</v>
      </c>
      <c r="I141" s="61" t="s">
        <v>74</v>
      </c>
      <c r="J141" s="61" t="s">
        <v>459</v>
      </c>
      <c r="K141" s="61"/>
      <c r="L141" s="61" t="s">
        <v>69</v>
      </c>
      <c r="M141" s="61" t="s">
        <v>945</v>
      </c>
      <c r="N141" s="61" t="s">
        <v>58</v>
      </c>
      <c r="O141" s="61" t="s">
        <v>59</v>
      </c>
      <c r="P141" s="61" t="s">
        <v>117</v>
      </c>
      <c r="Q141" s="61" t="s">
        <v>180</v>
      </c>
      <c r="R141" s="61" t="s">
        <v>944</v>
      </c>
      <c r="S141" s="61" t="s">
        <v>946</v>
      </c>
      <c r="T141" s="61" t="s">
        <v>58</v>
      </c>
      <c r="U141" s="61" t="s">
        <v>59</v>
      </c>
      <c r="V141" s="61" t="s">
        <v>80</v>
      </c>
      <c r="W141" s="61" t="s">
        <v>613</v>
      </c>
      <c r="X141" s="61" t="s">
        <v>947</v>
      </c>
      <c r="Y141" s="61"/>
      <c r="Z141" s="61"/>
      <c r="AA141" s="61"/>
      <c r="AB141" s="61"/>
      <c r="AC141" s="63"/>
      <c r="AD141" s="64" t="s">
        <v>958</v>
      </c>
      <c r="AE141" s="61" t="s">
        <v>959</v>
      </c>
      <c r="AF141" s="61" t="s">
        <v>956</v>
      </c>
      <c r="AG141" s="61" t="s">
        <v>955</v>
      </c>
      <c r="AH141" s="61" t="s">
        <v>58</v>
      </c>
      <c r="AI141" s="61" t="s">
        <v>59</v>
      </c>
      <c r="AJ141" s="61" t="s">
        <v>80</v>
      </c>
      <c r="AK141" s="61" t="s">
        <v>254</v>
      </c>
      <c r="AL141" s="61" t="s">
        <v>956</v>
      </c>
      <c r="AM141" s="61" t="s">
        <v>951</v>
      </c>
      <c r="AN141" s="61" t="s">
        <v>58</v>
      </c>
      <c r="AO141" s="61" t="s">
        <v>59</v>
      </c>
      <c r="AP141" s="61" t="s">
        <v>173</v>
      </c>
      <c r="AQ141" s="61"/>
      <c r="AR141" s="61" t="s">
        <v>800</v>
      </c>
      <c r="AS141" s="61" t="s">
        <v>952</v>
      </c>
      <c r="AT141" s="61" t="s">
        <v>58</v>
      </c>
      <c r="AU141" s="61" t="s">
        <v>953</v>
      </c>
      <c r="AV141" s="61" t="s">
        <v>132</v>
      </c>
      <c r="AW141" s="61"/>
      <c r="AX141" s="61" t="s">
        <v>954</v>
      </c>
      <c r="AY141" s="61"/>
      <c r="AZ141" s="61"/>
      <c r="BA141" s="61"/>
      <c r="BB141" s="61"/>
      <c r="BC141" s="63"/>
    </row>
    <row r="142" spans="1:55" s="50" customFormat="1" x14ac:dyDescent="0.25">
      <c r="A142" s="59" t="s">
        <v>55</v>
      </c>
      <c r="B142" s="67" t="s">
        <v>55</v>
      </c>
      <c r="C142" s="68" t="s">
        <v>55</v>
      </c>
      <c r="D142" s="61" t="s">
        <v>960</v>
      </c>
      <c r="E142" s="63" t="s">
        <v>3388</v>
      </c>
      <c r="F142" s="64" t="s">
        <v>947</v>
      </c>
      <c r="G142" s="61" t="s">
        <v>946</v>
      </c>
      <c r="H142" s="61" t="s">
        <v>58</v>
      </c>
      <c r="I142" s="61" t="s">
        <v>59</v>
      </c>
      <c r="J142" s="61" t="s">
        <v>80</v>
      </c>
      <c r="K142" s="61" t="s">
        <v>613</v>
      </c>
      <c r="L142" s="61" t="s">
        <v>947</v>
      </c>
      <c r="M142" s="61" t="s">
        <v>948</v>
      </c>
      <c r="N142" s="61" t="s">
        <v>58</v>
      </c>
      <c r="O142" s="61" t="s">
        <v>74</v>
      </c>
      <c r="P142" s="61" t="s">
        <v>459</v>
      </c>
      <c r="Q142" s="61"/>
      <c r="R142" s="61" t="s">
        <v>69</v>
      </c>
      <c r="S142" s="61" t="s">
        <v>945</v>
      </c>
      <c r="T142" s="61" t="s">
        <v>58</v>
      </c>
      <c r="U142" s="61" t="s">
        <v>59</v>
      </c>
      <c r="V142" s="61" t="s">
        <v>117</v>
      </c>
      <c r="W142" s="61" t="s">
        <v>180</v>
      </c>
      <c r="X142" s="61" t="s">
        <v>944</v>
      </c>
      <c r="Y142" s="61"/>
      <c r="Z142" s="61"/>
      <c r="AA142" s="61"/>
      <c r="AB142" s="61"/>
      <c r="AC142" s="63"/>
      <c r="AD142" s="64" t="s">
        <v>961</v>
      </c>
      <c r="AE142" s="61" t="s">
        <v>962</v>
      </c>
      <c r="AF142" s="61" t="s">
        <v>954</v>
      </c>
      <c r="AG142" s="61" t="s">
        <v>952</v>
      </c>
      <c r="AH142" s="61" t="s">
        <v>58</v>
      </c>
      <c r="AI142" s="61" t="s">
        <v>953</v>
      </c>
      <c r="AJ142" s="61" t="s">
        <v>132</v>
      </c>
      <c r="AK142" s="61"/>
      <c r="AL142" s="61" t="s">
        <v>954</v>
      </c>
      <c r="AM142" s="61" t="s">
        <v>955</v>
      </c>
      <c r="AN142" s="61" t="s">
        <v>58</v>
      </c>
      <c r="AO142" s="61" t="s">
        <v>59</v>
      </c>
      <c r="AP142" s="61" t="s">
        <v>80</v>
      </c>
      <c r="AQ142" s="61" t="s">
        <v>254</v>
      </c>
      <c r="AR142" s="61" t="s">
        <v>956</v>
      </c>
      <c r="AS142" s="61" t="s">
        <v>951</v>
      </c>
      <c r="AT142" s="61" t="s">
        <v>58</v>
      </c>
      <c r="AU142" s="61" t="s">
        <v>59</v>
      </c>
      <c r="AV142" s="61" t="s">
        <v>173</v>
      </c>
      <c r="AW142" s="61"/>
      <c r="AX142" s="61" t="s">
        <v>800</v>
      </c>
      <c r="AY142" s="61"/>
      <c r="AZ142" s="61"/>
      <c r="BA142" s="61"/>
      <c r="BB142" s="61"/>
      <c r="BC142" s="63"/>
    </row>
    <row r="143" spans="1:55" x14ac:dyDescent="0.25">
      <c r="A143" s="11" t="s">
        <v>311</v>
      </c>
      <c r="B143" s="7" t="s">
        <v>311</v>
      </c>
      <c r="C143" s="54" t="s">
        <v>55</v>
      </c>
      <c r="D143" s="5" t="s">
        <v>3688</v>
      </c>
      <c r="E143" s="8" t="s">
        <v>3389</v>
      </c>
      <c r="F143" s="10" t="s">
        <v>963</v>
      </c>
      <c r="G143" s="5" t="s">
        <v>964</v>
      </c>
      <c r="H143" s="5" t="s">
        <v>58</v>
      </c>
      <c r="I143" s="5" t="s">
        <v>59</v>
      </c>
      <c r="J143" s="5" t="s">
        <v>117</v>
      </c>
      <c r="K143" s="5" t="s">
        <v>180</v>
      </c>
      <c r="L143" s="5" t="s">
        <v>963</v>
      </c>
      <c r="M143" s="5" t="s">
        <v>965</v>
      </c>
      <c r="N143" s="5" t="s">
        <v>58</v>
      </c>
      <c r="O143" s="5" t="s">
        <v>59</v>
      </c>
      <c r="P143" s="5" t="s">
        <v>80</v>
      </c>
      <c r="Q143" s="5" t="s">
        <v>613</v>
      </c>
      <c r="R143" s="5" t="s">
        <v>966</v>
      </c>
      <c r="S143" s="5" t="s">
        <v>967</v>
      </c>
      <c r="T143" s="5" t="s">
        <v>58</v>
      </c>
      <c r="U143" s="5" t="s">
        <v>59</v>
      </c>
      <c r="V143" s="5" t="s">
        <v>75</v>
      </c>
      <c r="W143" s="5"/>
      <c r="X143" s="5" t="s">
        <v>968</v>
      </c>
      <c r="Y143" s="5" t="s">
        <v>304</v>
      </c>
      <c r="Z143" s="5" t="s">
        <v>58</v>
      </c>
      <c r="AA143" s="5" t="s">
        <v>662</v>
      </c>
      <c r="AB143" s="5" t="s">
        <v>885</v>
      </c>
      <c r="AC143" s="8" t="s">
        <v>69</v>
      </c>
      <c r="AD143" s="10" t="s">
        <v>969</v>
      </c>
      <c r="AE143" s="5" t="s">
        <v>970</v>
      </c>
      <c r="AF143" s="5" t="s">
        <v>971</v>
      </c>
      <c r="AG143" s="5" t="s">
        <v>972</v>
      </c>
      <c r="AH143" s="5" t="s">
        <v>58</v>
      </c>
      <c r="AI143" s="5" t="s">
        <v>59</v>
      </c>
      <c r="AJ143" s="5" t="s">
        <v>80</v>
      </c>
      <c r="AK143" s="5" t="s">
        <v>973</v>
      </c>
      <c r="AL143" s="5" t="s">
        <v>971</v>
      </c>
      <c r="AM143" s="5" t="s">
        <v>974</v>
      </c>
      <c r="AN143" s="5" t="s">
        <v>58</v>
      </c>
      <c r="AO143" s="5" t="s">
        <v>59</v>
      </c>
      <c r="AP143" s="5" t="s">
        <v>77</v>
      </c>
      <c r="AQ143" s="5"/>
      <c r="AR143" s="5" t="s">
        <v>975</v>
      </c>
      <c r="AS143" s="5" t="s">
        <v>976</v>
      </c>
      <c r="AT143" s="5" t="s">
        <v>58</v>
      </c>
      <c r="AU143" s="5" t="s">
        <v>74</v>
      </c>
      <c r="AV143" s="5" t="s">
        <v>92</v>
      </c>
      <c r="AW143" s="5"/>
      <c r="AX143" s="5" t="s">
        <v>977</v>
      </c>
      <c r="AY143" s="5"/>
      <c r="AZ143" s="5"/>
      <c r="BA143" s="5"/>
      <c r="BB143" s="5"/>
      <c r="BC143" s="8"/>
    </row>
    <row r="144" spans="1:55" x14ac:dyDescent="0.25">
      <c r="A144" s="11" t="s">
        <v>311</v>
      </c>
      <c r="B144" s="7" t="s">
        <v>311</v>
      </c>
      <c r="C144" s="54" t="s">
        <v>55</v>
      </c>
      <c r="D144" s="5" t="s">
        <v>3689</v>
      </c>
      <c r="E144" s="8" t="s">
        <v>3390</v>
      </c>
      <c r="F144" s="10" t="s">
        <v>968</v>
      </c>
      <c r="G144" s="5" t="s">
        <v>967</v>
      </c>
      <c r="H144" s="5" t="s">
        <v>58</v>
      </c>
      <c r="I144" s="5" t="s">
        <v>59</v>
      </c>
      <c r="J144" s="5" t="s">
        <v>75</v>
      </c>
      <c r="K144" s="5"/>
      <c r="L144" s="5" t="s">
        <v>968</v>
      </c>
      <c r="M144" s="5" t="s">
        <v>964</v>
      </c>
      <c r="N144" s="5" t="s">
        <v>58</v>
      </c>
      <c r="O144" s="5" t="s">
        <v>59</v>
      </c>
      <c r="P144" s="5" t="s">
        <v>117</v>
      </c>
      <c r="Q144" s="5" t="s">
        <v>180</v>
      </c>
      <c r="R144" s="5" t="s">
        <v>963</v>
      </c>
      <c r="S144" s="5" t="s">
        <v>965</v>
      </c>
      <c r="T144" s="5" t="s">
        <v>58</v>
      </c>
      <c r="U144" s="5" t="s">
        <v>59</v>
      </c>
      <c r="V144" s="5" t="s">
        <v>80</v>
      </c>
      <c r="W144" s="5" t="s">
        <v>613</v>
      </c>
      <c r="X144" s="5" t="s">
        <v>966</v>
      </c>
      <c r="Y144" s="5" t="s">
        <v>304</v>
      </c>
      <c r="Z144" s="5" t="s">
        <v>58</v>
      </c>
      <c r="AA144" s="5" t="s">
        <v>662</v>
      </c>
      <c r="AB144" s="5" t="s">
        <v>3222</v>
      </c>
      <c r="AC144" s="8" t="s">
        <v>69</v>
      </c>
      <c r="AD144" s="10" t="s">
        <v>978</v>
      </c>
      <c r="AE144" s="5" t="s">
        <v>979</v>
      </c>
      <c r="AF144" s="5" t="s">
        <v>977</v>
      </c>
      <c r="AG144" s="5" t="s">
        <v>976</v>
      </c>
      <c r="AH144" s="5" t="s">
        <v>58</v>
      </c>
      <c r="AI144" s="5" t="s">
        <v>74</v>
      </c>
      <c r="AJ144" s="5" t="s">
        <v>92</v>
      </c>
      <c r="AK144" s="5"/>
      <c r="AL144" s="5" t="s">
        <v>977</v>
      </c>
      <c r="AM144" s="5" t="s">
        <v>972</v>
      </c>
      <c r="AN144" s="5" t="s">
        <v>58</v>
      </c>
      <c r="AO144" s="5" t="s">
        <v>59</v>
      </c>
      <c r="AP144" s="5" t="s">
        <v>80</v>
      </c>
      <c r="AQ144" s="5" t="s">
        <v>980</v>
      </c>
      <c r="AR144" s="5" t="s">
        <v>971</v>
      </c>
      <c r="AS144" s="5" t="s">
        <v>974</v>
      </c>
      <c r="AT144" s="5" t="s">
        <v>58</v>
      </c>
      <c r="AU144" s="5" t="s">
        <v>59</v>
      </c>
      <c r="AV144" s="5" t="s">
        <v>77</v>
      </c>
      <c r="AW144" s="5"/>
      <c r="AX144" s="5" t="s">
        <v>975</v>
      </c>
      <c r="AY144" s="5"/>
      <c r="AZ144" s="5"/>
      <c r="BA144" s="5"/>
      <c r="BB144" s="5"/>
      <c r="BC144" s="8"/>
    </row>
    <row r="145" spans="1:55" x14ac:dyDescent="0.25">
      <c r="A145" s="11" t="s">
        <v>311</v>
      </c>
      <c r="B145" s="7" t="s">
        <v>311</v>
      </c>
      <c r="C145" s="54" t="s">
        <v>55</v>
      </c>
      <c r="D145" s="5" t="s">
        <v>3690</v>
      </c>
      <c r="E145" s="8" t="s">
        <v>3391</v>
      </c>
      <c r="F145" s="10" t="s">
        <v>966</v>
      </c>
      <c r="G145" s="5" t="s">
        <v>965</v>
      </c>
      <c r="H145" s="5" t="s">
        <v>58</v>
      </c>
      <c r="I145" s="5" t="s">
        <v>59</v>
      </c>
      <c r="J145" s="5" t="s">
        <v>80</v>
      </c>
      <c r="K145" s="5" t="s">
        <v>613</v>
      </c>
      <c r="L145" s="5" t="s">
        <v>966</v>
      </c>
      <c r="M145" s="5" t="s">
        <v>967</v>
      </c>
      <c r="N145" s="5" t="s">
        <v>58</v>
      </c>
      <c r="O145" s="5" t="s">
        <v>59</v>
      </c>
      <c r="P145" s="5" t="s">
        <v>75</v>
      </c>
      <c r="Q145" s="5"/>
      <c r="R145" s="5" t="s">
        <v>968</v>
      </c>
      <c r="S145" s="5" t="s">
        <v>964</v>
      </c>
      <c r="T145" s="5" t="s">
        <v>58</v>
      </c>
      <c r="U145" s="5" t="s">
        <v>59</v>
      </c>
      <c r="V145" s="5" t="s">
        <v>117</v>
      </c>
      <c r="W145" s="5" t="s">
        <v>180</v>
      </c>
      <c r="X145" s="5" t="s">
        <v>963</v>
      </c>
      <c r="Y145" s="5" t="s">
        <v>304</v>
      </c>
      <c r="Z145" s="5" t="s">
        <v>58</v>
      </c>
      <c r="AA145" s="5" t="s">
        <v>662</v>
      </c>
      <c r="AB145" s="5" t="s">
        <v>3223</v>
      </c>
      <c r="AC145" s="8" t="s">
        <v>69</v>
      </c>
      <c r="AD145" s="10" t="s">
        <v>981</v>
      </c>
      <c r="AE145" s="5" t="s">
        <v>982</v>
      </c>
      <c r="AF145" s="5" t="s">
        <v>975</v>
      </c>
      <c r="AG145" s="5" t="s">
        <v>974</v>
      </c>
      <c r="AH145" s="5" t="s">
        <v>58</v>
      </c>
      <c r="AI145" s="5" t="s">
        <v>59</v>
      </c>
      <c r="AJ145" s="5" t="s">
        <v>77</v>
      </c>
      <c r="AK145" s="5"/>
      <c r="AL145" s="5" t="s">
        <v>975</v>
      </c>
      <c r="AM145" s="5" t="s">
        <v>976</v>
      </c>
      <c r="AN145" s="5" t="s">
        <v>58</v>
      </c>
      <c r="AO145" s="5" t="s">
        <v>74</v>
      </c>
      <c r="AP145" s="5" t="s">
        <v>92</v>
      </c>
      <c r="AQ145" s="5"/>
      <c r="AR145" s="5" t="s">
        <v>977</v>
      </c>
      <c r="AS145" s="5" t="s">
        <v>972</v>
      </c>
      <c r="AT145" s="5" t="s">
        <v>58</v>
      </c>
      <c r="AU145" s="5" t="s">
        <v>59</v>
      </c>
      <c r="AV145" s="5" t="s">
        <v>80</v>
      </c>
      <c r="AW145" s="5" t="s">
        <v>973</v>
      </c>
      <c r="AX145" s="5" t="s">
        <v>971</v>
      </c>
      <c r="AY145" s="5"/>
      <c r="AZ145" s="5"/>
      <c r="BA145" s="5"/>
      <c r="BB145" s="5"/>
      <c r="BC145" s="8"/>
    </row>
    <row r="146" spans="1:55" s="50" customFormat="1" x14ac:dyDescent="0.25">
      <c r="A146" s="59" t="s">
        <v>55</v>
      </c>
      <c r="B146" s="67" t="s">
        <v>55</v>
      </c>
      <c r="C146" s="68" t="s">
        <v>55</v>
      </c>
      <c r="D146" s="61" t="s">
        <v>983</v>
      </c>
      <c r="E146" s="63" t="s">
        <v>3392</v>
      </c>
      <c r="F146" s="64" t="s">
        <v>731</v>
      </c>
      <c r="G146" s="61" t="s">
        <v>984</v>
      </c>
      <c r="H146" s="61" t="s">
        <v>58</v>
      </c>
      <c r="I146" s="61" t="s">
        <v>59</v>
      </c>
      <c r="J146" s="61" t="s">
        <v>117</v>
      </c>
      <c r="K146" s="61" t="s">
        <v>263</v>
      </c>
      <c r="L146" s="61" t="s">
        <v>731</v>
      </c>
      <c r="M146" s="61" t="s">
        <v>985</v>
      </c>
      <c r="N146" s="61" t="s">
        <v>58</v>
      </c>
      <c r="O146" s="61" t="s">
        <v>59</v>
      </c>
      <c r="P146" s="61" t="s">
        <v>80</v>
      </c>
      <c r="Q146" s="61" t="s">
        <v>254</v>
      </c>
      <c r="R146" s="61" t="s">
        <v>986</v>
      </c>
      <c r="S146" s="61" t="s">
        <v>987</v>
      </c>
      <c r="T146" s="61" t="s">
        <v>58</v>
      </c>
      <c r="U146" s="61" t="s">
        <v>59</v>
      </c>
      <c r="V146" s="61" t="s">
        <v>130</v>
      </c>
      <c r="W146" s="61"/>
      <c r="X146" s="61" t="s">
        <v>988</v>
      </c>
      <c r="Y146" s="61"/>
      <c r="Z146" s="61"/>
      <c r="AA146" s="61"/>
      <c r="AB146" s="61"/>
      <c r="AC146" s="63"/>
      <c r="AD146" s="64" t="s">
        <v>989</v>
      </c>
      <c r="AE146" s="61" t="s">
        <v>990</v>
      </c>
      <c r="AF146" s="61" t="s">
        <v>991</v>
      </c>
      <c r="AG146" s="61" t="s">
        <v>992</v>
      </c>
      <c r="AH146" s="61" t="s">
        <v>58</v>
      </c>
      <c r="AI146" s="61" t="s">
        <v>993</v>
      </c>
      <c r="AJ146" s="61" t="s">
        <v>132</v>
      </c>
      <c r="AK146" s="61"/>
      <c r="AL146" s="61" t="s">
        <v>991</v>
      </c>
      <c r="AM146" s="61" t="s">
        <v>994</v>
      </c>
      <c r="AN146" s="61" t="s">
        <v>58</v>
      </c>
      <c r="AO146" s="61" t="s">
        <v>59</v>
      </c>
      <c r="AP146" s="61" t="s">
        <v>60</v>
      </c>
      <c r="AQ146" s="61"/>
      <c r="AR146" s="61" t="s">
        <v>995</v>
      </c>
      <c r="AS146" s="61" t="s">
        <v>996</v>
      </c>
      <c r="AT146" s="61" t="s">
        <v>58</v>
      </c>
      <c r="AU146" s="61" t="s">
        <v>59</v>
      </c>
      <c r="AV146" s="61" t="s">
        <v>232</v>
      </c>
      <c r="AW146" s="61"/>
      <c r="AX146" s="61" t="s">
        <v>904</v>
      </c>
      <c r="AY146" s="61"/>
      <c r="AZ146" s="61"/>
      <c r="BA146" s="61"/>
      <c r="BB146" s="61"/>
      <c r="BC146" s="63"/>
    </row>
    <row r="147" spans="1:55" s="50" customFormat="1" x14ac:dyDescent="0.25">
      <c r="A147" s="59" t="s">
        <v>55</v>
      </c>
      <c r="B147" s="67" t="s">
        <v>55</v>
      </c>
      <c r="C147" s="68" t="s">
        <v>55</v>
      </c>
      <c r="D147" s="61" t="s">
        <v>997</v>
      </c>
      <c r="E147" s="63" t="s">
        <v>3393</v>
      </c>
      <c r="F147" s="64" t="s">
        <v>988</v>
      </c>
      <c r="G147" s="61" t="s">
        <v>987</v>
      </c>
      <c r="H147" s="61" t="s">
        <v>58</v>
      </c>
      <c r="I147" s="61" t="s">
        <v>59</v>
      </c>
      <c r="J147" s="61" t="s">
        <v>130</v>
      </c>
      <c r="K147" s="61"/>
      <c r="L147" s="61" t="s">
        <v>988</v>
      </c>
      <c r="M147" s="61" t="s">
        <v>984</v>
      </c>
      <c r="N147" s="61" t="s">
        <v>58</v>
      </c>
      <c r="O147" s="61" t="s">
        <v>59</v>
      </c>
      <c r="P147" s="61" t="s">
        <v>117</v>
      </c>
      <c r="Q147" s="61" t="s">
        <v>263</v>
      </c>
      <c r="R147" s="61" t="s">
        <v>731</v>
      </c>
      <c r="S147" s="61" t="s">
        <v>985</v>
      </c>
      <c r="T147" s="61" t="s">
        <v>58</v>
      </c>
      <c r="U147" s="61" t="s">
        <v>59</v>
      </c>
      <c r="V147" s="61" t="s">
        <v>80</v>
      </c>
      <c r="W147" s="61" t="s">
        <v>254</v>
      </c>
      <c r="X147" s="61" t="s">
        <v>986</v>
      </c>
      <c r="Y147" s="61"/>
      <c r="Z147" s="61"/>
      <c r="AA147" s="61"/>
      <c r="AB147" s="61"/>
      <c r="AC147" s="63"/>
      <c r="AD147" s="64" t="s">
        <v>998</v>
      </c>
      <c r="AE147" s="61" t="s">
        <v>999</v>
      </c>
      <c r="AF147" s="61" t="s">
        <v>904</v>
      </c>
      <c r="AG147" s="61" t="s">
        <v>996</v>
      </c>
      <c r="AH147" s="61" t="s">
        <v>58</v>
      </c>
      <c r="AI147" s="61" t="s">
        <v>59</v>
      </c>
      <c r="AJ147" s="61" t="s">
        <v>232</v>
      </c>
      <c r="AK147" s="61"/>
      <c r="AL147" s="61" t="s">
        <v>904</v>
      </c>
      <c r="AM147" s="61" t="s">
        <v>992</v>
      </c>
      <c r="AN147" s="61" t="s">
        <v>58</v>
      </c>
      <c r="AO147" s="61" t="s">
        <v>993</v>
      </c>
      <c r="AP147" s="61" t="s">
        <v>132</v>
      </c>
      <c r="AQ147" s="61"/>
      <c r="AR147" s="61" t="s">
        <v>991</v>
      </c>
      <c r="AS147" s="61" t="s">
        <v>994</v>
      </c>
      <c r="AT147" s="61" t="s">
        <v>58</v>
      </c>
      <c r="AU147" s="61" t="s">
        <v>59</v>
      </c>
      <c r="AV147" s="61" t="s">
        <v>60</v>
      </c>
      <c r="AW147" s="61"/>
      <c r="AX147" s="61" t="s">
        <v>995</v>
      </c>
      <c r="AY147" s="61"/>
      <c r="AZ147" s="61"/>
      <c r="BA147" s="61"/>
      <c r="BB147" s="61"/>
      <c r="BC147" s="63"/>
    </row>
    <row r="148" spans="1:55" s="50" customFormat="1" x14ac:dyDescent="0.25">
      <c r="A148" s="59" t="s">
        <v>55</v>
      </c>
      <c r="B148" s="67" t="s">
        <v>55</v>
      </c>
      <c r="C148" s="68" t="s">
        <v>55</v>
      </c>
      <c r="D148" s="61" t="s">
        <v>1000</v>
      </c>
      <c r="E148" s="63" t="s">
        <v>3394</v>
      </c>
      <c r="F148" s="64" t="s">
        <v>986</v>
      </c>
      <c r="G148" s="61" t="s">
        <v>985</v>
      </c>
      <c r="H148" s="61" t="s">
        <v>58</v>
      </c>
      <c r="I148" s="61" t="s">
        <v>59</v>
      </c>
      <c r="J148" s="61" t="s">
        <v>80</v>
      </c>
      <c r="K148" s="61" t="s">
        <v>254</v>
      </c>
      <c r="L148" s="61" t="s">
        <v>986</v>
      </c>
      <c r="M148" s="61" t="s">
        <v>987</v>
      </c>
      <c r="N148" s="61" t="s">
        <v>58</v>
      </c>
      <c r="O148" s="61" t="s">
        <v>59</v>
      </c>
      <c r="P148" s="61" t="s">
        <v>130</v>
      </c>
      <c r="Q148" s="61"/>
      <c r="R148" s="61" t="s">
        <v>988</v>
      </c>
      <c r="S148" s="61" t="s">
        <v>984</v>
      </c>
      <c r="T148" s="61" t="s">
        <v>58</v>
      </c>
      <c r="U148" s="61" t="s">
        <v>59</v>
      </c>
      <c r="V148" s="61" t="s">
        <v>117</v>
      </c>
      <c r="W148" s="61" t="s">
        <v>263</v>
      </c>
      <c r="X148" s="61" t="s">
        <v>731</v>
      </c>
      <c r="Y148" s="61"/>
      <c r="Z148" s="61"/>
      <c r="AA148" s="61"/>
      <c r="AB148" s="61"/>
      <c r="AC148" s="63"/>
      <c r="AD148" s="64" t="s">
        <v>1001</v>
      </c>
      <c r="AE148" s="61" t="s">
        <v>1002</v>
      </c>
      <c r="AF148" s="61" t="s">
        <v>995</v>
      </c>
      <c r="AG148" s="61" t="s">
        <v>994</v>
      </c>
      <c r="AH148" s="61" t="s">
        <v>58</v>
      </c>
      <c r="AI148" s="61" t="s">
        <v>59</v>
      </c>
      <c r="AJ148" s="61" t="s">
        <v>60</v>
      </c>
      <c r="AK148" s="61"/>
      <c r="AL148" s="61" t="s">
        <v>995</v>
      </c>
      <c r="AM148" s="61" t="s">
        <v>996</v>
      </c>
      <c r="AN148" s="61" t="s">
        <v>58</v>
      </c>
      <c r="AO148" s="61" t="s">
        <v>59</v>
      </c>
      <c r="AP148" s="61" t="s">
        <v>232</v>
      </c>
      <c r="AQ148" s="61"/>
      <c r="AR148" s="61" t="s">
        <v>904</v>
      </c>
      <c r="AS148" s="61" t="s">
        <v>992</v>
      </c>
      <c r="AT148" s="61" t="s">
        <v>58</v>
      </c>
      <c r="AU148" s="61" t="s">
        <v>993</v>
      </c>
      <c r="AV148" s="61" t="s">
        <v>132</v>
      </c>
      <c r="AW148" s="61"/>
      <c r="AX148" s="61" t="s">
        <v>991</v>
      </c>
      <c r="AY148" s="61"/>
      <c r="AZ148" s="61"/>
      <c r="BA148" s="61"/>
      <c r="BB148" s="61"/>
      <c r="BC148" s="63"/>
    </row>
    <row r="149" spans="1:55" s="50" customFormat="1" x14ac:dyDescent="0.25">
      <c r="A149" s="59" t="s">
        <v>55</v>
      </c>
      <c r="B149" s="67" t="s">
        <v>55</v>
      </c>
      <c r="C149" s="68" t="s">
        <v>55</v>
      </c>
      <c r="D149" s="61" t="s">
        <v>1003</v>
      </c>
      <c r="E149" s="63" t="s">
        <v>3395</v>
      </c>
      <c r="F149" s="64" t="s">
        <v>1004</v>
      </c>
      <c r="G149" s="61" t="s">
        <v>1005</v>
      </c>
      <c r="H149" s="61" t="s">
        <v>58</v>
      </c>
      <c r="I149" s="61" t="s">
        <v>74</v>
      </c>
      <c r="J149" s="61" t="s">
        <v>117</v>
      </c>
      <c r="K149" s="61" t="s">
        <v>1006</v>
      </c>
      <c r="L149" s="61" t="s">
        <v>1004</v>
      </c>
      <c r="M149" s="61" t="s">
        <v>1007</v>
      </c>
      <c r="N149" s="61" t="s">
        <v>58</v>
      </c>
      <c r="O149" s="61" t="s">
        <v>59</v>
      </c>
      <c r="P149" s="61" t="s">
        <v>80</v>
      </c>
      <c r="Q149" s="61" t="s">
        <v>81</v>
      </c>
      <c r="R149" s="61" t="s">
        <v>1008</v>
      </c>
      <c r="S149" s="61" t="s">
        <v>1009</v>
      </c>
      <c r="T149" s="61" t="s">
        <v>58</v>
      </c>
      <c r="U149" s="61" t="s">
        <v>59</v>
      </c>
      <c r="V149" s="61" t="s">
        <v>117</v>
      </c>
      <c r="W149" s="61" t="s">
        <v>180</v>
      </c>
      <c r="X149" s="61" t="s">
        <v>963</v>
      </c>
      <c r="Y149" s="61"/>
      <c r="Z149" s="61"/>
      <c r="AA149" s="61"/>
      <c r="AB149" s="61"/>
      <c r="AC149" s="63"/>
      <c r="AD149" s="64" t="s">
        <v>1010</v>
      </c>
      <c r="AE149" s="61" t="s">
        <v>1011</v>
      </c>
      <c r="AF149" s="61" t="s">
        <v>1012</v>
      </c>
      <c r="AG149" s="61" t="s">
        <v>1013</v>
      </c>
      <c r="AH149" s="61" t="s">
        <v>58</v>
      </c>
      <c r="AI149" s="61" t="s">
        <v>59</v>
      </c>
      <c r="AJ149" s="61" t="s">
        <v>62</v>
      </c>
      <c r="AK149" s="61"/>
      <c r="AL149" s="61" t="s">
        <v>1012</v>
      </c>
      <c r="AM149" s="61" t="s">
        <v>1014</v>
      </c>
      <c r="AN149" s="61" t="s">
        <v>58</v>
      </c>
      <c r="AO149" s="61" t="s">
        <v>59</v>
      </c>
      <c r="AP149" s="61" t="s">
        <v>77</v>
      </c>
      <c r="AQ149" s="61"/>
      <c r="AR149" s="61" t="s">
        <v>1015</v>
      </c>
      <c r="AS149" s="61" t="s">
        <v>1016</v>
      </c>
      <c r="AT149" s="61" t="s">
        <v>58</v>
      </c>
      <c r="AU149" s="61" t="s">
        <v>59</v>
      </c>
      <c r="AV149" s="61" t="s">
        <v>80</v>
      </c>
      <c r="AW149" s="61" t="s">
        <v>613</v>
      </c>
      <c r="AX149" s="61" t="s">
        <v>947</v>
      </c>
      <c r="AY149" s="61"/>
      <c r="AZ149" s="61"/>
      <c r="BA149" s="61"/>
      <c r="BB149" s="61"/>
      <c r="BC149" s="63"/>
    </row>
    <row r="150" spans="1:55" s="50" customFormat="1" x14ac:dyDescent="0.25">
      <c r="A150" s="59" t="s">
        <v>55</v>
      </c>
      <c r="B150" s="67" t="s">
        <v>55</v>
      </c>
      <c r="C150" s="68" t="s">
        <v>55</v>
      </c>
      <c r="D150" s="61" t="s">
        <v>1017</v>
      </c>
      <c r="E150" s="63" t="s">
        <v>3396</v>
      </c>
      <c r="F150" s="64" t="s">
        <v>963</v>
      </c>
      <c r="G150" s="61" t="s">
        <v>1009</v>
      </c>
      <c r="H150" s="61" t="s">
        <v>58</v>
      </c>
      <c r="I150" s="61" t="s">
        <v>59</v>
      </c>
      <c r="J150" s="61" t="s">
        <v>117</v>
      </c>
      <c r="K150" s="61" t="s">
        <v>180</v>
      </c>
      <c r="L150" s="61" t="s">
        <v>963</v>
      </c>
      <c r="M150" s="61" t="s">
        <v>1005</v>
      </c>
      <c r="N150" s="61" t="s">
        <v>58</v>
      </c>
      <c r="O150" s="61" t="s">
        <v>74</v>
      </c>
      <c r="P150" s="61" t="s">
        <v>117</v>
      </c>
      <c r="Q150" s="61" t="s">
        <v>1006</v>
      </c>
      <c r="R150" s="61" t="s">
        <v>1004</v>
      </c>
      <c r="S150" s="61" t="s">
        <v>1007</v>
      </c>
      <c r="T150" s="61" t="s">
        <v>58</v>
      </c>
      <c r="U150" s="61" t="s">
        <v>59</v>
      </c>
      <c r="V150" s="61" t="s">
        <v>80</v>
      </c>
      <c r="W150" s="61" t="s">
        <v>81</v>
      </c>
      <c r="X150" s="61" t="s">
        <v>1008</v>
      </c>
      <c r="Y150" s="61"/>
      <c r="Z150" s="61"/>
      <c r="AA150" s="61"/>
      <c r="AB150" s="61"/>
      <c r="AC150" s="63"/>
      <c r="AD150" s="64" t="s">
        <v>1018</v>
      </c>
      <c r="AE150" s="61" t="s">
        <v>1019</v>
      </c>
      <c r="AF150" s="61" t="s">
        <v>947</v>
      </c>
      <c r="AG150" s="61" t="s">
        <v>1016</v>
      </c>
      <c r="AH150" s="61" t="s">
        <v>58</v>
      </c>
      <c r="AI150" s="61" t="s">
        <v>59</v>
      </c>
      <c r="AJ150" s="61" t="s">
        <v>80</v>
      </c>
      <c r="AK150" s="61" t="s">
        <v>613</v>
      </c>
      <c r="AL150" s="61" t="s">
        <v>947</v>
      </c>
      <c r="AM150" s="61" t="s">
        <v>1013</v>
      </c>
      <c r="AN150" s="61" t="s">
        <v>58</v>
      </c>
      <c r="AO150" s="61" t="s">
        <v>59</v>
      </c>
      <c r="AP150" s="61" t="s">
        <v>62</v>
      </c>
      <c r="AQ150" s="61"/>
      <c r="AR150" s="61" t="s">
        <v>1012</v>
      </c>
      <c r="AS150" s="61" t="s">
        <v>1014</v>
      </c>
      <c r="AT150" s="61" t="s">
        <v>58</v>
      </c>
      <c r="AU150" s="61" t="s">
        <v>59</v>
      </c>
      <c r="AV150" s="61" t="s">
        <v>77</v>
      </c>
      <c r="AW150" s="61"/>
      <c r="AX150" s="61" t="s">
        <v>1015</v>
      </c>
      <c r="AY150" s="61"/>
      <c r="AZ150" s="61"/>
      <c r="BA150" s="61"/>
      <c r="BB150" s="61"/>
      <c r="BC150" s="63"/>
    </row>
    <row r="151" spans="1:55" s="50" customFormat="1" x14ac:dyDescent="0.25">
      <c r="A151" s="59" t="s">
        <v>55</v>
      </c>
      <c r="B151" s="67" t="s">
        <v>55</v>
      </c>
      <c r="C151" s="68" t="s">
        <v>55</v>
      </c>
      <c r="D151" s="61" t="s">
        <v>1020</v>
      </c>
      <c r="E151" s="63" t="s">
        <v>3397</v>
      </c>
      <c r="F151" s="64" t="s">
        <v>1008</v>
      </c>
      <c r="G151" s="61" t="s">
        <v>1007</v>
      </c>
      <c r="H151" s="61" t="s">
        <v>58</v>
      </c>
      <c r="I151" s="61" t="s">
        <v>59</v>
      </c>
      <c r="J151" s="61" t="s">
        <v>80</v>
      </c>
      <c r="K151" s="61" t="s">
        <v>81</v>
      </c>
      <c r="L151" s="61" t="s">
        <v>1008</v>
      </c>
      <c r="M151" s="61" t="s">
        <v>1009</v>
      </c>
      <c r="N151" s="61" t="s">
        <v>58</v>
      </c>
      <c r="O151" s="61" t="s">
        <v>59</v>
      </c>
      <c r="P151" s="61" t="s">
        <v>117</v>
      </c>
      <c r="Q151" s="61" t="s">
        <v>180</v>
      </c>
      <c r="R151" s="61" t="s">
        <v>963</v>
      </c>
      <c r="S151" s="61" t="s">
        <v>1005</v>
      </c>
      <c r="T151" s="61" t="s">
        <v>58</v>
      </c>
      <c r="U151" s="61" t="s">
        <v>74</v>
      </c>
      <c r="V151" s="61" t="s">
        <v>117</v>
      </c>
      <c r="W151" s="61" t="s">
        <v>1006</v>
      </c>
      <c r="X151" s="61" t="s">
        <v>1004</v>
      </c>
      <c r="Y151" s="61"/>
      <c r="Z151" s="61"/>
      <c r="AA151" s="61"/>
      <c r="AB151" s="61"/>
      <c r="AC151" s="63"/>
      <c r="AD151" s="64" t="s">
        <v>1021</v>
      </c>
      <c r="AE151" s="61" t="s">
        <v>1022</v>
      </c>
      <c r="AF151" s="61" t="s">
        <v>1015</v>
      </c>
      <c r="AG151" s="61" t="s">
        <v>1014</v>
      </c>
      <c r="AH151" s="61" t="s">
        <v>58</v>
      </c>
      <c r="AI151" s="61" t="s">
        <v>59</v>
      </c>
      <c r="AJ151" s="61" t="s">
        <v>77</v>
      </c>
      <c r="AK151" s="61"/>
      <c r="AL151" s="61" t="s">
        <v>1015</v>
      </c>
      <c r="AM151" s="61" t="s">
        <v>1016</v>
      </c>
      <c r="AN151" s="61" t="s">
        <v>58</v>
      </c>
      <c r="AO151" s="61" t="s">
        <v>59</v>
      </c>
      <c r="AP151" s="61" t="s">
        <v>80</v>
      </c>
      <c r="AQ151" s="61" t="s">
        <v>613</v>
      </c>
      <c r="AR151" s="61" t="s">
        <v>947</v>
      </c>
      <c r="AS151" s="61" t="s">
        <v>1013</v>
      </c>
      <c r="AT151" s="61" t="s">
        <v>58</v>
      </c>
      <c r="AU151" s="61" t="s">
        <v>59</v>
      </c>
      <c r="AV151" s="61" t="s">
        <v>62</v>
      </c>
      <c r="AW151" s="61"/>
      <c r="AX151" s="61" t="s">
        <v>1012</v>
      </c>
      <c r="AY151" s="61"/>
      <c r="AZ151" s="61"/>
      <c r="BA151" s="61"/>
      <c r="BB151" s="61"/>
      <c r="BC151" s="63"/>
    </row>
    <row r="152" spans="1:55" s="50" customFormat="1" x14ac:dyDescent="0.25">
      <c r="A152" s="59" t="s">
        <v>3185</v>
      </c>
      <c r="B152" s="67" t="s">
        <v>55</v>
      </c>
      <c r="C152" s="67" t="s">
        <v>54</v>
      </c>
      <c r="D152" s="61" t="s">
        <v>3721</v>
      </c>
      <c r="E152" s="63" t="s">
        <v>3398</v>
      </c>
      <c r="F152" s="64" t="s">
        <v>1023</v>
      </c>
      <c r="G152" s="61" t="s">
        <v>1024</v>
      </c>
      <c r="H152" s="61" t="s">
        <v>58</v>
      </c>
      <c r="I152" s="61" t="s">
        <v>74</v>
      </c>
      <c r="J152" s="61" t="s">
        <v>117</v>
      </c>
      <c r="K152" s="61" t="s">
        <v>180</v>
      </c>
      <c r="L152" s="61" t="s">
        <v>1023</v>
      </c>
      <c r="M152" s="61" t="s">
        <v>1025</v>
      </c>
      <c r="N152" s="61" t="s">
        <v>58</v>
      </c>
      <c r="O152" s="61" t="s">
        <v>59</v>
      </c>
      <c r="P152" s="61" t="s">
        <v>80</v>
      </c>
      <c r="Q152" s="61" t="s">
        <v>973</v>
      </c>
      <c r="R152" s="61" t="s">
        <v>1026</v>
      </c>
      <c r="S152" s="61" t="s">
        <v>1027</v>
      </c>
      <c r="T152" s="61" t="s">
        <v>58</v>
      </c>
      <c r="U152" s="61" t="s">
        <v>59</v>
      </c>
      <c r="V152" s="61" t="s">
        <v>102</v>
      </c>
      <c r="W152" s="61"/>
      <c r="X152" s="61" t="s">
        <v>889</v>
      </c>
      <c r="Y152" s="61"/>
      <c r="Z152" s="61"/>
      <c r="AA152" s="61"/>
      <c r="AB152" s="61"/>
      <c r="AC152" s="63"/>
      <c r="AD152" s="64" t="s">
        <v>1028</v>
      </c>
      <c r="AE152" s="61" t="s">
        <v>1029</v>
      </c>
      <c r="AF152" s="61" t="s">
        <v>798</v>
      </c>
      <c r="AG152" s="61" t="s">
        <v>1030</v>
      </c>
      <c r="AH152" s="61" t="s">
        <v>58</v>
      </c>
      <c r="AI152" s="61" t="s">
        <v>59</v>
      </c>
      <c r="AJ152" s="61" t="s">
        <v>77</v>
      </c>
      <c r="AK152" s="61"/>
      <c r="AL152" s="61" t="s">
        <v>798</v>
      </c>
      <c r="AM152" s="61" t="s">
        <v>1031</v>
      </c>
      <c r="AN152" s="61" t="s">
        <v>58</v>
      </c>
      <c r="AO152" s="61" t="s">
        <v>59</v>
      </c>
      <c r="AP152" s="61" t="s">
        <v>65</v>
      </c>
      <c r="AQ152" s="61"/>
      <c r="AR152" s="61" t="s">
        <v>1032</v>
      </c>
      <c r="AS152" s="61" t="s">
        <v>1033</v>
      </c>
      <c r="AT152" s="61" t="s">
        <v>58</v>
      </c>
      <c r="AU152" s="61" t="s">
        <v>59</v>
      </c>
      <c r="AV152" s="61" t="s">
        <v>1034</v>
      </c>
      <c r="AW152" s="61" t="s">
        <v>885</v>
      </c>
      <c r="AX152" s="61" t="s">
        <v>1035</v>
      </c>
      <c r="AY152" s="61" t="s">
        <v>67</v>
      </c>
      <c r="AZ152" s="61" t="s">
        <v>58</v>
      </c>
      <c r="BA152" s="61" t="s">
        <v>59</v>
      </c>
      <c r="BB152" s="61" t="s">
        <v>123</v>
      </c>
      <c r="BC152" s="63" t="s">
        <v>69</v>
      </c>
    </row>
    <row r="153" spans="1:55" s="50" customFormat="1" x14ac:dyDescent="0.25">
      <c r="A153" s="59" t="s">
        <v>3185</v>
      </c>
      <c r="B153" s="67" t="s">
        <v>55</v>
      </c>
      <c r="C153" s="67" t="s">
        <v>54</v>
      </c>
      <c r="D153" s="61" t="s">
        <v>3722</v>
      </c>
      <c r="E153" s="63" t="s">
        <v>3399</v>
      </c>
      <c r="F153" s="64" t="s">
        <v>889</v>
      </c>
      <c r="G153" s="61" t="s">
        <v>1027</v>
      </c>
      <c r="H153" s="61" t="s">
        <v>58</v>
      </c>
      <c r="I153" s="61" t="s">
        <v>59</v>
      </c>
      <c r="J153" s="61" t="s">
        <v>102</v>
      </c>
      <c r="K153" s="61"/>
      <c r="L153" s="61" t="s">
        <v>889</v>
      </c>
      <c r="M153" s="61" t="s">
        <v>1024</v>
      </c>
      <c r="N153" s="61" t="s">
        <v>58</v>
      </c>
      <c r="O153" s="61" t="s">
        <v>74</v>
      </c>
      <c r="P153" s="61" t="s">
        <v>117</v>
      </c>
      <c r="Q153" s="61" t="s">
        <v>180</v>
      </c>
      <c r="R153" s="61" t="s">
        <v>1023</v>
      </c>
      <c r="S153" s="61" t="s">
        <v>1025</v>
      </c>
      <c r="T153" s="61" t="s">
        <v>58</v>
      </c>
      <c r="U153" s="61" t="s">
        <v>59</v>
      </c>
      <c r="V153" s="61" t="s">
        <v>80</v>
      </c>
      <c r="W153" s="61" t="s">
        <v>973</v>
      </c>
      <c r="X153" s="61" t="s">
        <v>1026</v>
      </c>
      <c r="Y153" s="61"/>
      <c r="Z153" s="61"/>
      <c r="AA153" s="61"/>
      <c r="AB153" s="61"/>
      <c r="AC153" s="63"/>
      <c r="AD153" s="64" t="s">
        <v>1036</v>
      </c>
      <c r="AE153" s="61" t="s">
        <v>1037</v>
      </c>
      <c r="AF153" s="61" t="s">
        <v>1035</v>
      </c>
      <c r="AG153" s="61" t="s">
        <v>1033</v>
      </c>
      <c r="AH153" s="61" t="s">
        <v>58</v>
      </c>
      <c r="AI153" s="61" t="s">
        <v>59</v>
      </c>
      <c r="AJ153" s="61" t="s">
        <v>1034</v>
      </c>
      <c r="AK153" s="61" t="s">
        <v>885</v>
      </c>
      <c r="AL153" s="61" t="s">
        <v>1035</v>
      </c>
      <c r="AM153" s="61" t="s">
        <v>1030</v>
      </c>
      <c r="AN153" s="61" t="s">
        <v>58</v>
      </c>
      <c r="AO153" s="61" t="s">
        <v>59</v>
      </c>
      <c r="AP153" s="61" t="s">
        <v>77</v>
      </c>
      <c r="AQ153" s="61"/>
      <c r="AR153" s="61" t="s">
        <v>798</v>
      </c>
      <c r="AS153" s="61" t="s">
        <v>1031</v>
      </c>
      <c r="AT153" s="61" t="s">
        <v>58</v>
      </c>
      <c r="AU153" s="61" t="s">
        <v>59</v>
      </c>
      <c r="AV153" s="61" t="s">
        <v>65</v>
      </c>
      <c r="AW153" s="61"/>
      <c r="AX153" s="61" t="s">
        <v>1032</v>
      </c>
      <c r="AY153" s="61" t="s">
        <v>67</v>
      </c>
      <c r="AZ153" s="61" t="s">
        <v>58</v>
      </c>
      <c r="BA153" s="61" t="s">
        <v>59</v>
      </c>
      <c r="BB153" s="61" t="s">
        <v>123</v>
      </c>
      <c r="BC153" s="63" t="s">
        <v>69</v>
      </c>
    </row>
    <row r="154" spans="1:55" s="50" customFormat="1" x14ac:dyDescent="0.25">
      <c r="A154" s="59" t="s">
        <v>3185</v>
      </c>
      <c r="B154" s="67" t="s">
        <v>55</v>
      </c>
      <c r="C154" s="67" t="s">
        <v>54</v>
      </c>
      <c r="D154" s="61" t="s">
        <v>3723</v>
      </c>
      <c r="E154" s="63" t="s">
        <v>3400</v>
      </c>
      <c r="F154" s="64" t="s">
        <v>1026</v>
      </c>
      <c r="G154" s="61" t="s">
        <v>1025</v>
      </c>
      <c r="H154" s="61" t="s">
        <v>58</v>
      </c>
      <c r="I154" s="61" t="s">
        <v>59</v>
      </c>
      <c r="J154" s="61" t="s">
        <v>80</v>
      </c>
      <c r="K154" s="61" t="s">
        <v>973</v>
      </c>
      <c r="L154" s="61" t="s">
        <v>1026</v>
      </c>
      <c r="M154" s="61" t="s">
        <v>1027</v>
      </c>
      <c r="N154" s="61" t="s">
        <v>58</v>
      </c>
      <c r="O154" s="61" t="s">
        <v>59</v>
      </c>
      <c r="P154" s="61" t="s">
        <v>102</v>
      </c>
      <c r="Q154" s="61"/>
      <c r="R154" s="61" t="s">
        <v>889</v>
      </c>
      <c r="S154" s="61" t="s">
        <v>1024</v>
      </c>
      <c r="T154" s="61" t="s">
        <v>58</v>
      </c>
      <c r="U154" s="61" t="s">
        <v>74</v>
      </c>
      <c r="V154" s="61" t="s">
        <v>117</v>
      </c>
      <c r="W154" s="61" t="s">
        <v>180</v>
      </c>
      <c r="X154" s="61" t="s">
        <v>1023</v>
      </c>
      <c r="Y154" s="61"/>
      <c r="Z154" s="61"/>
      <c r="AA154" s="61"/>
      <c r="AB154" s="61"/>
      <c r="AC154" s="63"/>
      <c r="AD154" s="64" t="s">
        <v>1038</v>
      </c>
      <c r="AE154" s="61" t="s">
        <v>1039</v>
      </c>
      <c r="AF154" s="61" t="s">
        <v>1032</v>
      </c>
      <c r="AG154" s="61" t="s">
        <v>1031</v>
      </c>
      <c r="AH154" s="61" t="s">
        <v>58</v>
      </c>
      <c r="AI154" s="61" t="s">
        <v>59</v>
      </c>
      <c r="AJ154" s="61" t="s">
        <v>65</v>
      </c>
      <c r="AK154" s="61"/>
      <c r="AL154" s="61" t="s">
        <v>1032</v>
      </c>
      <c r="AM154" s="61" t="s">
        <v>1033</v>
      </c>
      <c r="AN154" s="61" t="s">
        <v>58</v>
      </c>
      <c r="AO154" s="61" t="s">
        <v>59</v>
      </c>
      <c r="AP154" s="61" t="s">
        <v>1034</v>
      </c>
      <c r="AQ154" s="61" t="s">
        <v>885</v>
      </c>
      <c r="AR154" s="61" t="s">
        <v>1035</v>
      </c>
      <c r="AS154" s="61" t="s">
        <v>1030</v>
      </c>
      <c r="AT154" s="61" t="s">
        <v>58</v>
      </c>
      <c r="AU154" s="61" t="s">
        <v>59</v>
      </c>
      <c r="AV154" s="61" t="s">
        <v>77</v>
      </c>
      <c r="AW154" s="61"/>
      <c r="AX154" s="61" t="s">
        <v>798</v>
      </c>
      <c r="AY154" s="61" t="s">
        <v>67</v>
      </c>
      <c r="AZ154" s="61" t="s">
        <v>58</v>
      </c>
      <c r="BA154" s="61" t="s">
        <v>59</v>
      </c>
      <c r="BB154" s="61" t="s">
        <v>123</v>
      </c>
      <c r="BC154" s="63" t="s">
        <v>69</v>
      </c>
    </row>
    <row r="155" spans="1:55" s="50" customFormat="1" x14ac:dyDescent="0.25">
      <c r="A155" s="59" t="s">
        <v>55</v>
      </c>
      <c r="B155" s="67" t="s">
        <v>55</v>
      </c>
      <c r="C155" s="68" t="s">
        <v>55</v>
      </c>
      <c r="D155" s="61" t="s">
        <v>1040</v>
      </c>
      <c r="E155" s="63" t="s">
        <v>3401</v>
      </c>
      <c r="F155" s="64" t="s">
        <v>723</v>
      </c>
      <c r="G155" s="61" t="s">
        <v>1041</v>
      </c>
      <c r="H155" s="61" t="s">
        <v>58</v>
      </c>
      <c r="I155" s="61" t="s">
        <v>74</v>
      </c>
      <c r="J155" s="61" t="s">
        <v>117</v>
      </c>
      <c r="K155" s="61" t="s">
        <v>118</v>
      </c>
      <c r="L155" s="61" t="s">
        <v>723</v>
      </c>
      <c r="M155" s="61" t="s">
        <v>1042</v>
      </c>
      <c r="N155" s="61" t="s">
        <v>58</v>
      </c>
      <c r="O155" s="61" t="s">
        <v>59</v>
      </c>
      <c r="P155" s="61" t="s">
        <v>80</v>
      </c>
      <c r="Q155" s="61" t="s">
        <v>613</v>
      </c>
      <c r="R155" s="61" t="s">
        <v>1043</v>
      </c>
      <c r="S155" s="61" t="s">
        <v>1044</v>
      </c>
      <c r="T155" s="61" t="s">
        <v>58</v>
      </c>
      <c r="U155" s="61" t="s">
        <v>59</v>
      </c>
      <c r="V155" s="61" t="s">
        <v>75</v>
      </c>
      <c r="W155" s="61"/>
      <c r="X155" s="61" t="s">
        <v>1045</v>
      </c>
      <c r="Y155" s="61"/>
      <c r="Z155" s="61"/>
      <c r="AA155" s="61"/>
      <c r="AB155" s="61"/>
      <c r="AC155" s="63"/>
      <c r="AD155" s="64" t="s">
        <v>1046</v>
      </c>
      <c r="AE155" s="61" t="s">
        <v>1047</v>
      </c>
      <c r="AF155" s="61" t="s">
        <v>1048</v>
      </c>
      <c r="AG155" s="61" t="s">
        <v>1049</v>
      </c>
      <c r="AH155" s="61" t="s">
        <v>58</v>
      </c>
      <c r="AI155" s="61" t="s">
        <v>1050</v>
      </c>
      <c r="AJ155" s="61" t="s">
        <v>132</v>
      </c>
      <c r="AK155" s="61"/>
      <c r="AL155" s="61" t="s">
        <v>1048</v>
      </c>
      <c r="AM155" s="61" t="s">
        <v>1051</v>
      </c>
      <c r="AN155" s="61" t="s">
        <v>58</v>
      </c>
      <c r="AO155" s="61" t="s">
        <v>74</v>
      </c>
      <c r="AP155" s="61" t="s">
        <v>1052</v>
      </c>
      <c r="AQ155" s="61"/>
      <c r="AR155" s="61" t="s">
        <v>1053</v>
      </c>
      <c r="AS155" s="61" t="s">
        <v>1054</v>
      </c>
      <c r="AT155" s="61" t="s">
        <v>58</v>
      </c>
      <c r="AU155" s="61" t="s">
        <v>59</v>
      </c>
      <c r="AV155" s="61" t="s">
        <v>80</v>
      </c>
      <c r="AW155" s="61" t="s">
        <v>316</v>
      </c>
      <c r="AX155" s="61" t="s">
        <v>917</v>
      </c>
      <c r="AY155" s="61"/>
      <c r="AZ155" s="61"/>
      <c r="BA155" s="61"/>
      <c r="BB155" s="61"/>
      <c r="BC155" s="63"/>
    </row>
    <row r="156" spans="1:55" s="50" customFormat="1" x14ac:dyDescent="0.25">
      <c r="A156" s="59" t="s">
        <v>55</v>
      </c>
      <c r="B156" s="67" t="s">
        <v>55</v>
      </c>
      <c r="C156" s="68" t="s">
        <v>55</v>
      </c>
      <c r="D156" s="61" t="s">
        <v>1055</v>
      </c>
      <c r="E156" s="63" t="s">
        <v>3402</v>
      </c>
      <c r="F156" s="64" t="s">
        <v>1045</v>
      </c>
      <c r="G156" s="61" t="s">
        <v>1044</v>
      </c>
      <c r="H156" s="61" t="s">
        <v>58</v>
      </c>
      <c r="I156" s="61" t="s">
        <v>59</v>
      </c>
      <c r="J156" s="61" t="s">
        <v>75</v>
      </c>
      <c r="K156" s="61"/>
      <c r="L156" s="61" t="s">
        <v>1045</v>
      </c>
      <c r="M156" s="61" t="s">
        <v>1041</v>
      </c>
      <c r="N156" s="61" t="s">
        <v>58</v>
      </c>
      <c r="O156" s="61" t="s">
        <v>74</v>
      </c>
      <c r="P156" s="61" t="s">
        <v>117</v>
      </c>
      <c r="Q156" s="61" t="s">
        <v>118</v>
      </c>
      <c r="R156" s="61" t="s">
        <v>723</v>
      </c>
      <c r="S156" s="61" t="s">
        <v>1042</v>
      </c>
      <c r="T156" s="61" t="s">
        <v>58</v>
      </c>
      <c r="U156" s="61" t="s">
        <v>59</v>
      </c>
      <c r="V156" s="61" t="s">
        <v>80</v>
      </c>
      <c r="W156" s="61" t="s">
        <v>613</v>
      </c>
      <c r="X156" s="61" t="s">
        <v>1043</v>
      </c>
      <c r="Y156" s="61"/>
      <c r="Z156" s="61"/>
      <c r="AA156" s="61"/>
      <c r="AB156" s="61"/>
      <c r="AC156" s="63"/>
      <c r="AD156" s="64" t="s">
        <v>1056</v>
      </c>
      <c r="AE156" s="61" t="s">
        <v>1057</v>
      </c>
      <c r="AF156" s="61" t="s">
        <v>917</v>
      </c>
      <c r="AG156" s="61" t="s">
        <v>1054</v>
      </c>
      <c r="AH156" s="61" t="s">
        <v>58</v>
      </c>
      <c r="AI156" s="61" t="s">
        <v>59</v>
      </c>
      <c r="AJ156" s="61" t="s">
        <v>80</v>
      </c>
      <c r="AK156" s="61" t="s">
        <v>316</v>
      </c>
      <c r="AL156" s="61" t="s">
        <v>917</v>
      </c>
      <c r="AM156" s="61" t="s">
        <v>1049</v>
      </c>
      <c r="AN156" s="61" t="s">
        <v>58</v>
      </c>
      <c r="AO156" s="61" t="s">
        <v>1050</v>
      </c>
      <c r="AP156" s="61" t="s">
        <v>132</v>
      </c>
      <c r="AQ156" s="61"/>
      <c r="AR156" s="61" t="s">
        <v>1048</v>
      </c>
      <c r="AS156" s="61" t="s">
        <v>1051</v>
      </c>
      <c r="AT156" s="61" t="s">
        <v>58</v>
      </c>
      <c r="AU156" s="61" t="s">
        <v>74</v>
      </c>
      <c r="AV156" s="61" t="s">
        <v>1052</v>
      </c>
      <c r="AW156" s="61"/>
      <c r="AX156" s="61" t="s">
        <v>1053</v>
      </c>
      <c r="AY156" s="61"/>
      <c r="AZ156" s="61"/>
      <c r="BA156" s="61"/>
      <c r="BB156" s="61"/>
      <c r="BC156" s="63"/>
    </row>
    <row r="157" spans="1:55" s="50" customFormat="1" x14ac:dyDescent="0.25">
      <c r="A157" s="59" t="s">
        <v>55</v>
      </c>
      <c r="B157" s="67" t="s">
        <v>55</v>
      </c>
      <c r="C157" s="68" t="s">
        <v>55</v>
      </c>
      <c r="D157" s="61" t="s">
        <v>1058</v>
      </c>
      <c r="E157" s="63" t="s">
        <v>3403</v>
      </c>
      <c r="F157" s="64" t="s">
        <v>1043</v>
      </c>
      <c r="G157" s="61" t="s">
        <v>1042</v>
      </c>
      <c r="H157" s="61" t="s">
        <v>58</v>
      </c>
      <c r="I157" s="61" t="s">
        <v>59</v>
      </c>
      <c r="J157" s="61" t="s">
        <v>80</v>
      </c>
      <c r="K157" s="61" t="s">
        <v>613</v>
      </c>
      <c r="L157" s="61" t="s">
        <v>1043</v>
      </c>
      <c r="M157" s="61" t="s">
        <v>1044</v>
      </c>
      <c r="N157" s="61" t="s">
        <v>58</v>
      </c>
      <c r="O157" s="61" t="s">
        <v>59</v>
      </c>
      <c r="P157" s="61" t="s">
        <v>75</v>
      </c>
      <c r="Q157" s="61"/>
      <c r="R157" s="61" t="s">
        <v>1045</v>
      </c>
      <c r="S157" s="61" t="s">
        <v>1041</v>
      </c>
      <c r="T157" s="61" t="s">
        <v>58</v>
      </c>
      <c r="U157" s="61" t="s">
        <v>74</v>
      </c>
      <c r="V157" s="61" t="s">
        <v>117</v>
      </c>
      <c r="W157" s="61" t="s">
        <v>118</v>
      </c>
      <c r="X157" s="61" t="s">
        <v>723</v>
      </c>
      <c r="Y157" s="61"/>
      <c r="Z157" s="61"/>
      <c r="AA157" s="61"/>
      <c r="AB157" s="61"/>
      <c r="AC157" s="63"/>
      <c r="AD157" s="64" t="s">
        <v>1059</v>
      </c>
      <c r="AE157" s="61" t="s">
        <v>1060</v>
      </c>
      <c r="AF157" s="61" t="s">
        <v>1053</v>
      </c>
      <c r="AG157" s="61" t="s">
        <v>1051</v>
      </c>
      <c r="AH157" s="61" t="s">
        <v>58</v>
      </c>
      <c r="AI157" s="61" t="s">
        <v>74</v>
      </c>
      <c r="AJ157" s="61" t="s">
        <v>1052</v>
      </c>
      <c r="AK157" s="61"/>
      <c r="AL157" s="61" t="s">
        <v>1053</v>
      </c>
      <c r="AM157" s="61" t="s">
        <v>1054</v>
      </c>
      <c r="AN157" s="61" t="s">
        <v>58</v>
      </c>
      <c r="AO157" s="61" t="s">
        <v>59</v>
      </c>
      <c r="AP157" s="61" t="s">
        <v>80</v>
      </c>
      <c r="AQ157" s="61" t="s">
        <v>316</v>
      </c>
      <c r="AR157" s="61" t="s">
        <v>917</v>
      </c>
      <c r="AS157" s="61" t="s">
        <v>1049</v>
      </c>
      <c r="AT157" s="61" t="s">
        <v>58</v>
      </c>
      <c r="AU157" s="61" t="s">
        <v>1050</v>
      </c>
      <c r="AV157" s="61" t="s">
        <v>132</v>
      </c>
      <c r="AW157" s="61"/>
      <c r="AX157" s="61" t="s">
        <v>1048</v>
      </c>
      <c r="AY157" s="61"/>
      <c r="AZ157" s="61"/>
      <c r="BA157" s="61"/>
      <c r="BB157" s="61"/>
      <c r="BC157" s="63"/>
    </row>
    <row r="158" spans="1:55" x14ac:dyDescent="0.25">
      <c r="A158" s="11" t="s">
        <v>55</v>
      </c>
      <c r="B158" s="7" t="s">
        <v>55</v>
      </c>
      <c r="C158" s="7" t="s">
        <v>55</v>
      </c>
      <c r="D158" s="5" t="s">
        <v>1061</v>
      </c>
      <c r="E158" s="8" t="s">
        <v>3404</v>
      </c>
      <c r="F158" s="10" t="s">
        <v>1062</v>
      </c>
      <c r="G158" s="5" t="s">
        <v>1063</v>
      </c>
      <c r="H158" s="5" t="s">
        <v>58</v>
      </c>
      <c r="I158" s="5" t="s">
        <v>74</v>
      </c>
      <c r="J158" s="5" t="s">
        <v>117</v>
      </c>
      <c r="K158" s="5" t="s">
        <v>92</v>
      </c>
      <c r="L158" s="5" t="s">
        <v>1062</v>
      </c>
      <c r="M158" s="5" t="s">
        <v>1064</v>
      </c>
      <c r="N158" s="5" t="s">
        <v>58</v>
      </c>
      <c r="O158" s="5" t="s">
        <v>59</v>
      </c>
      <c r="P158" s="5" t="s">
        <v>80</v>
      </c>
      <c r="Q158" s="5" t="s">
        <v>613</v>
      </c>
      <c r="R158" s="5" t="s">
        <v>947</v>
      </c>
      <c r="S158" s="5" t="s">
        <v>1065</v>
      </c>
      <c r="T158" s="5" t="s">
        <v>58</v>
      </c>
      <c r="U158" s="5" t="s">
        <v>59</v>
      </c>
      <c r="V158" s="5" t="s">
        <v>75</v>
      </c>
      <c r="W158" s="5"/>
      <c r="X158" s="5" t="s">
        <v>1066</v>
      </c>
      <c r="Y158" s="5"/>
      <c r="Z158" s="5"/>
      <c r="AA158" s="5"/>
      <c r="AB158" s="5"/>
      <c r="AC158" s="8"/>
      <c r="AD158" s="10" t="s">
        <v>2648</v>
      </c>
      <c r="AE158" s="5" t="s">
        <v>2649</v>
      </c>
      <c r="AF158" s="5" t="s">
        <v>2650</v>
      </c>
      <c r="AG158" s="5" t="s">
        <v>2651</v>
      </c>
      <c r="AH158" s="5" t="s">
        <v>58</v>
      </c>
      <c r="AI158" s="5" t="s">
        <v>59</v>
      </c>
      <c r="AJ158" s="5" t="s">
        <v>2652</v>
      </c>
      <c r="AK158" s="5"/>
      <c r="AL158" s="5" t="s">
        <v>2650</v>
      </c>
      <c r="AM158" s="5" t="s">
        <v>2653</v>
      </c>
      <c r="AN158" s="5" t="s">
        <v>58</v>
      </c>
      <c r="AO158" s="5" t="s">
        <v>59</v>
      </c>
      <c r="AP158" s="5" t="s">
        <v>80</v>
      </c>
      <c r="AQ158" s="5" t="s">
        <v>254</v>
      </c>
      <c r="AR158" s="5" t="s">
        <v>2654</v>
      </c>
      <c r="AS158" s="5" t="s">
        <v>2655</v>
      </c>
      <c r="AT158" s="5" t="s">
        <v>58</v>
      </c>
      <c r="AU158" s="5" t="s">
        <v>59</v>
      </c>
      <c r="AV158" s="5" t="s">
        <v>60</v>
      </c>
      <c r="AW158" s="5"/>
      <c r="AX158" s="5" t="s">
        <v>2656</v>
      </c>
      <c r="AY158" s="5"/>
      <c r="AZ158" s="5"/>
      <c r="BA158" s="5"/>
      <c r="BB158" s="5"/>
      <c r="BC158" s="8"/>
    </row>
    <row r="159" spans="1:55" x14ac:dyDescent="0.25">
      <c r="A159" s="11" t="s">
        <v>55</v>
      </c>
      <c r="B159" s="7" t="s">
        <v>55</v>
      </c>
      <c r="C159" s="7" t="s">
        <v>55</v>
      </c>
      <c r="D159" s="5" t="s">
        <v>1067</v>
      </c>
      <c r="E159" s="8" t="s">
        <v>3405</v>
      </c>
      <c r="F159" s="10" t="s">
        <v>1066</v>
      </c>
      <c r="G159" s="5" t="s">
        <v>1065</v>
      </c>
      <c r="H159" s="5" t="s">
        <v>58</v>
      </c>
      <c r="I159" s="5" t="s">
        <v>59</v>
      </c>
      <c r="J159" s="5" t="s">
        <v>75</v>
      </c>
      <c r="K159" s="5"/>
      <c r="L159" s="5" t="s">
        <v>1066</v>
      </c>
      <c r="M159" s="5" t="s">
        <v>1063</v>
      </c>
      <c r="N159" s="5" t="s">
        <v>58</v>
      </c>
      <c r="O159" s="5" t="s">
        <v>74</v>
      </c>
      <c r="P159" s="5" t="s">
        <v>117</v>
      </c>
      <c r="Q159" s="5" t="s">
        <v>92</v>
      </c>
      <c r="R159" s="5" t="s">
        <v>1062</v>
      </c>
      <c r="S159" s="5" t="s">
        <v>1064</v>
      </c>
      <c r="T159" s="5" t="s">
        <v>58</v>
      </c>
      <c r="U159" s="5" t="s">
        <v>59</v>
      </c>
      <c r="V159" s="5" t="s">
        <v>80</v>
      </c>
      <c r="W159" s="5" t="s">
        <v>613</v>
      </c>
      <c r="X159" s="5" t="s">
        <v>947</v>
      </c>
      <c r="Y159" s="5"/>
      <c r="Z159" s="5"/>
      <c r="AA159" s="5"/>
      <c r="AB159" s="5"/>
      <c r="AC159" s="8"/>
      <c r="AD159" s="10" t="s">
        <v>2657</v>
      </c>
      <c r="AE159" s="5" t="s">
        <v>2658</v>
      </c>
      <c r="AF159" s="5" t="s">
        <v>2656</v>
      </c>
      <c r="AG159" s="5" t="s">
        <v>2655</v>
      </c>
      <c r="AH159" s="5" t="s">
        <v>58</v>
      </c>
      <c r="AI159" s="5" t="s">
        <v>59</v>
      </c>
      <c r="AJ159" s="5" t="s">
        <v>60</v>
      </c>
      <c r="AK159" s="5"/>
      <c r="AL159" s="5" t="s">
        <v>2656</v>
      </c>
      <c r="AM159" s="5" t="s">
        <v>2651</v>
      </c>
      <c r="AN159" s="5" t="s">
        <v>58</v>
      </c>
      <c r="AO159" s="5" t="s">
        <v>59</v>
      </c>
      <c r="AP159" s="5" t="s">
        <v>2652</v>
      </c>
      <c r="AQ159" s="5"/>
      <c r="AR159" s="5" t="s">
        <v>2650</v>
      </c>
      <c r="AS159" s="5" t="s">
        <v>2653</v>
      </c>
      <c r="AT159" s="5" t="s">
        <v>58</v>
      </c>
      <c r="AU159" s="5" t="s">
        <v>59</v>
      </c>
      <c r="AV159" s="5" t="s">
        <v>80</v>
      </c>
      <c r="AW159" s="5" t="s">
        <v>254</v>
      </c>
      <c r="AX159" s="5" t="s">
        <v>2654</v>
      </c>
      <c r="AY159" s="5"/>
      <c r="AZ159" s="5"/>
      <c r="BA159" s="5"/>
      <c r="BB159" s="5"/>
      <c r="BC159" s="8"/>
    </row>
    <row r="160" spans="1:55" x14ac:dyDescent="0.25">
      <c r="A160" s="11" t="s">
        <v>55</v>
      </c>
      <c r="B160" s="7" t="s">
        <v>55</v>
      </c>
      <c r="C160" s="7" t="s">
        <v>55</v>
      </c>
      <c r="D160" s="5" t="s">
        <v>1068</v>
      </c>
      <c r="E160" s="8" t="s">
        <v>3406</v>
      </c>
      <c r="F160" s="10" t="s">
        <v>947</v>
      </c>
      <c r="G160" s="5" t="s">
        <v>1064</v>
      </c>
      <c r="H160" s="5" t="s">
        <v>58</v>
      </c>
      <c r="I160" s="5" t="s">
        <v>59</v>
      </c>
      <c r="J160" s="5" t="s">
        <v>80</v>
      </c>
      <c r="K160" s="5" t="s">
        <v>613</v>
      </c>
      <c r="L160" s="5" t="s">
        <v>947</v>
      </c>
      <c r="M160" s="5" t="s">
        <v>1065</v>
      </c>
      <c r="N160" s="5" t="s">
        <v>58</v>
      </c>
      <c r="O160" s="5" t="s">
        <v>59</v>
      </c>
      <c r="P160" s="5" t="s">
        <v>75</v>
      </c>
      <c r="Q160" s="5"/>
      <c r="R160" s="5" t="s">
        <v>1066</v>
      </c>
      <c r="S160" s="5" t="s">
        <v>1063</v>
      </c>
      <c r="T160" s="5" t="s">
        <v>58</v>
      </c>
      <c r="U160" s="5" t="s">
        <v>74</v>
      </c>
      <c r="V160" s="5" t="s">
        <v>117</v>
      </c>
      <c r="W160" s="5" t="s">
        <v>92</v>
      </c>
      <c r="X160" s="5" t="s">
        <v>1062</v>
      </c>
      <c r="Y160" s="5"/>
      <c r="Z160" s="5"/>
      <c r="AA160" s="5"/>
      <c r="AB160" s="5"/>
      <c r="AC160" s="8"/>
      <c r="AD160" s="10" t="s">
        <v>2659</v>
      </c>
      <c r="AE160" s="5" t="s">
        <v>2660</v>
      </c>
      <c r="AF160" s="5" t="s">
        <v>2654</v>
      </c>
      <c r="AG160" s="5" t="s">
        <v>2653</v>
      </c>
      <c r="AH160" s="5" t="s">
        <v>58</v>
      </c>
      <c r="AI160" s="5" t="s">
        <v>59</v>
      </c>
      <c r="AJ160" s="5" t="s">
        <v>80</v>
      </c>
      <c r="AK160" s="5" t="s">
        <v>254</v>
      </c>
      <c r="AL160" s="5" t="s">
        <v>2654</v>
      </c>
      <c r="AM160" s="5" t="s">
        <v>2655</v>
      </c>
      <c r="AN160" s="5" t="s">
        <v>58</v>
      </c>
      <c r="AO160" s="5" t="s">
        <v>59</v>
      </c>
      <c r="AP160" s="5" t="s">
        <v>60</v>
      </c>
      <c r="AQ160" s="5"/>
      <c r="AR160" s="5" t="s">
        <v>2656</v>
      </c>
      <c r="AS160" s="5" t="s">
        <v>2651</v>
      </c>
      <c r="AT160" s="5" t="s">
        <v>58</v>
      </c>
      <c r="AU160" s="5" t="s">
        <v>59</v>
      </c>
      <c r="AV160" s="5" t="s">
        <v>2652</v>
      </c>
      <c r="AW160" s="5"/>
      <c r="AX160" s="5" t="s">
        <v>2650</v>
      </c>
      <c r="AY160" s="5"/>
      <c r="AZ160" s="5"/>
      <c r="BA160" s="5"/>
      <c r="BB160" s="5"/>
      <c r="BC160" s="8"/>
    </row>
    <row r="161" spans="1:55" s="50" customFormat="1" x14ac:dyDescent="0.25">
      <c r="A161" s="59" t="s">
        <v>55</v>
      </c>
      <c r="B161" s="67" t="s">
        <v>55</v>
      </c>
      <c r="C161" s="67" t="s">
        <v>55</v>
      </c>
      <c r="D161" s="61" t="s">
        <v>3193</v>
      </c>
      <c r="E161" s="63" t="s">
        <v>3407</v>
      </c>
      <c r="F161" s="64" t="s">
        <v>1069</v>
      </c>
      <c r="G161" s="61" t="s">
        <v>1070</v>
      </c>
      <c r="H161" s="61" t="s">
        <v>58</v>
      </c>
      <c r="I161" s="61" t="s">
        <v>840</v>
      </c>
      <c r="J161" s="61" t="s">
        <v>117</v>
      </c>
      <c r="K161" s="61" t="s">
        <v>92</v>
      </c>
      <c r="L161" s="61" t="s">
        <v>1069</v>
      </c>
      <c r="M161" s="61" t="s">
        <v>1071</v>
      </c>
      <c r="N161" s="61" t="s">
        <v>58</v>
      </c>
      <c r="O161" s="61" t="s">
        <v>59</v>
      </c>
      <c r="P161" s="61" t="s">
        <v>80</v>
      </c>
      <c r="Q161" s="61" t="s">
        <v>254</v>
      </c>
      <c r="R161" s="61" t="s">
        <v>1072</v>
      </c>
      <c r="S161" s="61" t="s">
        <v>1073</v>
      </c>
      <c r="T161" s="61" t="s">
        <v>58</v>
      </c>
      <c r="U161" s="61" t="s">
        <v>59</v>
      </c>
      <c r="V161" s="61" t="s">
        <v>145</v>
      </c>
      <c r="W161" s="61"/>
      <c r="X161" s="61" t="s">
        <v>1074</v>
      </c>
      <c r="Y161" s="61"/>
      <c r="Z161" s="61"/>
      <c r="AA161" s="61"/>
      <c r="AB161" s="61"/>
      <c r="AC161" s="63"/>
      <c r="AD161" s="64" t="s">
        <v>1075</v>
      </c>
      <c r="AE161" s="61" t="s">
        <v>1076</v>
      </c>
      <c r="AF161" s="61" t="s">
        <v>1077</v>
      </c>
      <c r="AG161" s="61" t="s">
        <v>1078</v>
      </c>
      <c r="AH161" s="61" t="s">
        <v>58</v>
      </c>
      <c r="AI161" s="61" t="s">
        <v>59</v>
      </c>
      <c r="AJ161" s="61" t="s">
        <v>117</v>
      </c>
      <c r="AK161" s="61" t="s">
        <v>210</v>
      </c>
      <c r="AL161" s="61" t="s">
        <v>1077</v>
      </c>
      <c r="AM161" s="61" t="s">
        <v>1079</v>
      </c>
      <c r="AN161" s="61" t="s">
        <v>58</v>
      </c>
      <c r="AO161" s="61" t="s">
        <v>871</v>
      </c>
      <c r="AP161" s="61" t="s">
        <v>132</v>
      </c>
      <c r="AQ161" s="61"/>
      <c r="AR161" s="61" t="s">
        <v>1080</v>
      </c>
      <c r="AS161" s="61" t="s">
        <v>1081</v>
      </c>
      <c r="AT161" s="61" t="s">
        <v>58</v>
      </c>
      <c r="AU161" s="61" t="s">
        <v>59</v>
      </c>
      <c r="AV161" s="61" t="s">
        <v>75</v>
      </c>
      <c r="AW161" s="61" t="s">
        <v>1082</v>
      </c>
      <c r="AX161" s="61" t="s">
        <v>1083</v>
      </c>
      <c r="AY161" s="61"/>
      <c r="AZ161" s="61"/>
      <c r="BA161" s="61"/>
      <c r="BB161" s="61"/>
      <c r="BC161" s="63"/>
    </row>
    <row r="162" spans="1:55" s="50" customFormat="1" x14ac:dyDescent="0.25">
      <c r="A162" s="59" t="s">
        <v>55</v>
      </c>
      <c r="B162" s="67" t="s">
        <v>55</v>
      </c>
      <c r="C162" s="67" t="s">
        <v>55</v>
      </c>
      <c r="D162" s="61" t="s">
        <v>3194</v>
      </c>
      <c r="E162" s="63" t="s">
        <v>3408</v>
      </c>
      <c r="F162" s="64" t="s">
        <v>1074</v>
      </c>
      <c r="G162" s="61" t="s">
        <v>1073</v>
      </c>
      <c r="H162" s="61" t="s">
        <v>58</v>
      </c>
      <c r="I162" s="61" t="s">
        <v>59</v>
      </c>
      <c r="J162" s="61" t="s">
        <v>145</v>
      </c>
      <c r="K162" s="61"/>
      <c r="L162" s="61" t="s">
        <v>1074</v>
      </c>
      <c r="M162" s="61" t="s">
        <v>1070</v>
      </c>
      <c r="N162" s="61" t="s">
        <v>58</v>
      </c>
      <c r="O162" s="61" t="s">
        <v>840</v>
      </c>
      <c r="P162" s="61" t="s">
        <v>117</v>
      </c>
      <c r="Q162" s="61" t="s">
        <v>92</v>
      </c>
      <c r="R162" s="61" t="s">
        <v>1069</v>
      </c>
      <c r="S162" s="61" t="s">
        <v>1071</v>
      </c>
      <c r="T162" s="61" t="s">
        <v>58</v>
      </c>
      <c r="U162" s="61" t="s">
        <v>59</v>
      </c>
      <c r="V162" s="61" t="s">
        <v>80</v>
      </c>
      <c r="W162" s="61" t="s">
        <v>254</v>
      </c>
      <c r="X162" s="61" t="s">
        <v>1072</v>
      </c>
      <c r="Y162" s="61"/>
      <c r="Z162" s="61"/>
      <c r="AA162" s="61"/>
      <c r="AB162" s="61"/>
      <c r="AC162" s="63"/>
      <c r="AD162" s="64" t="s">
        <v>1084</v>
      </c>
      <c r="AE162" s="61" t="s">
        <v>1085</v>
      </c>
      <c r="AF162" s="61" t="s">
        <v>1083</v>
      </c>
      <c r="AG162" s="61" t="s">
        <v>1081</v>
      </c>
      <c r="AH162" s="61" t="s">
        <v>58</v>
      </c>
      <c r="AI162" s="61" t="s">
        <v>59</v>
      </c>
      <c r="AJ162" s="61" t="s">
        <v>75</v>
      </c>
      <c r="AK162" s="61" t="s">
        <v>1082</v>
      </c>
      <c r="AL162" s="61" t="s">
        <v>1083</v>
      </c>
      <c r="AM162" s="61" t="s">
        <v>1078</v>
      </c>
      <c r="AN162" s="61" t="s">
        <v>58</v>
      </c>
      <c r="AO162" s="61" t="s">
        <v>59</v>
      </c>
      <c r="AP162" s="61" t="s">
        <v>117</v>
      </c>
      <c r="AQ162" s="61" t="s">
        <v>210</v>
      </c>
      <c r="AR162" s="61" t="s">
        <v>1077</v>
      </c>
      <c r="AS162" s="61" t="s">
        <v>1079</v>
      </c>
      <c r="AT162" s="61" t="s">
        <v>58</v>
      </c>
      <c r="AU162" s="61" t="s">
        <v>871</v>
      </c>
      <c r="AV162" s="61" t="s">
        <v>132</v>
      </c>
      <c r="AW162" s="61"/>
      <c r="AX162" s="61" t="s">
        <v>1080</v>
      </c>
      <c r="AY162" s="61"/>
      <c r="AZ162" s="61"/>
      <c r="BA162" s="61"/>
      <c r="BB162" s="61"/>
      <c r="BC162" s="63"/>
    </row>
    <row r="163" spans="1:55" s="50" customFormat="1" x14ac:dyDescent="0.25">
      <c r="A163" s="59" t="s">
        <v>55</v>
      </c>
      <c r="B163" s="67" t="s">
        <v>55</v>
      </c>
      <c r="C163" s="67" t="s">
        <v>55</v>
      </c>
      <c r="D163" s="61" t="s">
        <v>3195</v>
      </c>
      <c r="E163" s="63" t="s">
        <v>3409</v>
      </c>
      <c r="F163" s="64" t="s">
        <v>1072</v>
      </c>
      <c r="G163" s="61" t="s">
        <v>1071</v>
      </c>
      <c r="H163" s="61" t="s">
        <v>58</v>
      </c>
      <c r="I163" s="61" t="s">
        <v>59</v>
      </c>
      <c r="J163" s="61" t="s">
        <v>80</v>
      </c>
      <c r="K163" s="61" t="s">
        <v>254</v>
      </c>
      <c r="L163" s="61" t="s">
        <v>1072</v>
      </c>
      <c r="M163" s="61" t="s">
        <v>1073</v>
      </c>
      <c r="N163" s="61" t="s">
        <v>58</v>
      </c>
      <c r="O163" s="61" t="s">
        <v>59</v>
      </c>
      <c r="P163" s="61" t="s">
        <v>145</v>
      </c>
      <c r="Q163" s="61"/>
      <c r="R163" s="61" t="s">
        <v>1074</v>
      </c>
      <c r="S163" s="61" t="s">
        <v>1070</v>
      </c>
      <c r="T163" s="61" t="s">
        <v>58</v>
      </c>
      <c r="U163" s="61" t="s">
        <v>840</v>
      </c>
      <c r="V163" s="61" t="s">
        <v>117</v>
      </c>
      <c r="W163" s="61" t="s">
        <v>92</v>
      </c>
      <c r="X163" s="61" t="s">
        <v>1069</v>
      </c>
      <c r="Y163" s="61"/>
      <c r="Z163" s="61"/>
      <c r="AA163" s="61"/>
      <c r="AB163" s="61"/>
      <c r="AC163" s="63"/>
      <c r="AD163" s="64" t="s">
        <v>1086</v>
      </c>
      <c r="AE163" s="61" t="s">
        <v>1087</v>
      </c>
      <c r="AF163" s="61" t="s">
        <v>1080</v>
      </c>
      <c r="AG163" s="61" t="s">
        <v>1079</v>
      </c>
      <c r="AH163" s="61" t="s">
        <v>58</v>
      </c>
      <c r="AI163" s="61" t="s">
        <v>871</v>
      </c>
      <c r="AJ163" s="61" t="s">
        <v>132</v>
      </c>
      <c r="AK163" s="61"/>
      <c r="AL163" s="61" t="s">
        <v>1080</v>
      </c>
      <c r="AM163" s="61" t="s">
        <v>1081</v>
      </c>
      <c r="AN163" s="61" t="s">
        <v>58</v>
      </c>
      <c r="AO163" s="61" t="s">
        <v>59</v>
      </c>
      <c r="AP163" s="61" t="s">
        <v>75</v>
      </c>
      <c r="AQ163" s="61" t="s">
        <v>1082</v>
      </c>
      <c r="AR163" s="61" t="s">
        <v>1083</v>
      </c>
      <c r="AS163" s="61" t="s">
        <v>1078</v>
      </c>
      <c r="AT163" s="61" t="s">
        <v>58</v>
      </c>
      <c r="AU163" s="61" t="s">
        <v>59</v>
      </c>
      <c r="AV163" s="61" t="s">
        <v>117</v>
      </c>
      <c r="AW163" s="61" t="s">
        <v>210</v>
      </c>
      <c r="AX163" s="61" t="s">
        <v>1077</v>
      </c>
      <c r="AY163" s="61"/>
      <c r="AZ163" s="61"/>
      <c r="BA163" s="61"/>
      <c r="BB163" s="61"/>
      <c r="BC163" s="63"/>
    </row>
    <row r="164" spans="1:55" s="50" customFormat="1" x14ac:dyDescent="0.25">
      <c r="A164" s="59" t="s">
        <v>3186</v>
      </c>
      <c r="B164" s="67" t="s">
        <v>55</v>
      </c>
      <c r="C164" s="68" t="s">
        <v>54</v>
      </c>
      <c r="D164" s="61" t="s">
        <v>1088</v>
      </c>
      <c r="E164" s="63" t="s">
        <v>3410</v>
      </c>
      <c r="F164" s="64" t="s">
        <v>1089</v>
      </c>
      <c r="G164" s="61" t="s">
        <v>1090</v>
      </c>
      <c r="H164" s="61" t="s">
        <v>251</v>
      </c>
      <c r="I164" s="61" t="s">
        <v>1091</v>
      </c>
      <c r="J164" s="61" t="s">
        <v>100</v>
      </c>
      <c r="K164" s="61" t="s">
        <v>240</v>
      </c>
      <c r="L164" s="61" t="s">
        <v>1089</v>
      </c>
      <c r="M164" s="61" t="s">
        <v>1092</v>
      </c>
      <c r="N164" s="61" t="s">
        <v>251</v>
      </c>
      <c r="O164" s="61" t="s">
        <v>1091</v>
      </c>
      <c r="P164" s="61" t="s">
        <v>80</v>
      </c>
      <c r="Q164" s="61"/>
      <c r="R164" s="61" t="s">
        <v>1093</v>
      </c>
      <c r="S164" s="61" t="s">
        <v>1094</v>
      </c>
      <c r="T164" s="61" t="s">
        <v>251</v>
      </c>
      <c r="U164" s="61" t="s">
        <v>1091</v>
      </c>
      <c r="V164" s="61" t="s">
        <v>158</v>
      </c>
      <c r="W164" s="61"/>
      <c r="X164" s="61" t="s">
        <v>1095</v>
      </c>
      <c r="Y164" s="61"/>
      <c r="Z164" s="61"/>
      <c r="AA164" s="61"/>
      <c r="AB164" s="61"/>
      <c r="AC164" s="63"/>
      <c r="AD164" s="64" t="s">
        <v>1096</v>
      </c>
      <c r="AE164" s="61" t="s">
        <v>1097</v>
      </c>
      <c r="AF164" s="61" t="s">
        <v>1098</v>
      </c>
      <c r="AG164" s="61" t="s">
        <v>1099</v>
      </c>
      <c r="AH164" s="61" t="s">
        <v>251</v>
      </c>
      <c r="AI164" s="61" t="s">
        <v>1100</v>
      </c>
      <c r="AJ164" s="61" t="s">
        <v>132</v>
      </c>
      <c r="AK164" s="61"/>
      <c r="AL164" s="61" t="s">
        <v>1098</v>
      </c>
      <c r="AM164" s="61" t="s">
        <v>1101</v>
      </c>
      <c r="AN164" s="61" t="s">
        <v>251</v>
      </c>
      <c r="AO164" s="61" t="s">
        <v>1091</v>
      </c>
      <c r="AP164" s="61" t="s">
        <v>117</v>
      </c>
      <c r="AQ164" s="61" t="s">
        <v>180</v>
      </c>
      <c r="AR164" s="61" t="s">
        <v>1102</v>
      </c>
      <c r="AS164" s="61" t="s">
        <v>1103</v>
      </c>
      <c r="AT164" s="61" t="s">
        <v>251</v>
      </c>
      <c r="AU164" s="61" t="s">
        <v>1091</v>
      </c>
      <c r="AV164" s="61" t="s">
        <v>102</v>
      </c>
      <c r="AW164" s="61"/>
      <c r="AX164" s="61" t="s">
        <v>1104</v>
      </c>
      <c r="AY164" s="61" t="s">
        <v>67</v>
      </c>
      <c r="AZ164" s="61" t="s">
        <v>251</v>
      </c>
      <c r="BA164" s="61" t="s">
        <v>1100</v>
      </c>
      <c r="BB164" s="61" t="s">
        <v>193</v>
      </c>
      <c r="BC164" s="63" t="s">
        <v>1098</v>
      </c>
    </row>
    <row r="165" spans="1:55" s="50" customFormat="1" x14ac:dyDescent="0.25">
      <c r="A165" s="59" t="s">
        <v>3186</v>
      </c>
      <c r="B165" s="67" t="s">
        <v>55</v>
      </c>
      <c r="C165" s="68" t="s">
        <v>54</v>
      </c>
      <c r="D165" s="61" t="s">
        <v>1105</v>
      </c>
      <c r="E165" s="63" t="s">
        <v>3411</v>
      </c>
      <c r="F165" s="64" t="s">
        <v>1095</v>
      </c>
      <c r="G165" s="61" t="s">
        <v>1094</v>
      </c>
      <c r="H165" s="61" t="s">
        <v>251</v>
      </c>
      <c r="I165" s="61" t="s">
        <v>1091</v>
      </c>
      <c r="J165" s="61" t="s">
        <v>158</v>
      </c>
      <c r="K165" s="61"/>
      <c r="L165" s="61" t="s">
        <v>1095</v>
      </c>
      <c r="M165" s="61" t="s">
        <v>1090</v>
      </c>
      <c r="N165" s="61" t="s">
        <v>251</v>
      </c>
      <c r="O165" s="61" t="s">
        <v>1091</v>
      </c>
      <c r="P165" s="61" t="s">
        <v>100</v>
      </c>
      <c r="Q165" s="61" t="s">
        <v>240</v>
      </c>
      <c r="R165" s="61" t="s">
        <v>1089</v>
      </c>
      <c r="S165" s="61" t="s">
        <v>1092</v>
      </c>
      <c r="T165" s="61" t="s">
        <v>251</v>
      </c>
      <c r="U165" s="61" t="s">
        <v>1091</v>
      </c>
      <c r="V165" s="61" t="s">
        <v>80</v>
      </c>
      <c r="W165" s="61"/>
      <c r="X165" s="61" t="s">
        <v>1093</v>
      </c>
      <c r="Y165" s="61"/>
      <c r="Z165" s="61"/>
      <c r="AA165" s="61"/>
      <c r="AB165" s="61"/>
      <c r="AC165" s="63"/>
      <c r="AD165" s="64" t="s">
        <v>1106</v>
      </c>
      <c r="AE165" s="61" t="s">
        <v>1107</v>
      </c>
      <c r="AF165" s="61" t="s">
        <v>1104</v>
      </c>
      <c r="AG165" s="61" t="s">
        <v>1103</v>
      </c>
      <c r="AH165" s="61" t="s">
        <v>251</v>
      </c>
      <c r="AI165" s="61" t="s">
        <v>1091</v>
      </c>
      <c r="AJ165" s="61" t="s">
        <v>102</v>
      </c>
      <c r="AK165" s="61"/>
      <c r="AL165" s="61" t="s">
        <v>1104</v>
      </c>
      <c r="AM165" s="61" t="s">
        <v>1099</v>
      </c>
      <c r="AN165" s="61" t="s">
        <v>251</v>
      </c>
      <c r="AO165" s="61" t="s">
        <v>1100</v>
      </c>
      <c r="AP165" s="61" t="s">
        <v>132</v>
      </c>
      <c r="AQ165" s="61"/>
      <c r="AR165" s="61" t="s">
        <v>1098</v>
      </c>
      <c r="AS165" s="61" t="s">
        <v>1101</v>
      </c>
      <c r="AT165" s="61" t="s">
        <v>251</v>
      </c>
      <c r="AU165" s="61" t="s">
        <v>1091</v>
      </c>
      <c r="AV165" s="61" t="s">
        <v>117</v>
      </c>
      <c r="AW165" s="61" t="s">
        <v>180</v>
      </c>
      <c r="AX165" s="61" t="s">
        <v>1102</v>
      </c>
      <c r="AY165" s="61" t="s">
        <v>67</v>
      </c>
      <c r="AZ165" s="61" t="s">
        <v>251</v>
      </c>
      <c r="BA165" s="61" t="s">
        <v>1100</v>
      </c>
      <c r="BB165" s="61" t="s">
        <v>193</v>
      </c>
      <c r="BC165" s="63" t="s">
        <v>1098</v>
      </c>
    </row>
    <row r="166" spans="1:55" s="50" customFormat="1" x14ac:dyDescent="0.25">
      <c r="A166" s="59" t="s">
        <v>3186</v>
      </c>
      <c r="B166" s="67" t="s">
        <v>55</v>
      </c>
      <c r="C166" s="68" t="s">
        <v>54</v>
      </c>
      <c r="D166" s="61" t="s">
        <v>1108</v>
      </c>
      <c r="E166" s="63" t="s">
        <v>3412</v>
      </c>
      <c r="F166" s="64" t="s">
        <v>1093</v>
      </c>
      <c r="G166" s="61" t="s">
        <v>1092</v>
      </c>
      <c r="H166" s="61" t="s">
        <v>251</v>
      </c>
      <c r="I166" s="61" t="s">
        <v>1091</v>
      </c>
      <c r="J166" s="61" t="s">
        <v>80</v>
      </c>
      <c r="K166" s="61"/>
      <c r="L166" s="61" t="s">
        <v>1093</v>
      </c>
      <c r="M166" s="61" t="s">
        <v>1094</v>
      </c>
      <c r="N166" s="61" t="s">
        <v>251</v>
      </c>
      <c r="O166" s="61" t="s">
        <v>1091</v>
      </c>
      <c r="P166" s="61" t="s">
        <v>158</v>
      </c>
      <c r="Q166" s="61"/>
      <c r="R166" s="61" t="s">
        <v>1095</v>
      </c>
      <c r="S166" s="61" t="s">
        <v>1090</v>
      </c>
      <c r="T166" s="61" t="s">
        <v>251</v>
      </c>
      <c r="U166" s="61" t="s">
        <v>1091</v>
      </c>
      <c r="V166" s="61" t="s">
        <v>100</v>
      </c>
      <c r="W166" s="61" t="s">
        <v>240</v>
      </c>
      <c r="X166" s="61" t="s">
        <v>1089</v>
      </c>
      <c r="Y166" s="61"/>
      <c r="Z166" s="61"/>
      <c r="AA166" s="61"/>
      <c r="AB166" s="61"/>
      <c r="AC166" s="63"/>
      <c r="AD166" s="64" t="s">
        <v>1109</v>
      </c>
      <c r="AE166" s="61" t="s">
        <v>1110</v>
      </c>
      <c r="AF166" s="61" t="s">
        <v>1102</v>
      </c>
      <c r="AG166" s="61" t="s">
        <v>1101</v>
      </c>
      <c r="AH166" s="61" t="s">
        <v>251</v>
      </c>
      <c r="AI166" s="61" t="s">
        <v>1091</v>
      </c>
      <c r="AJ166" s="61" t="s">
        <v>117</v>
      </c>
      <c r="AK166" s="61" t="s">
        <v>180</v>
      </c>
      <c r="AL166" s="61" t="s">
        <v>1102</v>
      </c>
      <c r="AM166" s="61" t="s">
        <v>1103</v>
      </c>
      <c r="AN166" s="61" t="s">
        <v>251</v>
      </c>
      <c r="AO166" s="61" t="s">
        <v>1091</v>
      </c>
      <c r="AP166" s="61" t="s">
        <v>102</v>
      </c>
      <c r="AQ166" s="61"/>
      <c r="AR166" s="61" t="s">
        <v>1104</v>
      </c>
      <c r="AS166" s="61" t="s">
        <v>1099</v>
      </c>
      <c r="AT166" s="61" t="s">
        <v>251</v>
      </c>
      <c r="AU166" s="61" t="s">
        <v>1100</v>
      </c>
      <c r="AV166" s="61" t="s">
        <v>132</v>
      </c>
      <c r="AW166" s="61"/>
      <c r="AX166" s="61" t="s">
        <v>1098</v>
      </c>
      <c r="AY166" s="61" t="s">
        <v>67</v>
      </c>
      <c r="AZ166" s="61" t="s">
        <v>251</v>
      </c>
      <c r="BA166" s="61" t="s">
        <v>1100</v>
      </c>
      <c r="BB166" s="61" t="s">
        <v>193</v>
      </c>
      <c r="BC166" s="63" t="s">
        <v>1098</v>
      </c>
    </row>
    <row r="167" spans="1:55" s="50" customFormat="1" x14ac:dyDescent="0.25">
      <c r="A167" s="59" t="s">
        <v>311</v>
      </c>
      <c r="B167" s="67" t="s">
        <v>311</v>
      </c>
      <c r="C167" s="68" t="s">
        <v>55</v>
      </c>
      <c r="D167" s="61" t="s">
        <v>1111</v>
      </c>
      <c r="E167" s="63" t="s">
        <v>3413</v>
      </c>
      <c r="F167" s="64" t="s">
        <v>1112</v>
      </c>
      <c r="G167" s="61" t="s">
        <v>1113</v>
      </c>
      <c r="H167" s="61" t="s">
        <v>58</v>
      </c>
      <c r="I167" s="61" t="s">
        <v>840</v>
      </c>
      <c r="J167" s="61" t="s">
        <v>117</v>
      </c>
      <c r="K167" s="61" t="s">
        <v>92</v>
      </c>
      <c r="L167" s="61" t="s">
        <v>1114</v>
      </c>
      <c r="M167" s="61" t="s">
        <v>1115</v>
      </c>
      <c r="N167" s="61" t="s">
        <v>58</v>
      </c>
      <c r="O167" s="61" t="s">
        <v>59</v>
      </c>
      <c r="P167" s="61" t="s">
        <v>80</v>
      </c>
      <c r="Q167" s="61" t="s">
        <v>81</v>
      </c>
      <c r="R167" s="61" t="s">
        <v>1008</v>
      </c>
      <c r="S167" s="61" t="s">
        <v>1116</v>
      </c>
      <c r="T167" s="61" t="s">
        <v>58</v>
      </c>
      <c r="U167" s="61" t="s">
        <v>59</v>
      </c>
      <c r="V167" s="61" t="s">
        <v>77</v>
      </c>
      <c r="W167" s="61"/>
      <c r="X167" s="61" t="s">
        <v>1117</v>
      </c>
      <c r="Y167" s="61" t="s">
        <v>1118</v>
      </c>
      <c r="Z167" s="61" t="s">
        <v>58</v>
      </c>
      <c r="AA167" s="61" t="s">
        <v>1119</v>
      </c>
      <c r="AB167" s="61" t="s">
        <v>344</v>
      </c>
      <c r="AC167" s="63" t="s">
        <v>1120</v>
      </c>
      <c r="AD167" s="64" t="s">
        <v>1121</v>
      </c>
      <c r="AE167" s="61" t="s">
        <v>1122</v>
      </c>
      <c r="AF167" s="61" t="s">
        <v>1123</v>
      </c>
      <c r="AG167" s="61" t="s">
        <v>1124</v>
      </c>
      <c r="AH167" s="61" t="s">
        <v>58</v>
      </c>
      <c r="AI167" s="61" t="s">
        <v>95</v>
      </c>
      <c r="AJ167" s="61" t="s">
        <v>1125</v>
      </c>
      <c r="AK167" s="61" t="s">
        <v>459</v>
      </c>
      <c r="AL167" s="61" t="s">
        <v>1123</v>
      </c>
      <c r="AM167" s="61" t="s">
        <v>1126</v>
      </c>
      <c r="AN167" s="61" t="s">
        <v>58</v>
      </c>
      <c r="AO167" s="61" t="s">
        <v>59</v>
      </c>
      <c r="AP167" s="61" t="s">
        <v>303</v>
      </c>
      <c r="AQ167" s="61"/>
      <c r="AR167" s="61" t="s">
        <v>1127</v>
      </c>
      <c r="AS167" s="61" t="s">
        <v>1128</v>
      </c>
      <c r="AT167" s="61" t="s">
        <v>58</v>
      </c>
      <c r="AU167" s="61" t="s">
        <v>74</v>
      </c>
      <c r="AV167" s="61" t="s">
        <v>180</v>
      </c>
      <c r="AW167" s="61"/>
      <c r="AX167" s="61" t="s">
        <v>1023</v>
      </c>
      <c r="AY167" s="61"/>
      <c r="AZ167" s="61"/>
      <c r="BA167" s="61"/>
      <c r="BB167" s="61"/>
      <c r="BC167" s="63"/>
    </row>
    <row r="168" spans="1:55" s="50" customFormat="1" x14ac:dyDescent="0.25">
      <c r="A168" s="59" t="s">
        <v>311</v>
      </c>
      <c r="B168" s="67" t="s">
        <v>311</v>
      </c>
      <c r="C168" s="68" t="s">
        <v>55</v>
      </c>
      <c r="D168" s="61" t="s">
        <v>1129</v>
      </c>
      <c r="E168" s="63" t="s">
        <v>3414</v>
      </c>
      <c r="F168" s="64" t="s">
        <v>1117</v>
      </c>
      <c r="G168" s="61" t="s">
        <v>1116</v>
      </c>
      <c r="H168" s="61" t="s">
        <v>58</v>
      </c>
      <c r="I168" s="61" t="s">
        <v>59</v>
      </c>
      <c r="J168" s="61" t="s">
        <v>77</v>
      </c>
      <c r="K168" s="61"/>
      <c r="L168" s="61" t="s">
        <v>1117</v>
      </c>
      <c r="M168" s="61" t="s">
        <v>1113</v>
      </c>
      <c r="N168" s="61" t="s">
        <v>58</v>
      </c>
      <c r="O168" s="61" t="s">
        <v>840</v>
      </c>
      <c r="P168" s="61" t="s">
        <v>117</v>
      </c>
      <c r="Q168" s="61" t="s">
        <v>92</v>
      </c>
      <c r="R168" s="61" t="s">
        <v>1114</v>
      </c>
      <c r="S168" s="61" t="s">
        <v>1115</v>
      </c>
      <c r="T168" s="61" t="s">
        <v>58</v>
      </c>
      <c r="U168" s="61" t="s">
        <v>59</v>
      </c>
      <c r="V168" s="61" t="s">
        <v>80</v>
      </c>
      <c r="W168" s="61" t="s">
        <v>81</v>
      </c>
      <c r="X168" s="61" t="s">
        <v>1008</v>
      </c>
      <c r="Y168" s="61" t="s">
        <v>1130</v>
      </c>
      <c r="Z168" s="61" t="s">
        <v>58</v>
      </c>
      <c r="AA168" s="61" t="s">
        <v>59</v>
      </c>
      <c r="AB168" s="61" t="s">
        <v>344</v>
      </c>
      <c r="AC168" s="63" t="s">
        <v>1131</v>
      </c>
      <c r="AD168" s="64" t="s">
        <v>1132</v>
      </c>
      <c r="AE168" s="61" t="s">
        <v>1133</v>
      </c>
      <c r="AF168" s="61" t="s">
        <v>1023</v>
      </c>
      <c r="AG168" s="61" t="s">
        <v>1128</v>
      </c>
      <c r="AH168" s="61" t="s">
        <v>58</v>
      </c>
      <c r="AI168" s="61" t="s">
        <v>74</v>
      </c>
      <c r="AJ168" s="61" t="s">
        <v>180</v>
      </c>
      <c r="AK168" s="61"/>
      <c r="AL168" s="61" t="s">
        <v>1023</v>
      </c>
      <c r="AM168" s="61" t="s">
        <v>1124</v>
      </c>
      <c r="AN168" s="61" t="s">
        <v>58</v>
      </c>
      <c r="AO168" s="61" t="s">
        <v>95</v>
      </c>
      <c r="AP168" s="61" t="s">
        <v>1125</v>
      </c>
      <c r="AQ168" s="61" t="s">
        <v>459</v>
      </c>
      <c r="AR168" s="61" t="s">
        <v>1123</v>
      </c>
      <c r="AS168" s="61" t="s">
        <v>1126</v>
      </c>
      <c r="AT168" s="61" t="s">
        <v>58</v>
      </c>
      <c r="AU168" s="61" t="s">
        <v>59</v>
      </c>
      <c r="AV168" s="61" t="s">
        <v>303</v>
      </c>
      <c r="AW168" s="61"/>
      <c r="AX168" s="61" t="s">
        <v>1127</v>
      </c>
      <c r="AY168" s="61"/>
      <c r="AZ168" s="61"/>
      <c r="BA168" s="61"/>
      <c r="BB168" s="61"/>
      <c r="BC168" s="63"/>
    </row>
    <row r="169" spans="1:55" s="50" customFormat="1" x14ac:dyDescent="0.25">
      <c r="A169" s="59" t="s">
        <v>1134</v>
      </c>
      <c r="B169" s="67" t="s">
        <v>311</v>
      </c>
      <c r="C169" s="68" t="s">
        <v>55</v>
      </c>
      <c r="D169" s="61" t="s">
        <v>1135</v>
      </c>
      <c r="E169" s="63" t="s">
        <v>3415</v>
      </c>
      <c r="F169" s="64" t="s">
        <v>1008</v>
      </c>
      <c r="G169" s="61" t="s">
        <v>1115</v>
      </c>
      <c r="H169" s="61" t="s">
        <v>58</v>
      </c>
      <c r="I169" s="61" t="s">
        <v>59</v>
      </c>
      <c r="J169" s="61" t="s">
        <v>80</v>
      </c>
      <c r="K169" s="61" t="s">
        <v>81</v>
      </c>
      <c r="L169" s="61" t="s">
        <v>1008</v>
      </c>
      <c r="M169" s="61" t="s">
        <v>1116</v>
      </c>
      <c r="N169" s="61" t="s">
        <v>58</v>
      </c>
      <c r="O169" s="61" t="s">
        <v>59</v>
      </c>
      <c r="P169" s="61" t="s">
        <v>77</v>
      </c>
      <c r="Q169" s="61"/>
      <c r="R169" s="61" t="s">
        <v>1117</v>
      </c>
      <c r="S169" s="61" t="s">
        <v>1113</v>
      </c>
      <c r="T169" s="61" t="s">
        <v>58</v>
      </c>
      <c r="U169" s="61" t="s">
        <v>840</v>
      </c>
      <c r="V169" s="61" t="s">
        <v>117</v>
      </c>
      <c r="W169" s="61" t="s">
        <v>92</v>
      </c>
      <c r="X169" s="61" t="s">
        <v>1114</v>
      </c>
      <c r="Y169" s="61" t="s">
        <v>1136</v>
      </c>
      <c r="Z169" s="61" t="s">
        <v>58</v>
      </c>
      <c r="AA169" s="61" t="s">
        <v>1137</v>
      </c>
      <c r="AB169" s="61" t="s">
        <v>344</v>
      </c>
      <c r="AC169" s="63" t="s">
        <v>1138</v>
      </c>
      <c r="AD169" s="64" t="s">
        <v>1139</v>
      </c>
      <c r="AE169" s="61" t="s">
        <v>1140</v>
      </c>
      <c r="AF169" s="61" t="s">
        <v>1127</v>
      </c>
      <c r="AG169" s="61" t="s">
        <v>1126</v>
      </c>
      <c r="AH169" s="61" t="s">
        <v>58</v>
      </c>
      <c r="AI169" s="61" t="s">
        <v>59</v>
      </c>
      <c r="AJ169" s="61" t="s">
        <v>303</v>
      </c>
      <c r="AK169" s="61"/>
      <c r="AL169" s="61" t="s">
        <v>1127</v>
      </c>
      <c r="AM169" s="61" t="s">
        <v>1128</v>
      </c>
      <c r="AN169" s="61" t="s">
        <v>58</v>
      </c>
      <c r="AO169" s="61" t="s">
        <v>74</v>
      </c>
      <c r="AP169" s="61" t="s">
        <v>180</v>
      </c>
      <c r="AQ169" s="61"/>
      <c r="AR169" s="61" t="s">
        <v>1023</v>
      </c>
      <c r="AS169" s="61" t="s">
        <v>1124</v>
      </c>
      <c r="AT169" s="61" t="s">
        <v>58</v>
      </c>
      <c r="AU169" s="61" t="s">
        <v>95</v>
      </c>
      <c r="AV169" s="61" t="s">
        <v>1125</v>
      </c>
      <c r="AW169" s="61" t="s">
        <v>459</v>
      </c>
      <c r="AX169" s="61" t="s">
        <v>1123</v>
      </c>
      <c r="AY169" s="61"/>
      <c r="AZ169" s="61"/>
      <c r="BA169" s="61"/>
      <c r="BB169" s="61"/>
      <c r="BC169" s="63"/>
    </row>
    <row r="170" spans="1:55" s="50" customFormat="1" x14ac:dyDescent="0.25">
      <c r="A170" s="59" t="s">
        <v>55</v>
      </c>
      <c r="B170" s="67" t="s">
        <v>55</v>
      </c>
      <c r="C170" s="68" t="s">
        <v>55</v>
      </c>
      <c r="D170" s="61" t="s">
        <v>3661</v>
      </c>
      <c r="E170" s="63" t="s">
        <v>3416</v>
      </c>
      <c r="F170" s="64" t="s">
        <v>1141</v>
      </c>
      <c r="G170" s="61" t="s">
        <v>1142</v>
      </c>
      <c r="H170" s="61" t="s">
        <v>171</v>
      </c>
      <c r="I170" s="61" t="s">
        <v>179</v>
      </c>
      <c r="J170" s="61" t="s">
        <v>117</v>
      </c>
      <c r="K170" s="61" t="s">
        <v>92</v>
      </c>
      <c r="L170" s="61" t="s">
        <v>1141</v>
      </c>
      <c r="M170" s="61" t="s">
        <v>1143</v>
      </c>
      <c r="N170" s="61" t="s">
        <v>171</v>
      </c>
      <c r="O170" s="61" t="s">
        <v>175</v>
      </c>
      <c r="P170" s="61" t="s">
        <v>80</v>
      </c>
      <c r="Q170" s="61" t="s">
        <v>254</v>
      </c>
      <c r="R170" s="61" t="s">
        <v>1144</v>
      </c>
      <c r="S170" s="61" t="s">
        <v>1145</v>
      </c>
      <c r="T170" s="61" t="s">
        <v>171</v>
      </c>
      <c r="U170" s="61" t="s">
        <v>179</v>
      </c>
      <c r="V170" s="61" t="s">
        <v>117</v>
      </c>
      <c r="W170" s="61" t="s">
        <v>118</v>
      </c>
      <c r="X170" s="61" t="s">
        <v>1146</v>
      </c>
      <c r="Y170" s="61"/>
      <c r="Z170" s="61"/>
      <c r="AA170" s="61"/>
      <c r="AB170" s="61"/>
      <c r="AC170" s="63"/>
      <c r="AD170" s="64" t="s">
        <v>1147</v>
      </c>
      <c r="AE170" s="61" t="s">
        <v>1148</v>
      </c>
      <c r="AF170" s="61" t="s">
        <v>1149</v>
      </c>
      <c r="AG170" s="61" t="s">
        <v>1150</v>
      </c>
      <c r="AH170" s="61" t="s">
        <v>171</v>
      </c>
      <c r="AI170" s="61" t="s">
        <v>175</v>
      </c>
      <c r="AJ170" s="61" t="s">
        <v>75</v>
      </c>
      <c r="AK170" s="61"/>
      <c r="AL170" s="61" t="s">
        <v>1149</v>
      </c>
      <c r="AM170" s="61" t="s">
        <v>1151</v>
      </c>
      <c r="AN170" s="61" t="s">
        <v>171</v>
      </c>
      <c r="AO170" s="61" t="s">
        <v>172</v>
      </c>
      <c r="AP170" s="61" t="s">
        <v>117</v>
      </c>
      <c r="AQ170" s="61" t="s">
        <v>1152</v>
      </c>
      <c r="AR170" s="61" t="s">
        <v>1153</v>
      </c>
      <c r="AS170" s="61" t="s">
        <v>1154</v>
      </c>
      <c r="AT170" s="61" t="s">
        <v>171</v>
      </c>
      <c r="AU170" s="61" t="s">
        <v>172</v>
      </c>
      <c r="AV170" s="61" t="s">
        <v>77</v>
      </c>
      <c r="AW170" s="61"/>
      <c r="AX170" s="61" t="s">
        <v>1155</v>
      </c>
      <c r="AY170" s="61"/>
      <c r="AZ170" s="61"/>
      <c r="BA170" s="61"/>
      <c r="BB170" s="61"/>
      <c r="BC170" s="63"/>
    </row>
    <row r="171" spans="1:55" s="50" customFormat="1" x14ac:dyDescent="0.25">
      <c r="A171" s="59" t="s">
        <v>55</v>
      </c>
      <c r="B171" s="67" t="s">
        <v>55</v>
      </c>
      <c r="C171" s="68" t="s">
        <v>55</v>
      </c>
      <c r="D171" s="61" t="s">
        <v>3662</v>
      </c>
      <c r="E171" s="63" t="s">
        <v>3417</v>
      </c>
      <c r="F171" s="64" t="s">
        <v>1146</v>
      </c>
      <c r="G171" s="61" t="s">
        <v>1145</v>
      </c>
      <c r="H171" s="61" t="s">
        <v>171</v>
      </c>
      <c r="I171" s="61" t="s">
        <v>179</v>
      </c>
      <c r="J171" s="61" t="s">
        <v>117</v>
      </c>
      <c r="K171" s="61" t="s">
        <v>118</v>
      </c>
      <c r="L171" s="61" t="s">
        <v>1146</v>
      </c>
      <c r="M171" s="61" t="s">
        <v>1142</v>
      </c>
      <c r="N171" s="61" t="s">
        <v>171</v>
      </c>
      <c r="O171" s="61" t="s">
        <v>179</v>
      </c>
      <c r="P171" s="61" t="s">
        <v>117</v>
      </c>
      <c r="Q171" s="61" t="s">
        <v>92</v>
      </c>
      <c r="R171" s="61" t="s">
        <v>1141</v>
      </c>
      <c r="S171" s="61" t="s">
        <v>1143</v>
      </c>
      <c r="T171" s="61" t="s">
        <v>171</v>
      </c>
      <c r="U171" s="61" t="s">
        <v>175</v>
      </c>
      <c r="V171" s="61" t="s">
        <v>80</v>
      </c>
      <c r="W171" s="61" t="s">
        <v>254</v>
      </c>
      <c r="X171" s="61" t="s">
        <v>1144</v>
      </c>
      <c r="Y171" s="61"/>
      <c r="Z171" s="61"/>
      <c r="AA171" s="61"/>
      <c r="AB171" s="61"/>
      <c r="AC171" s="63"/>
      <c r="AD171" s="64" t="s">
        <v>1156</v>
      </c>
      <c r="AE171" s="61" t="s">
        <v>1157</v>
      </c>
      <c r="AF171" s="61" t="s">
        <v>1155</v>
      </c>
      <c r="AG171" s="61" t="s">
        <v>1154</v>
      </c>
      <c r="AH171" s="61" t="s">
        <v>171</v>
      </c>
      <c r="AI171" s="61" t="s">
        <v>172</v>
      </c>
      <c r="AJ171" s="61" t="s">
        <v>77</v>
      </c>
      <c r="AK171" s="61"/>
      <c r="AL171" s="61" t="s">
        <v>1155</v>
      </c>
      <c r="AM171" s="61" t="s">
        <v>1150</v>
      </c>
      <c r="AN171" s="61" t="s">
        <v>171</v>
      </c>
      <c r="AO171" s="61" t="s">
        <v>175</v>
      </c>
      <c r="AP171" s="61" t="s">
        <v>75</v>
      </c>
      <c r="AQ171" s="61"/>
      <c r="AR171" s="61" t="s">
        <v>1149</v>
      </c>
      <c r="AS171" s="61" t="s">
        <v>1151</v>
      </c>
      <c r="AT171" s="61" t="s">
        <v>171</v>
      </c>
      <c r="AU171" s="61" t="s">
        <v>172</v>
      </c>
      <c r="AV171" s="61" t="s">
        <v>117</v>
      </c>
      <c r="AW171" s="61" t="s">
        <v>1152</v>
      </c>
      <c r="AX171" s="61" t="s">
        <v>1153</v>
      </c>
      <c r="AY171" s="61"/>
      <c r="AZ171" s="61"/>
      <c r="BA171" s="61"/>
      <c r="BB171" s="61"/>
      <c r="BC171" s="63"/>
    </row>
    <row r="172" spans="1:55" s="50" customFormat="1" x14ac:dyDescent="0.25">
      <c r="A172" s="59" t="s">
        <v>55</v>
      </c>
      <c r="B172" s="67" t="s">
        <v>55</v>
      </c>
      <c r="C172" s="68" t="s">
        <v>55</v>
      </c>
      <c r="D172" s="61" t="s">
        <v>2766</v>
      </c>
      <c r="E172" s="63" t="s">
        <v>3418</v>
      </c>
      <c r="F172" s="64" t="s">
        <v>1144</v>
      </c>
      <c r="G172" s="61" t="s">
        <v>1143</v>
      </c>
      <c r="H172" s="61" t="s">
        <v>171</v>
      </c>
      <c r="I172" s="61" t="s">
        <v>175</v>
      </c>
      <c r="J172" s="61" t="s">
        <v>80</v>
      </c>
      <c r="K172" s="61" t="s">
        <v>254</v>
      </c>
      <c r="L172" s="61" t="s">
        <v>1144</v>
      </c>
      <c r="M172" s="61" t="s">
        <v>1145</v>
      </c>
      <c r="N172" s="61" t="s">
        <v>171</v>
      </c>
      <c r="O172" s="61" t="s">
        <v>179</v>
      </c>
      <c r="P172" s="61" t="s">
        <v>117</v>
      </c>
      <c r="Q172" s="61" t="s">
        <v>118</v>
      </c>
      <c r="R172" s="61" t="s">
        <v>1146</v>
      </c>
      <c r="S172" s="61" t="s">
        <v>1142</v>
      </c>
      <c r="T172" s="61" t="s">
        <v>171</v>
      </c>
      <c r="U172" s="61" t="s">
        <v>179</v>
      </c>
      <c r="V172" s="61" t="s">
        <v>117</v>
      </c>
      <c r="W172" s="61" t="s">
        <v>92</v>
      </c>
      <c r="X172" s="61" t="s">
        <v>1141</v>
      </c>
      <c r="Y172" s="61"/>
      <c r="Z172" s="61"/>
      <c r="AA172" s="61"/>
      <c r="AB172" s="61"/>
      <c r="AC172" s="63"/>
      <c r="AD172" s="64" t="s">
        <v>1158</v>
      </c>
      <c r="AE172" s="61" t="s">
        <v>1159</v>
      </c>
      <c r="AF172" s="61" t="s">
        <v>1153</v>
      </c>
      <c r="AG172" s="61" t="s">
        <v>1151</v>
      </c>
      <c r="AH172" s="61" t="s">
        <v>171</v>
      </c>
      <c r="AI172" s="61" t="s">
        <v>172</v>
      </c>
      <c r="AJ172" s="61" t="s">
        <v>117</v>
      </c>
      <c r="AK172" s="61" t="s">
        <v>1152</v>
      </c>
      <c r="AL172" s="61" t="s">
        <v>1153</v>
      </c>
      <c r="AM172" s="61" t="s">
        <v>1154</v>
      </c>
      <c r="AN172" s="61" t="s">
        <v>171</v>
      </c>
      <c r="AO172" s="61" t="s">
        <v>172</v>
      </c>
      <c r="AP172" s="61" t="s">
        <v>77</v>
      </c>
      <c r="AQ172" s="61"/>
      <c r="AR172" s="61" t="s">
        <v>1155</v>
      </c>
      <c r="AS172" s="61" t="s">
        <v>1150</v>
      </c>
      <c r="AT172" s="61" t="s">
        <v>171</v>
      </c>
      <c r="AU172" s="61" t="s">
        <v>175</v>
      </c>
      <c r="AV172" s="61" t="s">
        <v>75</v>
      </c>
      <c r="AW172" s="61"/>
      <c r="AX172" s="61" t="s">
        <v>1149</v>
      </c>
      <c r="AY172" s="61"/>
      <c r="AZ172" s="61"/>
      <c r="BA172" s="61"/>
      <c r="BB172" s="61"/>
      <c r="BC172" s="63"/>
    </row>
    <row r="173" spans="1:55" s="50" customFormat="1" x14ac:dyDescent="0.25">
      <c r="A173" s="59" t="s">
        <v>1160</v>
      </c>
      <c r="B173" s="67" t="s">
        <v>55</v>
      </c>
      <c r="C173" s="61" t="s">
        <v>1160</v>
      </c>
      <c r="D173" s="61" t="s">
        <v>3663</v>
      </c>
      <c r="E173" s="63" t="s">
        <v>3419</v>
      </c>
      <c r="F173" s="64" t="s">
        <v>1161</v>
      </c>
      <c r="G173" s="61" t="s">
        <v>1162</v>
      </c>
      <c r="H173" s="61" t="s">
        <v>171</v>
      </c>
      <c r="I173" s="61" t="s">
        <v>172</v>
      </c>
      <c r="J173" s="61" t="s">
        <v>117</v>
      </c>
      <c r="K173" s="61" t="s">
        <v>210</v>
      </c>
      <c r="L173" s="61" t="s">
        <v>1161</v>
      </c>
      <c r="M173" s="61" t="s">
        <v>1163</v>
      </c>
      <c r="N173" s="61" t="s">
        <v>171</v>
      </c>
      <c r="O173" s="61" t="s">
        <v>175</v>
      </c>
      <c r="P173" s="61" t="s">
        <v>80</v>
      </c>
      <c r="Q173" s="61"/>
      <c r="R173" s="61" t="s">
        <v>1164</v>
      </c>
      <c r="S173" s="61" t="s">
        <v>1165</v>
      </c>
      <c r="T173" s="61" t="s">
        <v>171</v>
      </c>
      <c r="U173" s="61" t="s">
        <v>179</v>
      </c>
      <c r="V173" s="61" t="s">
        <v>117</v>
      </c>
      <c r="W173" s="61" t="s">
        <v>1152</v>
      </c>
      <c r="X173" s="61" t="s">
        <v>1166</v>
      </c>
      <c r="Y173" s="61"/>
      <c r="Z173" s="61"/>
      <c r="AA173" s="61"/>
      <c r="AB173" s="61"/>
      <c r="AC173" s="63"/>
      <c r="AD173" s="64" t="s">
        <v>1167</v>
      </c>
      <c r="AE173" s="61" t="s">
        <v>1168</v>
      </c>
      <c r="AF173" s="61" t="s">
        <v>1169</v>
      </c>
      <c r="AG173" s="61" t="s">
        <v>1170</v>
      </c>
      <c r="AH173" s="61" t="s">
        <v>171</v>
      </c>
      <c r="AI173" s="61" t="s">
        <v>188</v>
      </c>
      <c r="AJ173" s="61" t="s">
        <v>117</v>
      </c>
      <c r="AK173" s="61" t="s">
        <v>180</v>
      </c>
      <c r="AL173" s="61" t="s">
        <v>1169</v>
      </c>
      <c r="AM173" s="61" t="s">
        <v>1171</v>
      </c>
      <c r="AN173" s="61" t="s">
        <v>1172</v>
      </c>
      <c r="AO173" s="61" t="s">
        <v>1137</v>
      </c>
      <c r="AP173" s="61" t="s">
        <v>129</v>
      </c>
      <c r="AQ173" s="61"/>
      <c r="AR173" s="61" t="s">
        <v>1173</v>
      </c>
      <c r="AS173" s="61" t="s">
        <v>1174</v>
      </c>
      <c r="AT173" s="61" t="s">
        <v>171</v>
      </c>
      <c r="AU173" s="61" t="s">
        <v>172</v>
      </c>
      <c r="AV173" s="61" t="s">
        <v>77</v>
      </c>
      <c r="AW173" s="61"/>
      <c r="AX173" s="61" t="s">
        <v>1175</v>
      </c>
      <c r="AY173" s="61"/>
      <c r="AZ173" s="61"/>
      <c r="BA173" s="61"/>
      <c r="BB173" s="61"/>
      <c r="BC173" s="63"/>
    </row>
    <row r="174" spans="1:55" s="50" customFormat="1" x14ac:dyDescent="0.25">
      <c r="A174" s="59" t="s">
        <v>1160</v>
      </c>
      <c r="B174" s="67" t="s">
        <v>55</v>
      </c>
      <c r="C174" s="60" t="s">
        <v>1160</v>
      </c>
      <c r="D174" s="61" t="s">
        <v>3664</v>
      </c>
      <c r="E174" s="63" t="s">
        <v>3420</v>
      </c>
      <c r="F174" s="64" t="s">
        <v>1166</v>
      </c>
      <c r="G174" s="61" t="s">
        <v>1165</v>
      </c>
      <c r="H174" s="61" t="s">
        <v>171</v>
      </c>
      <c r="I174" s="61" t="s">
        <v>179</v>
      </c>
      <c r="J174" s="61" t="s">
        <v>117</v>
      </c>
      <c r="K174" s="61" t="s">
        <v>1152</v>
      </c>
      <c r="L174" s="61" t="s">
        <v>1166</v>
      </c>
      <c r="M174" s="61" t="s">
        <v>1162</v>
      </c>
      <c r="N174" s="61" t="s">
        <v>171</v>
      </c>
      <c r="O174" s="61" t="s">
        <v>172</v>
      </c>
      <c r="P174" s="61" t="s">
        <v>117</v>
      </c>
      <c r="Q174" s="61" t="s">
        <v>210</v>
      </c>
      <c r="R174" s="61" t="s">
        <v>1161</v>
      </c>
      <c r="S174" s="61" t="s">
        <v>1163</v>
      </c>
      <c r="T174" s="61" t="s">
        <v>171</v>
      </c>
      <c r="U174" s="61" t="s">
        <v>175</v>
      </c>
      <c r="V174" s="61" t="s">
        <v>80</v>
      </c>
      <c r="W174" s="61"/>
      <c r="X174" s="61" t="s">
        <v>1164</v>
      </c>
      <c r="Y174" s="61"/>
      <c r="Z174" s="61"/>
      <c r="AA174" s="61"/>
      <c r="AB174" s="61"/>
      <c r="AC174" s="63"/>
      <c r="AD174" s="64" t="s">
        <v>1176</v>
      </c>
      <c r="AE174" s="61" t="s">
        <v>1177</v>
      </c>
      <c r="AF174" s="61" t="s">
        <v>1175</v>
      </c>
      <c r="AG174" s="61" t="s">
        <v>1174</v>
      </c>
      <c r="AH174" s="61" t="s">
        <v>171</v>
      </c>
      <c r="AI174" s="61" t="s">
        <v>172</v>
      </c>
      <c r="AJ174" s="61" t="s">
        <v>77</v>
      </c>
      <c r="AK174" s="61"/>
      <c r="AL174" s="61" t="s">
        <v>1175</v>
      </c>
      <c r="AM174" s="61" t="s">
        <v>1170</v>
      </c>
      <c r="AN174" s="61" t="s">
        <v>171</v>
      </c>
      <c r="AO174" s="61" t="s">
        <v>188</v>
      </c>
      <c r="AP174" s="61" t="s">
        <v>117</v>
      </c>
      <c r="AQ174" s="61" t="s">
        <v>180</v>
      </c>
      <c r="AR174" s="61" t="s">
        <v>1169</v>
      </c>
      <c r="AS174" s="61" t="s">
        <v>1171</v>
      </c>
      <c r="AT174" s="61" t="s">
        <v>1172</v>
      </c>
      <c r="AU174" s="61" t="s">
        <v>1137</v>
      </c>
      <c r="AV174" s="61" t="s">
        <v>129</v>
      </c>
      <c r="AW174" s="61"/>
      <c r="AX174" s="61" t="s">
        <v>1173</v>
      </c>
      <c r="AY174" s="61"/>
      <c r="AZ174" s="61"/>
      <c r="BA174" s="61"/>
      <c r="BB174" s="61"/>
      <c r="BC174" s="63"/>
    </row>
    <row r="175" spans="1:55" s="50" customFormat="1" x14ac:dyDescent="0.25">
      <c r="A175" s="59" t="s">
        <v>1160</v>
      </c>
      <c r="B175" s="67" t="s">
        <v>55</v>
      </c>
      <c r="C175" s="60" t="s">
        <v>1160</v>
      </c>
      <c r="D175" s="61" t="s">
        <v>3665</v>
      </c>
      <c r="E175" s="63" t="s">
        <v>3421</v>
      </c>
      <c r="F175" s="64" t="s">
        <v>1164</v>
      </c>
      <c r="G175" s="61" t="s">
        <v>1163</v>
      </c>
      <c r="H175" s="61" t="s">
        <v>171</v>
      </c>
      <c r="I175" s="61" t="s">
        <v>175</v>
      </c>
      <c r="J175" s="61" t="s">
        <v>80</v>
      </c>
      <c r="K175" s="61"/>
      <c r="L175" s="61" t="s">
        <v>1164</v>
      </c>
      <c r="M175" s="61" t="s">
        <v>1165</v>
      </c>
      <c r="N175" s="61" t="s">
        <v>171</v>
      </c>
      <c r="O175" s="61" t="s">
        <v>179</v>
      </c>
      <c r="P175" s="61" t="s">
        <v>117</v>
      </c>
      <c r="Q175" s="61" t="s">
        <v>1152</v>
      </c>
      <c r="R175" s="61" t="s">
        <v>1166</v>
      </c>
      <c r="S175" s="61" t="s">
        <v>1162</v>
      </c>
      <c r="T175" s="61" t="s">
        <v>171</v>
      </c>
      <c r="U175" s="61" t="s">
        <v>172</v>
      </c>
      <c r="V175" s="61" t="s">
        <v>117</v>
      </c>
      <c r="W175" s="61" t="s">
        <v>210</v>
      </c>
      <c r="X175" s="61" t="s">
        <v>1161</v>
      </c>
      <c r="Y175" s="61"/>
      <c r="Z175" s="61"/>
      <c r="AA175" s="61"/>
      <c r="AB175" s="61"/>
      <c r="AC175" s="63"/>
      <c r="AD175" s="64" t="s">
        <v>1178</v>
      </c>
      <c r="AE175" s="61" t="s">
        <v>1179</v>
      </c>
      <c r="AF175" s="61" t="s">
        <v>1173</v>
      </c>
      <c r="AG175" s="61" t="s">
        <v>1171</v>
      </c>
      <c r="AH175" s="61" t="s">
        <v>1172</v>
      </c>
      <c r="AI175" s="61" t="s">
        <v>1137</v>
      </c>
      <c r="AJ175" s="61" t="s">
        <v>129</v>
      </c>
      <c r="AK175" s="61"/>
      <c r="AL175" s="61" t="s">
        <v>1173</v>
      </c>
      <c r="AM175" s="61" t="s">
        <v>1174</v>
      </c>
      <c r="AN175" s="61" t="s">
        <v>171</v>
      </c>
      <c r="AO175" s="61" t="s">
        <v>172</v>
      </c>
      <c r="AP175" s="61" t="s">
        <v>77</v>
      </c>
      <c r="AQ175" s="61"/>
      <c r="AR175" s="61" t="s">
        <v>1175</v>
      </c>
      <c r="AS175" s="61" t="s">
        <v>1170</v>
      </c>
      <c r="AT175" s="61" t="s">
        <v>171</v>
      </c>
      <c r="AU175" s="61" t="s">
        <v>188</v>
      </c>
      <c r="AV175" s="61" t="s">
        <v>117</v>
      </c>
      <c r="AW175" s="61" t="s">
        <v>180</v>
      </c>
      <c r="AX175" s="61" t="s">
        <v>1169</v>
      </c>
      <c r="AY175" s="61"/>
      <c r="AZ175" s="61"/>
      <c r="BA175" s="61"/>
      <c r="BB175" s="61"/>
      <c r="BC175" s="63"/>
    </row>
    <row r="176" spans="1:55" s="50" customFormat="1" x14ac:dyDescent="0.25">
      <c r="A176" s="59" t="s">
        <v>55</v>
      </c>
      <c r="B176" s="67" t="s">
        <v>55</v>
      </c>
      <c r="C176" s="68" t="s">
        <v>55</v>
      </c>
      <c r="D176" s="61" t="s">
        <v>3666</v>
      </c>
      <c r="E176" s="63" t="s">
        <v>3422</v>
      </c>
      <c r="F176" s="64" t="s">
        <v>1166</v>
      </c>
      <c r="G176" s="61" t="s">
        <v>1180</v>
      </c>
      <c r="H176" s="61" t="s">
        <v>171</v>
      </c>
      <c r="I176" s="61" t="s">
        <v>179</v>
      </c>
      <c r="J176" s="61" t="s">
        <v>117</v>
      </c>
      <c r="K176" s="61" t="s">
        <v>1152</v>
      </c>
      <c r="L176" s="61" t="s">
        <v>1166</v>
      </c>
      <c r="M176" s="61" t="s">
        <v>1181</v>
      </c>
      <c r="N176" s="61" t="s">
        <v>171</v>
      </c>
      <c r="O176" s="61" t="s">
        <v>175</v>
      </c>
      <c r="P176" s="61" t="s">
        <v>80</v>
      </c>
      <c r="Q176" s="61" t="s">
        <v>254</v>
      </c>
      <c r="R176" s="61" t="s">
        <v>177</v>
      </c>
      <c r="S176" s="61" t="s">
        <v>1182</v>
      </c>
      <c r="T176" s="61" t="s">
        <v>171</v>
      </c>
      <c r="U176" s="61" t="s">
        <v>172</v>
      </c>
      <c r="V176" s="61" t="s">
        <v>62</v>
      </c>
      <c r="W176" s="61"/>
      <c r="X176" s="61" t="s">
        <v>1183</v>
      </c>
      <c r="Y176" s="61"/>
      <c r="Z176" s="61"/>
      <c r="AA176" s="61"/>
      <c r="AB176" s="61"/>
      <c r="AC176" s="63"/>
      <c r="AD176" s="64" t="s">
        <v>1184</v>
      </c>
      <c r="AE176" s="61" t="s">
        <v>1185</v>
      </c>
      <c r="AF176" s="61" t="s">
        <v>1186</v>
      </c>
      <c r="AG176" s="61" t="s">
        <v>1187</v>
      </c>
      <c r="AH176" s="61" t="s">
        <v>171</v>
      </c>
      <c r="AI176" s="61" t="s">
        <v>172</v>
      </c>
      <c r="AJ176" s="61" t="s">
        <v>77</v>
      </c>
      <c r="AK176" s="61"/>
      <c r="AL176" s="61" t="s">
        <v>1186</v>
      </c>
      <c r="AM176" s="61" t="s">
        <v>1188</v>
      </c>
      <c r="AN176" s="61" t="s">
        <v>171</v>
      </c>
      <c r="AO176" s="61" t="s">
        <v>172</v>
      </c>
      <c r="AP176" s="61" t="s">
        <v>130</v>
      </c>
      <c r="AQ176" s="61"/>
      <c r="AR176" s="61" t="s">
        <v>1189</v>
      </c>
      <c r="AS176" s="61" t="s">
        <v>1190</v>
      </c>
      <c r="AT176" s="61" t="s">
        <v>171</v>
      </c>
      <c r="AU176" s="61" t="s">
        <v>172</v>
      </c>
      <c r="AV176" s="61" t="s">
        <v>173</v>
      </c>
      <c r="AW176" s="61" t="s">
        <v>65</v>
      </c>
      <c r="AX176" s="61" t="s">
        <v>1191</v>
      </c>
      <c r="AY176" s="61"/>
      <c r="AZ176" s="61"/>
      <c r="BA176" s="61"/>
      <c r="BB176" s="61"/>
      <c r="BC176" s="63"/>
    </row>
    <row r="177" spans="1:55" s="50" customFormat="1" x14ac:dyDescent="0.25">
      <c r="A177" s="59" t="s">
        <v>55</v>
      </c>
      <c r="B177" s="67" t="s">
        <v>55</v>
      </c>
      <c r="C177" s="68" t="s">
        <v>55</v>
      </c>
      <c r="D177" s="61" t="s">
        <v>3667</v>
      </c>
      <c r="E177" s="63" t="s">
        <v>3423</v>
      </c>
      <c r="F177" s="64" t="s">
        <v>1183</v>
      </c>
      <c r="G177" s="61" t="s">
        <v>1182</v>
      </c>
      <c r="H177" s="61" t="s">
        <v>171</v>
      </c>
      <c r="I177" s="61" t="s">
        <v>172</v>
      </c>
      <c r="J177" s="61" t="s">
        <v>62</v>
      </c>
      <c r="K177" s="61"/>
      <c r="L177" s="61" t="s">
        <v>1183</v>
      </c>
      <c r="M177" s="61" t="s">
        <v>1180</v>
      </c>
      <c r="N177" s="61" t="s">
        <v>171</v>
      </c>
      <c r="O177" s="61" t="s">
        <v>179</v>
      </c>
      <c r="P177" s="61" t="s">
        <v>117</v>
      </c>
      <c r="Q177" s="61" t="s">
        <v>1152</v>
      </c>
      <c r="R177" s="61" t="s">
        <v>1166</v>
      </c>
      <c r="S177" s="61" t="s">
        <v>1181</v>
      </c>
      <c r="T177" s="61" t="s">
        <v>171</v>
      </c>
      <c r="U177" s="61" t="s">
        <v>175</v>
      </c>
      <c r="V177" s="61" t="s">
        <v>80</v>
      </c>
      <c r="W177" s="61" t="s">
        <v>254</v>
      </c>
      <c r="X177" s="61" t="s">
        <v>177</v>
      </c>
      <c r="Y177" s="61"/>
      <c r="Z177" s="61"/>
      <c r="AA177" s="61"/>
      <c r="AB177" s="61"/>
      <c r="AC177" s="63"/>
      <c r="AD177" s="64" t="s">
        <v>1192</v>
      </c>
      <c r="AE177" s="61" t="s">
        <v>1193</v>
      </c>
      <c r="AF177" s="61" t="s">
        <v>1191</v>
      </c>
      <c r="AG177" s="61" t="s">
        <v>1190</v>
      </c>
      <c r="AH177" s="61" t="s">
        <v>171</v>
      </c>
      <c r="AI177" s="61" t="s">
        <v>172</v>
      </c>
      <c r="AJ177" s="61" t="s">
        <v>173</v>
      </c>
      <c r="AK177" s="61" t="s">
        <v>65</v>
      </c>
      <c r="AL177" s="61" t="s">
        <v>1191</v>
      </c>
      <c r="AM177" s="61" t="s">
        <v>1187</v>
      </c>
      <c r="AN177" s="61" t="s">
        <v>171</v>
      </c>
      <c r="AO177" s="61" t="s">
        <v>172</v>
      </c>
      <c r="AP177" s="61" t="s">
        <v>77</v>
      </c>
      <c r="AQ177" s="61"/>
      <c r="AR177" s="61" t="s">
        <v>1186</v>
      </c>
      <c r="AS177" s="61" t="s">
        <v>1188</v>
      </c>
      <c r="AT177" s="61" t="s">
        <v>171</v>
      </c>
      <c r="AU177" s="61" t="s">
        <v>172</v>
      </c>
      <c r="AV177" s="61" t="s">
        <v>130</v>
      </c>
      <c r="AW177" s="61"/>
      <c r="AX177" s="61" t="s">
        <v>1189</v>
      </c>
      <c r="AY177" s="61"/>
      <c r="AZ177" s="61"/>
      <c r="BA177" s="61"/>
      <c r="BB177" s="61"/>
      <c r="BC177" s="63"/>
    </row>
    <row r="178" spans="1:55" s="50" customFormat="1" x14ac:dyDescent="0.25">
      <c r="A178" s="59" t="s">
        <v>55</v>
      </c>
      <c r="B178" s="67" t="s">
        <v>55</v>
      </c>
      <c r="C178" s="68" t="s">
        <v>55</v>
      </c>
      <c r="D178" s="61" t="s">
        <v>2767</v>
      </c>
      <c r="E178" s="63" t="s">
        <v>3424</v>
      </c>
      <c r="F178" s="64" t="s">
        <v>177</v>
      </c>
      <c r="G178" s="61" t="s">
        <v>1181</v>
      </c>
      <c r="H178" s="61" t="s">
        <v>171</v>
      </c>
      <c r="I178" s="61" t="s">
        <v>175</v>
      </c>
      <c r="J178" s="61" t="s">
        <v>80</v>
      </c>
      <c r="K178" s="61" t="s">
        <v>254</v>
      </c>
      <c r="L178" s="61" t="s">
        <v>177</v>
      </c>
      <c r="M178" s="61" t="s">
        <v>1182</v>
      </c>
      <c r="N178" s="61" t="s">
        <v>171</v>
      </c>
      <c r="O178" s="61" t="s">
        <v>172</v>
      </c>
      <c r="P178" s="61" t="s">
        <v>62</v>
      </c>
      <c r="Q178" s="61"/>
      <c r="R178" s="61" t="s">
        <v>1183</v>
      </c>
      <c r="S178" s="61" t="s">
        <v>1180</v>
      </c>
      <c r="T178" s="61" t="s">
        <v>171</v>
      </c>
      <c r="U178" s="61" t="s">
        <v>179</v>
      </c>
      <c r="V178" s="61" t="s">
        <v>117</v>
      </c>
      <c r="W178" s="61" t="s">
        <v>1152</v>
      </c>
      <c r="X178" s="61" t="s">
        <v>1166</v>
      </c>
      <c r="Y178" s="61"/>
      <c r="Z178" s="61"/>
      <c r="AA178" s="61"/>
      <c r="AB178" s="61"/>
      <c r="AC178" s="63"/>
      <c r="AD178" s="64" t="s">
        <v>1194</v>
      </c>
      <c r="AE178" s="61" t="s">
        <v>1195</v>
      </c>
      <c r="AF178" s="61" t="s">
        <v>1189</v>
      </c>
      <c r="AG178" s="61" t="s">
        <v>1188</v>
      </c>
      <c r="AH178" s="61" t="s">
        <v>171</v>
      </c>
      <c r="AI178" s="61" t="s">
        <v>172</v>
      </c>
      <c r="AJ178" s="61" t="s">
        <v>130</v>
      </c>
      <c r="AK178" s="61"/>
      <c r="AL178" s="61" t="s">
        <v>1189</v>
      </c>
      <c r="AM178" s="61" t="s">
        <v>1190</v>
      </c>
      <c r="AN178" s="61" t="s">
        <v>171</v>
      </c>
      <c r="AO178" s="61" t="s">
        <v>172</v>
      </c>
      <c r="AP178" s="61" t="s">
        <v>173</v>
      </c>
      <c r="AQ178" s="61" t="s">
        <v>65</v>
      </c>
      <c r="AR178" s="61" t="s">
        <v>1191</v>
      </c>
      <c r="AS178" s="61" t="s">
        <v>1187</v>
      </c>
      <c r="AT178" s="61" t="s">
        <v>171</v>
      </c>
      <c r="AU178" s="61" t="s">
        <v>172</v>
      </c>
      <c r="AV178" s="61" t="s">
        <v>77</v>
      </c>
      <c r="AW178" s="61"/>
      <c r="AX178" s="61" t="s">
        <v>1186</v>
      </c>
      <c r="AY178" s="61"/>
      <c r="AZ178" s="61"/>
      <c r="BA178" s="61"/>
      <c r="BB178" s="61"/>
      <c r="BC178" s="63"/>
    </row>
    <row r="179" spans="1:55" s="50" customFormat="1" x14ac:dyDescent="0.25">
      <c r="A179" s="59" t="s">
        <v>55</v>
      </c>
      <c r="B179" s="67" t="s">
        <v>55</v>
      </c>
      <c r="C179" s="68" t="s">
        <v>55</v>
      </c>
      <c r="D179" s="61" t="s">
        <v>3668</v>
      </c>
      <c r="E179" s="63" t="s">
        <v>3425</v>
      </c>
      <c r="F179" s="64" t="s">
        <v>181</v>
      </c>
      <c r="G179" s="61" t="s">
        <v>1196</v>
      </c>
      <c r="H179" s="61" t="s">
        <v>171</v>
      </c>
      <c r="I179" s="61" t="s">
        <v>179</v>
      </c>
      <c r="J179" s="61" t="s">
        <v>117</v>
      </c>
      <c r="K179" s="61" t="s">
        <v>180</v>
      </c>
      <c r="L179" s="61" t="s">
        <v>181</v>
      </c>
      <c r="M179" s="61" t="s">
        <v>1197</v>
      </c>
      <c r="N179" s="61" t="s">
        <v>171</v>
      </c>
      <c r="O179" s="61" t="s">
        <v>175</v>
      </c>
      <c r="P179" s="61" t="s">
        <v>80</v>
      </c>
      <c r="Q179" s="61" t="s">
        <v>316</v>
      </c>
      <c r="R179" s="61" t="s">
        <v>1198</v>
      </c>
      <c r="S179" s="61" t="s">
        <v>1199</v>
      </c>
      <c r="T179" s="61" t="s">
        <v>171</v>
      </c>
      <c r="U179" s="61" t="s">
        <v>172</v>
      </c>
      <c r="V179" s="61" t="s">
        <v>62</v>
      </c>
      <c r="W179" s="61"/>
      <c r="X179" s="61" t="s">
        <v>1200</v>
      </c>
      <c r="Y179" s="61"/>
      <c r="Z179" s="61"/>
      <c r="AA179" s="61"/>
      <c r="AB179" s="61"/>
      <c r="AC179" s="63"/>
      <c r="AD179" s="61" t="s">
        <v>1201</v>
      </c>
      <c r="AE179" s="61" t="s">
        <v>1202</v>
      </c>
      <c r="AF179" s="61" t="s">
        <v>1203</v>
      </c>
      <c r="AG179" s="61" t="s">
        <v>1204</v>
      </c>
      <c r="AH179" s="61" t="s">
        <v>171</v>
      </c>
      <c r="AI179" s="61" t="s">
        <v>1205</v>
      </c>
      <c r="AJ179" s="61" t="s">
        <v>132</v>
      </c>
      <c r="AK179" s="61"/>
      <c r="AL179" s="61" t="s">
        <v>1203</v>
      </c>
      <c r="AM179" s="61" t="s">
        <v>1206</v>
      </c>
      <c r="AN179" s="61" t="s">
        <v>171</v>
      </c>
      <c r="AO179" s="61" t="s">
        <v>1207</v>
      </c>
      <c r="AP179" s="61" t="s">
        <v>130</v>
      </c>
      <c r="AQ179" s="61"/>
      <c r="AR179" s="61" t="s">
        <v>1208</v>
      </c>
      <c r="AS179" s="61" t="s">
        <v>1209</v>
      </c>
      <c r="AT179" s="61" t="s">
        <v>171</v>
      </c>
      <c r="AU179" s="61" t="s">
        <v>179</v>
      </c>
      <c r="AV179" s="61" t="s">
        <v>117</v>
      </c>
      <c r="AW179" s="61" t="s">
        <v>1210</v>
      </c>
      <c r="AX179" s="61" t="s">
        <v>181</v>
      </c>
      <c r="AY179" s="61"/>
      <c r="AZ179" s="61"/>
      <c r="BA179" s="61"/>
      <c r="BB179" s="61"/>
      <c r="BC179" s="63"/>
    </row>
    <row r="180" spans="1:55" s="50" customFormat="1" x14ac:dyDescent="0.25">
      <c r="A180" s="59" t="s">
        <v>55</v>
      </c>
      <c r="B180" s="67" t="s">
        <v>55</v>
      </c>
      <c r="C180" s="68" t="s">
        <v>55</v>
      </c>
      <c r="D180" s="61" t="s">
        <v>3669</v>
      </c>
      <c r="E180" s="63" t="s">
        <v>3426</v>
      </c>
      <c r="F180" s="64" t="s">
        <v>1200</v>
      </c>
      <c r="G180" s="61" t="s">
        <v>1199</v>
      </c>
      <c r="H180" s="61" t="s">
        <v>171</v>
      </c>
      <c r="I180" s="61" t="s">
        <v>172</v>
      </c>
      <c r="J180" s="61" t="s">
        <v>62</v>
      </c>
      <c r="K180" s="61"/>
      <c r="L180" s="61" t="s">
        <v>1200</v>
      </c>
      <c r="M180" s="61" t="s">
        <v>1196</v>
      </c>
      <c r="N180" s="61" t="s">
        <v>171</v>
      </c>
      <c r="O180" s="61" t="s">
        <v>179</v>
      </c>
      <c r="P180" s="61" t="s">
        <v>117</v>
      </c>
      <c r="Q180" s="61" t="s">
        <v>180</v>
      </c>
      <c r="R180" s="61" t="s">
        <v>181</v>
      </c>
      <c r="S180" s="61" t="s">
        <v>1197</v>
      </c>
      <c r="T180" s="61" t="s">
        <v>171</v>
      </c>
      <c r="U180" s="61" t="s">
        <v>175</v>
      </c>
      <c r="V180" s="61" t="s">
        <v>80</v>
      </c>
      <c r="W180" s="61" t="s">
        <v>316</v>
      </c>
      <c r="X180" s="61" t="s">
        <v>1198</v>
      </c>
      <c r="Y180" s="61"/>
      <c r="Z180" s="61"/>
      <c r="AA180" s="61"/>
      <c r="AB180" s="61"/>
      <c r="AC180" s="63"/>
      <c r="AD180" s="61" t="s">
        <v>1211</v>
      </c>
      <c r="AE180" s="61" t="s">
        <v>1212</v>
      </c>
      <c r="AF180" s="61" t="s">
        <v>181</v>
      </c>
      <c r="AG180" s="61" t="s">
        <v>1209</v>
      </c>
      <c r="AH180" s="61" t="s">
        <v>171</v>
      </c>
      <c r="AI180" s="61" t="s">
        <v>179</v>
      </c>
      <c r="AJ180" s="61" t="s">
        <v>117</v>
      </c>
      <c r="AK180" s="61" t="s">
        <v>1210</v>
      </c>
      <c r="AL180" s="61" t="s">
        <v>181</v>
      </c>
      <c r="AM180" s="61" t="s">
        <v>1204</v>
      </c>
      <c r="AN180" s="61" t="s">
        <v>171</v>
      </c>
      <c r="AO180" s="61" t="s">
        <v>1205</v>
      </c>
      <c r="AP180" s="61" t="s">
        <v>132</v>
      </c>
      <c r="AQ180" s="61"/>
      <c r="AR180" s="61" t="s">
        <v>1203</v>
      </c>
      <c r="AS180" s="61" t="s">
        <v>1206</v>
      </c>
      <c r="AT180" s="61" t="s">
        <v>171</v>
      </c>
      <c r="AU180" s="61" t="s">
        <v>1207</v>
      </c>
      <c r="AV180" s="61" t="s">
        <v>130</v>
      </c>
      <c r="AW180" s="61"/>
      <c r="AX180" s="61" t="s">
        <v>1208</v>
      </c>
      <c r="AY180" s="61"/>
      <c r="AZ180" s="61"/>
      <c r="BA180" s="61"/>
      <c r="BB180" s="61"/>
      <c r="BC180" s="63"/>
    </row>
    <row r="181" spans="1:55" s="50" customFormat="1" x14ac:dyDescent="0.25">
      <c r="A181" s="59" t="s">
        <v>55</v>
      </c>
      <c r="B181" s="67" t="s">
        <v>55</v>
      </c>
      <c r="C181" s="68" t="s">
        <v>55</v>
      </c>
      <c r="D181" s="61" t="s">
        <v>2768</v>
      </c>
      <c r="E181" s="63" t="s">
        <v>3427</v>
      </c>
      <c r="F181" s="64" t="s">
        <v>1198</v>
      </c>
      <c r="G181" s="61" t="s">
        <v>1197</v>
      </c>
      <c r="H181" s="61" t="s">
        <v>171</v>
      </c>
      <c r="I181" s="61" t="s">
        <v>175</v>
      </c>
      <c r="J181" s="61" t="s">
        <v>80</v>
      </c>
      <c r="K181" s="61" t="s">
        <v>316</v>
      </c>
      <c r="L181" s="61" t="s">
        <v>1198</v>
      </c>
      <c r="M181" s="61" t="s">
        <v>1199</v>
      </c>
      <c r="N181" s="61" t="s">
        <v>171</v>
      </c>
      <c r="O181" s="61" t="s">
        <v>172</v>
      </c>
      <c r="P181" s="61" t="s">
        <v>62</v>
      </c>
      <c r="Q181" s="61"/>
      <c r="R181" s="61" t="s">
        <v>1200</v>
      </c>
      <c r="S181" s="61" t="s">
        <v>1196</v>
      </c>
      <c r="T181" s="61" t="s">
        <v>171</v>
      </c>
      <c r="U181" s="61" t="s">
        <v>179</v>
      </c>
      <c r="V181" s="61" t="s">
        <v>117</v>
      </c>
      <c r="W181" s="61" t="s">
        <v>180</v>
      </c>
      <c r="X181" s="61" t="s">
        <v>181</v>
      </c>
      <c r="Y181" s="61"/>
      <c r="Z181" s="61"/>
      <c r="AA181" s="61"/>
      <c r="AB181" s="61"/>
      <c r="AC181" s="63"/>
      <c r="AD181" s="61" t="s">
        <v>1213</v>
      </c>
      <c r="AE181" s="61" t="s">
        <v>1214</v>
      </c>
      <c r="AF181" s="61" t="s">
        <v>1208</v>
      </c>
      <c r="AG181" s="61" t="s">
        <v>1206</v>
      </c>
      <c r="AH181" s="61" t="s">
        <v>171</v>
      </c>
      <c r="AI181" s="61" t="s">
        <v>1207</v>
      </c>
      <c r="AJ181" s="61" t="s">
        <v>130</v>
      </c>
      <c r="AK181" s="61"/>
      <c r="AL181" s="61" t="s">
        <v>1208</v>
      </c>
      <c r="AM181" s="61" t="s">
        <v>1209</v>
      </c>
      <c r="AN181" s="61" t="s">
        <v>171</v>
      </c>
      <c r="AO181" s="61" t="s">
        <v>179</v>
      </c>
      <c r="AP181" s="61" t="s">
        <v>117</v>
      </c>
      <c r="AQ181" s="61" t="s">
        <v>1210</v>
      </c>
      <c r="AR181" s="61" t="s">
        <v>181</v>
      </c>
      <c r="AS181" s="61" t="s">
        <v>1204</v>
      </c>
      <c r="AT181" s="61" t="s">
        <v>171</v>
      </c>
      <c r="AU181" s="61" t="s">
        <v>1205</v>
      </c>
      <c r="AV181" s="61" t="s">
        <v>132</v>
      </c>
      <c r="AW181" s="61"/>
      <c r="AX181" s="61" t="s">
        <v>1203</v>
      </c>
      <c r="AY181" s="61"/>
      <c r="AZ181" s="61"/>
      <c r="BA181" s="61"/>
      <c r="BB181" s="61"/>
      <c r="BC181" s="63"/>
    </row>
    <row r="182" spans="1:55" x14ac:dyDescent="0.25">
      <c r="A182" s="11" t="s">
        <v>55</v>
      </c>
      <c r="B182" s="7" t="s">
        <v>55</v>
      </c>
      <c r="C182" s="54" t="s">
        <v>378</v>
      </c>
      <c r="D182" s="5" t="s">
        <v>3670</v>
      </c>
      <c r="E182" s="8" t="s">
        <v>3428</v>
      </c>
      <c r="F182" s="10" t="s">
        <v>1215</v>
      </c>
      <c r="G182" s="5" t="s">
        <v>1216</v>
      </c>
      <c r="H182" s="5" t="s">
        <v>171</v>
      </c>
      <c r="I182" s="5" t="s">
        <v>179</v>
      </c>
      <c r="J182" s="5" t="s">
        <v>117</v>
      </c>
      <c r="K182" s="5" t="s">
        <v>180</v>
      </c>
      <c r="L182" s="5" t="s">
        <v>1215</v>
      </c>
      <c r="M182" s="5" t="s">
        <v>1217</v>
      </c>
      <c r="N182" s="5" t="s">
        <v>171</v>
      </c>
      <c r="O182" s="5" t="s">
        <v>175</v>
      </c>
      <c r="P182" s="5" t="s">
        <v>80</v>
      </c>
      <c r="Q182" s="5" t="s">
        <v>316</v>
      </c>
      <c r="R182" s="5" t="s">
        <v>1218</v>
      </c>
      <c r="S182" s="5" t="s">
        <v>1219</v>
      </c>
      <c r="T182" s="5" t="s">
        <v>171</v>
      </c>
      <c r="U182" s="5" t="s">
        <v>172</v>
      </c>
      <c r="V182" s="5" t="s">
        <v>130</v>
      </c>
      <c r="W182" s="5"/>
      <c r="X182" s="5" t="s">
        <v>1208</v>
      </c>
      <c r="Y182" s="5"/>
      <c r="Z182" s="5"/>
      <c r="AA182" s="5"/>
      <c r="AB182" s="5"/>
      <c r="AC182" s="8"/>
      <c r="AD182" s="10" t="s">
        <v>1220</v>
      </c>
      <c r="AE182" s="5" t="s">
        <v>1221</v>
      </c>
      <c r="AF182" s="5" t="s">
        <v>1222</v>
      </c>
      <c r="AG182" s="5" t="s">
        <v>304</v>
      </c>
      <c r="AH182" s="5" t="s">
        <v>171</v>
      </c>
      <c r="AI182" s="5" t="s">
        <v>827</v>
      </c>
      <c r="AJ182" s="5" t="s">
        <v>102</v>
      </c>
      <c r="AK182" s="5"/>
      <c r="AL182" s="5" t="s">
        <v>1222</v>
      </c>
      <c r="AM182" s="5" t="s">
        <v>304</v>
      </c>
      <c r="AN182" s="5" t="s">
        <v>171</v>
      </c>
      <c r="AO182" s="5" t="s">
        <v>175</v>
      </c>
      <c r="AP182" s="5" t="s">
        <v>75</v>
      </c>
      <c r="AQ182" s="5"/>
      <c r="AR182" s="5" t="s">
        <v>1223</v>
      </c>
      <c r="AS182" s="5" t="s">
        <v>304</v>
      </c>
      <c r="AT182" s="5" t="s">
        <v>171</v>
      </c>
      <c r="AU182" s="5" t="s">
        <v>2431</v>
      </c>
      <c r="AV182" s="5" t="s">
        <v>132</v>
      </c>
      <c r="AW182" s="5"/>
      <c r="AX182" s="5" t="s">
        <v>2129</v>
      </c>
      <c r="AY182" s="5"/>
      <c r="AZ182" s="5"/>
      <c r="BA182" s="5"/>
      <c r="BB182" s="5"/>
      <c r="BC182" s="8"/>
    </row>
    <row r="183" spans="1:55" x14ac:dyDescent="0.25">
      <c r="A183" s="11" t="s">
        <v>55</v>
      </c>
      <c r="B183" s="7" t="s">
        <v>55</v>
      </c>
      <c r="C183" s="54" t="s">
        <v>378</v>
      </c>
      <c r="D183" s="5" t="s">
        <v>3671</v>
      </c>
      <c r="E183" s="8" t="s">
        <v>3429</v>
      </c>
      <c r="F183" s="10" t="s">
        <v>1208</v>
      </c>
      <c r="G183" s="5" t="s">
        <v>1219</v>
      </c>
      <c r="H183" s="5" t="s">
        <v>171</v>
      </c>
      <c r="I183" s="5" t="s">
        <v>172</v>
      </c>
      <c r="J183" s="5" t="s">
        <v>130</v>
      </c>
      <c r="K183" s="5"/>
      <c r="L183" s="5" t="s">
        <v>1208</v>
      </c>
      <c r="M183" s="5" t="s">
        <v>1216</v>
      </c>
      <c r="N183" s="5" t="s">
        <v>171</v>
      </c>
      <c r="O183" s="5" t="s">
        <v>179</v>
      </c>
      <c r="P183" s="5" t="s">
        <v>117</v>
      </c>
      <c r="Q183" s="5" t="s">
        <v>180</v>
      </c>
      <c r="R183" s="5" t="s">
        <v>1215</v>
      </c>
      <c r="S183" s="5" t="s">
        <v>1217</v>
      </c>
      <c r="T183" s="5" t="s">
        <v>171</v>
      </c>
      <c r="U183" s="5" t="s">
        <v>175</v>
      </c>
      <c r="V183" s="5" t="s">
        <v>80</v>
      </c>
      <c r="W183" s="5" t="s">
        <v>316</v>
      </c>
      <c r="X183" s="5" t="s">
        <v>1218</v>
      </c>
      <c r="Y183" s="5"/>
      <c r="Z183" s="5"/>
      <c r="AA183" s="5"/>
      <c r="AB183" s="5"/>
      <c r="AC183" s="8"/>
      <c r="AD183" s="10" t="s">
        <v>1224</v>
      </c>
      <c r="AE183" s="5" t="s">
        <v>1225</v>
      </c>
      <c r="AF183" s="5" t="s">
        <v>2129</v>
      </c>
      <c r="AG183" s="5" t="s">
        <v>304</v>
      </c>
      <c r="AH183" s="5" t="s">
        <v>171</v>
      </c>
      <c r="AI183" s="5" t="s">
        <v>2431</v>
      </c>
      <c r="AJ183" s="5" t="s">
        <v>132</v>
      </c>
      <c r="AK183" s="5"/>
      <c r="AL183" s="5" t="s">
        <v>2129</v>
      </c>
      <c r="AM183" s="5" t="s">
        <v>304</v>
      </c>
      <c r="AN183" s="5" t="s">
        <v>171</v>
      </c>
      <c r="AO183" s="5" t="s">
        <v>827</v>
      </c>
      <c r="AP183" s="5" t="s">
        <v>102</v>
      </c>
      <c r="AQ183" s="5"/>
      <c r="AR183" s="5" t="s">
        <v>1222</v>
      </c>
      <c r="AS183" s="5" t="s">
        <v>304</v>
      </c>
      <c r="AT183" s="5" t="s">
        <v>171</v>
      </c>
      <c r="AU183" s="5" t="s">
        <v>175</v>
      </c>
      <c r="AV183" s="5" t="s">
        <v>75</v>
      </c>
      <c r="AW183" s="5"/>
      <c r="AX183" s="5" t="s">
        <v>1223</v>
      </c>
      <c r="AY183" s="5"/>
      <c r="AZ183" s="5"/>
      <c r="BA183" s="5"/>
      <c r="BB183" s="5"/>
      <c r="BC183" s="8"/>
    </row>
    <row r="184" spans="1:55" x14ac:dyDescent="0.25">
      <c r="A184" s="11" t="s">
        <v>55</v>
      </c>
      <c r="B184" s="7" t="s">
        <v>55</v>
      </c>
      <c r="C184" s="54" t="s">
        <v>378</v>
      </c>
      <c r="D184" s="5" t="s">
        <v>2769</v>
      </c>
      <c r="E184" s="8" t="s">
        <v>3430</v>
      </c>
      <c r="F184" s="10" t="s">
        <v>1218</v>
      </c>
      <c r="G184" s="5" t="s">
        <v>1217</v>
      </c>
      <c r="H184" s="5" t="s">
        <v>171</v>
      </c>
      <c r="I184" s="5" t="s">
        <v>175</v>
      </c>
      <c r="J184" s="5" t="s">
        <v>80</v>
      </c>
      <c r="K184" s="5" t="s">
        <v>316</v>
      </c>
      <c r="L184" s="5" t="s">
        <v>1218</v>
      </c>
      <c r="M184" s="5" t="s">
        <v>1219</v>
      </c>
      <c r="N184" s="5" t="s">
        <v>171</v>
      </c>
      <c r="O184" s="5" t="s">
        <v>172</v>
      </c>
      <c r="P184" s="5" t="s">
        <v>130</v>
      </c>
      <c r="Q184" s="5"/>
      <c r="R184" s="5" t="s">
        <v>1208</v>
      </c>
      <c r="S184" s="5" t="s">
        <v>1216</v>
      </c>
      <c r="T184" s="5" t="s">
        <v>171</v>
      </c>
      <c r="U184" s="5" t="s">
        <v>179</v>
      </c>
      <c r="V184" s="5" t="s">
        <v>117</v>
      </c>
      <c r="W184" s="5" t="s">
        <v>180</v>
      </c>
      <c r="X184" s="5" t="s">
        <v>1215</v>
      </c>
      <c r="Y184" s="5"/>
      <c r="Z184" s="5"/>
      <c r="AA184" s="5"/>
      <c r="AB184" s="5"/>
      <c r="AC184" s="8"/>
      <c r="AD184" s="10" t="s">
        <v>1226</v>
      </c>
      <c r="AE184" s="5" t="s">
        <v>1227</v>
      </c>
      <c r="AF184" s="5" t="s">
        <v>1223</v>
      </c>
      <c r="AG184" s="5" t="s">
        <v>304</v>
      </c>
      <c r="AH184" s="5" t="s">
        <v>171</v>
      </c>
      <c r="AI184" s="5" t="s">
        <v>175</v>
      </c>
      <c r="AJ184" s="5" t="s">
        <v>75</v>
      </c>
      <c r="AK184" s="5"/>
      <c r="AL184" s="5" t="s">
        <v>1223</v>
      </c>
      <c r="AM184" s="5" t="s">
        <v>304</v>
      </c>
      <c r="AN184" s="5" t="s">
        <v>171</v>
      </c>
      <c r="AO184" s="5" t="s">
        <v>2431</v>
      </c>
      <c r="AP184" s="5" t="s">
        <v>132</v>
      </c>
      <c r="AQ184" s="5"/>
      <c r="AR184" s="5" t="s">
        <v>2129</v>
      </c>
      <c r="AS184" s="5" t="s">
        <v>304</v>
      </c>
      <c r="AT184" s="5" t="s">
        <v>171</v>
      </c>
      <c r="AU184" s="5" t="s">
        <v>827</v>
      </c>
      <c r="AV184" s="5" t="s">
        <v>102</v>
      </c>
      <c r="AW184" s="5"/>
      <c r="AX184" s="5" t="s">
        <v>1222</v>
      </c>
      <c r="AY184" s="5"/>
      <c r="AZ184" s="5"/>
      <c r="BA184" s="5"/>
      <c r="BB184" s="5"/>
      <c r="BC184" s="8"/>
    </row>
    <row r="185" spans="1:55" x14ac:dyDescent="0.25">
      <c r="A185" s="11" t="s">
        <v>55</v>
      </c>
      <c r="B185" s="7" t="s">
        <v>55</v>
      </c>
      <c r="C185" s="54" t="s">
        <v>378</v>
      </c>
      <c r="D185" s="5" t="s">
        <v>3672</v>
      </c>
      <c r="E185" s="8" t="s">
        <v>3431</v>
      </c>
      <c r="F185" s="10" t="s">
        <v>1228</v>
      </c>
      <c r="G185" s="5" t="s">
        <v>1229</v>
      </c>
      <c r="H185" s="5" t="s">
        <v>171</v>
      </c>
      <c r="I185" s="5" t="s">
        <v>827</v>
      </c>
      <c r="J185" s="5" t="s">
        <v>117</v>
      </c>
      <c r="K185" s="5" t="s">
        <v>1230</v>
      </c>
      <c r="L185" s="5" t="s">
        <v>1228</v>
      </c>
      <c r="M185" s="5" t="s">
        <v>1231</v>
      </c>
      <c r="N185" s="5" t="s">
        <v>171</v>
      </c>
      <c r="O185" s="5" t="s">
        <v>175</v>
      </c>
      <c r="P185" s="5" t="s">
        <v>80</v>
      </c>
      <c r="Q185" s="5" t="s">
        <v>316</v>
      </c>
      <c r="R185" s="5" t="s">
        <v>1232</v>
      </c>
      <c r="S185" s="5" t="s">
        <v>1233</v>
      </c>
      <c r="T185" s="5" t="s">
        <v>171</v>
      </c>
      <c r="U185" s="5" t="s">
        <v>175</v>
      </c>
      <c r="V185" s="5" t="s">
        <v>80</v>
      </c>
      <c r="W185" s="5" t="s">
        <v>254</v>
      </c>
      <c r="X185" s="10" t="s">
        <v>1234</v>
      </c>
      <c r="Y185" s="5"/>
      <c r="Z185" s="5"/>
      <c r="AA185" s="5"/>
      <c r="AB185" s="5"/>
      <c r="AC185" s="8"/>
      <c r="AD185" s="10" t="s">
        <v>1235</v>
      </c>
      <c r="AE185" s="5" t="s">
        <v>1236</v>
      </c>
      <c r="AF185" s="5" t="s">
        <v>169</v>
      </c>
      <c r="AG185" s="5" t="s">
        <v>304</v>
      </c>
      <c r="AH185" s="5" t="s">
        <v>171</v>
      </c>
      <c r="AI185" s="94" t="s">
        <v>172</v>
      </c>
      <c r="AJ185" s="5" t="s">
        <v>173</v>
      </c>
      <c r="AK185" s="5" t="s">
        <v>364</v>
      </c>
      <c r="AL185" s="5" t="s">
        <v>169</v>
      </c>
      <c r="AM185" s="5" t="s">
        <v>304</v>
      </c>
      <c r="AN185" s="5" t="s">
        <v>171</v>
      </c>
      <c r="AO185" s="94" t="s">
        <v>172</v>
      </c>
      <c r="AP185" s="5" t="s">
        <v>77</v>
      </c>
      <c r="AQ185" s="5"/>
      <c r="AR185" s="5" t="s">
        <v>1237</v>
      </c>
      <c r="AS185" s="5" t="s">
        <v>304</v>
      </c>
      <c r="AT185" s="5" t="s">
        <v>171</v>
      </c>
      <c r="AU185" s="5" t="s">
        <v>1238</v>
      </c>
      <c r="AV185" s="5" t="s">
        <v>257</v>
      </c>
      <c r="AW185" s="5"/>
      <c r="AX185" s="5" t="s">
        <v>1239</v>
      </c>
      <c r="AY185" s="5"/>
      <c r="AZ185" s="5"/>
      <c r="BA185" s="5"/>
      <c r="BB185" s="5"/>
      <c r="BC185" s="8"/>
    </row>
    <row r="186" spans="1:55" x14ac:dyDescent="0.25">
      <c r="A186" s="11" t="s">
        <v>55</v>
      </c>
      <c r="B186" s="7" t="s">
        <v>55</v>
      </c>
      <c r="C186" s="54" t="s">
        <v>378</v>
      </c>
      <c r="D186" s="5" t="s">
        <v>2770</v>
      </c>
      <c r="E186" s="8" t="s">
        <v>3432</v>
      </c>
      <c r="F186" s="10" t="s">
        <v>1234</v>
      </c>
      <c r="G186" s="5" t="s">
        <v>1233</v>
      </c>
      <c r="H186" s="5" t="s">
        <v>171</v>
      </c>
      <c r="I186" s="5" t="s">
        <v>175</v>
      </c>
      <c r="J186" s="5" t="s">
        <v>80</v>
      </c>
      <c r="K186" s="5" t="s">
        <v>254</v>
      </c>
      <c r="L186" s="10" t="s">
        <v>1234</v>
      </c>
      <c r="M186" s="5" t="s">
        <v>1229</v>
      </c>
      <c r="N186" s="5" t="s">
        <v>171</v>
      </c>
      <c r="O186" s="5" t="s">
        <v>827</v>
      </c>
      <c r="P186" s="5" t="s">
        <v>117</v>
      </c>
      <c r="Q186" s="5" t="s">
        <v>1230</v>
      </c>
      <c r="R186" s="5" t="s">
        <v>1228</v>
      </c>
      <c r="S186" s="5" t="s">
        <v>1231</v>
      </c>
      <c r="T186" s="5" t="s">
        <v>171</v>
      </c>
      <c r="U186" s="5" t="s">
        <v>175</v>
      </c>
      <c r="V186" s="5" t="s">
        <v>80</v>
      </c>
      <c r="W186" s="5" t="s">
        <v>316</v>
      </c>
      <c r="X186" s="5" t="s">
        <v>1232</v>
      </c>
      <c r="Y186" s="5"/>
      <c r="Z186" s="5"/>
      <c r="AA186" s="5"/>
      <c r="AB186" s="5"/>
      <c r="AC186" s="8"/>
      <c r="AD186" s="10" t="s">
        <v>1240</v>
      </c>
      <c r="AE186" s="5" t="s">
        <v>1241</v>
      </c>
      <c r="AF186" s="5" t="s">
        <v>1239</v>
      </c>
      <c r="AG186" s="5" t="s">
        <v>304</v>
      </c>
      <c r="AH186" s="5" t="s">
        <v>171</v>
      </c>
      <c r="AI186" s="5" t="s">
        <v>1238</v>
      </c>
      <c r="AJ186" s="5" t="s">
        <v>257</v>
      </c>
      <c r="AK186" s="5"/>
      <c r="AL186" s="5" t="s">
        <v>1239</v>
      </c>
      <c r="AM186" s="5" t="s">
        <v>304</v>
      </c>
      <c r="AN186" s="5" t="s">
        <v>171</v>
      </c>
      <c r="AO186" t="s">
        <v>172</v>
      </c>
      <c r="AP186" s="5" t="s">
        <v>173</v>
      </c>
      <c r="AQ186" s="5" t="s">
        <v>364</v>
      </c>
      <c r="AR186" s="5" t="s">
        <v>169</v>
      </c>
      <c r="AS186" s="5" t="s">
        <v>304</v>
      </c>
      <c r="AT186" s="5" t="s">
        <v>171</v>
      </c>
      <c r="AU186" s="94" t="s">
        <v>172</v>
      </c>
      <c r="AV186" s="5" t="s">
        <v>77</v>
      </c>
      <c r="AW186" s="5"/>
      <c r="AX186" s="5" t="s">
        <v>1237</v>
      </c>
      <c r="AY186" s="5"/>
      <c r="AZ186" s="5"/>
      <c r="BA186" s="5"/>
      <c r="BB186" s="5"/>
      <c r="BC186" s="8"/>
    </row>
    <row r="187" spans="1:55" x14ac:dyDescent="0.25">
      <c r="A187" s="11" t="s">
        <v>55</v>
      </c>
      <c r="B187" s="7" t="s">
        <v>55</v>
      </c>
      <c r="C187" s="54" t="s">
        <v>378</v>
      </c>
      <c r="D187" s="5" t="s">
        <v>2771</v>
      </c>
      <c r="E187" s="8" t="s">
        <v>3433</v>
      </c>
      <c r="F187" s="10" t="s">
        <v>1232</v>
      </c>
      <c r="G187" s="5" t="s">
        <v>1231</v>
      </c>
      <c r="H187" s="5" t="s">
        <v>171</v>
      </c>
      <c r="I187" s="5" t="s">
        <v>175</v>
      </c>
      <c r="J187" s="5" t="s">
        <v>80</v>
      </c>
      <c r="K187" s="5" t="s">
        <v>316</v>
      </c>
      <c r="L187" s="5" t="s">
        <v>1232</v>
      </c>
      <c r="M187" s="5" t="s">
        <v>1233</v>
      </c>
      <c r="N187" s="5" t="s">
        <v>171</v>
      </c>
      <c r="O187" s="5" t="s">
        <v>175</v>
      </c>
      <c r="P187" s="5" t="s">
        <v>80</v>
      </c>
      <c r="Q187" s="5" t="s">
        <v>254</v>
      </c>
      <c r="R187" s="10" t="s">
        <v>1234</v>
      </c>
      <c r="S187" s="5" t="s">
        <v>1229</v>
      </c>
      <c r="T187" s="5" t="s">
        <v>171</v>
      </c>
      <c r="U187" s="5" t="s">
        <v>827</v>
      </c>
      <c r="V187" s="5" t="s">
        <v>117</v>
      </c>
      <c r="W187" s="5" t="s">
        <v>1230</v>
      </c>
      <c r="X187" s="5" t="s">
        <v>1228</v>
      </c>
      <c r="Y187" s="5"/>
      <c r="Z187" s="5"/>
      <c r="AA187" s="5"/>
      <c r="AB187" s="5"/>
      <c r="AC187" s="8"/>
      <c r="AD187" s="10" t="s">
        <v>1242</v>
      </c>
      <c r="AE187" s="5" t="s">
        <v>1243</v>
      </c>
      <c r="AF187" s="5" t="s">
        <v>1237</v>
      </c>
      <c r="AG187" s="5" t="s">
        <v>304</v>
      </c>
      <c r="AH187" s="5" t="s">
        <v>171</v>
      </c>
      <c r="AI187" s="94" t="s">
        <v>172</v>
      </c>
      <c r="AJ187" s="5" t="s">
        <v>77</v>
      </c>
      <c r="AK187" s="5"/>
      <c r="AL187" s="5" t="s">
        <v>1237</v>
      </c>
      <c r="AM187" s="5" t="s">
        <v>304</v>
      </c>
      <c r="AN187" s="5" t="s">
        <v>171</v>
      </c>
      <c r="AO187" s="5" t="s">
        <v>1238</v>
      </c>
      <c r="AP187" s="5" t="s">
        <v>257</v>
      </c>
      <c r="AQ187" s="5"/>
      <c r="AR187" s="5" t="s">
        <v>1239</v>
      </c>
      <c r="AS187" s="5" t="s">
        <v>304</v>
      </c>
      <c r="AT187" s="5" t="s">
        <v>171</v>
      </c>
      <c r="AU187" s="94" t="s">
        <v>172</v>
      </c>
      <c r="AV187" s="5" t="s">
        <v>173</v>
      </c>
      <c r="AW187" s="5" t="s">
        <v>364</v>
      </c>
      <c r="AX187" s="5" t="s">
        <v>169</v>
      </c>
      <c r="AY187" s="5"/>
      <c r="AZ187" s="5"/>
      <c r="BA187" s="5"/>
      <c r="BB187" s="5"/>
      <c r="BC187" s="8"/>
    </row>
    <row r="188" spans="1:55" s="50" customFormat="1" x14ac:dyDescent="0.25">
      <c r="A188" s="59" t="s">
        <v>55</v>
      </c>
      <c r="B188" s="67" t="s">
        <v>55</v>
      </c>
      <c r="C188" s="68" t="s">
        <v>55</v>
      </c>
      <c r="D188" s="61" t="s">
        <v>3673</v>
      </c>
      <c r="E188" s="63" t="s">
        <v>3434</v>
      </c>
      <c r="F188" s="64" t="s">
        <v>1244</v>
      </c>
      <c r="G188" s="61" t="s">
        <v>1245</v>
      </c>
      <c r="H188" s="61" t="s">
        <v>171</v>
      </c>
      <c r="I188" s="61" t="s">
        <v>827</v>
      </c>
      <c r="J188" s="61" t="s">
        <v>117</v>
      </c>
      <c r="K188" s="61" t="s">
        <v>1230</v>
      </c>
      <c r="L188" s="61" t="s">
        <v>1244</v>
      </c>
      <c r="M188" s="61" t="s">
        <v>1246</v>
      </c>
      <c r="N188" s="61" t="s">
        <v>171</v>
      </c>
      <c r="O188" s="61" t="s">
        <v>175</v>
      </c>
      <c r="P188" s="61" t="s">
        <v>80</v>
      </c>
      <c r="Q188" s="61" t="s">
        <v>254</v>
      </c>
      <c r="R188" s="61" t="s">
        <v>1234</v>
      </c>
      <c r="S188" s="61" t="s">
        <v>1247</v>
      </c>
      <c r="T188" s="61" t="s">
        <v>171</v>
      </c>
      <c r="U188" s="61" t="s">
        <v>172</v>
      </c>
      <c r="V188" s="61" t="s">
        <v>117</v>
      </c>
      <c r="W188" s="61" t="s">
        <v>60</v>
      </c>
      <c r="X188" s="61" t="s">
        <v>1248</v>
      </c>
      <c r="Y188" s="61"/>
      <c r="Z188" s="61"/>
      <c r="AA188" s="61"/>
      <c r="AB188" s="61"/>
      <c r="AC188" s="63"/>
      <c r="AD188" s="64" t="s">
        <v>1249</v>
      </c>
      <c r="AE188" s="61" t="s">
        <v>1250</v>
      </c>
      <c r="AF188" s="61" t="s">
        <v>830</v>
      </c>
      <c r="AG188" s="61" t="s">
        <v>1251</v>
      </c>
      <c r="AH188" s="61" t="s">
        <v>171</v>
      </c>
      <c r="AI188" s="72" t="s">
        <v>172</v>
      </c>
      <c r="AJ188" s="61" t="s">
        <v>303</v>
      </c>
      <c r="AK188" s="61"/>
      <c r="AL188" s="61" t="s">
        <v>830</v>
      </c>
      <c r="AM188" s="61" t="s">
        <v>1252</v>
      </c>
      <c r="AN188" s="61" t="s">
        <v>171</v>
      </c>
      <c r="AO188" s="61" t="s">
        <v>175</v>
      </c>
      <c r="AP188" s="61" t="s">
        <v>75</v>
      </c>
      <c r="AQ188" s="61"/>
      <c r="AR188" s="61" t="s">
        <v>1253</v>
      </c>
      <c r="AS188" s="61" t="s">
        <v>1254</v>
      </c>
      <c r="AT188" s="61" t="s">
        <v>171</v>
      </c>
      <c r="AU188" s="72" t="s">
        <v>172</v>
      </c>
      <c r="AV188" s="61" t="s">
        <v>77</v>
      </c>
      <c r="AW188" s="61"/>
      <c r="AX188" s="61" t="s">
        <v>1255</v>
      </c>
      <c r="AY188" s="61"/>
      <c r="AZ188" s="61"/>
      <c r="BA188" s="61"/>
      <c r="BB188" s="61"/>
      <c r="BC188" s="63"/>
    </row>
    <row r="189" spans="1:55" s="50" customFormat="1" x14ac:dyDescent="0.25">
      <c r="A189" s="59" t="s">
        <v>55</v>
      </c>
      <c r="B189" s="67" t="s">
        <v>55</v>
      </c>
      <c r="C189" s="68" t="s">
        <v>55</v>
      </c>
      <c r="D189" s="61" t="s">
        <v>3674</v>
      </c>
      <c r="E189" s="63" t="s">
        <v>3435</v>
      </c>
      <c r="F189" s="64" t="s">
        <v>1248</v>
      </c>
      <c r="G189" s="61" t="s">
        <v>1247</v>
      </c>
      <c r="H189" s="61" t="s">
        <v>171</v>
      </c>
      <c r="I189" s="61" t="s">
        <v>172</v>
      </c>
      <c r="J189" s="61" t="s">
        <v>117</v>
      </c>
      <c r="K189" s="61" t="s">
        <v>60</v>
      </c>
      <c r="L189" s="61" t="s">
        <v>1248</v>
      </c>
      <c r="M189" s="61" t="s">
        <v>1245</v>
      </c>
      <c r="N189" s="61" t="s">
        <v>171</v>
      </c>
      <c r="O189" s="61" t="s">
        <v>827</v>
      </c>
      <c r="P189" s="61" t="s">
        <v>117</v>
      </c>
      <c r="Q189" s="61" t="s">
        <v>1230</v>
      </c>
      <c r="R189" s="61" t="s">
        <v>1244</v>
      </c>
      <c r="S189" s="61" t="s">
        <v>1246</v>
      </c>
      <c r="T189" s="61" t="s">
        <v>171</v>
      </c>
      <c r="U189" s="61" t="s">
        <v>175</v>
      </c>
      <c r="V189" s="61" t="s">
        <v>80</v>
      </c>
      <c r="W189" s="61" t="s">
        <v>254</v>
      </c>
      <c r="X189" s="61" t="s">
        <v>1234</v>
      </c>
      <c r="Y189" s="61"/>
      <c r="Z189" s="61"/>
      <c r="AA189" s="61"/>
      <c r="AB189" s="61"/>
      <c r="AC189" s="63"/>
      <c r="AD189" s="64" t="s">
        <v>1256</v>
      </c>
      <c r="AE189" s="61" t="s">
        <v>1257</v>
      </c>
      <c r="AF189" s="61" t="s">
        <v>1255</v>
      </c>
      <c r="AG189" s="61" t="s">
        <v>1254</v>
      </c>
      <c r="AH189" s="61" t="s">
        <v>171</v>
      </c>
      <c r="AI189" s="72" t="s">
        <v>172</v>
      </c>
      <c r="AJ189" s="61" t="s">
        <v>77</v>
      </c>
      <c r="AK189" s="61"/>
      <c r="AL189" s="61" t="s">
        <v>1255</v>
      </c>
      <c r="AM189" s="61" t="s">
        <v>1251</v>
      </c>
      <c r="AN189" s="61" t="s">
        <v>171</v>
      </c>
      <c r="AO189" s="72" t="s">
        <v>172</v>
      </c>
      <c r="AP189" s="61" t="s">
        <v>303</v>
      </c>
      <c r="AQ189" s="61"/>
      <c r="AR189" s="61" t="s">
        <v>830</v>
      </c>
      <c r="AS189" s="61" t="s">
        <v>1252</v>
      </c>
      <c r="AT189" s="61" t="s">
        <v>171</v>
      </c>
      <c r="AU189" s="72" t="s">
        <v>175</v>
      </c>
      <c r="AV189" s="61" t="s">
        <v>75</v>
      </c>
      <c r="AW189" s="61"/>
      <c r="AX189" s="61" t="s">
        <v>1253</v>
      </c>
      <c r="AY189" s="61"/>
      <c r="AZ189" s="61"/>
      <c r="BA189" s="61"/>
      <c r="BB189" s="61"/>
      <c r="BC189" s="63"/>
    </row>
    <row r="190" spans="1:55" s="50" customFormat="1" x14ac:dyDescent="0.25">
      <c r="A190" s="59" t="s">
        <v>55</v>
      </c>
      <c r="B190" s="67" t="s">
        <v>55</v>
      </c>
      <c r="C190" s="68" t="s">
        <v>55</v>
      </c>
      <c r="D190" s="61" t="s">
        <v>2772</v>
      </c>
      <c r="E190" s="63" t="s">
        <v>3436</v>
      </c>
      <c r="F190" s="64" t="s">
        <v>1234</v>
      </c>
      <c r="G190" s="61" t="s">
        <v>1246</v>
      </c>
      <c r="H190" s="61" t="s">
        <v>171</v>
      </c>
      <c r="I190" s="61" t="s">
        <v>175</v>
      </c>
      <c r="J190" s="61" t="s">
        <v>80</v>
      </c>
      <c r="K190" s="61" t="s">
        <v>254</v>
      </c>
      <c r="L190" s="61" t="s">
        <v>1234</v>
      </c>
      <c r="M190" s="61" t="s">
        <v>1247</v>
      </c>
      <c r="N190" s="61" t="s">
        <v>171</v>
      </c>
      <c r="O190" s="61" t="s">
        <v>172</v>
      </c>
      <c r="P190" s="61" t="s">
        <v>117</v>
      </c>
      <c r="Q190" s="61" t="s">
        <v>60</v>
      </c>
      <c r="R190" s="61" t="s">
        <v>1248</v>
      </c>
      <c r="S190" s="61" t="s">
        <v>1245</v>
      </c>
      <c r="T190" s="61" t="s">
        <v>171</v>
      </c>
      <c r="U190" s="61" t="s">
        <v>827</v>
      </c>
      <c r="V190" s="61" t="s">
        <v>117</v>
      </c>
      <c r="W190" s="61" t="s">
        <v>1230</v>
      </c>
      <c r="X190" s="61" t="s">
        <v>1244</v>
      </c>
      <c r="Y190" s="61"/>
      <c r="Z190" s="61"/>
      <c r="AA190" s="61"/>
      <c r="AB190" s="61"/>
      <c r="AC190" s="63"/>
      <c r="AD190" s="64" t="s">
        <v>1258</v>
      </c>
      <c r="AE190" s="61" t="s">
        <v>1259</v>
      </c>
      <c r="AF190" s="61" t="s">
        <v>1253</v>
      </c>
      <c r="AG190" s="61" t="s">
        <v>1252</v>
      </c>
      <c r="AH190" s="61" t="s">
        <v>171</v>
      </c>
      <c r="AI190" s="61" t="s">
        <v>175</v>
      </c>
      <c r="AJ190" s="61" t="s">
        <v>75</v>
      </c>
      <c r="AK190" s="61"/>
      <c r="AL190" s="61" t="s">
        <v>1253</v>
      </c>
      <c r="AM190" s="61" t="s">
        <v>1254</v>
      </c>
      <c r="AN190" s="61" t="s">
        <v>171</v>
      </c>
      <c r="AO190" s="72" t="s">
        <v>172</v>
      </c>
      <c r="AP190" s="61" t="s">
        <v>77</v>
      </c>
      <c r="AQ190" s="61"/>
      <c r="AR190" s="61" t="s">
        <v>1255</v>
      </c>
      <c r="AS190" s="61" t="s">
        <v>1251</v>
      </c>
      <c r="AT190" s="61" t="s">
        <v>171</v>
      </c>
      <c r="AU190" s="72" t="s">
        <v>172</v>
      </c>
      <c r="AV190" s="61" t="s">
        <v>303</v>
      </c>
      <c r="AW190" s="61"/>
      <c r="AX190" s="61" t="s">
        <v>830</v>
      </c>
      <c r="AY190" s="61"/>
      <c r="AZ190" s="61"/>
      <c r="BA190" s="61"/>
      <c r="BB190" s="61"/>
      <c r="BC190" s="63"/>
    </row>
    <row r="191" spans="1:55" s="50" customFormat="1" x14ac:dyDescent="0.25">
      <c r="A191" s="59" t="s">
        <v>55</v>
      </c>
      <c r="B191" s="67" t="s">
        <v>55</v>
      </c>
      <c r="C191" s="68" t="s">
        <v>55</v>
      </c>
      <c r="D191" s="61" t="s">
        <v>3675</v>
      </c>
      <c r="E191" s="63" t="s">
        <v>3437</v>
      </c>
      <c r="F191" s="64" t="s">
        <v>1260</v>
      </c>
      <c r="G191" s="61" t="s">
        <v>1261</v>
      </c>
      <c r="H191" s="61" t="s">
        <v>171</v>
      </c>
      <c r="I191" s="61" t="s">
        <v>827</v>
      </c>
      <c r="J191" s="61" t="s">
        <v>117</v>
      </c>
      <c r="K191" s="61" t="s">
        <v>92</v>
      </c>
      <c r="L191" s="61" t="s">
        <v>1260</v>
      </c>
      <c r="M191" s="61" t="s">
        <v>1262</v>
      </c>
      <c r="N191" s="61" t="s">
        <v>171</v>
      </c>
      <c r="O191" s="61" t="s">
        <v>175</v>
      </c>
      <c r="P191" s="61" t="s">
        <v>80</v>
      </c>
      <c r="Q191" s="61" t="s">
        <v>316</v>
      </c>
      <c r="R191" s="61" t="s">
        <v>1263</v>
      </c>
      <c r="S191" s="61" t="s">
        <v>1264</v>
      </c>
      <c r="T191" s="61" t="s">
        <v>171</v>
      </c>
      <c r="U191" s="61" t="s">
        <v>827</v>
      </c>
      <c r="V191" s="61" t="s">
        <v>117</v>
      </c>
      <c r="W191" s="61" t="s">
        <v>118</v>
      </c>
      <c r="X191" s="61" t="s">
        <v>1265</v>
      </c>
      <c r="Y191" s="61"/>
      <c r="Z191" s="61"/>
      <c r="AA191" s="61"/>
      <c r="AB191" s="61"/>
      <c r="AC191" s="63"/>
      <c r="AD191" s="64" t="s">
        <v>1266</v>
      </c>
      <c r="AE191" s="61" t="s">
        <v>1267</v>
      </c>
      <c r="AF191" s="61" t="s">
        <v>1268</v>
      </c>
      <c r="AG191" s="61" t="s">
        <v>1269</v>
      </c>
      <c r="AH191" s="61" t="s">
        <v>171</v>
      </c>
      <c r="AI191" s="61" t="s">
        <v>179</v>
      </c>
      <c r="AJ191" s="61" t="s">
        <v>180</v>
      </c>
      <c r="AK191" s="61" t="s">
        <v>210</v>
      </c>
      <c r="AL191" s="61" t="s">
        <v>1268</v>
      </c>
      <c r="AM191" s="61" t="s">
        <v>1270</v>
      </c>
      <c r="AN191" s="61" t="s">
        <v>171</v>
      </c>
      <c r="AO191" s="61" t="s">
        <v>175</v>
      </c>
      <c r="AP191" s="61" t="s">
        <v>75</v>
      </c>
      <c r="AQ191" s="61"/>
      <c r="AR191" s="61" t="s">
        <v>1271</v>
      </c>
      <c r="AS191" s="61" t="s">
        <v>1272</v>
      </c>
      <c r="AT191" s="61" t="s">
        <v>171</v>
      </c>
      <c r="AU191" s="72" t="s">
        <v>172</v>
      </c>
      <c r="AV191" s="61" t="s">
        <v>77</v>
      </c>
      <c r="AW191" s="61"/>
      <c r="AX191" s="61" t="s">
        <v>1273</v>
      </c>
      <c r="AY191" s="61"/>
      <c r="AZ191" s="61"/>
      <c r="BA191" s="61"/>
      <c r="BB191" s="61"/>
      <c r="BC191" s="63"/>
    </row>
    <row r="192" spans="1:55" s="50" customFormat="1" x14ac:dyDescent="0.25">
      <c r="A192" s="59" t="s">
        <v>55</v>
      </c>
      <c r="B192" s="67" t="s">
        <v>55</v>
      </c>
      <c r="C192" s="68" t="s">
        <v>55</v>
      </c>
      <c r="D192" s="61" t="s">
        <v>3676</v>
      </c>
      <c r="E192" s="63" t="s">
        <v>3438</v>
      </c>
      <c r="F192" s="64" t="s">
        <v>1265</v>
      </c>
      <c r="G192" s="61" t="s">
        <v>1264</v>
      </c>
      <c r="H192" s="61" t="s">
        <v>171</v>
      </c>
      <c r="I192" s="61" t="s">
        <v>827</v>
      </c>
      <c r="J192" s="61" t="s">
        <v>117</v>
      </c>
      <c r="K192" s="61" t="s">
        <v>118</v>
      </c>
      <c r="L192" s="61" t="s">
        <v>1265</v>
      </c>
      <c r="M192" s="61" t="s">
        <v>1261</v>
      </c>
      <c r="N192" s="61" t="s">
        <v>171</v>
      </c>
      <c r="O192" s="61" t="s">
        <v>827</v>
      </c>
      <c r="P192" s="61" t="s">
        <v>117</v>
      </c>
      <c r="Q192" s="61" t="s">
        <v>92</v>
      </c>
      <c r="R192" s="61" t="s">
        <v>1260</v>
      </c>
      <c r="S192" s="61" t="s">
        <v>1262</v>
      </c>
      <c r="T192" s="61" t="s">
        <v>171</v>
      </c>
      <c r="U192" s="61" t="s">
        <v>175</v>
      </c>
      <c r="V192" s="61" t="s">
        <v>80</v>
      </c>
      <c r="W192" s="61" t="s">
        <v>316</v>
      </c>
      <c r="X192" s="61" t="s">
        <v>1263</v>
      </c>
      <c r="Y192" s="61"/>
      <c r="Z192" s="61"/>
      <c r="AA192" s="61"/>
      <c r="AB192" s="61"/>
      <c r="AC192" s="63"/>
      <c r="AD192" s="64" t="s">
        <v>1274</v>
      </c>
      <c r="AE192" s="61" t="s">
        <v>1275</v>
      </c>
      <c r="AF192" s="61" t="s">
        <v>1273</v>
      </c>
      <c r="AG192" s="61" t="s">
        <v>1272</v>
      </c>
      <c r="AH192" s="61" t="s">
        <v>171</v>
      </c>
      <c r="AI192" s="72" t="s">
        <v>172</v>
      </c>
      <c r="AJ192" s="61" t="s">
        <v>77</v>
      </c>
      <c r="AK192" s="61"/>
      <c r="AL192" s="61" t="s">
        <v>1273</v>
      </c>
      <c r="AM192" s="61" t="s">
        <v>1269</v>
      </c>
      <c r="AN192" s="61" t="s">
        <v>171</v>
      </c>
      <c r="AO192" s="61" t="s">
        <v>179</v>
      </c>
      <c r="AP192" s="61" t="s">
        <v>180</v>
      </c>
      <c r="AQ192" s="61" t="s">
        <v>210</v>
      </c>
      <c r="AR192" s="61" t="s">
        <v>1268</v>
      </c>
      <c r="AS192" s="61" t="s">
        <v>1270</v>
      </c>
      <c r="AT192" s="61" t="s">
        <v>171</v>
      </c>
      <c r="AU192" s="72" t="s">
        <v>175</v>
      </c>
      <c r="AV192" s="61" t="s">
        <v>75</v>
      </c>
      <c r="AW192" s="61"/>
      <c r="AX192" s="61" t="s">
        <v>1271</v>
      </c>
      <c r="AY192" s="61"/>
      <c r="AZ192" s="61"/>
      <c r="BA192" s="61"/>
      <c r="BB192" s="61"/>
      <c r="BC192" s="63"/>
    </row>
    <row r="193" spans="1:55" s="50" customFormat="1" x14ac:dyDescent="0.25">
      <c r="A193" s="59" t="s">
        <v>55</v>
      </c>
      <c r="B193" s="67" t="s">
        <v>55</v>
      </c>
      <c r="C193" s="68" t="s">
        <v>55</v>
      </c>
      <c r="D193" s="61" t="s">
        <v>2773</v>
      </c>
      <c r="E193" s="63" t="s">
        <v>3439</v>
      </c>
      <c r="F193" s="64" t="s">
        <v>1263</v>
      </c>
      <c r="G193" s="61" t="s">
        <v>1262</v>
      </c>
      <c r="H193" s="61" t="s">
        <v>171</v>
      </c>
      <c r="I193" s="61" t="s">
        <v>175</v>
      </c>
      <c r="J193" s="61" t="s">
        <v>80</v>
      </c>
      <c r="K193" s="61" t="s">
        <v>316</v>
      </c>
      <c r="L193" s="61" t="s">
        <v>1263</v>
      </c>
      <c r="M193" s="61" t="s">
        <v>1264</v>
      </c>
      <c r="N193" s="61" t="s">
        <v>171</v>
      </c>
      <c r="O193" s="61" t="s">
        <v>827</v>
      </c>
      <c r="P193" s="61" t="s">
        <v>117</v>
      </c>
      <c r="Q193" s="61" t="s">
        <v>118</v>
      </c>
      <c r="R193" s="61" t="s">
        <v>1265</v>
      </c>
      <c r="S193" s="61" t="s">
        <v>1261</v>
      </c>
      <c r="T193" s="61" t="s">
        <v>171</v>
      </c>
      <c r="U193" s="61" t="s">
        <v>827</v>
      </c>
      <c r="V193" s="61" t="s">
        <v>117</v>
      </c>
      <c r="W193" s="61" t="s">
        <v>92</v>
      </c>
      <c r="X193" s="61" t="s">
        <v>1260</v>
      </c>
      <c r="Y193" s="61"/>
      <c r="Z193" s="61"/>
      <c r="AA193" s="61"/>
      <c r="AB193" s="61"/>
      <c r="AC193" s="63"/>
      <c r="AD193" s="64" t="s">
        <v>1276</v>
      </c>
      <c r="AE193" s="61" t="s">
        <v>1277</v>
      </c>
      <c r="AF193" s="61" t="s">
        <v>1271</v>
      </c>
      <c r="AG193" s="61" t="s">
        <v>1270</v>
      </c>
      <c r="AH193" s="61" t="s">
        <v>171</v>
      </c>
      <c r="AI193" s="61" t="s">
        <v>175</v>
      </c>
      <c r="AJ193" s="61" t="s">
        <v>75</v>
      </c>
      <c r="AK193" s="61"/>
      <c r="AL193" s="61" t="s">
        <v>1271</v>
      </c>
      <c r="AM193" s="61" t="s">
        <v>1272</v>
      </c>
      <c r="AN193" s="61" t="s">
        <v>171</v>
      </c>
      <c r="AO193" s="61" t="s">
        <v>172</v>
      </c>
      <c r="AP193" s="61" t="s">
        <v>77</v>
      </c>
      <c r="AQ193" s="61"/>
      <c r="AR193" s="61" t="s">
        <v>1273</v>
      </c>
      <c r="AS193" s="61" t="s">
        <v>1269</v>
      </c>
      <c r="AT193" s="61" t="s">
        <v>171</v>
      </c>
      <c r="AU193" s="61" t="s">
        <v>179</v>
      </c>
      <c r="AV193" s="61" t="s">
        <v>180</v>
      </c>
      <c r="AW193" s="61" t="s">
        <v>210</v>
      </c>
      <c r="AX193" s="61" t="s">
        <v>1268</v>
      </c>
      <c r="AY193" s="61"/>
      <c r="AZ193" s="61"/>
      <c r="BA193" s="61"/>
      <c r="BB193" s="61"/>
      <c r="BC193" s="63"/>
    </row>
    <row r="194" spans="1:55" s="50" customFormat="1" x14ac:dyDescent="0.25">
      <c r="A194" s="59" t="s">
        <v>55</v>
      </c>
      <c r="B194" s="67" t="s">
        <v>55</v>
      </c>
      <c r="C194" s="68" t="s">
        <v>55</v>
      </c>
      <c r="D194" s="61" t="s">
        <v>3677</v>
      </c>
      <c r="E194" s="63" t="s">
        <v>3440</v>
      </c>
      <c r="F194" s="64" t="s">
        <v>1278</v>
      </c>
      <c r="G194" s="61" t="s">
        <v>1279</v>
      </c>
      <c r="H194" s="61" t="s">
        <v>171</v>
      </c>
      <c r="I194" s="61" t="s">
        <v>827</v>
      </c>
      <c r="J194" s="61" t="s">
        <v>117</v>
      </c>
      <c r="K194" s="61" t="s">
        <v>180</v>
      </c>
      <c r="L194" s="61" t="s">
        <v>1278</v>
      </c>
      <c r="M194" s="61" t="s">
        <v>1280</v>
      </c>
      <c r="N194" s="61" t="s">
        <v>171</v>
      </c>
      <c r="O194" s="61" t="s">
        <v>175</v>
      </c>
      <c r="P194" s="61" t="s">
        <v>80</v>
      </c>
      <c r="Q194" s="61" t="s">
        <v>316</v>
      </c>
      <c r="R194" s="61" t="s">
        <v>1281</v>
      </c>
      <c r="S194" s="61" t="s">
        <v>1282</v>
      </c>
      <c r="T194" s="61" t="s">
        <v>171</v>
      </c>
      <c r="U194" s="72" t="s">
        <v>172</v>
      </c>
      <c r="V194" s="61" t="s">
        <v>117</v>
      </c>
      <c r="W194" s="61" t="s">
        <v>210</v>
      </c>
      <c r="X194" s="61" t="s">
        <v>1283</v>
      </c>
      <c r="Y194" s="61"/>
      <c r="Z194" s="61"/>
      <c r="AA194" s="61"/>
      <c r="AB194" s="61"/>
      <c r="AC194" s="63"/>
      <c r="AD194" s="64" t="s">
        <v>1284</v>
      </c>
      <c r="AE194" s="61" t="s">
        <v>1285</v>
      </c>
      <c r="AF194" s="61" t="s">
        <v>1286</v>
      </c>
      <c r="AG194" s="93" t="s">
        <v>1287</v>
      </c>
      <c r="AH194" s="61" t="s">
        <v>171</v>
      </c>
      <c r="AI194" s="61" t="s">
        <v>172</v>
      </c>
      <c r="AJ194" s="61" t="s">
        <v>80</v>
      </c>
      <c r="AK194" s="61" t="s">
        <v>1288</v>
      </c>
      <c r="AL194" s="61" t="s">
        <v>1286</v>
      </c>
      <c r="AM194" s="61" t="s">
        <v>1289</v>
      </c>
      <c r="AN194" s="61" t="s">
        <v>171</v>
      </c>
      <c r="AO194" s="61" t="s">
        <v>172</v>
      </c>
      <c r="AP194" s="61" t="s">
        <v>173</v>
      </c>
      <c r="AQ194" s="61" t="s">
        <v>364</v>
      </c>
      <c r="AR194" s="61" t="s">
        <v>1191</v>
      </c>
      <c r="AS194" s="61" t="s">
        <v>1290</v>
      </c>
      <c r="AT194" s="61" t="s">
        <v>171</v>
      </c>
      <c r="AU194" s="61" t="s">
        <v>172</v>
      </c>
      <c r="AV194" s="61" t="s">
        <v>77</v>
      </c>
      <c r="AW194" s="61"/>
      <c r="AX194" s="61" t="s">
        <v>1291</v>
      </c>
      <c r="AY194" s="61"/>
      <c r="AZ194" s="61"/>
      <c r="BA194" s="61"/>
      <c r="BB194" s="61"/>
      <c r="BC194" s="63"/>
    </row>
    <row r="195" spans="1:55" s="50" customFormat="1" x14ac:dyDescent="0.25">
      <c r="A195" s="59" t="s">
        <v>55</v>
      </c>
      <c r="B195" s="67" t="s">
        <v>55</v>
      </c>
      <c r="C195" s="68" t="s">
        <v>55</v>
      </c>
      <c r="D195" s="61" t="s">
        <v>3678</v>
      </c>
      <c r="E195" s="63" t="s">
        <v>3441</v>
      </c>
      <c r="F195" s="64" t="s">
        <v>1283</v>
      </c>
      <c r="G195" s="61" t="s">
        <v>1282</v>
      </c>
      <c r="H195" s="61" t="s">
        <v>171</v>
      </c>
      <c r="I195" s="61" t="s">
        <v>172</v>
      </c>
      <c r="J195" s="61" t="s">
        <v>117</v>
      </c>
      <c r="K195" s="61" t="s">
        <v>210</v>
      </c>
      <c r="L195" s="61" t="s">
        <v>1283</v>
      </c>
      <c r="M195" s="61" t="s">
        <v>1279</v>
      </c>
      <c r="N195" s="61" t="s">
        <v>171</v>
      </c>
      <c r="O195" s="61" t="s">
        <v>827</v>
      </c>
      <c r="P195" s="61" t="s">
        <v>117</v>
      </c>
      <c r="Q195" s="61" t="s">
        <v>180</v>
      </c>
      <c r="R195" s="61" t="s">
        <v>1278</v>
      </c>
      <c r="S195" s="61" t="s">
        <v>1280</v>
      </c>
      <c r="T195" s="61" t="s">
        <v>171</v>
      </c>
      <c r="U195" s="61" t="s">
        <v>175</v>
      </c>
      <c r="V195" s="61" t="s">
        <v>80</v>
      </c>
      <c r="W195" s="61" t="s">
        <v>316</v>
      </c>
      <c r="X195" s="61" t="s">
        <v>1281</v>
      </c>
      <c r="Y195" s="61"/>
      <c r="Z195" s="61"/>
      <c r="AA195" s="61"/>
      <c r="AB195" s="61"/>
      <c r="AC195" s="63"/>
      <c r="AD195" s="64" t="s">
        <v>1292</v>
      </c>
      <c r="AE195" s="61" t="s">
        <v>1293</v>
      </c>
      <c r="AF195" s="61" t="s">
        <v>1291</v>
      </c>
      <c r="AG195" s="61" t="s">
        <v>1290</v>
      </c>
      <c r="AH195" s="61" t="s">
        <v>171</v>
      </c>
      <c r="AI195" s="72" t="s">
        <v>172</v>
      </c>
      <c r="AJ195" s="61" t="s">
        <v>77</v>
      </c>
      <c r="AK195" s="61"/>
      <c r="AL195" s="61" t="s">
        <v>1291</v>
      </c>
      <c r="AM195" s="93" t="s">
        <v>1287</v>
      </c>
      <c r="AN195" s="61" t="s">
        <v>171</v>
      </c>
      <c r="AO195" s="61" t="s">
        <v>172</v>
      </c>
      <c r="AP195" s="61" t="s">
        <v>80</v>
      </c>
      <c r="AQ195" s="61" t="s">
        <v>1288</v>
      </c>
      <c r="AR195" s="61" t="s">
        <v>1286</v>
      </c>
      <c r="AS195" s="61" t="s">
        <v>1289</v>
      </c>
      <c r="AT195" s="61" t="s">
        <v>171</v>
      </c>
      <c r="AU195" s="61" t="s">
        <v>172</v>
      </c>
      <c r="AV195" s="61" t="s">
        <v>173</v>
      </c>
      <c r="AW195" s="61" t="s">
        <v>364</v>
      </c>
      <c r="AX195" s="61" t="s">
        <v>1191</v>
      </c>
      <c r="AY195" s="61"/>
      <c r="AZ195" s="61"/>
      <c r="BA195" s="61"/>
      <c r="BB195" s="61"/>
      <c r="BC195" s="63"/>
    </row>
    <row r="196" spans="1:55" s="50" customFormat="1" x14ac:dyDescent="0.25">
      <c r="A196" s="59" t="s">
        <v>55</v>
      </c>
      <c r="B196" s="67" t="s">
        <v>55</v>
      </c>
      <c r="C196" s="68" t="s">
        <v>55</v>
      </c>
      <c r="D196" s="61" t="s">
        <v>2774</v>
      </c>
      <c r="E196" s="63" t="s">
        <v>3442</v>
      </c>
      <c r="F196" s="64" t="s">
        <v>1281</v>
      </c>
      <c r="G196" s="61" t="s">
        <v>1280</v>
      </c>
      <c r="H196" s="61" t="s">
        <v>171</v>
      </c>
      <c r="I196" s="61" t="s">
        <v>175</v>
      </c>
      <c r="J196" s="61" t="s">
        <v>80</v>
      </c>
      <c r="K196" s="61" t="s">
        <v>316</v>
      </c>
      <c r="L196" s="61" t="s">
        <v>1281</v>
      </c>
      <c r="M196" s="61" t="s">
        <v>1282</v>
      </c>
      <c r="N196" s="61" t="s">
        <v>171</v>
      </c>
      <c r="O196" s="72" t="s">
        <v>172</v>
      </c>
      <c r="P196" s="61" t="s">
        <v>117</v>
      </c>
      <c r="Q196" s="61" t="s">
        <v>210</v>
      </c>
      <c r="R196" s="61" t="s">
        <v>1283</v>
      </c>
      <c r="S196" s="61" t="s">
        <v>1279</v>
      </c>
      <c r="T196" s="61" t="s">
        <v>171</v>
      </c>
      <c r="U196" s="61" t="s">
        <v>827</v>
      </c>
      <c r="V196" s="61" t="s">
        <v>117</v>
      </c>
      <c r="W196" s="61" t="s">
        <v>180</v>
      </c>
      <c r="X196" s="61" t="s">
        <v>1278</v>
      </c>
      <c r="Y196" s="61"/>
      <c r="Z196" s="61"/>
      <c r="AA196" s="61"/>
      <c r="AB196" s="61"/>
      <c r="AC196" s="63"/>
      <c r="AD196" s="64" t="s">
        <v>1294</v>
      </c>
      <c r="AE196" s="61" t="s">
        <v>1295</v>
      </c>
      <c r="AF196" s="61" t="s">
        <v>1191</v>
      </c>
      <c r="AG196" s="61" t="s">
        <v>1289</v>
      </c>
      <c r="AH196" s="61" t="s">
        <v>171</v>
      </c>
      <c r="AI196" s="72" t="s">
        <v>172</v>
      </c>
      <c r="AJ196" s="61" t="s">
        <v>173</v>
      </c>
      <c r="AK196" s="61" t="s">
        <v>364</v>
      </c>
      <c r="AL196" s="61" t="s">
        <v>1191</v>
      </c>
      <c r="AM196" s="61" t="s">
        <v>1290</v>
      </c>
      <c r="AN196" s="61" t="s">
        <v>171</v>
      </c>
      <c r="AO196" s="61" t="s">
        <v>172</v>
      </c>
      <c r="AP196" s="61" t="s">
        <v>77</v>
      </c>
      <c r="AQ196" s="61"/>
      <c r="AR196" s="61" t="s">
        <v>1291</v>
      </c>
      <c r="AS196" s="72" t="s">
        <v>1287</v>
      </c>
      <c r="AT196" s="61" t="s">
        <v>171</v>
      </c>
      <c r="AU196" s="61" t="s">
        <v>172</v>
      </c>
      <c r="AV196" s="61" t="s">
        <v>80</v>
      </c>
      <c r="AW196" s="61" t="s">
        <v>1288</v>
      </c>
      <c r="AX196" s="61" t="s">
        <v>1286</v>
      </c>
      <c r="AY196" s="61"/>
      <c r="AZ196" s="61"/>
      <c r="BA196" s="61"/>
      <c r="BB196" s="61"/>
      <c r="BC196" s="63"/>
    </row>
    <row r="197" spans="1:55" s="50" customFormat="1" x14ac:dyDescent="0.25">
      <c r="A197" s="59" t="s">
        <v>55</v>
      </c>
      <c r="B197" s="67" t="s">
        <v>55</v>
      </c>
      <c r="C197" s="68" t="s">
        <v>55</v>
      </c>
      <c r="D197" s="61" t="s">
        <v>3679</v>
      </c>
      <c r="E197" s="63" t="s">
        <v>3443</v>
      </c>
      <c r="F197" s="64" t="s">
        <v>1296</v>
      </c>
      <c r="G197" s="61" t="s">
        <v>1297</v>
      </c>
      <c r="H197" s="61" t="s">
        <v>171</v>
      </c>
      <c r="I197" s="72" t="s">
        <v>172</v>
      </c>
      <c r="J197" s="61" t="s">
        <v>117</v>
      </c>
      <c r="K197" s="61" t="s">
        <v>210</v>
      </c>
      <c r="L197" s="61" t="s">
        <v>1296</v>
      </c>
      <c r="M197" s="61" t="s">
        <v>1298</v>
      </c>
      <c r="N197" s="61" t="s">
        <v>171</v>
      </c>
      <c r="O197" s="61" t="s">
        <v>175</v>
      </c>
      <c r="P197" s="61" t="s">
        <v>80</v>
      </c>
      <c r="Q197" s="61" t="s">
        <v>254</v>
      </c>
      <c r="R197" s="61" t="s">
        <v>1299</v>
      </c>
      <c r="S197" s="61" t="s">
        <v>1300</v>
      </c>
      <c r="T197" s="61" t="s">
        <v>171</v>
      </c>
      <c r="U197" s="72" t="s">
        <v>172</v>
      </c>
      <c r="V197" s="61" t="s">
        <v>62</v>
      </c>
      <c r="W197" s="61"/>
      <c r="X197" s="61" t="s">
        <v>1301</v>
      </c>
      <c r="Y197" s="61"/>
      <c r="Z197" s="61"/>
      <c r="AA197" s="61"/>
      <c r="AB197" s="61"/>
      <c r="AC197" s="63"/>
      <c r="AD197" s="64" t="s">
        <v>1302</v>
      </c>
      <c r="AE197" s="61" t="s">
        <v>1303</v>
      </c>
      <c r="AF197" s="61" t="s">
        <v>1304</v>
      </c>
      <c r="AG197" s="61" t="s">
        <v>1305</v>
      </c>
      <c r="AH197" s="61" t="s">
        <v>171</v>
      </c>
      <c r="AI197" s="61" t="s">
        <v>827</v>
      </c>
      <c r="AJ197" s="61" t="s">
        <v>1306</v>
      </c>
      <c r="AK197" s="61"/>
      <c r="AL197" s="61" t="s">
        <v>1304</v>
      </c>
      <c r="AM197" s="61" t="s">
        <v>1307</v>
      </c>
      <c r="AN197" s="61" t="s">
        <v>171</v>
      </c>
      <c r="AO197" s="61" t="s">
        <v>827</v>
      </c>
      <c r="AP197" s="61" t="s">
        <v>117</v>
      </c>
      <c r="AQ197" s="61" t="s">
        <v>180</v>
      </c>
      <c r="AR197" s="61" t="s">
        <v>1308</v>
      </c>
      <c r="AS197" s="61" t="s">
        <v>1309</v>
      </c>
      <c r="AT197" s="61" t="s">
        <v>171</v>
      </c>
      <c r="AU197" s="61" t="s">
        <v>172</v>
      </c>
      <c r="AV197" s="61" t="s">
        <v>77</v>
      </c>
      <c r="AW197" s="61"/>
      <c r="AX197" s="61" t="s">
        <v>1310</v>
      </c>
      <c r="AY197" s="61"/>
      <c r="AZ197" s="61"/>
      <c r="BA197" s="61"/>
      <c r="BB197" s="61"/>
      <c r="BC197" s="63"/>
    </row>
    <row r="198" spans="1:55" s="50" customFormat="1" x14ac:dyDescent="0.25">
      <c r="A198" s="59" t="s">
        <v>55</v>
      </c>
      <c r="B198" s="67" t="s">
        <v>55</v>
      </c>
      <c r="C198" s="68" t="s">
        <v>55</v>
      </c>
      <c r="D198" s="61" t="s">
        <v>3680</v>
      </c>
      <c r="E198" s="63" t="s">
        <v>3444</v>
      </c>
      <c r="F198" s="64" t="s">
        <v>1301</v>
      </c>
      <c r="G198" s="61" t="s">
        <v>1300</v>
      </c>
      <c r="H198" s="61" t="s">
        <v>171</v>
      </c>
      <c r="I198" s="72" t="s">
        <v>172</v>
      </c>
      <c r="J198" s="61" t="s">
        <v>62</v>
      </c>
      <c r="K198" s="61"/>
      <c r="L198" s="61" t="s">
        <v>1301</v>
      </c>
      <c r="M198" s="61" t="s">
        <v>1297</v>
      </c>
      <c r="N198" s="61" t="s">
        <v>171</v>
      </c>
      <c r="O198" s="72" t="s">
        <v>172</v>
      </c>
      <c r="P198" s="61" t="s">
        <v>117</v>
      </c>
      <c r="Q198" s="61" t="s">
        <v>210</v>
      </c>
      <c r="R198" s="61" t="s">
        <v>1296</v>
      </c>
      <c r="S198" s="61" t="s">
        <v>1298</v>
      </c>
      <c r="T198" s="61" t="s">
        <v>171</v>
      </c>
      <c r="U198" s="61" t="s">
        <v>175</v>
      </c>
      <c r="V198" s="61" t="s">
        <v>80</v>
      </c>
      <c r="W198" s="61" t="s">
        <v>254</v>
      </c>
      <c r="X198" s="61" t="s">
        <v>1299</v>
      </c>
      <c r="Y198" s="61"/>
      <c r="Z198" s="61"/>
      <c r="AA198" s="61"/>
      <c r="AB198" s="61"/>
      <c r="AC198" s="63"/>
      <c r="AD198" s="64" t="s">
        <v>1311</v>
      </c>
      <c r="AE198" s="61" t="s">
        <v>1312</v>
      </c>
      <c r="AF198" s="61" t="s">
        <v>1310</v>
      </c>
      <c r="AG198" s="61" t="s">
        <v>1309</v>
      </c>
      <c r="AH198" s="61" t="s">
        <v>171</v>
      </c>
      <c r="AI198" s="61" t="s">
        <v>172</v>
      </c>
      <c r="AJ198" s="61" t="s">
        <v>77</v>
      </c>
      <c r="AK198" s="61"/>
      <c r="AL198" s="61" t="s">
        <v>1310</v>
      </c>
      <c r="AM198" s="61" t="s">
        <v>1305</v>
      </c>
      <c r="AN198" s="61" t="s">
        <v>171</v>
      </c>
      <c r="AO198" s="61" t="s">
        <v>827</v>
      </c>
      <c r="AP198" s="61" t="s">
        <v>1306</v>
      </c>
      <c r="AQ198" s="61"/>
      <c r="AR198" s="61" t="s">
        <v>1304</v>
      </c>
      <c r="AS198" s="61" t="s">
        <v>1307</v>
      </c>
      <c r="AT198" s="61" t="s">
        <v>171</v>
      </c>
      <c r="AU198" s="61" t="s">
        <v>827</v>
      </c>
      <c r="AV198" s="61" t="s">
        <v>117</v>
      </c>
      <c r="AW198" s="61" t="s">
        <v>180</v>
      </c>
      <c r="AX198" s="61" t="s">
        <v>1308</v>
      </c>
      <c r="AY198" s="61"/>
      <c r="AZ198" s="61"/>
      <c r="BA198" s="61"/>
      <c r="BB198" s="61"/>
      <c r="BC198" s="63"/>
    </row>
    <row r="199" spans="1:55" s="50" customFormat="1" x14ac:dyDescent="0.25">
      <c r="A199" s="59" t="s">
        <v>55</v>
      </c>
      <c r="B199" s="67" t="s">
        <v>55</v>
      </c>
      <c r="C199" s="68" t="s">
        <v>55</v>
      </c>
      <c r="D199" s="61" t="s">
        <v>2775</v>
      </c>
      <c r="E199" s="63" t="s">
        <v>3445</v>
      </c>
      <c r="F199" s="64" t="s">
        <v>1299</v>
      </c>
      <c r="G199" s="61" t="s">
        <v>1298</v>
      </c>
      <c r="H199" s="61" t="s">
        <v>171</v>
      </c>
      <c r="I199" s="61" t="s">
        <v>175</v>
      </c>
      <c r="J199" s="61" t="s">
        <v>80</v>
      </c>
      <c r="K199" s="61" t="s">
        <v>254</v>
      </c>
      <c r="L199" s="61" t="s">
        <v>1299</v>
      </c>
      <c r="M199" s="61" t="s">
        <v>1300</v>
      </c>
      <c r="N199" s="61" t="s">
        <v>171</v>
      </c>
      <c r="O199" s="72" t="s">
        <v>172</v>
      </c>
      <c r="P199" s="61" t="s">
        <v>62</v>
      </c>
      <c r="Q199" s="61"/>
      <c r="R199" s="61" t="s">
        <v>1301</v>
      </c>
      <c r="S199" s="61" t="s">
        <v>1297</v>
      </c>
      <c r="T199" s="61" t="s">
        <v>171</v>
      </c>
      <c r="U199" s="72" t="s">
        <v>172</v>
      </c>
      <c r="V199" s="61" t="s">
        <v>117</v>
      </c>
      <c r="W199" s="61" t="s">
        <v>210</v>
      </c>
      <c r="X199" s="61" t="s">
        <v>1296</v>
      </c>
      <c r="Y199" s="61"/>
      <c r="Z199" s="61"/>
      <c r="AA199" s="61"/>
      <c r="AB199" s="61"/>
      <c r="AC199" s="63"/>
      <c r="AD199" s="64" t="s">
        <v>1313</v>
      </c>
      <c r="AE199" s="61" t="s">
        <v>1314</v>
      </c>
      <c r="AF199" s="61" t="s">
        <v>1308</v>
      </c>
      <c r="AG199" s="61" t="s">
        <v>1307</v>
      </c>
      <c r="AH199" s="61" t="s">
        <v>171</v>
      </c>
      <c r="AI199" s="61" t="s">
        <v>827</v>
      </c>
      <c r="AJ199" s="61" t="s">
        <v>117</v>
      </c>
      <c r="AK199" s="61" t="s">
        <v>180</v>
      </c>
      <c r="AL199" s="61" t="s">
        <v>1308</v>
      </c>
      <c r="AM199" s="61" t="s">
        <v>1309</v>
      </c>
      <c r="AN199" s="61" t="s">
        <v>171</v>
      </c>
      <c r="AO199" s="61" t="s">
        <v>172</v>
      </c>
      <c r="AP199" s="61" t="s">
        <v>77</v>
      </c>
      <c r="AQ199" s="61"/>
      <c r="AR199" s="61" t="s">
        <v>1310</v>
      </c>
      <c r="AS199" s="61" t="s">
        <v>1305</v>
      </c>
      <c r="AT199" s="61" t="s">
        <v>171</v>
      </c>
      <c r="AU199" s="61" t="s">
        <v>827</v>
      </c>
      <c r="AV199" s="61" t="s">
        <v>1306</v>
      </c>
      <c r="AW199" s="61"/>
      <c r="AX199" s="61" t="s">
        <v>1304</v>
      </c>
      <c r="AY199" s="61"/>
      <c r="AZ199" s="61"/>
      <c r="BA199" s="61"/>
      <c r="BB199" s="61"/>
      <c r="BC199" s="63"/>
    </row>
    <row r="200" spans="1:55" s="50" customFormat="1" x14ac:dyDescent="0.25">
      <c r="A200" s="59" t="s">
        <v>55</v>
      </c>
      <c r="B200" s="67" t="s">
        <v>55</v>
      </c>
      <c r="C200" s="68" t="s">
        <v>55</v>
      </c>
      <c r="D200" s="61" t="s">
        <v>3681</v>
      </c>
      <c r="E200" s="63" t="s">
        <v>3446</v>
      </c>
      <c r="F200" s="64" t="s">
        <v>1315</v>
      </c>
      <c r="G200" s="61" t="s">
        <v>1316</v>
      </c>
      <c r="H200" s="61" t="s">
        <v>171</v>
      </c>
      <c r="I200" s="72" t="s">
        <v>172</v>
      </c>
      <c r="J200" s="61" t="s">
        <v>117</v>
      </c>
      <c r="K200" s="61" t="s">
        <v>92</v>
      </c>
      <c r="L200" s="61" t="s">
        <v>1315</v>
      </c>
      <c r="M200" s="61" t="s">
        <v>1317</v>
      </c>
      <c r="N200" s="61" t="s">
        <v>171</v>
      </c>
      <c r="O200" s="61" t="s">
        <v>175</v>
      </c>
      <c r="P200" s="61" t="s">
        <v>80</v>
      </c>
      <c r="Q200" s="61" t="s">
        <v>254</v>
      </c>
      <c r="R200" s="61" t="s">
        <v>1318</v>
      </c>
      <c r="S200" s="61" t="s">
        <v>1319</v>
      </c>
      <c r="T200" s="61" t="s">
        <v>171</v>
      </c>
      <c r="U200" s="72" t="s">
        <v>172</v>
      </c>
      <c r="V200" s="61" t="s">
        <v>117</v>
      </c>
      <c r="W200" s="61" t="s">
        <v>60</v>
      </c>
      <c r="X200" s="61" t="s">
        <v>1320</v>
      </c>
      <c r="Y200" s="61"/>
      <c r="Z200" s="61"/>
      <c r="AA200" s="61"/>
      <c r="AB200" s="61"/>
      <c r="AC200" s="63"/>
      <c r="AD200" s="64" t="s">
        <v>1321</v>
      </c>
      <c r="AE200" s="61" t="s">
        <v>1322</v>
      </c>
      <c r="AF200" s="61" t="s">
        <v>1323</v>
      </c>
      <c r="AG200" s="61" t="s">
        <v>1324</v>
      </c>
      <c r="AH200" s="61" t="s">
        <v>171</v>
      </c>
      <c r="AI200" s="93" t="s">
        <v>175</v>
      </c>
      <c r="AJ200" s="61" t="s">
        <v>75</v>
      </c>
      <c r="AK200" s="61"/>
      <c r="AL200" s="61" t="s">
        <v>1323</v>
      </c>
      <c r="AM200" s="61" t="s">
        <v>1325</v>
      </c>
      <c r="AN200" s="61" t="s">
        <v>171</v>
      </c>
      <c r="AO200" s="61" t="s">
        <v>188</v>
      </c>
      <c r="AP200" s="61" t="s">
        <v>180</v>
      </c>
      <c r="AQ200" s="61"/>
      <c r="AR200" s="61" t="s">
        <v>1326</v>
      </c>
      <c r="AS200" s="61" t="s">
        <v>1327</v>
      </c>
      <c r="AT200" s="61" t="s">
        <v>171</v>
      </c>
      <c r="AU200" s="61" t="s">
        <v>172</v>
      </c>
      <c r="AV200" s="61" t="s">
        <v>77</v>
      </c>
      <c r="AW200" s="61"/>
      <c r="AX200" s="61" t="s">
        <v>1328</v>
      </c>
      <c r="AY200" s="61"/>
      <c r="AZ200" s="61"/>
      <c r="BA200" s="61"/>
      <c r="BB200" s="61"/>
      <c r="BC200" s="63"/>
    </row>
    <row r="201" spans="1:55" s="50" customFormat="1" x14ac:dyDescent="0.25">
      <c r="A201" s="59" t="s">
        <v>55</v>
      </c>
      <c r="B201" s="67" t="s">
        <v>55</v>
      </c>
      <c r="C201" s="68" t="s">
        <v>55</v>
      </c>
      <c r="D201" s="61" t="s">
        <v>3682</v>
      </c>
      <c r="E201" s="63" t="s">
        <v>3447</v>
      </c>
      <c r="F201" s="64" t="s">
        <v>1320</v>
      </c>
      <c r="G201" s="61" t="s">
        <v>1319</v>
      </c>
      <c r="H201" s="61" t="s">
        <v>171</v>
      </c>
      <c r="I201" s="72" t="s">
        <v>172</v>
      </c>
      <c r="J201" s="61" t="s">
        <v>117</v>
      </c>
      <c r="K201" s="61" t="s">
        <v>60</v>
      </c>
      <c r="L201" s="61" t="s">
        <v>1320</v>
      </c>
      <c r="M201" s="61" t="s">
        <v>1316</v>
      </c>
      <c r="N201" s="61" t="s">
        <v>171</v>
      </c>
      <c r="O201" s="72" t="s">
        <v>172</v>
      </c>
      <c r="P201" s="61" t="s">
        <v>117</v>
      </c>
      <c r="Q201" s="61" t="s">
        <v>92</v>
      </c>
      <c r="R201" s="61" t="s">
        <v>1315</v>
      </c>
      <c r="S201" s="61" t="s">
        <v>1317</v>
      </c>
      <c r="T201" s="61" t="s">
        <v>171</v>
      </c>
      <c r="U201" s="61" t="s">
        <v>175</v>
      </c>
      <c r="V201" s="61" t="s">
        <v>80</v>
      </c>
      <c r="W201" s="61" t="s">
        <v>254</v>
      </c>
      <c r="X201" s="61" t="s">
        <v>1318</v>
      </c>
      <c r="Y201" s="61"/>
      <c r="Z201" s="61"/>
      <c r="AA201" s="61"/>
      <c r="AB201" s="61"/>
      <c r="AC201" s="63"/>
      <c r="AD201" s="64" t="s">
        <v>1329</v>
      </c>
      <c r="AE201" s="61" t="s">
        <v>1330</v>
      </c>
      <c r="AF201" s="61" t="s">
        <v>1328</v>
      </c>
      <c r="AG201" s="61" t="s">
        <v>1327</v>
      </c>
      <c r="AH201" s="61" t="s">
        <v>171</v>
      </c>
      <c r="AI201" s="61" t="s">
        <v>172</v>
      </c>
      <c r="AJ201" s="61" t="s">
        <v>77</v>
      </c>
      <c r="AK201" s="61"/>
      <c r="AL201" s="61" t="s">
        <v>1328</v>
      </c>
      <c r="AM201" s="61" t="s">
        <v>1324</v>
      </c>
      <c r="AN201" s="61" t="s">
        <v>171</v>
      </c>
      <c r="AO201" s="93" t="s">
        <v>175</v>
      </c>
      <c r="AP201" s="61" t="s">
        <v>75</v>
      </c>
      <c r="AQ201" s="61"/>
      <c r="AR201" s="61" t="s">
        <v>1323</v>
      </c>
      <c r="AS201" s="61" t="s">
        <v>1325</v>
      </c>
      <c r="AT201" s="61" t="s">
        <v>171</v>
      </c>
      <c r="AU201" s="61" t="s">
        <v>188</v>
      </c>
      <c r="AV201" s="61" t="s">
        <v>180</v>
      </c>
      <c r="AW201" s="61"/>
      <c r="AX201" s="61" t="s">
        <v>1326</v>
      </c>
      <c r="AY201" s="61"/>
      <c r="AZ201" s="61"/>
      <c r="BA201" s="61"/>
      <c r="BB201" s="61"/>
      <c r="BC201" s="63"/>
    </row>
    <row r="202" spans="1:55" s="50" customFormat="1" x14ac:dyDescent="0.25">
      <c r="A202" s="59" t="s">
        <v>55</v>
      </c>
      <c r="B202" s="67" t="s">
        <v>55</v>
      </c>
      <c r="C202" s="68" t="s">
        <v>55</v>
      </c>
      <c r="D202" s="61" t="s">
        <v>2776</v>
      </c>
      <c r="E202" s="63" t="s">
        <v>3448</v>
      </c>
      <c r="F202" s="64" t="s">
        <v>1318</v>
      </c>
      <c r="G202" s="61" t="s">
        <v>1317</v>
      </c>
      <c r="H202" s="61" t="s">
        <v>171</v>
      </c>
      <c r="I202" s="61" t="s">
        <v>175</v>
      </c>
      <c r="J202" s="61" t="s">
        <v>80</v>
      </c>
      <c r="K202" s="61" t="s">
        <v>254</v>
      </c>
      <c r="L202" s="61" t="s">
        <v>1318</v>
      </c>
      <c r="M202" s="61" t="s">
        <v>1319</v>
      </c>
      <c r="N202" s="61" t="s">
        <v>171</v>
      </c>
      <c r="O202" s="72" t="s">
        <v>172</v>
      </c>
      <c r="P202" s="61" t="s">
        <v>117</v>
      </c>
      <c r="Q202" s="61" t="s">
        <v>60</v>
      </c>
      <c r="R202" s="61" t="s">
        <v>1320</v>
      </c>
      <c r="S202" s="61" t="s">
        <v>1316</v>
      </c>
      <c r="T202" s="61" t="s">
        <v>171</v>
      </c>
      <c r="U202" s="72" t="s">
        <v>172</v>
      </c>
      <c r="V202" s="61" t="s">
        <v>117</v>
      </c>
      <c r="W202" s="61" t="s">
        <v>92</v>
      </c>
      <c r="X202" s="61" t="s">
        <v>1315</v>
      </c>
      <c r="Y202" s="61"/>
      <c r="Z202" s="61"/>
      <c r="AA202" s="61"/>
      <c r="AB202" s="61"/>
      <c r="AC202" s="63"/>
      <c r="AD202" s="64" t="s">
        <v>1331</v>
      </c>
      <c r="AE202" s="61" t="s">
        <v>1332</v>
      </c>
      <c r="AF202" s="61" t="s">
        <v>1326</v>
      </c>
      <c r="AG202" s="61" t="s">
        <v>1325</v>
      </c>
      <c r="AH202" s="61" t="s">
        <v>171</v>
      </c>
      <c r="AI202" s="61" t="s">
        <v>188</v>
      </c>
      <c r="AJ202" s="61" t="s">
        <v>180</v>
      </c>
      <c r="AK202" s="61"/>
      <c r="AL202" s="61" t="s">
        <v>1326</v>
      </c>
      <c r="AM202" s="61" t="s">
        <v>1327</v>
      </c>
      <c r="AN202" s="61" t="s">
        <v>171</v>
      </c>
      <c r="AO202" s="61" t="s">
        <v>172</v>
      </c>
      <c r="AP202" s="61" t="s">
        <v>77</v>
      </c>
      <c r="AQ202" s="61"/>
      <c r="AR202" s="61" t="s">
        <v>1328</v>
      </c>
      <c r="AS202" s="61" t="s">
        <v>1324</v>
      </c>
      <c r="AT202" s="61" t="s">
        <v>171</v>
      </c>
      <c r="AU202" s="93" t="s">
        <v>175</v>
      </c>
      <c r="AV202" s="61" t="s">
        <v>75</v>
      </c>
      <c r="AW202" s="61"/>
      <c r="AX202" s="61" t="s">
        <v>1323</v>
      </c>
      <c r="AY202" s="61"/>
      <c r="AZ202" s="61"/>
      <c r="BA202" s="61"/>
      <c r="BB202" s="61"/>
      <c r="BC202" s="63"/>
    </row>
    <row r="203" spans="1:55" s="50" customFormat="1" x14ac:dyDescent="0.25">
      <c r="A203" s="59" t="s">
        <v>55</v>
      </c>
      <c r="B203" s="67" t="s">
        <v>55</v>
      </c>
      <c r="C203" s="68" t="s">
        <v>55</v>
      </c>
      <c r="D203" s="61" t="s">
        <v>3683</v>
      </c>
      <c r="E203" s="63" t="s">
        <v>3449</v>
      </c>
      <c r="F203" s="64" t="s">
        <v>1333</v>
      </c>
      <c r="G203" s="61" t="s">
        <v>1334</v>
      </c>
      <c r="H203" s="61" t="s">
        <v>171</v>
      </c>
      <c r="I203" s="61" t="s">
        <v>179</v>
      </c>
      <c r="J203" s="61" t="s">
        <v>117</v>
      </c>
      <c r="K203" s="61" t="s">
        <v>118</v>
      </c>
      <c r="L203" s="61" t="s">
        <v>1333</v>
      </c>
      <c r="M203" s="61" t="s">
        <v>1335</v>
      </c>
      <c r="N203" s="61" t="s">
        <v>171</v>
      </c>
      <c r="O203" s="61" t="s">
        <v>179</v>
      </c>
      <c r="P203" s="61" t="s">
        <v>117</v>
      </c>
      <c r="Q203" s="61" t="s">
        <v>180</v>
      </c>
      <c r="R203" s="61" t="s">
        <v>1336</v>
      </c>
      <c r="S203" s="61" t="s">
        <v>1337</v>
      </c>
      <c r="T203" s="61" t="s">
        <v>171</v>
      </c>
      <c r="U203" s="61" t="s">
        <v>175</v>
      </c>
      <c r="V203" s="61" t="s">
        <v>80</v>
      </c>
      <c r="W203" s="61" t="s">
        <v>613</v>
      </c>
      <c r="X203" s="61" t="s">
        <v>1338</v>
      </c>
      <c r="Y203" s="61"/>
      <c r="Z203" s="61"/>
      <c r="AA203" s="61"/>
      <c r="AB203" s="61"/>
      <c r="AC203" s="63"/>
      <c r="AD203" s="64" t="s">
        <v>1339</v>
      </c>
      <c r="AE203" s="61" t="s">
        <v>1340</v>
      </c>
      <c r="AF203" s="61" t="s">
        <v>190</v>
      </c>
      <c r="AG203" s="61" t="s">
        <v>1341</v>
      </c>
      <c r="AH203" s="61" t="s">
        <v>171</v>
      </c>
      <c r="AI203" s="61" t="s">
        <v>188</v>
      </c>
      <c r="AJ203" s="61" t="s">
        <v>117</v>
      </c>
      <c r="AK203" s="61" t="s">
        <v>89</v>
      </c>
      <c r="AL203" s="61" t="s">
        <v>190</v>
      </c>
      <c r="AM203" s="61" t="s">
        <v>1342</v>
      </c>
      <c r="AN203" s="61" t="s">
        <v>171</v>
      </c>
      <c r="AO203" s="93" t="s">
        <v>175</v>
      </c>
      <c r="AP203" s="61" t="s">
        <v>75</v>
      </c>
      <c r="AQ203" s="61"/>
      <c r="AR203" s="61" t="s">
        <v>1343</v>
      </c>
      <c r="AS203" s="61" t="s">
        <v>1344</v>
      </c>
      <c r="AT203" s="61" t="s">
        <v>171</v>
      </c>
      <c r="AU203" s="61" t="s">
        <v>172</v>
      </c>
      <c r="AV203" s="61" t="s">
        <v>77</v>
      </c>
      <c r="AW203" s="61"/>
      <c r="AX203" s="61" t="s">
        <v>1345</v>
      </c>
      <c r="AY203" s="61"/>
      <c r="AZ203" s="61"/>
      <c r="BA203" s="61"/>
      <c r="BB203" s="61"/>
      <c r="BC203" s="63"/>
    </row>
    <row r="204" spans="1:55" s="50" customFormat="1" x14ac:dyDescent="0.25">
      <c r="A204" s="59" t="s">
        <v>55</v>
      </c>
      <c r="B204" s="67" t="s">
        <v>55</v>
      </c>
      <c r="C204" s="68" t="s">
        <v>55</v>
      </c>
      <c r="D204" s="61" t="s">
        <v>3684</v>
      </c>
      <c r="E204" s="63" t="s">
        <v>3450</v>
      </c>
      <c r="F204" s="64" t="s">
        <v>1346</v>
      </c>
      <c r="G204" s="61" t="s">
        <v>1337</v>
      </c>
      <c r="H204" s="61" t="s">
        <v>171</v>
      </c>
      <c r="I204" s="61" t="s">
        <v>175</v>
      </c>
      <c r="J204" s="61" t="s">
        <v>80</v>
      </c>
      <c r="K204" s="61" t="s">
        <v>613</v>
      </c>
      <c r="L204" s="61" t="s">
        <v>1338</v>
      </c>
      <c r="M204" s="61" t="s">
        <v>1334</v>
      </c>
      <c r="N204" s="61" t="s">
        <v>171</v>
      </c>
      <c r="O204" s="61" t="s">
        <v>179</v>
      </c>
      <c r="P204" s="61" t="s">
        <v>117</v>
      </c>
      <c r="Q204" s="61" t="s">
        <v>118</v>
      </c>
      <c r="R204" s="61" t="s">
        <v>1333</v>
      </c>
      <c r="S204" s="61" t="s">
        <v>1335</v>
      </c>
      <c r="T204" s="61" t="s">
        <v>171</v>
      </c>
      <c r="U204" s="61" t="s">
        <v>179</v>
      </c>
      <c r="V204" s="61" t="s">
        <v>117</v>
      </c>
      <c r="W204" s="61" t="s">
        <v>180</v>
      </c>
      <c r="X204" s="61" t="s">
        <v>1336</v>
      </c>
      <c r="Y204" s="61"/>
      <c r="Z204" s="61"/>
      <c r="AA204" s="61"/>
      <c r="AB204" s="61"/>
      <c r="AC204" s="63"/>
      <c r="AD204" s="64" t="s">
        <v>1347</v>
      </c>
      <c r="AE204" s="61" t="s">
        <v>1348</v>
      </c>
      <c r="AF204" s="61" t="s">
        <v>1345</v>
      </c>
      <c r="AG204" s="61" t="s">
        <v>1344</v>
      </c>
      <c r="AH204" s="61" t="s">
        <v>171</v>
      </c>
      <c r="AI204" s="61" t="s">
        <v>172</v>
      </c>
      <c r="AJ204" s="61" t="s">
        <v>77</v>
      </c>
      <c r="AK204" s="61"/>
      <c r="AL204" s="61" t="s">
        <v>1345</v>
      </c>
      <c r="AM204" s="61" t="s">
        <v>1341</v>
      </c>
      <c r="AN204" s="61" t="s">
        <v>171</v>
      </c>
      <c r="AO204" s="61" t="s">
        <v>188</v>
      </c>
      <c r="AP204" s="61" t="s">
        <v>117</v>
      </c>
      <c r="AQ204" s="61" t="s">
        <v>89</v>
      </c>
      <c r="AR204" s="61" t="s">
        <v>190</v>
      </c>
      <c r="AS204" s="61" t="s">
        <v>1342</v>
      </c>
      <c r="AT204" s="61" t="s">
        <v>171</v>
      </c>
      <c r="AU204" s="93" t="s">
        <v>175</v>
      </c>
      <c r="AV204" s="61" t="s">
        <v>75</v>
      </c>
      <c r="AW204" s="61"/>
      <c r="AX204" s="61" t="s">
        <v>1343</v>
      </c>
      <c r="AY204" s="61"/>
      <c r="AZ204" s="61"/>
      <c r="BA204" s="61"/>
      <c r="BB204" s="61"/>
      <c r="BC204" s="63"/>
    </row>
    <row r="205" spans="1:55" s="50" customFormat="1" x14ac:dyDescent="0.25">
      <c r="A205" s="59" t="s">
        <v>55</v>
      </c>
      <c r="B205" s="67" t="s">
        <v>55</v>
      </c>
      <c r="C205" s="68" t="s">
        <v>55</v>
      </c>
      <c r="D205" s="61" t="s">
        <v>3685</v>
      </c>
      <c r="E205" s="63" t="s">
        <v>3451</v>
      </c>
      <c r="F205" s="64" t="s">
        <v>1336</v>
      </c>
      <c r="G205" s="61" t="s">
        <v>1335</v>
      </c>
      <c r="H205" s="61" t="s">
        <v>171</v>
      </c>
      <c r="I205" s="61" t="s">
        <v>179</v>
      </c>
      <c r="J205" s="61" t="s">
        <v>117</v>
      </c>
      <c r="K205" s="61" t="s">
        <v>180</v>
      </c>
      <c r="L205" s="61" t="s">
        <v>1336</v>
      </c>
      <c r="M205" s="61" t="s">
        <v>1337</v>
      </c>
      <c r="N205" s="61" t="s">
        <v>171</v>
      </c>
      <c r="O205" s="61" t="s">
        <v>175</v>
      </c>
      <c r="P205" s="61" t="s">
        <v>80</v>
      </c>
      <c r="Q205" s="61" t="s">
        <v>613</v>
      </c>
      <c r="R205" s="61" t="s">
        <v>1338</v>
      </c>
      <c r="S205" s="61" t="s">
        <v>1334</v>
      </c>
      <c r="T205" s="61" t="s">
        <v>171</v>
      </c>
      <c r="U205" s="61" t="s">
        <v>179</v>
      </c>
      <c r="V205" s="61" t="s">
        <v>117</v>
      </c>
      <c r="W205" s="61" t="s">
        <v>118</v>
      </c>
      <c r="X205" s="61" t="s">
        <v>1333</v>
      </c>
      <c r="Y205" s="61"/>
      <c r="Z205" s="61"/>
      <c r="AA205" s="61"/>
      <c r="AB205" s="61"/>
      <c r="AC205" s="63"/>
      <c r="AD205" s="64" t="s">
        <v>1349</v>
      </c>
      <c r="AE205" s="61" t="s">
        <v>1350</v>
      </c>
      <c r="AF205" s="61" t="s">
        <v>1343</v>
      </c>
      <c r="AG205" s="61" t="s">
        <v>1342</v>
      </c>
      <c r="AH205" s="61" t="s">
        <v>171</v>
      </c>
      <c r="AI205" s="93" t="s">
        <v>175</v>
      </c>
      <c r="AJ205" s="61" t="s">
        <v>75</v>
      </c>
      <c r="AK205" s="61"/>
      <c r="AL205" s="61" t="s">
        <v>1343</v>
      </c>
      <c r="AM205" s="61" t="s">
        <v>1344</v>
      </c>
      <c r="AN205" s="61" t="s">
        <v>171</v>
      </c>
      <c r="AO205" s="61" t="s">
        <v>172</v>
      </c>
      <c r="AP205" s="61" t="s">
        <v>77</v>
      </c>
      <c r="AQ205" s="61"/>
      <c r="AR205" s="61" t="s">
        <v>1345</v>
      </c>
      <c r="AS205" s="61" t="s">
        <v>1341</v>
      </c>
      <c r="AT205" s="61" t="s">
        <v>171</v>
      </c>
      <c r="AU205" s="61" t="s">
        <v>188</v>
      </c>
      <c r="AV205" s="61" t="s">
        <v>117</v>
      </c>
      <c r="AW205" s="61" t="s">
        <v>89</v>
      </c>
      <c r="AX205" s="61" t="s">
        <v>190</v>
      </c>
      <c r="AY205" s="61"/>
      <c r="AZ205" s="61"/>
      <c r="BA205" s="61"/>
      <c r="BB205" s="61"/>
      <c r="BC205" s="63"/>
    </row>
    <row r="206" spans="1:55" s="50" customFormat="1" x14ac:dyDescent="0.25">
      <c r="A206" s="59" t="s">
        <v>55</v>
      </c>
      <c r="B206" s="67" t="s">
        <v>55</v>
      </c>
      <c r="C206" s="68" t="s">
        <v>55</v>
      </c>
      <c r="D206" s="61" t="s">
        <v>2777</v>
      </c>
      <c r="E206" s="63" t="s">
        <v>3452</v>
      </c>
      <c r="F206" s="64" t="s">
        <v>1351</v>
      </c>
      <c r="G206" s="61" t="s">
        <v>1352</v>
      </c>
      <c r="H206" s="61" t="s">
        <v>171</v>
      </c>
      <c r="I206" s="61" t="s">
        <v>175</v>
      </c>
      <c r="J206" s="61" t="s">
        <v>80</v>
      </c>
      <c r="K206" s="61" t="s">
        <v>316</v>
      </c>
      <c r="L206" s="61" t="s">
        <v>1351</v>
      </c>
      <c r="M206" s="61" t="s">
        <v>1353</v>
      </c>
      <c r="N206" s="61" t="s">
        <v>171</v>
      </c>
      <c r="O206" s="61" t="s">
        <v>827</v>
      </c>
      <c r="P206" s="61" t="s">
        <v>117</v>
      </c>
      <c r="Q206" s="61" t="s">
        <v>459</v>
      </c>
      <c r="R206" s="61" t="s">
        <v>1354</v>
      </c>
      <c r="S206" s="61" t="s">
        <v>1355</v>
      </c>
      <c r="T206" s="61" t="s">
        <v>171</v>
      </c>
      <c r="U206" s="61" t="s">
        <v>172</v>
      </c>
      <c r="V206" s="61" t="s">
        <v>173</v>
      </c>
      <c r="W206" s="61" t="s">
        <v>65</v>
      </c>
      <c r="X206" s="61" t="s">
        <v>1356</v>
      </c>
      <c r="Y206" s="61"/>
      <c r="Z206" s="61"/>
      <c r="AA206" s="61"/>
      <c r="AB206" s="61"/>
      <c r="AC206" s="63"/>
      <c r="AD206" s="64" t="s">
        <v>1357</v>
      </c>
      <c r="AE206" s="61" t="s">
        <v>1358</v>
      </c>
      <c r="AF206" s="61" t="s">
        <v>1222</v>
      </c>
      <c r="AG206" s="61" t="s">
        <v>1359</v>
      </c>
      <c r="AH206" s="61" t="s">
        <v>171</v>
      </c>
      <c r="AI206" s="61" t="s">
        <v>827</v>
      </c>
      <c r="AJ206" s="61" t="s">
        <v>102</v>
      </c>
      <c r="AK206" s="61"/>
      <c r="AL206" s="61" t="s">
        <v>1222</v>
      </c>
      <c r="AM206" s="61" t="s">
        <v>1360</v>
      </c>
      <c r="AN206" s="61" t="s">
        <v>171</v>
      </c>
      <c r="AO206" s="61" t="s">
        <v>827</v>
      </c>
      <c r="AP206" s="61" t="s">
        <v>145</v>
      </c>
      <c r="AQ206" s="61"/>
      <c r="AR206" s="61" t="s">
        <v>1361</v>
      </c>
      <c r="AS206" s="61" t="s">
        <v>1362</v>
      </c>
      <c r="AT206" s="61" t="s">
        <v>171</v>
      </c>
      <c r="AU206" s="61" t="s">
        <v>172</v>
      </c>
      <c r="AV206" s="61" t="s">
        <v>77</v>
      </c>
      <c r="AW206" s="61"/>
      <c r="AX206" s="61" t="s">
        <v>1363</v>
      </c>
      <c r="AY206" s="61"/>
      <c r="AZ206" s="61"/>
      <c r="BA206" s="61"/>
      <c r="BB206" s="61"/>
      <c r="BC206" s="63"/>
    </row>
    <row r="207" spans="1:55" s="50" customFormat="1" x14ac:dyDescent="0.25">
      <c r="A207" s="59" t="s">
        <v>55</v>
      </c>
      <c r="B207" s="67" t="s">
        <v>55</v>
      </c>
      <c r="C207" s="68" t="s">
        <v>55</v>
      </c>
      <c r="D207" s="61" t="s">
        <v>3686</v>
      </c>
      <c r="E207" s="63" t="s">
        <v>3453</v>
      </c>
      <c r="F207" s="64" t="s">
        <v>1356</v>
      </c>
      <c r="G207" s="61" t="s">
        <v>1355</v>
      </c>
      <c r="H207" s="61" t="s">
        <v>171</v>
      </c>
      <c r="I207" s="61" t="s">
        <v>172</v>
      </c>
      <c r="J207" s="61" t="s">
        <v>173</v>
      </c>
      <c r="K207" s="61" t="s">
        <v>65</v>
      </c>
      <c r="L207" s="61" t="s">
        <v>1356</v>
      </c>
      <c r="M207" s="61" t="s">
        <v>1352</v>
      </c>
      <c r="N207" s="61" t="s">
        <v>171</v>
      </c>
      <c r="O207" s="61" t="s">
        <v>175</v>
      </c>
      <c r="P207" s="61" t="s">
        <v>80</v>
      </c>
      <c r="Q207" s="61" t="s">
        <v>316</v>
      </c>
      <c r="R207" s="61" t="s">
        <v>1351</v>
      </c>
      <c r="S207" s="61" t="s">
        <v>1353</v>
      </c>
      <c r="T207" s="61" t="s">
        <v>171</v>
      </c>
      <c r="U207" s="61" t="s">
        <v>827</v>
      </c>
      <c r="V207" s="61" t="s">
        <v>117</v>
      </c>
      <c r="W207" s="61" t="s">
        <v>459</v>
      </c>
      <c r="X207" s="61" t="s">
        <v>1354</v>
      </c>
      <c r="Y207" s="61"/>
      <c r="Z207" s="61"/>
      <c r="AA207" s="61"/>
      <c r="AB207" s="61"/>
      <c r="AC207" s="63"/>
      <c r="AD207" s="64" t="s">
        <v>1364</v>
      </c>
      <c r="AE207" s="61" t="s">
        <v>1365</v>
      </c>
      <c r="AF207" s="61" t="s">
        <v>1363</v>
      </c>
      <c r="AG207" s="61" t="s">
        <v>1362</v>
      </c>
      <c r="AH207" s="61" t="s">
        <v>171</v>
      </c>
      <c r="AI207" s="61" t="s">
        <v>172</v>
      </c>
      <c r="AJ207" s="61" t="s">
        <v>77</v>
      </c>
      <c r="AK207" s="61"/>
      <c r="AL207" s="61" t="s">
        <v>1363</v>
      </c>
      <c r="AM207" s="61" t="s">
        <v>1359</v>
      </c>
      <c r="AN207" s="61" t="s">
        <v>171</v>
      </c>
      <c r="AO207" s="61" t="s">
        <v>827</v>
      </c>
      <c r="AP207" s="61" t="s">
        <v>102</v>
      </c>
      <c r="AQ207" s="61"/>
      <c r="AR207" s="61" t="s">
        <v>1222</v>
      </c>
      <c r="AS207" s="61" t="s">
        <v>1360</v>
      </c>
      <c r="AT207" s="61" t="s">
        <v>171</v>
      </c>
      <c r="AU207" s="61" t="s">
        <v>827</v>
      </c>
      <c r="AV207" s="61" t="s">
        <v>145</v>
      </c>
      <c r="AW207" s="61"/>
      <c r="AX207" s="61" t="s">
        <v>1361</v>
      </c>
      <c r="AY207" s="61"/>
      <c r="AZ207" s="61"/>
      <c r="BA207" s="61"/>
      <c r="BB207" s="61"/>
      <c r="BC207" s="63"/>
    </row>
    <row r="208" spans="1:55" s="50" customFormat="1" x14ac:dyDescent="0.25">
      <c r="A208" s="59" t="s">
        <v>55</v>
      </c>
      <c r="B208" s="67" t="s">
        <v>55</v>
      </c>
      <c r="C208" s="68" t="s">
        <v>55</v>
      </c>
      <c r="D208" s="61" t="s">
        <v>3687</v>
      </c>
      <c r="E208" s="63" t="s">
        <v>3454</v>
      </c>
      <c r="F208" s="64" t="s">
        <v>1354</v>
      </c>
      <c r="G208" s="61" t="s">
        <v>1353</v>
      </c>
      <c r="H208" s="61" t="s">
        <v>171</v>
      </c>
      <c r="I208" s="61" t="s">
        <v>827</v>
      </c>
      <c r="J208" s="61" t="s">
        <v>117</v>
      </c>
      <c r="K208" s="61" t="s">
        <v>459</v>
      </c>
      <c r="L208" s="61" t="s">
        <v>1354</v>
      </c>
      <c r="M208" s="61" t="s">
        <v>1355</v>
      </c>
      <c r="N208" s="61" t="s">
        <v>171</v>
      </c>
      <c r="O208" s="61" t="s">
        <v>172</v>
      </c>
      <c r="P208" s="61" t="s">
        <v>173</v>
      </c>
      <c r="Q208" s="61" t="s">
        <v>65</v>
      </c>
      <c r="R208" s="61" t="s">
        <v>1356</v>
      </c>
      <c r="S208" s="61" t="s">
        <v>1352</v>
      </c>
      <c r="T208" s="61" t="s">
        <v>171</v>
      </c>
      <c r="U208" s="61" t="s">
        <v>175</v>
      </c>
      <c r="V208" s="61" t="s">
        <v>80</v>
      </c>
      <c r="W208" s="61" t="s">
        <v>316</v>
      </c>
      <c r="X208" s="61" t="s">
        <v>1351</v>
      </c>
      <c r="Y208" s="61"/>
      <c r="Z208" s="61"/>
      <c r="AA208" s="61"/>
      <c r="AB208" s="61"/>
      <c r="AC208" s="63"/>
      <c r="AD208" s="64" t="s">
        <v>1366</v>
      </c>
      <c r="AE208" s="61" t="s">
        <v>1367</v>
      </c>
      <c r="AF208" s="61" t="s">
        <v>1361</v>
      </c>
      <c r="AG208" s="61" t="s">
        <v>1360</v>
      </c>
      <c r="AH208" s="61" t="s">
        <v>171</v>
      </c>
      <c r="AI208" s="61" t="s">
        <v>827</v>
      </c>
      <c r="AJ208" s="61" t="s">
        <v>145</v>
      </c>
      <c r="AK208" s="61"/>
      <c r="AL208" s="61" t="s">
        <v>1361</v>
      </c>
      <c r="AM208" s="61" t="s">
        <v>1362</v>
      </c>
      <c r="AN208" s="61" t="s">
        <v>171</v>
      </c>
      <c r="AO208" s="61" t="s">
        <v>172</v>
      </c>
      <c r="AP208" s="61" t="s">
        <v>77</v>
      </c>
      <c r="AQ208" s="61"/>
      <c r="AR208" s="61" t="s">
        <v>1363</v>
      </c>
      <c r="AS208" s="61" t="s">
        <v>1359</v>
      </c>
      <c r="AT208" s="61" t="s">
        <v>171</v>
      </c>
      <c r="AU208" s="61" t="s">
        <v>827</v>
      </c>
      <c r="AV208" s="61" t="s">
        <v>102</v>
      </c>
      <c r="AW208" s="61"/>
      <c r="AX208" s="61" t="s">
        <v>1222</v>
      </c>
      <c r="AY208" s="61"/>
      <c r="AZ208" s="61"/>
      <c r="BA208" s="61"/>
      <c r="BB208" s="61"/>
      <c r="BC208" s="63"/>
    </row>
    <row r="209" spans="1:55" x14ac:dyDescent="0.25">
      <c r="A209" s="11" t="s">
        <v>55</v>
      </c>
      <c r="B209" s="7" t="s">
        <v>55</v>
      </c>
      <c r="C209" s="54" t="s">
        <v>3778</v>
      </c>
      <c r="D209" s="5" t="s">
        <v>1368</v>
      </c>
      <c r="E209" s="8" t="s">
        <v>3455</v>
      </c>
      <c r="F209" s="10" t="s">
        <v>1369</v>
      </c>
      <c r="G209" s="5" t="s">
        <v>1370</v>
      </c>
      <c r="H209" s="5" t="s">
        <v>143</v>
      </c>
      <c r="I209" s="5" t="s">
        <v>144</v>
      </c>
      <c r="J209" s="5" t="s">
        <v>117</v>
      </c>
      <c r="K209" s="5" t="s">
        <v>118</v>
      </c>
      <c r="L209" s="5" t="s">
        <v>1369</v>
      </c>
      <c r="M209" s="5" t="s">
        <v>1371</v>
      </c>
      <c r="N209" s="5" t="s">
        <v>143</v>
      </c>
      <c r="O209" s="5" t="s">
        <v>144</v>
      </c>
      <c r="P209" s="5" t="s">
        <v>80</v>
      </c>
      <c r="Q209" s="5" t="s">
        <v>254</v>
      </c>
      <c r="R209" s="5" t="s">
        <v>1372</v>
      </c>
      <c r="S209" s="5" t="s">
        <v>1373</v>
      </c>
      <c r="T209" s="5" t="s">
        <v>143</v>
      </c>
      <c r="U209" s="5" t="s">
        <v>144</v>
      </c>
      <c r="V209" s="5" t="s">
        <v>100</v>
      </c>
      <c r="W209" s="5"/>
      <c r="X209" s="5" t="s">
        <v>1374</v>
      </c>
      <c r="Y209" s="5"/>
      <c r="Z209" s="5"/>
      <c r="AA209" s="5"/>
      <c r="AB209" s="5"/>
      <c r="AC209" s="8"/>
      <c r="AD209" s="10" t="s">
        <v>1375</v>
      </c>
      <c r="AE209" s="5" t="s">
        <v>1376</v>
      </c>
      <c r="AF209" s="5" t="s">
        <v>69</v>
      </c>
      <c r="AG209" s="5" t="s">
        <v>304</v>
      </c>
      <c r="AH209" s="5" t="s">
        <v>143</v>
      </c>
      <c r="AI209" s="5" t="s">
        <v>144</v>
      </c>
      <c r="AJ209" s="5" t="s">
        <v>504</v>
      </c>
      <c r="AK209" s="5"/>
      <c r="AL209" s="5" t="s">
        <v>69</v>
      </c>
      <c r="AM209" s="5" t="s">
        <v>304</v>
      </c>
      <c r="AN209" s="5" t="s">
        <v>143</v>
      </c>
      <c r="AO209" s="5" t="s">
        <v>144</v>
      </c>
      <c r="AP209" s="5" t="s">
        <v>504</v>
      </c>
      <c r="AQ209" s="5"/>
      <c r="AR209" s="5" t="s">
        <v>69</v>
      </c>
      <c r="AS209" s="5" t="s">
        <v>304</v>
      </c>
      <c r="AT209" s="5" t="s">
        <v>143</v>
      </c>
      <c r="AU209" s="5" t="s">
        <v>144</v>
      </c>
      <c r="AV209" s="5" t="s">
        <v>504</v>
      </c>
      <c r="AW209" s="5"/>
      <c r="AX209" s="5" t="s">
        <v>69</v>
      </c>
      <c r="AY209" s="5"/>
      <c r="AZ209" s="5"/>
      <c r="BA209" s="5"/>
      <c r="BB209" s="5"/>
      <c r="BC209" s="8"/>
    </row>
    <row r="210" spans="1:55" x14ac:dyDescent="0.25">
      <c r="A210" s="11" t="s">
        <v>55</v>
      </c>
      <c r="B210" s="7" t="s">
        <v>55</v>
      </c>
      <c r="C210" s="54" t="s">
        <v>3778</v>
      </c>
      <c r="D210" s="5" t="s">
        <v>1377</v>
      </c>
      <c r="E210" s="8" t="s">
        <v>3456</v>
      </c>
      <c r="F210" s="10" t="s">
        <v>1374</v>
      </c>
      <c r="G210" s="5" t="s">
        <v>1373</v>
      </c>
      <c r="H210" s="5" t="s">
        <v>143</v>
      </c>
      <c r="I210" s="5" t="s">
        <v>144</v>
      </c>
      <c r="J210" s="5" t="s">
        <v>100</v>
      </c>
      <c r="K210" s="5"/>
      <c r="L210" s="5" t="s">
        <v>1374</v>
      </c>
      <c r="M210" s="5" t="s">
        <v>1370</v>
      </c>
      <c r="N210" s="5" t="s">
        <v>143</v>
      </c>
      <c r="O210" s="5" t="s">
        <v>144</v>
      </c>
      <c r="P210" s="5" t="s">
        <v>117</v>
      </c>
      <c r="Q210" s="5" t="s">
        <v>118</v>
      </c>
      <c r="R210" s="5" t="s">
        <v>1369</v>
      </c>
      <c r="S210" s="5" t="s">
        <v>1371</v>
      </c>
      <c r="T210" s="5" t="s">
        <v>143</v>
      </c>
      <c r="U210" s="5" t="s">
        <v>144</v>
      </c>
      <c r="V210" s="5" t="s">
        <v>80</v>
      </c>
      <c r="W210" s="5" t="s">
        <v>254</v>
      </c>
      <c r="X210" s="5" t="s">
        <v>1372</v>
      </c>
      <c r="Y210" s="5"/>
      <c r="Z210" s="5"/>
      <c r="AA210" s="5"/>
      <c r="AB210" s="5"/>
      <c r="AC210" s="8"/>
      <c r="AD210" s="10" t="s">
        <v>1378</v>
      </c>
      <c r="AE210" s="5" t="s">
        <v>1379</v>
      </c>
      <c r="AF210" s="5" t="s">
        <v>69</v>
      </c>
      <c r="AG210" s="5" t="s">
        <v>304</v>
      </c>
      <c r="AH210" s="5" t="s">
        <v>143</v>
      </c>
      <c r="AI210" s="5" t="s">
        <v>144</v>
      </c>
      <c r="AJ210" s="5" t="s">
        <v>504</v>
      </c>
      <c r="AK210" s="5"/>
      <c r="AL210" s="5" t="s">
        <v>69</v>
      </c>
      <c r="AM210" s="5" t="s">
        <v>304</v>
      </c>
      <c r="AN210" s="5" t="s">
        <v>143</v>
      </c>
      <c r="AO210" s="5" t="s">
        <v>144</v>
      </c>
      <c r="AP210" s="5" t="s">
        <v>504</v>
      </c>
      <c r="AQ210" s="5"/>
      <c r="AR210" s="5" t="s">
        <v>69</v>
      </c>
      <c r="AS210" s="5" t="s">
        <v>304</v>
      </c>
      <c r="AT210" s="5" t="s">
        <v>143</v>
      </c>
      <c r="AU210" s="5" t="s">
        <v>144</v>
      </c>
      <c r="AV210" s="5" t="s">
        <v>504</v>
      </c>
      <c r="AW210" s="5"/>
      <c r="AX210" s="5" t="s">
        <v>69</v>
      </c>
      <c r="AY210" s="5"/>
      <c r="AZ210" s="5"/>
      <c r="BA210" s="5"/>
      <c r="BB210" s="5"/>
      <c r="BC210" s="8"/>
    </row>
    <row r="211" spans="1:55" x14ac:dyDescent="0.25">
      <c r="A211" s="11" t="s">
        <v>55</v>
      </c>
      <c r="B211" s="7" t="s">
        <v>55</v>
      </c>
      <c r="C211" s="54" t="s">
        <v>3778</v>
      </c>
      <c r="D211" s="5" t="s">
        <v>1380</v>
      </c>
      <c r="E211" s="8" t="s">
        <v>3457</v>
      </c>
      <c r="F211" s="10" t="s">
        <v>1372</v>
      </c>
      <c r="G211" s="5" t="s">
        <v>1371</v>
      </c>
      <c r="H211" s="5" t="s">
        <v>143</v>
      </c>
      <c r="I211" s="5" t="s">
        <v>144</v>
      </c>
      <c r="J211" s="5" t="s">
        <v>80</v>
      </c>
      <c r="K211" s="5" t="s">
        <v>254</v>
      </c>
      <c r="L211" s="5" t="s">
        <v>1372</v>
      </c>
      <c r="M211" s="5" t="s">
        <v>1373</v>
      </c>
      <c r="N211" s="5" t="s">
        <v>143</v>
      </c>
      <c r="O211" s="5" t="s">
        <v>144</v>
      </c>
      <c r="P211" s="5" t="s">
        <v>100</v>
      </c>
      <c r="Q211" s="5"/>
      <c r="R211" s="5" t="s">
        <v>1374</v>
      </c>
      <c r="S211" s="5" t="s">
        <v>1370</v>
      </c>
      <c r="T211" s="5" t="s">
        <v>143</v>
      </c>
      <c r="U211" s="5" t="s">
        <v>144</v>
      </c>
      <c r="V211" s="5" t="s">
        <v>117</v>
      </c>
      <c r="W211" s="5" t="s">
        <v>118</v>
      </c>
      <c r="X211" s="5" t="s">
        <v>1369</v>
      </c>
      <c r="Y211" s="5"/>
      <c r="Z211" s="5"/>
      <c r="AA211" s="5"/>
      <c r="AB211" s="5"/>
      <c r="AC211" s="8"/>
      <c r="AD211" s="10" t="s">
        <v>1381</v>
      </c>
      <c r="AE211" s="5" t="s">
        <v>1382</v>
      </c>
      <c r="AF211" s="5" t="s">
        <v>69</v>
      </c>
      <c r="AG211" s="5" t="s">
        <v>304</v>
      </c>
      <c r="AH211" s="5" t="s">
        <v>143</v>
      </c>
      <c r="AI211" s="5" t="s">
        <v>144</v>
      </c>
      <c r="AJ211" s="5" t="s">
        <v>504</v>
      </c>
      <c r="AK211" s="5"/>
      <c r="AL211" s="5" t="s">
        <v>69</v>
      </c>
      <c r="AM211" s="5" t="s">
        <v>304</v>
      </c>
      <c r="AN211" s="5" t="s">
        <v>143</v>
      </c>
      <c r="AO211" s="5" t="s">
        <v>144</v>
      </c>
      <c r="AP211" s="5" t="s">
        <v>504</v>
      </c>
      <c r="AQ211" s="5"/>
      <c r="AR211" s="5" t="s">
        <v>69</v>
      </c>
      <c r="AS211" s="5" t="s">
        <v>304</v>
      </c>
      <c r="AT211" s="5" t="s">
        <v>143</v>
      </c>
      <c r="AU211" s="5" t="s">
        <v>144</v>
      </c>
      <c r="AV211" s="5" t="s">
        <v>504</v>
      </c>
      <c r="AW211" s="5"/>
      <c r="AX211" s="5" t="s">
        <v>69</v>
      </c>
      <c r="AY211" s="5"/>
      <c r="AZ211" s="5"/>
      <c r="BA211" s="5"/>
      <c r="BB211" s="5"/>
      <c r="BC211" s="8"/>
    </row>
    <row r="212" spans="1:55" s="50" customFormat="1" x14ac:dyDescent="0.25">
      <c r="A212" s="59" t="s">
        <v>3187</v>
      </c>
      <c r="B212" s="67" t="s">
        <v>55</v>
      </c>
      <c r="C212" s="67" t="s">
        <v>3777</v>
      </c>
      <c r="D212" s="61" t="s">
        <v>3691</v>
      </c>
      <c r="E212" s="63" t="s">
        <v>3458</v>
      </c>
      <c r="F212" s="64" t="s">
        <v>1383</v>
      </c>
      <c r="G212" s="61" t="s">
        <v>1384</v>
      </c>
      <c r="H212" s="61" t="s">
        <v>143</v>
      </c>
      <c r="I212" s="61" t="s">
        <v>144</v>
      </c>
      <c r="J212" s="61" t="s">
        <v>117</v>
      </c>
      <c r="K212" s="61" t="s">
        <v>60</v>
      </c>
      <c r="L212" s="61" t="s">
        <v>1383</v>
      </c>
      <c r="M212" s="61" t="s">
        <v>1385</v>
      </c>
      <c r="N212" s="61" t="s">
        <v>143</v>
      </c>
      <c r="O212" s="61" t="s">
        <v>144</v>
      </c>
      <c r="P212" s="61" t="s">
        <v>80</v>
      </c>
      <c r="Q212" s="61" t="s">
        <v>316</v>
      </c>
      <c r="R212" s="61" t="s">
        <v>1386</v>
      </c>
      <c r="S212" s="61" t="s">
        <v>1387</v>
      </c>
      <c r="T212" s="61" t="s">
        <v>143</v>
      </c>
      <c r="U212" s="61" t="s">
        <v>144</v>
      </c>
      <c r="V212" s="61" t="s">
        <v>180</v>
      </c>
      <c r="W212" s="61"/>
      <c r="X212" s="61" t="s">
        <v>1388</v>
      </c>
      <c r="Y212" s="61"/>
      <c r="Z212" s="61"/>
      <c r="AA212" s="61"/>
      <c r="AB212" s="61"/>
      <c r="AC212" s="63"/>
      <c r="AD212" s="64" t="s">
        <v>1389</v>
      </c>
      <c r="AE212" s="61" t="s">
        <v>1390</v>
      </c>
      <c r="AF212" s="5" t="s">
        <v>1374</v>
      </c>
      <c r="AG212" s="61" t="s">
        <v>304</v>
      </c>
      <c r="AH212" s="61" t="s">
        <v>143</v>
      </c>
      <c r="AI212" s="61" t="s">
        <v>144</v>
      </c>
      <c r="AJ212" s="61" t="s">
        <v>100</v>
      </c>
      <c r="AK212" s="61"/>
      <c r="AL212" s="5" t="s">
        <v>1374</v>
      </c>
      <c r="AM212" s="61" t="s">
        <v>304</v>
      </c>
      <c r="AN212" s="61" t="s">
        <v>143</v>
      </c>
      <c r="AO212" s="61" t="s">
        <v>144</v>
      </c>
      <c r="AP212" s="61" t="s">
        <v>1391</v>
      </c>
      <c r="AQ212" s="61" t="s">
        <v>1034</v>
      </c>
      <c r="AR212" s="5" t="s">
        <v>3243</v>
      </c>
      <c r="AS212" s="61" t="s">
        <v>304</v>
      </c>
      <c r="AT212" s="61" t="s">
        <v>143</v>
      </c>
      <c r="AU212" s="61" t="s">
        <v>144</v>
      </c>
      <c r="AV212" s="61" t="s">
        <v>77</v>
      </c>
      <c r="AW212" s="61"/>
      <c r="AX212" s="5" t="s">
        <v>1412</v>
      </c>
      <c r="AY212" s="61" t="s">
        <v>67</v>
      </c>
      <c r="AZ212" s="61" t="s">
        <v>143</v>
      </c>
      <c r="BA212" s="61" t="s">
        <v>1392</v>
      </c>
      <c r="BB212" s="61" t="s">
        <v>1393</v>
      </c>
      <c r="BC212" s="63" t="s">
        <v>1394</v>
      </c>
    </row>
    <row r="213" spans="1:55" s="50" customFormat="1" x14ac:dyDescent="0.25">
      <c r="A213" s="59" t="s">
        <v>3187</v>
      </c>
      <c r="B213" s="67" t="s">
        <v>55</v>
      </c>
      <c r="C213" s="67" t="s">
        <v>3777</v>
      </c>
      <c r="D213" s="61" t="s">
        <v>3692</v>
      </c>
      <c r="E213" s="63" t="s">
        <v>3459</v>
      </c>
      <c r="F213" s="64" t="s">
        <v>1388</v>
      </c>
      <c r="G213" s="61" t="s">
        <v>1387</v>
      </c>
      <c r="H213" s="61" t="s">
        <v>143</v>
      </c>
      <c r="I213" s="61" t="s">
        <v>144</v>
      </c>
      <c r="J213" s="61" t="s">
        <v>180</v>
      </c>
      <c r="K213" s="61"/>
      <c r="L213" s="61" t="s">
        <v>1388</v>
      </c>
      <c r="M213" s="61" t="s">
        <v>1384</v>
      </c>
      <c r="N213" s="61" t="s">
        <v>143</v>
      </c>
      <c r="O213" s="61" t="s">
        <v>144</v>
      </c>
      <c r="P213" s="61" t="s">
        <v>117</v>
      </c>
      <c r="Q213" s="61" t="s">
        <v>60</v>
      </c>
      <c r="R213" s="61" t="s">
        <v>1383</v>
      </c>
      <c r="S213" s="61" t="s">
        <v>1385</v>
      </c>
      <c r="T213" s="61" t="s">
        <v>143</v>
      </c>
      <c r="U213" s="61" t="s">
        <v>144</v>
      </c>
      <c r="V213" s="61" t="s">
        <v>80</v>
      </c>
      <c r="W213" s="61" t="s">
        <v>316</v>
      </c>
      <c r="X213" s="61" t="s">
        <v>1386</v>
      </c>
      <c r="Y213" s="61"/>
      <c r="Z213" s="61"/>
      <c r="AA213" s="61"/>
      <c r="AB213" s="61"/>
      <c r="AC213" s="63"/>
      <c r="AD213" s="64" t="s">
        <v>1395</v>
      </c>
      <c r="AE213" s="61" t="s">
        <v>1396</v>
      </c>
      <c r="AF213" s="5" t="s">
        <v>1412</v>
      </c>
      <c r="AG213" s="61" t="s">
        <v>304</v>
      </c>
      <c r="AH213" s="61" t="s">
        <v>143</v>
      </c>
      <c r="AI213" s="61" t="s">
        <v>144</v>
      </c>
      <c r="AJ213" s="61" t="s">
        <v>77</v>
      </c>
      <c r="AK213" s="61"/>
      <c r="AL213" s="5" t="s">
        <v>1412</v>
      </c>
      <c r="AM213" s="61" t="s">
        <v>304</v>
      </c>
      <c r="AN213" s="61" t="s">
        <v>143</v>
      </c>
      <c r="AO213" s="61" t="s">
        <v>144</v>
      </c>
      <c r="AP213" s="61" t="s">
        <v>100</v>
      </c>
      <c r="AQ213" s="61"/>
      <c r="AR213" s="5" t="s">
        <v>1374</v>
      </c>
      <c r="AS213" s="61" t="s">
        <v>304</v>
      </c>
      <c r="AT213" s="61" t="s">
        <v>143</v>
      </c>
      <c r="AU213" s="61" t="s">
        <v>144</v>
      </c>
      <c r="AV213" s="61" t="s">
        <v>1391</v>
      </c>
      <c r="AW213" s="61" t="s">
        <v>1034</v>
      </c>
      <c r="AX213" s="5" t="s">
        <v>3243</v>
      </c>
      <c r="AY213" s="61" t="s">
        <v>67</v>
      </c>
      <c r="AZ213" s="61" t="s">
        <v>143</v>
      </c>
      <c r="BA213" s="61" t="s">
        <v>1392</v>
      </c>
      <c r="BB213" s="61" t="s">
        <v>1393</v>
      </c>
      <c r="BC213" s="63" t="s">
        <v>1394</v>
      </c>
    </row>
    <row r="214" spans="1:55" s="50" customFormat="1" x14ac:dyDescent="0.25">
      <c r="A214" s="59" t="s">
        <v>3187</v>
      </c>
      <c r="B214" s="67" t="s">
        <v>55</v>
      </c>
      <c r="C214" s="67" t="s">
        <v>3777</v>
      </c>
      <c r="D214" s="61" t="s">
        <v>3693</v>
      </c>
      <c r="E214" s="63" t="s">
        <v>3460</v>
      </c>
      <c r="F214" s="64" t="s">
        <v>1386</v>
      </c>
      <c r="G214" s="61" t="s">
        <v>1385</v>
      </c>
      <c r="H214" s="61" t="s">
        <v>143</v>
      </c>
      <c r="I214" s="61" t="s">
        <v>144</v>
      </c>
      <c r="J214" s="61" t="s">
        <v>80</v>
      </c>
      <c r="K214" s="61" t="s">
        <v>316</v>
      </c>
      <c r="L214" s="61" t="s">
        <v>1386</v>
      </c>
      <c r="M214" s="61" t="s">
        <v>1387</v>
      </c>
      <c r="N214" s="61" t="s">
        <v>143</v>
      </c>
      <c r="O214" s="61" t="s">
        <v>144</v>
      </c>
      <c r="P214" s="61" t="s">
        <v>180</v>
      </c>
      <c r="Q214" s="61"/>
      <c r="R214" s="61" t="s">
        <v>1388</v>
      </c>
      <c r="S214" s="61" t="s">
        <v>1384</v>
      </c>
      <c r="T214" s="61" t="s">
        <v>143</v>
      </c>
      <c r="U214" s="61" t="s">
        <v>144</v>
      </c>
      <c r="V214" s="61" t="s">
        <v>117</v>
      </c>
      <c r="W214" s="61" t="s">
        <v>60</v>
      </c>
      <c r="X214" s="61" t="s">
        <v>1383</v>
      </c>
      <c r="Y214" s="61"/>
      <c r="Z214" s="61"/>
      <c r="AA214" s="61"/>
      <c r="AB214" s="61"/>
      <c r="AC214" s="63"/>
      <c r="AD214" s="64" t="s">
        <v>1397</v>
      </c>
      <c r="AE214" s="61" t="s">
        <v>1398</v>
      </c>
      <c r="AF214" s="5" t="s">
        <v>3243</v>
      </c>
      <c r="AG214" s="61" t="s">
        <v>304</v>
      </c>
      <c r="AH214" s="61" t="s">
        <v>143</v>
      </c>
      <c r="AI214" s="61" t="s">
        <v>144</v>
      </c>
      <c r="AJ214" s="61" t="s">
        <v>1391</v>
      </c>
      <c r="AK214" s="61" t="s">
        <v>1034</v>
      </c>
      <c r="AL214" s="5" t="s">
        <v>3243</v>
      </c>
      <c r="AM214" s="61" t="s">
        <v>304</v>
      </c>
      <c r="AN214" s="61" t="s">
        <v>143</v>
      </c>
      <c r="AO214" s="61" t="s">
        <v>144</v>
      </c>
      <c r="AP214" s="61" t="s">
        <v>77</v>
      </c>
      <c r="AQ214" s="61"/>
      <c r="AR214" s="5" t="s">
        <v>1412</v>
      </c>
      <c r="AS214" s="61" t="s">
        <v>304</v>
      </c>
      <c r="AT214" s="61" t="s">
        <v>143</v>
      </c>
      <c r="AU214" s="61" t="s">
        <v>144</v>
      </c>
      <c r="AV214" s="61" t="s">
        <v>100</v>
      </c>
      <c r="AW214" s="61"/>
      <c r="AX214" s="5" t="s">
        <v>1374</v>
      </c>
      <c r="AY214" s="61" t="s">
        <v>67</v>
      </c>
      <c r="AZ214" s="61" t="s">
        <v>143</v>
      </c>
      <c r="BA214" s="61" t="s">
        <v>1392</v>
      </c>
      <c r="BB214" s="61" t="s">
        <v>1393</v>
      </c>
      <c r="BC214" s="63" t="s">
        <v>1394</v>
      </c>
    </row>
    <row r="215" spans="1:55" s="50" customFormat="1" x14ac:dyDescent="0.25">
      <c r="A215" s="59" t="s">
        <v>55</v>
      </c>
      <c r="B215" s="67" t="s">
        <v>55</v>
      </c>
      <c r="C215" s="68" t="s">
        <v>55</v>
      </c>
      <c r="D215" s="61" t="s">
        <v>1399</v>
      </c>
      <c r="E215" s="63" t="s">
        <v>3461</v>
      </c>
      <c r="F215" s="64" t="s">
        <v>1400</v>
      </c>
      <c r="G215" s="61" t="s">
        <v>1401</v>
      </c>
      <c r="H215" s="61" t="s">
        <v>143</v>
      </c>
      <c r="I215" s="61" t="s">
        <v>144</v>
      </c>
      <c r="J215" s="61" t="s">
        <v>117</v>
      </c>
      <c r="K215" s="61" t="s">
        <v>92</v>
      </c>
      <c r="L215" s="61" t="s">
        <v>1400</v>
      </c>
      <c r="M215" s="61" t="s">
        <v>1402</v>
      </c>
      <c r="N215" s="61" t="s">
        <v>143</v>
      </c>
      <c r="O215" s="61" t="s">
        <v>144</v>
      </c>
      <c r="P215" s="61" t="s">
        <v>80</v>
      </c>
      <c r="Q215" s="61"/>
      <c r="R215" s="61" t="s">
        <v>1403</v>
      </c>
      <c r="S215" s="61" t="s">
        <v>1404</v>
      </c>
      <c r="T215" s="61" t="s">
        <v>143</v>
      </c>
      <c r="U215" s="61" t="s">
        <v>144</v>
      </c>
      <c r="V215" s="61" t="s">
        <v>100</v>
      </c>
      <c r="W215" s="61"/>
      <c r="X215" s="61" t="s">
        <v>1374</v>
      </c>
      <c r="Y215" s="61"/>
      <c r="Z215" s="61"/>
      <c r="AA215" s="61"/>
      <c r="AB215" s="61"/>
      <c r="AC215" s="63"/>
      <c r="AD215" s="64" t="s">
        <v>1405</v>
      </c>
      <c r="AE215" s="61" t="s">
        <v>1406</v>
      </c>
      <c r="AF215" s="61" t="s">
        <v>1407</v>
      </c>
      <c r="AG215" s="61" t="s">
        <v>1408</v>
      </c>
      <c r="AH215" s="61" t="s">
        <v>143</v>
      </c>
      <c r="AI215" s="61" t="s">
        <v>144</v>
      </c>
      <c r="AJ215" s="61" t="s">
        <v>232</v>
      </c>
      <c r="AK215" s="61"/>
      <c r="AL215" s="61" t="s">
        <v>1407</v>
      </c>
      <c r="AM215" s="61" t="s">
        <v>1409</v>
      </c>
      <c r="AN215" s="61" t="s">
        <v>143</v>
      </c>
      <c r="AO215" s="61" t="s">
        <v>144</v>
      </c>
      <c r="AP215" s="61" t="s">
        <v>75</v>
      </c>
      <c r="AQ215" s="61"/>
      <c r="AR215" s="61" t="s">
        <v>1410</v>
      </c>
      <c r="AS215" s="61" t="s">
        <v>1411</v>
      </c>
      <c r="AT215" s="61" t="s">
        <v>143</v>
      </c>
      <c r="AU215" s="61" t="s">
        <v>144</v>
      </c>
      <c r="AV215" s="61" t="s">
        <v>77</v>
      </c>
      <c r="AW215" s="61"/>
      <c r="AX215" s="61" t="s">
        <v>1412</v>
      </c>
      <c r="AY215" s="61"/>
      <c r="AZ215" s="61"/>
      <c r="BA215" s="61"/>
      <c r="BB215" s="61"/>
      <c r="BC215" s="63"/>
    </row>
    <row r="216" spans="1:55" s="50" customFormat="1" x14ac:dyDescent="0.25">
      <c r="A216" s="59" t="s">
        <v>55</v>
      </c>
      <c r="B216" s="67" t="s">
        <v>55</v>
      </c>
      <c r="C216" s="68" t="s">
        <v>55</v>
      </c>
      <c r="D216" s="61" t="s">
        <v>1413</v>
      </c>
      <c r="E216" s="63" t="s">
        <v>3462</v>
      </c>
      <c r="F216" s="64" t="s">
        <v>1374</v>
      </c>
      <c r="G216" s="61" t="s">
        <v>1404</v>
      </c>
      <c r="H216" s="61" t="s">
        <v>143</v>
      </c>
      <c r="I216" s="61" t="s">
        <v>144</v>
      </c>
      <c r="J216" s="61" t="s">
        <v>100</v>
      </c>
      <c r="K216" s="61"/>
      <c r="L216" s="61" t="s">
        <v>1374</v>
      </c>
      <c r="M216" s="61" t="s">
        <v>1401</v>
      </c>
      <c r="N216" s="61" t="s">
        <v>143</v>
      </c>
      <c r="O216" s="61" t="s">
        <v>144</v>
      </c>
      <c r="P216" s="61" t="s">
        <v>117</v>
      </c>
      <c r="Q216" s="61" t="s">
        <v>92</v>
      </c>
      <c r="R216" s="61" t="s">
        <v>1400</v>
      </c>
      <c r="S216" s="61" t="s">
        <v>1402</v>
      </c>
      <c r="T216" s="61" t="s">
        <v>143</v>
      </c>
      <c r="U216" s="61" t="s">
        <v>144</v>
      </c>
      <c r="V216" s="61" t="s">
        <v>80</v>
      </c>
      <c r="W216" s="61"/>
      <c r="X216" s="61" t="s">
        <v>1403</v>
      </c>
      <c r="Y216" s="61"/>
      <c r="Z216" s="61"/>
      <c r="AA216" s="61"/>
      <c r="AB216" s="61"/>
      <c r="AC216" s="63"/>
      <c r="AD216" s="64" t="s">
        <v>1414</v>
      </c>
      <c r="AE216" s="61" t="s">
        <v>1415</v>
      </c>
      <c r="AF216" s="61" t="s">
        <v>1412</v>
      </c>
      <c r="AG216" s="61" t="s">
        <v>1411</v>
      </c>
      <c r="AH216" s="61" t="s">
        <v>143</v>
      </c>
      <c r="AI216" s="61" t="s">
        <v>144</v>
      </c>
      <c r="AJ216" s="61" t="s">
        <v>77</v>
      </c>
      <c r="AK216" s="61"/>
      <c r="AL216" s="61" t="s">
        <v>1412</v>
      </c>
      <c r="AM216" s="61" t="s">
        <v>1408</v>
      </c>
      <c r="AN216" s="61" t="s">
        <v>143</v>
      </c>
      <c r="AO216" s="61" t="s">
        <v>144</v>
      </c>
      <c r="AP216" s="61" t="s">
        <v>232</v>
      </c>
      <c r="AQ216" s="61"/>
      <c r="AR216" s="61" t="s">
        <v>1407</v>
      </c>
      <c r="AS216" s="61" t="s">
        <v>1409</v>
      </c>
      <c r="AT216" s="61" t="s">
        <v>143</v>
      </c>
      <c r="AU216" s="61" t="s">
        <v>144</v>
      </c>
      <c r="AV216" s="61" t="s">
        <v>75</v>
      </c>
      <c r="AW216" s="61"/>
      <c r="AX216" s="61" t="s">
        <v>1410</v>
      </c>
      <c r="AY216" s="61"/>
      <c r="AZ216" s="61"/>
      <c r="BA216" s="61"/>
      <c r="BB216" s="61"/>
      <c r="BC216" s="63"/>
    </row>
    <row r="217" spans="1:55" s="50" customFormat="1" x14ac:dyDescent="0.25">
      <c r="A217" s="59" t="s">
        <v>55</v>
      </c>
      <c r="B217" s="67" t="s">
        <v>55</v>
      </c>
      <c r="C217" s="68" t="s">
        <v>55</v>
      </c>
      <c r="D217" s="61" t="s">
        <v>1416</v>
      </c>
      <c r="E217" s="63" t="s">
        <v>3463</v>
      </c>
      <c r="F217" s="64" t="s">
        <v>1403</v>
      </c>
      <c r="G217" s="61" t="s">
        <v>1402</v>
      </c>
      <c r="H217" s="61" t="s">
        <v>143</v>
      </c>
      <c r="I217" s="61" t="s">
        <v>144</v>
      </c>
      <c r="J217" s="61" t="s">
        <v>80</v>
      </c>
      <c r="K217" s="61"/>
      <c r="L217" s="61" t="s">
        <v>1403</v>
      </c>
      <c r="M217" s="61" t="s">
        <v>1404</v>
      </c>
      <c r="N217" s="61" t="s">
        <v>143</v>
      </c>
      <c r="O217" s="61" t="s">
        <v>144</v>
      </c>
      <c r="P217" s="61" t="s">
        <v>100</v>
      </c>
      <c r="Q217" s="61"/>
      <c r="R217" s="61" t="s">
        <v>1374</v>
      </c>
      <c r="S217" s="61" t="s">
        <v>1401</v>
      </c>
      <c r="T217" s="61" t="s">
        <v>143</v>
      </c>
      <c r="U217" s="61" t="s">
        <v>144</v>
      </c>
      <c r="V217" s="61" t="s">
        <v>117</v>
      </c>
      <c r="W217" s="61" t="s">
        <v>92</v>
      </c>
      <c r="X217" s="61" t="s">
        <v>1400</v>
      </c>
      <c r="Y217" s="61"/>
      <c r="Z217" s="61"/>
      <c r="AA217" s="61"/>
      <c r="AB217" s="61"/>
      <c r="AC217" s="63"/>
      <c r="AD217" s="64" t="s">
        <v>1417</v>
      </c>
      <c r="AE217" s="61" t="s">
        <v>1418</v>
      </c>
      <c r="AF217" s="61" t="s">
        <v>1410</v>
      </c>
      <c r="AG217" s="61" t="s">
        <v>1409</v>
      </c>
      <c r="AH217" s="61" t="s">
        <v>143</v>
      </c>
      <c r="AI217" s="61" t="s">
        <v>144</v>
      </c>
      <c r="AJ217" s="61" t="s">
        <v>75</v>
      </c>
      <c r="AK217" s="61"/>
      <c r="AL217" s="61" t="s">
        <v>1410</v>
      </c>
      <c r="AM217" s="61" t="s">
        <v>1411</v>
      </c>
      <c r="AN217" s="61" t="s">
        <v>143</v>
      </c>
      <c r="AO217" s="61" t="s">
        <v>144</v>
      </c>
      <c r="AP217" s="61" t="s">
        <v>77</v>
      </c>
      <c r="AQ217" s="61"/>
      <c r="AR217" s="61" t="s">
        <v>1412</v>
      </c>
      <c r="AS217" s="61" t="s">
        <v>1408</v>
      </c>
      <c r="AT217" s="61" t="s">
        <v>143</v>
      </c>
      <c r="AU217" s="61" t="s">
        <v>144</v>
      </c>
      <c r="AV217" s="61" t="s">
        <v>232</v>
      </c>
      <c r="AW217" s="61"/>
      <c r="AX217" s="61" t="s">
        <v>1407</v>
      </c>
      <c r="AY217" s="61"/>
      <c r="AZ217" s="61"/>
      <c r="BA217" s="61"/>
      <c r="BB217" s="61"/>
      <c r="BC217" s="63"/>
    </row>
    <row r="218" spans="1:55" s="50" customFormat="1" x14ac:dyDescent="0.25">
      <c r="A218" s="59" t="s">
        <v>311</v>
      </c>
      <c r="B218" s="67" t="s">
        <v>55</v>
      </c>
      <c r="C218" s="67" t="s">
        <v>311</v>
      </c>
      <c r="D218" s="61" t="s">
        <v>1419</v>
      </c>
      <c r="E218" s="63" t="s">
        <v>3464</v>
      </c>
      <c r="F218" s="64" t="s">
        <v>151</v>
      </c>
      <c r="G218" s="61" t="s">
        <v>1420</v>
      </c>
      <c r="H218" s="61" t="s">
        <v>143</v>
      </c>
      <c r="I218" s="61" t="s">
        <v>144</v>
      </c>
      <c r="J218" s="61" t="s">
        <v>117</v>
      </c>
      <c r="K218" s="61" t="s">
        <v>210</v>
      </c>
      <c r="L218" s="61" t="s">
        <v>151</v>
      </c>
      <c r="M218" s="61" t="s">
        <v>1421</v>
      </c>
      <c r="N218" s="61" t="s">
        <v>143</v>
      </c>
      <c r="O218" s="61" t="s">
        <v>144</v>
      </c>
      <c r="P218" s="61" t="s">
        <v>80</v>
      </c>
      <c r="Q218" s="61"/>
      <c r="R218" s="61" t="s">
        <v>1422</v>
      </c>
      <c r="S218" s="61" t="s">
        <v>1423</v>
      </c>
      <c r="T218" s="61" t="s">
        <v>143</v>
      </c>
      <c r="U218" s="61" t="s">
        <v>144</v>
      </c>
      <c r="V218" s="61" t="s">
        <v>180</v>
      </c>
      <c r="W218" s="61"/>
      <c r="X218" s="61" t="s">
        <v>1388</v>
      </c>
      <c r="Y218" s="61"/>
      <c r="Z218" s="61"/>
      <c r="AA218" s="61"/>
      <c r="AB218" s="61"/>
      <c r="AC218" s="63"/>
      <c r="AD218" s="64" t="s">
        <v>1424</v>
      </c>
      <c r="AE218" s="61" t="s">
        <v>1425</v>
      </c>
      <c r="AF218" s="61" t="s">
        <v>1426</v>
      </c>
      <c r="AG218" s="61" t="s">
        <v>1427</v>
      </c>
      <c r="AH218" s="61" t="s">
        <v>143</v>
      </c>
      <c r="AI218" s="61" t="s">
        <v>144</v>
      </c>
      <c r="AJ218" s="61" t="s">
        <v>60</v>
      </c>
      <c r="AK218" s="61"/>
      <c r="AL218" s="61" t="s">
        <v>1426</v>
      </c>
      <c r="AM218" s="61" t="s">
        <v>1428</v>
      </c>
      <c r="AN218" s="61" t="s">
        <v>143</v>
      </c>
      <c r="AO218" s="61" t="s">
        <v>144</v>
      </c>
      <c r="AP218" s="61" t="s">
        <v>92</v>
      </c>
      <c r="AQ218" s="61"/>
      <c r="AR218" s="61" t="s">
        <v>1429</v>
      </c>
      <c r="AS218" s="61" t="s">
        <v>1430</v>
      </c>
      <c r="AT218" s="61" t="s">
        <v>143</v>
      </c>
      <c r="AU218" s="61" t="s">
        <v>144</v>
      </c>
      <c r="AV218" s="61" t="s">
        <v>77</v>
      </c>
      <c r="AW218" s="61"/>
      <c r="AX218" s="61" t="s">
        <v>1412</v>
      </c>
      <c r="AY218" s="61" t="s">
        <v>67</v>
      </c>
      <c r="AZ218" s="61" t="s">
        <v>143</v>
      </c>
      <c r="BA218" s="61" t="s">
        <v>144</v>
      </c>
      <c r="BB218" s="61" t="s">
        <v>344</v>
      </c>
      <c r="BC218" s="63" t="s">
        <v>1431</v>
      </c>
    </row>
    <row r="219" spans="1:55" s="50" customFormat="1" x14ac:dyDescent="0.25">
      <c r="A219" s="59" t="s">
        <v>311</v>
      </c>
      <c r="B219" s="67" t="s">
        <v>55</v>
      </c>
      <c r="C219" s="67" t="s">
        <v>311</v>
      </c>
      <c r="D219" s="61" t="s">
        <v>1432</v>
      </c>
      <c r="E219" s="63" t="s">
        <v>3465</v>
      </c>
      <c r="F219" s="64" t="s">
        <v>1388</v>
      </c>
      <c r="G219" s="61" t="s">
        <v>1423</v>
      </c>
      <c r="H219" s="61" t="s">
        <v>143</v>
      </c>
      <c r="I219" s="61" t="s">
        <v>144</v>
      </c>
      <c r="J219" s="61" t="s">
        <v>180</v>
      </c>
      <c r="K219" s="61"/>
      <c r="L219" s="61" t="s">
        <v>1388</v>
      </c>
      <c r="M219" s="61" t="s">
        <v>1420</v>
      </c>
      <c r="N219" s="61" t="s">
        <v>143</v>
      </c>
      <c r="O219" s="61" t="s">
        <v>144</v>
      </c>
      <c r="P219" s="61" t="s">
        <v>117</v>
      </c>
      <c r="Q219" s="61" t="s">
        <v>210</v>
      </c>
      <c r="R219" s="61" t="s">
        <v>151</v>
      </c>
      <c r="S219" s="61" t="s">
        <v>1421</v>
      </c>
      <c r="T219" s="61" t="s">
        <v>143</v>
      </c>
      <c r="U219" s="61" t="s">
        <v>144</v>
      </c>
      <c r="V219" s="61" t="s">
        <v>80</v>
      </c>
      <c r="W219" s="61"/>
      <c r="X219" s="61" t="s">
        <v>1422</v>
      </c>
      <c r="Y219" s="61"/>
      <c r="Z219" s="61"/>
      <c r="AA219" s="61"/>
      <c r="AB219" s="61"/>
      <c r="AC219" s="63"/>
      <c r="AD219" s="64" t="s">
        <v>1433</v>
      </c>
      <c r="AE219" s="61" t="s">
        <v>1434</v>
      </c>
      <c r="AF219" s="61" t="s">
        <v>1412</v>
      </c>
      <c r="AG219" s="61" t="s">
        <v>1430</v>
      </c>
      <c r="AH219" s="61" t="s">
        <v>143</v>
      </c>
      <c r="AI219" s="61" t="s">
        <v>144</v>
      </c>
      <c r="AJ219" s="61" t="s">
        <v>77</v>
      </c>
      <c r="AK219" s="61"/>
      <c r="AL219" s="61" t="s">
        <v>1412</v>
      </c>
      <c r="AM219" s="61" t="s">
        <v>1427</v>
      </c>
      <c r="AN219" s="61" t="s">
        <v>143</v>
      </c>
      <c r="AO219" s="61" t="s">
        <v>144</v>
      </c>
      <c r="AP219" s="61" t="s">
        <v>60</v>
      </c>
      <c r="AQ219" s="61"/>
      <c r="AR219" s="61" t="s">
        <v>1426</v>
      </c>
      <c r="AS219" s="61" t="s">
        <v>1428</v>
      </c>
      <c r="AT219" s="61" t="s">
        <v>143</v>
      </c>
      <c r="AU219" s="61" t="s">
        <v>144</v>
      </c>
      <c r="AV219" s="61" t="s">
        <v>92</v>
      </c>
      <c r="AW219" s="61"/>
      <c r="AX219" s="61" t="s">
        <v>1429</v>
      </c>
      <c r="AY219" s="61" t="s">
        <v>67</v>
      </c>
      <c r="AZ219" s="61" t="s">
        <v>143</v>
      </c>
      <c r="BA219" s="61" t="s">
        <v>144</v>
      </c>
      <c r="BB219" s="61" t="s">
        <v>344</v>
      </c>
      <c r="BC219" s="63" t="s">
        <v>1431</v>
      </c>
    </row>
    <row r="220" spans="1:55" s="50" customFormat="1" x14ac:dyDescent="0.25">
      <c r="A220" s="59" t="s">
        <v>311</v>
      </c>
      <c r="B220" s="67" t="s">
        <v>55</v>
      </c>
      <c r="C220" s="67" t="s">
        <v>311</v>
      </c>
      <c r="D220" s="61" t="s">
        <v>1435</v>
      </c>
      <c r="E220" s="63" t="s">
        <v>3466</v>
      </c>
      <c r="F220" s="64" t="s">
        <v>1422</v>
      </c>
      <c r="G220" s="61" t="s">
        <v>1421</v>
      </c>
      <c r="H220" s="61" t="s">
        <v>143</v>
      </c>
      <c r="I220" s="61" t="s">
        <v>144</v>
      </c>
      <c r="J220" s="61" t="s">
        <v>80</v>
      </c>
      <c r="K220" s="61"/>
      <c r="L220" s="61" t="s">
        <v>1422</v>
      </c>
      <c r="M220" s="61" t="s">
        <v>1423</v>
      </c>
      <c r="N220" s="61" t="s">
        <v>143</v>
      </c>
      <c r="O220" s="61" t="s">
        <v>144</v>
      </c>
      <c r="P220" s="61" t="s">
        <v>180</v>
      </c>
      <c r="Q220" s="61"/>
      <c r="R220" s="61" t="s">
        <v>1388</v>
      </c>
      <c r="S220" s="61" t="s">
        <v>1420</v>
      </c>
      <c r="T220" s="61" t="s">
        <v>143</v>
      </c>
      <c r="U220" s="61" t="s">
        <v>144</v>
      </c>
      <c r="V220" s="61" t="s">
        <v>117</v>
      </c>
      <c r="W220" s="61" t="s">
        <v>210</v>
      </c>
      <c r="X220" s="61" t="s">
        <v>151</v>
      </c>
      <c r="Y220" s="61"/>
      <c r="Z220" s="61"/>
      <c r="AA220" s="61"/>
      <c r="AB220" s="61"/>
      <c r="AC220" s="63"/>
      <c r="AD220" s="64" t="s">
        <v>1436</v>
      </c>
      <c r="AE220" s="61" t="s">
        <v>1437</v>
      </c>
      <c r="AF220" s="61" t="s">
        <v>1429</v>
      </c>
      <c r="AG220" s="61" t="s">
        <v>1428</v>
      </c>
      <c r="AH220" s="61" t="s">
        <v>143</v>
      </c>
      <c r="AI220" s="61" t="s">
        <v>144</v>
      </c>
      <c r="AJ220" s="61" t="s">
        <v>92</v>
      </c>
      <c r="AK220" s="61"/>
      <c r="AL220" s="61" t="s">
        <v>1429</v>
      </c>
      <c r="AM220" s="61" t="s">
        <v>1430</v>
      </c>
      <c r="AN220" s="61" t="s">
        <v>143</v>
      </c>
      <c r="AO220" s="61" t="s">
        <v>144</v>
      </c>
      <c r="AP220" s="61" t="s">
        <v>77</v>
      </c>
      <c r="AQ220" s="61"/>
      <c r="AR220" s="61" t="s">
        <v>1412</v>
      </c>
      <c r="AS220" s="61" t="s">
        <v>1427</v>
      </c>
      <c r="AT220" s="61" t="s">
        <v>143</v>
      </c>
      <c r="AU220" s="61" t="s">
        <v>144</v>
      </c>
      <c r="AV220" s="61" t="s">
        <v>60</v>
      </c>
      <c r="AW220" s="61"/>
      <c r="AX220" s="61" t="s">
        <v>1426</v>
      </c>
      <c r="AY220" s="61" t="s">
        <v>67</v>
      </c>
      <c r="AZ220" s="61" t="s">
        <v>143</v>
      </c>
      <c r="BA220" s="61" t="s">
        <v>144</v>
      </c>
      <c r="BB220" s="61" t="s">
        <v>344</v>
      </c>
      <c r="BC220" s="63" t="s">
        <v>1431</v>
      </c>
    </row>
    <row r="221" spans="1:55" s="50" customFormat="1" x14ac:dyDescent="0.25">
      <c r="A221" s="59" t="s">
        <v>55</v>
      </c>
      <c r="B221" s="67" t="s">
        <v>55</v>
      </c>
      <c r="C221" s="68" t="s">
        <v>55</v>
      </c>
      <c r="D221" s="61" t="s">
        <v>1438</v>
      </c>
      <c r="E221" s="63" t="s">
        <v>3467</v>
      </c>
      <c r="F221" s="64" t="s">
        <v>1439</v>
      </c>
      <c r="G221" s="61" t="s">
        <v>1440</v>
      </c>
      <c r="H221" s="61" t="s">
        <v>143</v>
      </c>
      <c r="I221" s="61" t="s">
        <v>144</v>
      </c>
      <c r="J221" s="61" t="s">
        <v>117</v>
      </c>
      <c r="K221" s="61" t="s">
        <v>60</v>
      </c>
      <c r="L221" s="61" t="s">
        <v>1439</v>
      </c>
      <c r="M221" s="61" t="s">
        <v>1441</v>
      </c>
      <c r="N221" s="61" t="s">
        <v>143</v>
      </c>
      <c r="O221" s="61" t="s">
        <v>144</v>
      </c>
      <c r="P221" s="61" t="s">
        <v>80</v>
      </c>
      <c r="Q221" s="61" t="s">
        <v>147</v>
      </c>
      <c r="R221" s="61" t="s">
        <v>1442</v>
      </c>
      <c r="S221" s="61" t="s">
        <v>1443</v>
      </c>
      <c r="T221" s="61" t="s">
        <v>143</v>
      </c>
      <c r="U221" s="61" t="s">
        <v>144</v>
      </c>
      <c r="V221" s="61" t="s">
        <v>100</v>
      </c>
      <c r="W221" s="61"/>
      <c r="X221" s="61" t="s">
        <v>1374</v>
      </c>
      <c r="Y221" s="61"/>
      <c r="Z221" s="61"/>
      <c r="AA221" s="61"/>
      <c r="AB221" s="61"/>
      <c r="AC221" s="63"/>
      <c r="AD221" s="64" t="s">
        <v>1444</v>
      </c>
      <c r="AE221" s="61" t="s">
        <v>1445</v>
      </c>
      <c r="AF221" s="61" t="s">
        <v>155</v>
      </c>
      <c r="AG221" s="61" t="s">
        <v>1446</v>
      </c>
      <c r="AH221" s="61" t="s">
        <v>143</v>
      </c>
      <c r="AI221" s="61" t="s">
        <v>144</v>
      </c>
      <c r="AJ221" s="61" t="s">
        <v>62</v>
      </c>
      <c r="AK221" s="61"/>
      <c r="AL221" s="61" t="s">
        <v>155</v>
      </c>
      <c r="AM221" s="61" t="s">
        <v>1447</v>
      </c>
      <c r="AN221" s="61" t="s">
        <v>143</v>
      </c>
      <c r="AO221" s="61" t="s">
        <v>144</v>
      </c>
      <c r="AP221" s="61" t="s">
        <v>102</v>
      </c>
      <c r="AQ221" s="61"/>
      <c r="AR221" s="61" t="s">
        <v>1448</v>
      </c>
      <c r="AS221" s="61" t="s">
        <v>1449</v>
      </c>
      <c r="AT221" s="61" t="s">
        <v>143</v>
      </c>
      <c r="AU221" s="61" t="s">
        <v>144</v>
      </c>
      <c r="AV221" s="61" t="s">
        <v>303</v>
      </c>
      <c r="AW221" s="61"/>
      <c r="AX221" s="61" t="s">
        <v>1450</v>
      </c>
      <c r="AY221" s="61"/>
      <c r="AZ221" s="61"/>
      <c r="BA221" s="61"/>
      <c r="BB221" s="61"/>
      <c r="BC221" s="63"/>
    </row>
    <row r="222" spans="1:55" s="50" customFormat="1" x14ac:dyDescent="0.25">
      <c r="A222" s="59" t="s">
        <v>55</v>
      </c>
      <c r="B222" s="67" t="s">
        <v>55</v>
      </c>
      <c r="C222" s="68" t="s">
        <v>55</v>
      </c>
      <c r="D222" s="61" t="s">
        <v>1451</v>
      </c>
      <c r="E222" s="63" t="s">
        <v>3468</v>
      </c>
      <c r="F222" s="64" t="s">
        <v>1374</v>
      </c>
      <c r="G222" s="61" t="s">
        <v>1443</v>
      </c>
      <c r="H222" s="61" t="s">
        <v>143</v>
      </c>
      <c r="I222" s="61" t="s">
        <v>144</v>
      </c>
      <c r="J222" s="61" t="s">
        <v>100</v>
      </c>
      <c r="K222" s="61"/>
      <c r="L222" s="61" t="s">
        <v>1374</v>
      </c>
      <c r="M222" s="61" t="s">
        <v>1440</v>
      </c>
      <c r="N222" s="61" t="s">
        <v>143</v>
      </c>
      <c r="O222" s="61" t="s">
        <v>144</v>
      </c>
      <c r="P222" s="61" t="s">
        <v>117</v>
      </c>
      <c r="Q222" s="61" t="s">
        <v>60</v>
      </c>
      <c r="R222" s="61" t="s">
        <v>1439</v>
      </c>
      <c r="S222" s="61" t="s">
        <v>1441</v>
      </c>
      <c r="T222" s="61" t="s">
        <v>143</v>
      </c>
      <c r="U222" s="61" t="s">
        <v>144</v>
      </c>
      <c r="V222" s="61" t="s">
        <v>80</v>
      </c>
      <c r="W222" s="61" t="s">
        <v>147</v>
      </c>
      <c r="X222" s="61" t="s">
        <v>1442</v>
      </c>
      <c r="Y222" s="61"/>
      <c r="Z222" s="61"/>
      <c r="AA222" s="61"/>
      <c r="AB222" s="61"/>
      <c r="AC222" s="63"/>
      <c r="AD222" s="64" t="s">
        <v>1452</v>
      </c>
      <c r="AE222" s="61" t="s">
        <v>1453</v>
      </c>
      <c r="AF222" s="61" t="s">
        <v>1450</v>
      </c>
      <c r="AG222" s="61" t="s">
        <v>1449</v>
      </c>
      <c r="AH222" s="61" t="s">
        <v>143</v>
      </c>
      <c r="AI222" s="61" t="s">
        <v>144</v>
      </c>
      <c r="AJ222" s="61" t="s">
        <v>303</v>
      </c>
      <c r="AK222" s="61"/>
      <c r="AL222" s="61" t="s">
        <v>1450</v>
      </c>
      <c r="AM222" s="61" t="s">
        <v>1446</v>
      </c>
      <c r="AN222" s="61" t="s">
        <v>143</v>
      </c>
      <c r="AO222" s="61" t="s">
        <v>144</v>
      </c>
      <c r="AP222" s="61" t="s">
        <v>62</v>
      </c>
      <c r="AQ222" s="61"/>
      <c r="AR222" s="61" t="s">
        <v>155</v>
      </c>
      <c r="AS222" s="61" t="s">
        <v>1447</v>
      </c>
      <c r="AT222" s="61" t="s">
        <v>143</v>
      </c>
      <c r="AU222" s="61" t="s">
        <v>144</v>
      </c>
      <c r="AV222" s="61" t="s">
        <v>102</v>
      </c>
      <c r="AW222" s="61"/>
      <c r="AX222" s="61" t="s">
        <v>1448</v>
      </c>
      <c r="AY222" s="61"/>
      <c r="AZ222" s="61"/>
      <c r="BA222" s="61"/>
      <c r="BB222" s="61"/>
      <c r="BC222" s="63"/>
    </row>
    <row r="223" spans="1:55" s="50" customFormat="1" x14ac:dyDescent="0.25">
      <c r="A223" s="59" t="s">
        <v>55</v>
      </c>
      <c r="B223" s="67" t="s">
        <v>55</v>
      </c>
      <c r="C223" s="68" t="s">
        <v>55</v>
      </c>
      <c r="D223" s="61" t="s">
        <v>1454</v>
      </c>
      <c r="E223" s="63" t="s">
        <v>3469</v>
      </c>
      <c r="F223" s="64" t="s">
        <v>1442</v>
      </c>
      <c r="G223" s="61" t="s">
        <v>1441</v>
      </c>
      <c r="H223" s="61" t="s">
        <v>143</v>
      </c>
      <c r="I223" s="61" t="s">
        <v>144</v>
      </c>
      <c r="J223" s="61" t="s">
        <v>80</v>
      </c>
      <c r="K223" s="61" t="s">
        <v>147</v>
      </c>
      <c r="L223" s="61" t="s">
        <v>1442</v>
      </c>
      <c r="M223" s="61" t="s">
        <v>1443</v>
      </c>
      <c r="N223" s="61" t="s">
        <v>143</v>
      </c>
      <c r="O223" s="61" t="s">
        <v>144</v>
      </c>
      <c r="P223" s="61" t="s">
        <v>100</v>
      </c>
      <c r="Q223" s="61"/>
      <c r="R223" s="61" t="s">
        <v>1374</v>
      </c>
      <c r="S223" s="61" t="s">
        <v>1440</v>
      </c>
      <c r="T223" s="61" t="s">
        <v>143</v>
      </c>
      <c r="U223" s="61" t="s">
        <v>144</v>
      </c>
      <c r="V223" s="61" t="s">
        <v>117</v>
      </c>
      <c r="W223" s="61" t="s">
        <v>60</v>
      </c>
      <c r="X223" s="61" t="s">
        <v>1439</v>
      </c>
      <c r="Y223" s="61"/>
      <c r="Z223" s="61"/>
      <c r="AA223" s="61"/>
      <c r="AB223" s="61"/>
      <c r="AC223" s="63"/>
      <c r="AD223" s="64" t="s">
        <v>1455</v>
      </c>
      <c r="AE223" s="61" t="s">
        <v>1456</v>
      </c>
      <c r="AF223" s="61" t="s">
        <v>1448</v>
      </c>
      <c r="AG223" s="61" t="s">
        <v>1447</v>
      </c>
      <c r="AH223" s="61" t="s">
        <v>143</v>
      </c>
      <c r="AI223" s="61" t="s">
        <v>144</v>
      </c>
      <c r="AJ223" s="61" t="s">
        <v>102</v>
      </c>
      <c r="AK223" s="61"/>
      <c r="AL223" s="61" t="s">
        <v>1448</v>
      </c>
      <c r="AM223" s="61" t="s">
        <v>1449</v>
      </c>
      <c r="AN223" s="61" t="s">
        <v>143</v>
      </c>
      <c r="AO223" s="61" t="s">
        <v>144</v>
      </c>
      <c r="AP223" s="61" t="s">
        <v>303</v>
      </c>
      <c r="AQ223" s="61"/>
      <c r="AR223" s="61" t="s">
        <v>1450</v>
      </c>
      <c r="AS223" s="61" t="s">
        <v>1446</v>
      </c>
      <c r="AT223" s="61" t="s">
        <v>143</v>
      </c>
      <c r="AU223" s="61" t="s">
        <v>144</v>
      </c>
      <c r="AV223" s="61" t="s">
        <v>62</v>
      </c>
      <c r="AW223" s="61"/>
      <c r="AX223" s="61" t="s">
        <v>155</v>
      </c>
      <c r="AY223" s="61"/>
      <c r="AZ223" s="61"/>
      <c r="BA223" s="61"/>
      <c r="BB223" s="61"/>
      <c r="BC223" s="63"/>
    </row>
    <row r="224" spans="1:55" s="50" customFormat="1" x14ac:dyDescent="0.25">
      <c r="A224" s="59" t="s">
        <v>311</v>
      </c>
      <c r="B224" s="67" t="s">
        <v>311</v>
      </c>
      <c r="C224" s="68" t="s">
        <v>55</v>
      </c>
      <c r="D224" s="61" t="s">
        <v>1457</v>
      </c>
      <c r="E224" s="63" t="s">
        <v>3470</v>
      </c>
      <c r="F224" s="64" t="s">
        <v>3199</v>
      </c>
      <c r="G224" s="61" t="s">
        <v>1458</v>
      </c>
      <c r="H224" s="61" t="s">
        <v>143</v>
      </c>
      <c r="I224" s="61" t="s">
        <v>144</v>
      </c>
      <c r="J224" s="61" t="s">
        <v>117</v>
      </c>
      <c r="K224" s="61" t="s">
        <v>92</v>
      </c>
      <c r="L224" s="61" t="s">
        <v>1400</v>
      </c>
      <c r="M224" s="61" t="s">
        <v>1459</v>
      </c>
      <c r="N224" s="61" t="s">
        <v>143</v>
      </c>
      <c r="O224" s="61" t="s">
        <v>144</v>
      </c>
      <c r="P224" s="61" t="s">
        <v>80</v>
      </c>
      <c r="Q224" s="61" t="s">
        <v>254</v>
      </c>
      <c r="R224" s="61" t="s">
        <v>1403</v>
      </c>
      <c r="S224" s="61" t="s">
        <v>1460</v>
      </c>
      <c r="T224" s="61" t="s">
        <v>143</v>
      </c>
      <c r="U224" s="61" t="s">
        <v>144</v>
      </c>
      <c r="V224" s="61" t="s">
        <v>173</v>
      </c>
      <c r="W224" s="61"/>
      <c r="X224" s="61" t="s">
        <v>1461</v>
      </c>
      <c r="Y224" s="61" t="s">
        <v>304</v>
      </c>
      <c r="Z224" s="61" t="s">
        <v>143</v>
      </c>
      <c r="AA224" s="61" t="s">
        <v>3198</v>
      </c>
      <c r="AB224" s="61" t="s">
        <v>132</v>
      </c>
      <c r="AC224" s="63" t="s">
        <v>3199</v>
      </c>
      <c r="AD224" s="64" t="s">
        <v>1462</v>
      </c>
      <c r="AE224" s="61" t="s">
        <v>1463</v>
      </c>
      <c r="AF224" s="61" t="s">
        <v>1464</v>
      </c>
      <c r="AG224" s="61" t="s">
        <v>1465</v>
      </c>
      <c r="AH224" s="61" t="s">
        <v>143</v>
      </c>
      <c r="AI224" s="61" t="s">
        <v>144</v>
      </c>
      <c r="AJ224" s="61" t="s">
        <v>80</v>
      </c>
      <c r="AK224" s="61" t="s">
        <v>316</v>
      </c>
      <c r="AL224" s="61" t="s">
        <v>1464</v>
      </c>
      <c r="AM224" s="61" t="s">
        <v>1466</v>
      </c>
      <c r="AN224" s="61" t="s">
        <v>143</v>
      </c>
      <c r="AO224" s="61" t="s">
        <v>144</v>
      </c>
      <c r="AP224" s="61" t="s">
        <v>1467</v>
      </c>
      <c r="AQ224" s="61"/>
      <c r="AR224" s="61" t="s">
        <v>1468</v>
      </c>
      <c r="AS224" s="61" t="s">
        <v>1469</v>
      </c>
      <c r="AT224" s="61" t="s">
        <v>143</v>
      </c>
      <c r="AU224" s="61" t="s">
        <v>144</v>
      </c>
      <c r="AV224" s="61" t="s">
        <v>158</v>
      </c>
      <c r="AW224" s="61" t="s">
        <v>159</v>
      </c>
      <c r="AX224" s="61" t="s">
        <v>1470</v>
      </c>
      <c r="AY224" s="61"/>
      <c r="AZ224" s="61"/>
      <c r="BA224" s="61"/>
      <c r="BB224" s="61"/>
      <c r="BC224" s="63"/>
    </row>
    <row r="225" spans="1:55" s="50" customFormat="1" x14ac:dyDescent="0.25">
      <c r="A225" s="59" t="s">
        <v>311</v>
      </c>
      <c r="B225" s="67" t="s">
        <v>311</v>
      </c>
      <c r="C225" s="68" t="s">
        <v>55</v>
      </c>
      <c r="D225" s="61" t="s">
        <v>1471</v>
      </c>
      <c r="E225" s="63" t="s">
        <v>3471</v>
      </c>
      <c r="F225" s="64" t="s">
        <v>1472</v>
      </c>
      <c r="G225" s="61" t="s">
        <v>1460</v>
      </c>
      <c r="H225" s="61" t="s">
        <v>143</v>
      </c>
      <c r="I225" s="61" t="s">
        <v>144</v>
      </c>
      <c r="J225" s="61" t="s">
        <v>173</v>
      </c>
      <c r="K225" s="61"/>
      <c r="L225" s="61" t="s">
        <v>1461</v>
      </c>
      <c r="M225" s="61" t="s">
        <v>1458</v>
      </c>
      <c r="N225" s="61" t="s">
        <v>143</v>
      </c>
      <c r="O225" s="61" t="s">
        <v>144</v>
      </c>
      <c r="P225" s="61" t="s">
        <v>117</v>
      </c>
      <c r="Q225" s="61" t="s">
        <v>92</v>
      </c>
      <c r="R225" s="61" t="s">
        <v>1400</v>
      </c>
      <c r="S225" s="61" t="s">
        <v>1459</v>
      </c>
      <c r="T225" s="61" t="s">
        <v>143</v>
      </c>
      <c r="U225" s="61" t="s">
        <v>144</v>
      </c>
      <c r="V225" s="61" t="s">
        <v>80</v>
      </c>
      <c r="W225" s="61" t="s">
        <v>254</v>
      </c>
      <c r="X225" s="61" t="s">
        <v>1403</v>
      </c>
      <c r="Y225" s="61" t="s">
        <v>304</v>
      </c>
      <c r="Z225" s="61" t="s">
        <v>143</v>
      </c>
      <c r="AA225" s="61" t="s">
        <v>1473</v>
      </c>
      <c r="AB225" s="61" t="s">
        <v>132</v>
      </c>
      <c r="AC225" s="63" t="s">
        <v>1472</v>
      </c>
      <c r="AD225" s="64" t="s">
        <v>1474</v>
      </c>
      <c r="AE225" s="61" t="s">
        <v>1475</v>
      </c>
      <c r="AF225" s="61" t="s">
        <v>1470</v>
      </c>
      <c r="AG225" s="61" t="s">
        <v>1469</v>
      </c>
      <c r="AH225" s="61" t="s">
        <v>143</v>
      </c>
      <c r="AI225" s="61" t="s">
        <v>144</v>
      </c>
      <c r="AJ225" s="61" t="s">
        <v>158</v>
      </c>
      <c r="AK225" s="61" t="s">
        <v>159</v>
      </c>
      <c r="AL225" s="61" t="s">
        <v>1470</v>
      </c>
      <c r="AM225" s="61" t="s">
        <v>1465</v>
      </c>
      <c r="AN225" s="61" t="s">
        <v>143</v>
      </c>
      <c r="AO225" s="61" t="s">
        <v>144</v>
      </c>
      <c r="AP225" s="61" t="s">
        <v>80</v>
      </c>
      <c r="AQ225" s="61" t="s">
        <v>316</v>
      </c>
      <c r="AR225" s="61" t="s">
        <v>1464</v>
      </c>
      <c r="AS225" s="61" t="s">
        <v>1466</v>
      </c>
      <c r="AT225" s="61" t="s">
        <v>143</v>
      </c>
      <c r="AU225" s="61" t="s">
        <v>144</v>
      </c>
      <c r="AV225" s="61" t="s">
        <v>1467</v>
      </c>
      <c r="AW225" s="61"/>
      <c r="AX225" s="61" t="s">
        <v>1468</v>
      </c>
      <c r="AY225" s="61"/>
      <c r="AZ225" s="61"/>
      <c r="BA225" s="61"/>
      <c r="BB225" s="61"/>
      <c r="BC225" s="63"/>
    </row>
    <row r="226" spans="1:55" s="50" customFormat="1" x14ac:dyDescent="0.25">
      <c r="A226" s="59" t="s">
        <v>311</v>
      </c>
      <c r="B226" s="67" t="s">
        <v>311</v>
      </c>
      <c r="C226" s="68" t="s">
        <v>55</v>
      </c>
      <c r="D226" s="61" t="s">
        <v>1476</v>
      </c>
      <c r="E226" s="63" t="s">
        <v>3472</v>
      </c>
      <c r="F226" s="64" t="s">
        <v>1477</v>
      </c>
      <c r="G226" s="61" t="s">
        <v>1459</v>
      </c>
      <c r="H226" s="61" t="s">
        <v>143</v>
      </c>
      <c r="I226" s="61" t="s">
        <v>144</v>
      </c>
      <c r="J226" s="61" t="s">
        <v>80</v>
      </c>
      <c r="K226" s="61" t="s">
        <v>254</v>
      </c>
      <c r="L226" s="61" t="s">
        <v>1403</v>
      </c>
      <c r="M226" s="61" t="s">
        <v>1460</v>
      </c>
      <c r="N226" s="61" t="s">
        <v>143</v>
      </c>
      <c r="O226" s="61" t="s">
        <v>144</v>
      </c>
      <c r="P226" s="61" t="s">
        <v>173</v>
      </c>
      <c r="Q226" s="61"/>
      <c r="R226" s="61" t="s">
        <v>1461</v>
      </c>
      <c r="S226" s="61" t="s">
        <v>1458</v>
      </c>
      <c r="T226" s="61" t="s">
        <v>143</v>
      </c>
      <c r="U226" s="61" t="s">
        <v>144</v>
      </c>
      <c r="V226" s="61" t="s">
        <v>117</v>
      </c>
      <c r="W226" s="61" t="s">
        <v>92</v>
      </c>
      <c r="X226" s="61" t="s">
        <v>1400</v>
      </c>
      <c r="Y226" s="61" t="s">
        <v>1478</v>
      </c>
      <c r="Z226" s="61" t="s">
        <v>143</v>
      </c>
      <c r="AA226" s="61" t="s">
        <v>1479</v>
      </c>
      <c r="AB226" s="61" t="s">
        <v>132</v>
      </c>
      <c r="AC226" s="63" t="s">
        <v>1477</v>
      </c>
      <c r="AD226" s="64" t="s">
        <v>1480</v>
      </c>
      <c r="AE226" s="61" t="s">
        <v>1481</v>
      </c>
      <c r="AF226" s="61" t="s">
        <v>1468</v>
      </c>
      <c r="AG226" s="61" t="s">
        <v>1466</v>
      </c>
      <c r="AH226" s="61" t="s">
        <v>143</v>
      </c>
      <c r="AI226" s="61" t="s">
        <v>144</v>
      </c>
      <c r="AJ226" s="61" t="s">
        <v>1467</v>
      </c>
      <c r="AK226" s="61"/>
      <c r="AL226" s="61" t="s">
        <v>1468</v>
      </c>
      <c r="AM226" s="61" t="s">
        <v>1469</v>
      </c>
      <c r="AN226" s="61" t="s">
        <v>143</v>
      </c>
      <c r="AO226" s="61" t="s">
        <v>144</v>
      </c>
      <c r="AP226" s="61" t="s">
        <v>158</v>
      </c>
      <c r="AQ226" s="61" t="s">
        <v>159</v>
      </c>
      <c r="AR226" s="61" t="s">
        <v>1470</v>
      </c>
      <c r="AS226" s="61" t="s">
        <v>1465</v>
      </c>
      <c r="AT226" s="61" t="s">
        <v>143</v>
      </c>
      <c r="AU226" s="61" t="s">
        <v>144</v>
      </c>
      <c r="AV226" s="61" t="s">
        <v>80</v>
      </c>
      <c r="AW226" s="61" t="s">
        <v>316</v>
      </c>
      <c r="AX226" s="61" t="s">
        <v>1464</v>
      </c>
      <c r="AY226" s="61"/>
      <c r="AZ226" s="61"/>
      <c r="BA226" s="61"/>
      <c r="BB226" s="61"/>
      <c r="BC226" s="63"/>
    </row>
    <row r="227" spans="1:55" s="50" customFormat="1" x14ac:dyDescent="0.25">
      <c r="A227" s="59" t="s">
        <v>55</v>
      </c>
      <c r="B227" s="67" t="s">
        <v>55</v>
      </c>
      <c r="C227" s="68" t="s">
        <v>55</v>
      </c>
      <c r="D227" s="61" t="s">
        <v>1482</v>
      </c>
      <c r="E227" s="63" t="s">
        <v>3473</v>
      </c>
      <c r="F227" s="64" t="s">
        <v>1483</v>
      </c>
      <c r="G227" s="61" t="s">
        <v>1484</v>
      </c>
      <c r="H227" s="61" t="s">
        <v>143</v>
      </c>
      <c r="I227" s="61" t="s">
        <v>144</v>
      </c>
      <c r="J227" s="61" t="s">
        <v>117</v>
      </c>
      <c r="K227" s="61" t="s">
        <v>232</v>
      </c>
      <c r="L227" s="61" t="s">
        <v>1483</v>
      </c>
      <c r="M227" s="61" t="s">
        <v>1485</v>
      </c>
      <c r="N227" s="61" t="s">
        <v>143</v>
      </c>
      <c r="O227" s="61" t="s">
        <v>144</v>
      </c>
      <c r="P227" s="61" t="s">
        <v>80</v>
      </c>
      <c r="Q227" s="61"/>
      <c r="R227" s="61" t="s">
        <v>1486</v>
      </c>
      <c r="S227" s="61" t="s">
        <v>1487</v>
      </c>
      <c r="T227" s="61" t="s">
        <v>143</v>
      </c>
      <c r="U227" s="61" t="s">
        <v>144</v>
      </c>
      <c r="V227" s="61" t="s">
        <v>62</v>
      </c>
      <c r="W227" s="61"/>
      <c r="X227" s="61" t="s">
        <v>155</v>
      </c>
      <c r="Y227" s="61"/>
      <c r="Z227" s="61"/>
      <c r="AA227" s="61"/>
      <c r="AB227" s="61"/>
      <c r="AC227" s="63"/>
      <c r="AD227" s="64" t="s">
        <v>1488</v>
      </c>
      <c r="AE227" s="61" t="s">
        <v>1489</v>
      </c>
      <c r="AF227" s="61" t="s">
        <v>1439</v>
      </c>
      <c r="AG227" s="61" t="s">
        <v>1490</v>
      </c>
      <c r="AH227" s="61" t="s">
        <v>143</v>
      </c>
      <c r="AI227" s="61" t="s">
        <v>144</v>
      </c>
      <c r="AJ227" s="61" t="s">
        <v>60</v>
      </c>
      <c r="AK227" s="61"/>
      <c r="AL227" s="61" t="s">
        <v>1439</v>
      </c>
      <c r="AM227" s="61" t="s">
        <v>1491</v>
      </c>
      <c r="AN227" s="61" t="s">
        <v>143</v>
      </c>
      <c r="AO227" s="61" t="s">
        <v>144</v>
      </c>
      <c r="AP227" s="61" t="s">
        <v>180</v>
      </c>
      <c r="AQ227" s="61"/>
      <c r="AR227" s="61" t="s">
        <v>1492</v>
      </c>
      <c r="AS227" s="61" t="s">
        <v>1493</v>
      </c>
      <c r="AT227" s="61" t="s">
        <v>143</v>
      </c>
      <c r="AU227" s="61" t="s">
        <v>1494</v>
      </c>
      <c r="AV227" s="61" t="s">
        <v>132</v>
      </c>
      <c r="AW227" s="61"/>
      <c r="AX227" s="61" t="s">
        <v>1495</v>
      </c>
      <c r="AY227" s="61"/>
      <c r="AZ227" s="61"/>
      <c r="BA227" s="61"/>
      <c r="BB227" s="61"/>
      <c r="BC227" s="63"/>
    </row>
    <row r="228" spans="1:55" s="50" customFormat="1" x14ac:dyDescent="0.25">
      <c r="A228" s="59" t="s">
        <v>55</v>
      </c>
      <c r="B228" s="67" t="s">
        <v>55</v>
      </c>
      <c r="C228" s="68" t="s">
        <v>55</v>
      </c>
      <c r="D228" s="61" t="s">
        <v>1496</v>
      </c>
      <c r="E228" s="63" t="s">
        <v>3474</v>
      </c>
      <c r="F228" s="64" t="s">
        <v>155</v>
      </c>
      <c r="G228" s="61" t="s">
        <v>1487</v>
      </c>
      <c r="H228" s="61" t="s">
        <v>143</v>
      </c>
      <c r="I228" s="61" t="s">
        <v>144</v>
      </c>
      <c r="J228" s="61" t="s">
        <v>62</v>
      </c>
      <c r="K228" s="61"/>
      <c r="L228" s="61" t="s">
        <v>155</v>
      </c>
      <c r="M228" s="61" t="s">
        <v>1484</v>
      </c>
      <c r="N228" s="61" t="s">
        <v>143</v>
      </c>
      <c r="O228" s="61" t="s">
        <v>144</v>
      </c>
      <c r="P228" s="61" t="s">
        <v>117</v>
      </c>
      <c r="Q228" s="61" t="s">
        <v>232</v>
      </c>
      <c r="R228" s="61" t="s">
        <v>1483</v>
      </c>
      <c r="S228" s="61" t="s">
        <v>1485</v>
      </c>
      <c r="T228" s="61" t="s">
        <v>143</v>
      </c>
      <c r="U228" s="61" t="s">
        <v>144</v>
      </c>
      <c r="V228" s="61" t="s">
        <v>80</v>
      </c>
      <c r="W228" s="61"/>
      <c r="X228" s="61" t="s">
        <v>1486</v>
      </c>
      <c r="Y228" s="61"/>
      <c r="Z228" s="61"/>
      <c r="AA228" s="61"/>
      <c r="AB228" s="61"/>
      <c r="AC228" s="63"/>
      <c r="AD228" s="64" t="s">
        <v>1497</v>
      </c>
      <c r="AE228" s="61" t="s">
        <v>1498</v>
      </c>
      <c r="AF228" s="61" t="s">
        <v>1495</v>
      </c>
      <c r="AG228" s="61" t="s">
        <v>1493</v>
      </c>
      <c r="AH228" s="61" t="s">
        <v>143</v>
      </c>
      <c r="AI228" s="61" t="s">
        <v>1494</v>
      </c>
      <c r="AJ228" s="61" t="s">
        <v>132</v>
      </c>
      <c r="AK228" s="61"/>
      <c r="AL228" s="61" t="s">
        <v>1495</v>
      </c>
      <c r="AM228" s="61" t="s">
        <v>1490</v>
      </c>
      <c r="AN228" s="61" t="s">
        <v>143</v>
      </c>
      <c r="AO228" s="61" t="s">
        <v>144</v>
      </c>
      <c r="AP228" s="61" t="s">
        <v>60</v>
      </c>
      <c r="AQ228" s="61"/>
      <c r="AR228" s="61" t="s">
        <v>1439</v>
      </c>
      <c r="AS228" s="61" t="s">
        <v>1491</v>
      </c>
      <c r="AT228" s="61" t="s">
        <v>143</v>
      </c>
      <c r="AU228" s="61" t="s">
        <v>144</v>
      </c>
      <c r="AV228" s="61" t="s">
        <v>180</v>
      </c>
      <c r="AW228" s="61"/>
      <c r="AX228" s="61" t="s">
        <v>1492</v>
      </c>
      <c r="AY228" s="61"/>
      <c r="AZ228" s="61"/>
      <c r="BA228" s="61"/>
      <c r="BB228" s="61"/>
      <c r="BC228" s="63"/>
    </row>
    <row r="229" spans="1:55" s="50" customFormat="1" x14ac:dyDescent="0.25">
      <c r="A229" s="59" t="s">
        <v>55</v>
      </c>
      <c r="B229" s="67" t="s">
        <v>55</v>
      </c>
      <c r="C229" s="68" t="s">
        <v>55</v>
      </c>
      <c r="D229" s="61" t="s">
        <v>1499</v>
      </c>
      <c r="E229" s="63" t="s">
        <v>3475</v>
      </c>
      <c r="F229" s="64" t="s">
        <v>1486</v>
      </c>
      <c r="G229" s="61" t="s">
        <v>1485</v>
      </c>
      <c r="H229" s="61" t="s">
        <v>143</v>
      </c>
      <c r="I229" s="61" t="s">
        <v>144</v>
      </c>
      <c r="J229" s="61" t="s">
        <v>80</v>
      </c>
      <c r="K229" s="61"/>
      <c r="L229" s="61" t="s">
        <v>1486</v>
      </c>
      <c r="M229" s="61" t="s">
        <v>1487</v>
      </c>
      <c r="N229" s="61" t="s">
        <v>143</v>
      </c>
      <c r="O229" s="61" t="s">
        <v>144</v>
      </c>
      <c r="P229" s="61" t="s">
        <v>62</v>
      </c>
      <c r="Q229" s="61"/>
      <c r="R229" s="61" t="s">
        <v>155</v>
      </c>
      <c r="S229" s="61" t="s">
        <v>1484</v>
      </c>
      <c r="T229" s="61" t="s">
        <v>143</v>
      </c>
      <c r="U229" s="61" t="s">
        <v>144</v>
      </c>
      <c r="V229" s="61" t="s">
        <v>117</v>
      </c>
      <c r="W229" s="61" t="s">
        <v>232</v>
      </c>
      <c r="X229" s="61" t="s">
        <v>1483</v>
      </c>
      <c r="Y229" s="61"/>
      <c r="Z229" s="61"/>
      <c r="AA229" s="61"/>
      <c r="AB229" s="61"/>
      <c r="AC229" s="63"/>
      <c r="AD229" s="64" t="s">
        <v>1500</v>
      </c>
      <c r="AE229" s="61" t="s">
        <v>1501</v>
      </c>
      <c r="AF229" s="61" t="s">
        <v>1492</v>
      </c>
      <c r="AG229" s="61" t="s">
        <v>1491</v>
      </c>
      <c r="AH229" s="61" t="s">
        <v>143</v>
      </c>
      <c r="AI229" s="61" t="s">
        <v>144</v>
      </c>
      <c r="AJ229" s="61" t="s">
        <v>180</v>
      </c>
      <c r="AK229" s="61"/>
      <c r="AL229" s="61" t="s">
        <v>1492</v>
      </c>
      <c r="AM229" s="61" t="s">
        <v>1493</v>
      </c>
      <c r="AN229" s="61" t="s">
        <v>143</v>
      </c>
      <c r="AO229" s="61" t="s">
        <v>1494</v>
      </c>
      <c r="AP229" s="61" t="s">
        <v>132</v>
      </c>
      <c r="AQ229" s="61"/>
      <c r="AR229" s="61" t="s">
        <v>1495</v>
      </c>
      <c r="AS229" s="61" t="s">
        <v>1490</v>
      </c>
      <c r="AT229" s="61" t="s">
        <v>143</v>
      </c>
      <c r="AU229" s="61" t="s">
        <v>144</v>
      </c>
      <c r="AV229" s="61" t="s">
        <v>60</v>
      </c>
      <c r="AW229" s="61"/>
      <c r="AX229" s="61" t="s">
        <v>1439</v>
      </c>
      <c r="AY229" s="61"/>
      <c r="AZ229" s="61"/>
      <c r="BA229" s="61"/>
      <c r="BB229" s="61"/>
      <c r="BC229" s="63"/>
    </row>
    <row r="230" spans="1:55" s="50" customFormat="1" x14ac:dyDescent="0.25">
      <c r="A230" s="59" t="s">
        <v>311</v>
      </c>
      <c r="B230" s="67" t="s">
        <v>55</v>
      </c>
      <c r="C230" s="67" t="s">
        <v>1502</v>
      </c>
      <c r="D230" s="61" t="s">
        <v>1503</v>
      </c>
      <c r="E230" s="63" t="s">
        <v>3476</v>
      </c>
      <c r="F230" s="64" t="s">
        <v>1504</v>
      </c>
      <c r="G230" s="61" t="s">
        <v>1505</v>
      </c>
      <c r="H230" s="61" t="s">
        <v>143</v>
      </c>
      <c r="I230" s="61" t="s">
        <v>144</v>
      </c>
      <c r="J230" s="61" t="s">
        <v>117</v>
      </c>
      <c r="K230" s="61" t="s">
        <v>118</v>
      </c>
      <c r="L230" s="61" t="s">
        <v>1506</v>
      </c>
      <c r="M230" s="61" t="s">
        <v>1507</v>
      </c>
      <c r="N230" s="61" t="s">
        <v>143</v>
      </c>
      <c r="O230" s="61" t="s">
        <v>144</v>
      </c>
      <c r="P230" s="61" t="s">
        <v>80</v>
      </c>
      <c r="Q230" s="61" t="s">
        <v>254</v>
      </c>
      <c r="R230" s="61" t="s">
        <v>1508</v>
      </c>
      <c r="S230" s="61" t="s">
        <v>1509</v>
      </c>
      <c r="T230" s="61" t="s">
        <v>143</v>
      </c>
      <c r="U230" s="61" t="s">
        <v>144</v>
      </c>
      <c r="V230" s="61" t="s">
        <v>77</v>
      </c>
      <c r="W230" s="61"/>
      <c r="X230" s="61" t="s">
        <v>1504</v>
      </c>
      <c r="Y230" s="61"/>
      <c r="Z230" s="61"/>
      <c r="AA230" s="61"/>
      <c r="AB230" s="61"/>
      <c r="AC230" s="63"/>
      <c r="AD230" s="64" t="s">
        <v>1510</v>
      </c>
      <c r="AE230" s="61" t="s">
        <v>1511</v>
      </c>
      <c r="AF230" s="61" t="s">
        <v>69</v>
      </c>
      <c r="AG230" s="61" t="s">
        <v>304</v>
      </c>
      <c r="AH230" s="61" t="s">
        <v>143</v>
      </c>
      <c r="AI230" s="61" t="s">
        <v>144</v>
      </c>
      <c r="AJ230" s="61" t="s">
        <v>210</v>
      </c>
      <c r="AK230" s="61"/>
      <c r="AL230" s="61" t="s">
        <v>69</v>
      </c>
      <c r="AM230" s="61" t="s">
        <v>304</v>
      </c>
      <c r="AN230" s="61" t="s">
        <v>143</v>
      </c>
      <c r="AO230" s="61" t="s">
        <v>144</v>
      </c>
      <c r="AP230" s="61" t="s">
        <v>80</v>
      </c>
      <c r="AQ230" s="61"/>
      <c r="AR230" s="61" t="s">
        <v>69</v>
      </c>
      <c r="AS230" s="61" t="s">
        <v>304</v>
      </c>
      <c r="AT230" s="61" t="s">
        <v>143</v>
      </c>
      <c r="AU230" s="61" t="s">
        <v>144</v>
      </c>
      <c r="AV230" s="61" t="s">
        <v>180</v>
      </c>
      <c r="AW230" s="61"/>
      <c r="AX230" s="61" t="s">
        <v>69</v>
      </c>
      <c r="AY230" s="61" t="s">
        <v>67</v>
      </c>
      <c r="AZ230" s="61" t="s">
        <v>143</v>
      </c>
      <c r="BA230" s="61" t="s">
        <v>144</v>
      </c>
      <c r="BB230" s="61" t="s">
        <v>130</v>
      </c>
      <c r="BC230" s="63" t="s">
        <v>1512</v>
      </c>
    </row>
    <row r="231" spans="1:55" s="50" customFormat="1" x14ac:dyDescent="0.25">
      <c r="A231" s="59" t="s">
        <v>311</v>
      </c>
      <c r="B231" s="67" t="s">
        <v>55</v>
      </c>
      <c r="C231" s="67" t="s">
        <v>1502</v>
      </c>
      <c r="D231" s="61" t="s">
        <v>1513</v>
      </c>
      <c r="E231" s="63" t="s">
        <v>3477</v>
      </c>
      <c r="F231" s="64" t="s">
        <v>1508</v>
      </c>
      <c r="G231" s="61" t="s">
        <v>1509</v>
      </c>
      <c r="H231" s="61" t="s">
        <v>143</v>
      </c>
      <c r="I231" s="61" t="s">
        <v>144</v>
      </c>
      <c r="J231" s="61" t="s">
        <v>77</v>
      </c>
      <c r="K231" s="61"/>
      <c r="L231" s="61" t="s">
        <v>1504</v>
      </c>
      <c r="M231" s="61" t="s">
        <v>1505</v>
      </c>
      <c r="N231" s="61" t="s">
        <v>143</v>
      </c>
      <c r="O231" s="61" t="s">
        <v>144</v>
      </c>
      <c r="P231" s="61" t="s">
        <v>117</v>
      </c>
      <c r="Q231" s="61" t="s">
        <v>118</v>
      </c>
      <c r="R231" s="61" t="s">
        <v>1506</v>
      </c>
      <c r="S231" s="61" t="s">
        <v>1507</v>
      </c>
      <c r="T231" s="61" t="s">
        <v>143</v>
      </c>
      <c r="U231" s="61" t="s">
        <v>144</v>
      </c>
      <c r="V231" s="61" t="s">
        <v>80</v>
      </c>
      <c r="W231" s="61" t="s">
        <v>254</v>
      </c>
      <c r="X231" s="61" t="s">
        <v>1508</v>
      </c>
      <c r="Y231" s="61"/>
      <c r="Z231" s="61"/>
      <c r="AA231" s="61"/>
      <c r="AB231" s="61"/>
      <c r="AC231" s="63"/>
      <c r="AD231" s="64" t="s">
        <v>1514</v>
      </c>
      <c r="AE231" s="61" t="s">
        <v>1515</v>
      </c>
      <c r="AF231" s="61" t="s">
        <v>69</v>
      </c>
      <c r="AG231" s="61" t="s">
        <v>304</v>
      </c>
      <c r="AH231" s="61" t="s">
        <v>143</v>
      </c>
      <c r="AI231" s="61" t="s">
        <v>144</v>
      </c>
      <c r="AJ231" s="61" t="s">
        <v>180</v>
      </c>
      <c r="AK231" s="61"/>
      <c r="AL231" s="61" t="s">
        <v>69</v>
      </c>
      <c r="AM231" s="61" t="s">
        <v>304</v>
      </c>
      <c r="AN231" s="61" t="s">
        <v>143</v>
      </c>
      <c r="AO231" s="61" t="s">
        <v>144</v>
      </c>
      <c r="AP231" s="61" t="s">
        <v>210</v>
      </c>
      <c r="AQ231" s="61"/>
      <c r="AR231" s="61" t="s">
        <v>69</v>
      </c>
      <c r="AS231" s="61" t="s">
        <v>304</v>
      </c>
      <c r="AT231" s="61" t="s">
        <v>143</v>
      </c>
      <c r="AU231" s="61" t="s">
        <v>144</v>
      </c>
      <c r="AV231" s="61" t="s">
        <v>80</v>
      </c>
      <c r="AW231" s="61"/>
      <c r="AX231" s="61" t="s">
        <v>69</v>
      </c>
      <c r="AY231" s="61" t="s">
        <v>67</v>
      </c>
      <c r="AZ231" s="61" t="s">
        <v>143</v>
      </c>
      <c r="BA231" s="61" t="s">
        <v>144</v>
      </c>
      <c r="BB231" s="61" t="s">
        <v>130</v>
      </c>
      <c r="BC231" s="63" t="s">
        <v>1512</v>
      </c>
    </row>
    <row r="232" spans="1:55" s="50" customFormat="1" x14ac:dyDescent="0.25">
      <c r="A232" s="59" t="s">
        <v>311</v>
      </c>
      <c r="B232" s="67" t="s">
        <v>55</v>
      </c>
      <c r="C232" s="67" t="s">
        <v>1502</v>
      </c>
      <c r="D232" s="61" t="s">
        <v>1516</v>
      </c>
      <c r="E232" s="63" t="s">
        <v>3478</v>
      </c>
      <c r="F232" s="64" t="s">
        <v>1506</v>
      </c>
      <c r="G232" s="61" t="s">
        <v>1507</v>
      </c>
      <c r="H232" s="61" t="s">
        <v>143</v>
      </c>
      <c r="I232" s="61" t="s">
        <v>144</v>
      </c>
      <c r="J232" s="61" t="s">
        <v>80</v>
      </c>
      <c r="K232" s="61" t="s">
        <v>254</v>
      </c>
      <c r="L232" s="61" t="s">
        <v>1508</v>
      </c>
      <c r="M232" s="61" t="s">
        <v>1509</v>
      </c>
      <c r="N232" s="61" t="s">
        <v>143</v>
      </c>
      <c r="O232" s="61" t="s">
        <v>144</v>
      </c>
      <c r="P232" s="61" t="s">
        <v>77</v>
      </c>
      <c r="Q232" s="61"/>
      <c r="R232" s="61" t="s">
        <v>1504</v>
      </c>
      <c r="S232" s="61" t="s">
        <v>1505</v>
      </c>
      <c r="T232" s="61" t="s">
        <v>143</v>
      </c>
      <c r="U232" s="61" t="s">
        <v>144</v>
      </c>
      <c r="V232" s="61" t="s">
        <v>117</v>
      </c>
      <c r="W232" s="61" t="s">
        <v>118</v>
      </c>
      <c r="X232" s="61" t="s">
        <v>1506</v>
      </c>
      <c r="Y232" s="61"/>
      <c r="Z232" s="61"/>
      <c r="AA232" s="61"/>
      <c r="AB232" s="61"/>
      <c r="AC232" s="63"/>
      <c r="AD232" s="64" t="s">
        <v>1517</v>
      </c>
      <c r="AE232" s="61" t="s">
        <v>1518</v>
      </c>
      <c r="AF232" s="61" t="s">
        <v>69</v>
      </c>
      <c r="AG232" s="61" t="s">
        <v>304</v>
      </c>
      <c r="AH232" s="61" t="s">
        <v>143</v>
      </c>
      <c r="AI232" s="61" t="s">
        <v>144</v>
      </c>
      <c r="AJ232" s="61" t="s">
        <v>80</v>
      </c>
      <c r="AK232" s="61"/>
      <c r="AL232" s="61" t="s">
        <v>69</v>
      </c>
      <c r="AM232" s="61" t="s">
        <v>304</v>
      </c>
      <c r="AN232" s="61" t="s">
        <v>143</v>
      </c>
      <c r="AO232" s="61" t="s">
        <v>144</v>
      </c>
      <c r="AP232" s="61" t="s">
        <v>180</v>
      </c>
      <c r="AQ232" s="61"/>
      <c r="AR232" s="61" t="s">
        <v>69</v>
      </c>
      <c r="AS232" s="61" t="s">
        <v>304</v>
      </c>
      <c r="AT232" s="61" t="s">
        <v>143</v>
      </c>
      <c r="AU232" s="61" t="s">
        <v>144</v>
      </c>
      <c r="AV232" s="61" t="s">
        <v>210</v>
      </c>
      <c r="AW232" s="61"/>
      <c r="AX232" s="61" t="s">
        <v>69</v>
      </c>
      <c r="AY232" s="61" t="s">
        <v>67</v>
      </c>
      <c r="AZ232" s="61" t="s">
        <v>143</v>
      </c>
      <c r="BA232" s="61" t="s">
        <v>144</v>
      </c>
      <c r="BB232" s="61" t="s">
        <v>130</v>
      </c>
      <c r="BC232" s="63" t="s">
        <v>1512</v>
      </c>
    </row>
    <row r="233" spans="1:55" s="50" customFormat="1" x14ac:dyDescent="0.25">
      <c r="A233" s="59" t="s">
        <v>3186</v>
      </c>
      <c r="B233" s="67" t="s">
        <v>55</v>
      </c>
      <c r="C233" s="67" t="s">
        <v>54</v>
      </c>
      <c r="D233" s="61" t="s">
        <v>3209</v>
      </c>
      <c r="E233" s="63" t="s">
        <v>3479</v>
      </c>
      <c r="F233" s="64" t="s">
        <v>1522</v>
      </c>
      <c r="G233" s="61" t="s">
        <v>1520</v>
      </c>
      <c r="H233" s="61" t="s">
        <v>251</v>
      </c>
      <c r="I233" s="61" t="s">
        <v>1521</v>
      </c>
      <c r="J233" s="61" t="s">
        <v>117</v>
      </c>
      <c r="K233" s="61" t="s">
        <v>92</v>
      </c>
      <c r="L233" s="61" t="s">
        <v>1522</v>
      </c>
      <c r="M233" s="61" t="s">
        <v>1523</v>
      </c>
      <c r="N233" s="61" t="s">
        <v>251</v>
      </c>
      <c r="O233" s="61" t="s">
        <v>1521</v>
      </c>
      <c r="P233" s="61" t="s">
        <v>80</v>
      </c>
      <c r="Q233" s="61"/>
      <c r="R233" s="61" t="s">
        <v>69</v>
      </c>
      <c r="S233" s="61" t="s">
        <v>1524</v>
      </c>
      <c r="T233" s="61" t="s">
        <v>251</v>
      </c>
      <c r="U233" s="61" t="s">
        <v>1521</v>
      </c>
      <c r="V233" s="61" t="s">
        <v>117</v>
      </c>
      <c r="W233" s="61" t="s">
        <v>60</v>
      </c>
      <c r="X233" s="61" t="s">
        <v>1519</v>
      </c>
      <c r="Y233" s="61"/>
      <c r="Z233" s="61"/>
      <c r="AA233" s="61"/>
      <c r="AB233" s="61"/>
      <c r="AC233" s="63"/>
      <c r="AD233" s="64" t="s">
        <v>2708</v>
      </c>
      <c r="AE233" s="61" t="s">
        <v>2707</v>
      </c>
      <c r="AF233" s="61" t="s">
        <v>2709</v>
      </c>
      <c r="AG233" s="61" t="s">
        <v>2710</v>
      </c>
      <c r="AH233" s="61" t="s">
        <v>251</v>
      </c>
      <c r="AI233" s="61" t="s">
        <v>1521</v>
      </c>
      <c r="AJ233" s="61" t="s">
        <v>117</v>
      </c>
      <c r="AK233" s="61" t="s">
        <v>3764</v>
      </c>
      <c r="AL233" s="61" t="s">
        <v>2709</v>
      </c>
      <c r="AM233" s="61" t="s">
        <v>2711</v>
      </c>
      <c r="AN233" s="61" t="s">
        <v>251</v>
      </c>
      <c r="AO233" s="61" t="s">
        <v>2712</v>
      </c>
      <c r="AP233" s="61" t="s">
        <v>132</v>
      </c>
      <c r="AQ233" s="61"/>
      <c r="AR233" s="61" t="s">
        <v>2713</v>
      </c>
      <c r="AS233" s="61" t="s">
        <v>2714</v>
      </c>
      <c r="AT233" s="61" t="s">
        <v>251</v>
      </c>
      <c r="AU233" s="61" t="s">
        <v>1521</v>
      </c>
      <c r="AV233" s="61" t="s">
        <v>80</v>
      </c>
      <c r="AW233" s="61" t="s">
        <v>316</v>
      </c>
      <c r="AX233" s="61" t="s">
        <v>1547</v>
      </c>
      <c r="AY233" s="61" t="s">
        <v>67</v>
      </c>
      <c r="AZ233" s="61" t="s">
        <v>251</v>
      </c>
      <c r="BA233" s="61" t="s">
        <v>2712</v>
      </c>
      <c r="BB233" s="61" t="s">
        <v>193</v>
      </c>
      <c r="BC233" s="63" t="s">
        <v>2713</v>
      </c>
    </row>
    <row r="234" spans="1:55" s="50" customFormat="1" x14ac:dyDescent="0.25">
      <c r="A234" s="59" t="s">
        <v>3186</v>
      </c>
      <c r="B234" s="67" t="s">
        <v>55</v>
      </c>
      <c r="C234" s="67" t="s">
        <v>54</v>
      </c>
      <c r="D234" s="61" t="s">
        <v>3210</v>
      </c>
      <c r="E234" s="63" t="s">
        <v>3480</v>
      </c>
      <c r="F234" s="64" t="s">
        <v>1519</v>
      </c>
      <c r="G234" s="61" t="s">
        <v>1524</v>
      </c>
      <c r="H234" s="61" t="s">
        <v>251</v>
      </c>
      <c r="I234" s="61" t="s">
        <v>1521</v>
      </c>
      <c r="J234" s="61" t="s">
        <v>117</v>
      </c>
      <c r="K234" s="61" t="s">
        <v>60</v>
      </c>
      <c r="L234" s="61" t="s">
        <v>1519</v>
      </c>
      <c r="M234" s="61" t="s">
        <v>1520</v>
      </c>
      <c r="N234" s="61" t="s">
        <v>251</v>
      </c>
      <c r="O234" s="61" t="s">
        <v>1521</v>
      </c>
      <c r="P234" s="61" t="s">
        <v>117</v>
      </c>
      <c r="Q234" s="61" t="s">
        <v>92</v>
      </c>
      <c r="R234" s="61" t="s">
        <v>1522</v>
      </c>
      <c r="S234" s="61" t="s">
        <v>1523</v>
      </c>
      <c r="T234" s="61" t="s">
        <v>251</v>
      </c>
      <c r="U234" s="61" t="s">
        <v>1521</v>
      </c>
      <c r="V234" s="61" t="s">
        <v>80</v>
      </c>
      <c r="W234" s="61"/>
      <c r="X234" s="61" t="s">
        <v>69</v>
      </c>
      <c r="Y234" s="61"/>
      <c r="Z234" s="61"/>
      <c r="AA234" s="61"/>
      <c r="AB234" s="61"/>
      <c r="AC234" s="63"/>
      <c r="AD234" s="64" t="s">
        <v>2716</v>
      </c>
      <c r="AE234" s="61" t="s">
        <v>2715</v>
      </c>
      <c r="AF234" s="61" t="s">
        <v>1547</v>
      </c>
      <c r="AG234" s="61" t="s">
        <v>2714</v>
      </c>
      <c r="AH234" s="61" t="s">
        <v>251</v>
      </c>
      <c r="AI234" s="61" t="s">
        <v>1521</v>
      </c>
      <c r="AJ234" s="61" t="s">
        <v>80</v>
      </c>
      <c r="AK234" s="61" t="s">
        <v>316</v>
      </c>
      <c r="AL234" s="61" t="s">
        <v>1547</v>
      </c>
      <c r="AM234" s="61" t="s">
        <v>2710</v>
      </c>
      <c r="AN234" s="61" t="s">
        <v>251</v>
      </c>
      <c r="AO234" s="61" t="s">
        <v>1521</v>
      </c>
      <c r="AP234" s="61" t="s">
        <v>117</v>
      </c>
      <c r="AQ234" s="61" t="s">
        <v>3764</v>
      </c>
      <c r="AR234" s="61" t="s">
        <v>2709</v>
      </c>
      <c r="AS234" s="61" t="s">
        <v>2711</v>
      </c>
      <c r="AT234" s="61" t="s">
        <v>251</v>
      </c>
      <c r="AU234" s="61" t="s">
        <v>2712</v>
      </c>
      <c r="AV234" s="61" t="s">
        <v>132</v>
      </c>
      <c r="AW234" s="61"/>
      <c r="AX234" s="61" t="s">
        <v>2713</v>
      </c>
      <c r="AY234" s="61" t="s">
        <v>67</v>
      </c>
      <c r="AZ234" s="61" t="s">
        <v>251</v>
      </c>
      <c r="BA234" s="61" t="s">
        <v>2712</v>
      </c>
      <c r="BB234" s="61" t="s">
        <v>193</v>
      </c>
      <c r="BC234" s="63" t="s">
        <v>2713</v>
      </c>
    </row>
    <row r="235" spans="1:55" s="50" customFormat="1" x14ac:dyDescent="0.25">
      <c r="A235" s="59" t="s">
        <v>3186</v>
      </c>
      <c r="B235" s="67" t="s">
        <v>55</v>
      </c>
      <c r="C235" s="67" t="s">
        <v>54</v>
      </c>
      <c r="D235" s="61" t="s">
        <v>3211</v>
      </c>
      <c r="E235" s="63" t="s">
        <v>3481</v>
      </c>
      <c r="F235" s="64" t="s">
        <v>69</v>
      </c>
      <c r="G235" s="61" t="s">
        <v>1523</v>
      </c>
      <c r="H235" s="61" t="s">
        <v>251</v>
      </c>
      <c r="I235" s="61" t="s">
        <v>1521</v>
      </c>
      <c r="J235" s="61" t="s">
        <v>80</v>
      </c>
      <c r="K235" s="61"/>
      <c r="L235" s="61" t="s">
        <v>69</v>
      </c>
      <c r="M235" s="61" t="s">
        <v>1524</v>
      </c>
      <c r="N235" s="61" t="s">
        <v>251</v>
      </c>
      <c r="O235" s="61" t="s">
        <v>1521</v>
      </c>
      <c r="P235" s="61" t="s">
        <v>117</v>
      </c>
      <c r="Q235" s="61" t="s">
        <v>60</v>
      </c>
      <c r="R235" s="61" t="s">
        <v>1519</v>
      </c>
      <c r="S235" s="61" t="s">
        <v>1520</v>
      </c>
      <c r="T235" s="61" t="s">
        <v>251</v>
      </c>
      <c r="U235" s="61" t="s">
        <v>1521</v>
      </c>
      <c r="V235" s="61" t="s">
        <v>117</v>
      </c>
      <c r="W235" s="61" t="s">
        <v>92</v>
      </c>
      <c r="X235" s="61" t="s">
        <v>1522</v>
      </c>
      <c r="Y235" s="61"/>
      <c r="Z235" s="61"/>
      <c r="AA235" s="61"/>
      <c r="AB235" s="61"/>
      <c r="AC235" s="63"/>
      <c r="AD235" s="64" t="s">
        <v>2718</v>
      </c>
      <c r="AE235" s="61" t="s">
        <v>2717</v>
      </c>
      <c r="AF235" s="61" t="s">
        <v>2713</v>
      </c>
      <c r="AG235" s="61" t="s">
        <v>2711</v>
      </c>
      <c r="AH235" s="61" t="s">
        <v>251</v>
      </c>
      <c r="AI235" s="61" t="s">
        <v>2712</v>
      </c>
      <c r="AJ235" s="61" t="s">
        <v>132</v>
      </c>
      <c r="AK235" s="61"/>
      <c r="AL235" s="61" t="s">
        <v>2713</v>
      </c>
      <c r="AM235" s="61" t="s">
        <v>2714</v>
      </c>
      <c r="AN235" s="61" t="s">
        <v>251</v>
      </c>
      <c r="AO235" s="61" t="s">
        <v>1521</v>
      </c>
      <c r="AP235" s="61" t="s">
        <v>80</v>
      </c>
      <c r="AQ235" s="61" t="s">
        <v>316</v>
      </c>
      <c r="AR235" s="61" t="s">
        <v>1547</v>
      </c>
      <c r="AS235" s="61" t="s">
        <v>2710</v>
      </c>
      <c r="AT235" s="61" t="s">
        <v>251</v>
      </c>
      <c r="AU235" s="61" t="s">
        <v>1521</v>
      </c>
      <c r="AV235" s="61" t="s">
        <v>117</v>
      </c>
      <c r="AW235" s="61" t="s">
        <v>3764</v>
      </c>
      <c r="AX235" s="61" t="s">
        <v>2709</v>
      </c>
      <c r="AY235" s="61" t="s">
        <v>67</v>
      </c>
      <c r="AZ235" s="61" t="s">
        <v>251</v>
      </c>
      <c r="BA235" s="61" t="s">
        <v>2712</v>
      </c>
      <c r="BB235" s="61" t="s">
        <v>193</v>
      </c>
      <c r="BC235" s="63" t="s">
        <v>2713</v>
      </c>
    </row>
    <row r="236" spans="1:55" x14ac:dyDescent="0.25">
      <c r="A236" s="11" t="s">
        <v>55</v>
      </c>
      <c r="B236" s="7" t="s">
        <v>55</v>
      </c>
      <c r="C236" s="7" t="s">
        <v>3776</v>
      </c>
      <c r="D236" s="5" t="s">
        <v>1525</v>
      </c>
      <c r="E236" s="8" t="s">
        <v>3482</v>
      </c>
      <c r="F236" s="10" t="s">
        <v>1526</v>
      </c>
      <c r="G236" s="5" t="s">
        <v>1527</v>
      </c>
      <c r="H236" s="5" t="s">
        <v>251</v>
      </c>
      <c r="I236" s="5" t="s">
        <v>1521</v>
      </c>
      <c r="J236" s="5" t="s">
        <v>117</v>
      </c>
      <c r="K236" s="5" t="s">
        <v>210</v>
      </c>
      <c r="L236" s="5" t="s">
        <v>1528</v>
      </c>
      <c r="M236" s="5" t="s">
        <v>1529</v>
      </c>
      <c r="N236" s="5" t="s">
        <v>251</v>
      </c>
      <c r="O236" s="5" t="s">
        <v>1521</v>
      </c>
      <c r="P236" s="5" t="s">
        <v>80</v>
      </c>
      <c r="Q236" s="5"/>
      <c r="R236" s="5" t="s">
        <v>1530</v>
      </c>
      <c r="S236" s="5" t="s">
        <v>1531</v>
      </c>
      <c r="T236" s="5" t="s">
        <v>251</v>
      </c>
      <c r="U236" s="5" t="s">
        <v>1788</v>
      </c>
      <c r="V236" s="5" t="s">
        <v>62</v>
      </c>
      <c r="W236" s="5" t="s">
        <v>631</v>
      </c>
      <c r="X236" s="5" t="s">
        <v>1526</v>
      </c>
      <c r="Y236" s="5"/>
      <c r="Z236" s="5"/>
      <c r="AA236" s="5"/>
      <c r="AB236" s="5"/>
      <c r="AC236" s="8"/>
      <c r="AD236" s="10" t="s">
        <v>2761</v>
      </c>
      <c r="AE236" s="5" t="s">
        <v>2760</v>
      </c>
      <c r="AF236" s="5" t="s">
        <v>69</v>
      </c>
      <c r="AG236" s="5" t="s">
        <v>304</v>
      </c>
      <c r="AH236" s="5" t="s">
        <v>251</v>
      </c>
      <c r="AI236" s="5" t="s">
        <v>305</v>
      </c>
      <c r="AJ236" s="5" t="s">
        <v>504</v>
      </c>
      <c r="AK236" s="5"/>
      <c r="AL236" s="5" t="s">
        <v>69</v>
      </c>
      <c r="AM236" s="5" t="s">
        <v>304</v>
      </c>
      <c r="AN236" s="5" t="s">
        <v>251</v>
      </c>
      <c r="AO236" s="5" t="s">
        <v>305</v>
      </c>
      <c r="AP236" s="5" t="s">
        <v>504</v>
      </c>
      <c r="AQ236" s="5"/>
      <c r="AR236" s="5" t="s">
        <v>69</v>
      </c>
      <c r="AS236" s="5" t="s">
        <v>304</v>
      </c>
      <c r="AT236" s="5" t="s">
        <v>251</v>
      </c>
      <c r="AU236" s="5" t="s">
        <v>305</v>
      </c>
      <c r="AV236" s="5" t="s">
        <v>504</v>
      </c>
      <c r="AW236" s="5"/>
      <c r="AX236" s="5" t="s">
        <v>69</v>
      </c>
      <c r="AY236" s="5"/>
      <c r="AZ236" s="5"/>
      <c r="BA236" s="5"/>
      <c r="BB236" s="5"/>
      <c r="BC236" s="8"/>
    </row>
    <row r="237" spans="1:55" x14ac:dyDescent="0.25">
      <c r="A237" s="11" t="s">
        <v>55</v>
      </c>
      <c r="B237" s="7" t="s">
        <v>55</v>
      </c>
      <c r="C237" s="7" t="s">
        <v>3776</v>
      </c>
      <c r="D237" s="5" t="s">
        <v>1532</v>
      </c>
      <c r="E237" s="8" t="s">
        <v>3483</v>
      </c>
      <c r="F237" s="10" t="s">
        <v>1530</v>
      </c>
      <c r="G237" s="5" t="s">
        <v>1531</v>
      </c>
      <c r="H237" s="5" t="s">
        <v>251</v>
      </c>
      <c r="I237" s="5" t="s">
        <v>1788</v>
      </c>
      <c r="J237" s="5" t="s">
        <v>62</v>
      </c>
      <c r="K237" s="5" t="s">
        <v>631</v>
      </c>
      <c r="L237" s="5" t="s">
        <v>1526</v>
      </c>
      <c r="M237" s="5" t="s">
        <v>1527</v>
      </c>
      <c r="N237" s="5" t="s">
        <v>251</v>
      </c>
      <c r="O237" s="5" t="s">
        <v>1521</v>
      </c>
      <c r="P237" s="5" t="s">
        <v>117</v>
      </c>
      <c r="Q237" s="5" t="s">
        <v>210</v>
      </c>
      <c r="R237" s="5" t="s">
        <v>1528</v>
      </c>
      <c r="S237" s="5" t="s">
        <v>1529</v>
      </c>
      <c r="T237" s="5" t="s">
        <v>251</v>
      </c>
      <c r="U237" s="5" t="s">
        <v>1521</v>
      </c>
      <c r="V237" s="5" t="s">
        <v>80</v>
      </c>
      <c r="W237" s="5"/>
      <c r="X237" s="5" t="s">
        <v>1530</v>
      </c>
      <c r="Y237" s="5"/>
      <c r="Z237" s="5"/>
      <c r="AA237" s="5"/>
      <c r="AB237" s="5"/>
      <c r="AC237" s="8"/>
      <c r="AD237" s="10" t="s">
        <v>2763</v>
      </c>
      <c r="AE237" s="5" t="s">
        <v>2762</v>
      </c>
      <c r="AF237" s="5" t="s">
        <v>69</v>
      </c>
      <c r="AG237" s="5" t="s">
        <v>304</v>
      </c>
      <c r="AH237" s="5" t="s">
        <v>251</v>
      </c>
      <c r="AI237" s="5" t="s">
        <v>305</v>
      </c>
      <c r="AJ237" s="5" t="s">
        <v>504</v>
      </c>
      <c r="AK237" s="5"/>
      <c r="AL237" s="5" t="s">
        <v>69</v>
      </c>
      <c r="AM237" s="5" t="s">
        <v>304</v>
      </c>
      <c r="AN237" s="5" t="s">
        <v>251</v>
      </c>
      <c r="AO237" s="5" t="s">
        <v>305</v>
      </c>
      <c r="AP237" s="5" t="s">
        <v>504</v>
      </c>
      <c r="AQ237" s="5"/>
      <c r="AR237" s="5" t="s">
        <v>69</v>
      </c>
      <c r="AS237" s="5" t="s">
        <v>304</v>
      </c>
      <c r="AT237" s="5" t="s">
        <v>251</v>
      </c>
      <c r="AU237" s="5" t="s">
        <v>305</v>
      </c>
      <c r="AV237" s="5" t="s">
        <v>504</v>
      </c>
      <c r="AW237" s="5"/>
      <c r="AX237" s="5" t="s">
        <v>69</v>
      </c>
      <c r="AY237" s="5"/>
      <c r="AZ237" s="5"/>
      <c r="BA237" s="5"/>
      <c r="BB237" s="5"/>
      <c r="BC237" s="8"/>
    </row>
    <row r="238" spans="1:55" x14ac:dyDescent="0.25">
      <c r="A238" s="11" t="s">
        <v>55</v>
      </c>
      <c r="B238" s="7" t="s">
        <v>55</v>
      </c>
      <c r="C238" s="7" t="s">
        <v>3776</v>
      </c>
      <c r="D238" s="5" t="s">
        <v>1533</v>
      </c>
      <c r="E238" s="8" t="s">
        <v>3484</v>
      </c>
      <c r="F238" s="10" t="s">
        <v>1528</v>
      </c>
      <c r="G238" s="5" t="s">
        <v>1529</v>
      </c>
      <c r="H238" s="5" t="s">
        <v>251</v>
      </c>
      <c r="I238" s="5" t="s">
        <v>1521</v>
      </c>
      <c r="J238" s="5" t="s">
        <v>80</v>
      </c>
      <c r="K238" s="5"/>
      <c r="L238" s="5" t="s">
        <v>1534</v>
      </c>
      <c r="M238" s="5" t="s">
        <v>1531</v>
      </c>
      <c r="N238" s="5" t="s">
        <v>251</v>
      </c>
      <c r="O238" s="5" t="s">
        <v>1788</v>
      </c>
      <c r="P238" s="5" t="s">
        <v>62</v>
      </c>
      <c r="Q238" s="5" t="s">
        <v>631</v>
      </c>
      <c r="R238" s="5" t="s">
        <v>1526</v>
      </c>
      <c r="S238" s="5" t="s">
        <v>1527</v>
      </c>
      <c r="T238" s="5" t="s">
        <v>251</v>
      </c>
      <c r="U238" s="5" t="s">
        <v>1521</v>
      </c>
      <c r="V238" s="5" t="s">
        <v>117</v>
      </c>
      <c r="W238" s="5" t="s">
        <v>210</v>
      </c>
      <c r="X238" s="5" t="s">
        <v>1528</v>
      </c>
      <c r="Y238" s="5"/>
      <c r="Z238" s="5"/>
      <c r="AA238" s="5"/>
      <c r="AB238" s="5"/>
      <c r="AC238" s="8"/>
      <c r="AD238" s="10" t="s">
        <v>2765</v>
      </c>
      <c r="AE238" s="5" t="s">
        <v>2764</v>
      </c>
      <c r="AF238" s="5" t="s">
        <v>69</v>
      </c>
      <c r="AG238" s="5" t="s">
        <v>304</v>
      </c>
      <c r="AH238" s="5" t="s">
        <v>251</v>
      </c>
      <c r="AI238" s="5" t="s">
        <v>305</v>
      </c>
      <c r="AJ238" s="5" t="s">
        <v>504</v>
      </c>
      <c r="AK238" s="5"/>
      <c r="AL238" s="5" t="s">
        <v>69</v>
      </c>
      <c r="AM238" s="5" t="s">
        <v>304</v>
      </c>
      <c r="AN238" s="5" t="s">
        <v>251</v>
      </c>
      <c r="AO238" s="5" t="s">
        <v>305</v>
      </c>
      <c r="AP238" s="5" t="s">
        <v>504</v>
      </c>
      <c r="AQ238" s="5"/>
      <c r="AR238" s="5" t="s">
        <v>69</v>
      </c>
      <c r="AS238" s="5" t="s">
        <v>304</v>
      </c>
      <c r="AT238" s="5" t="s">
        <v>251</v>
      </c>
      <c r="AU238" s="5" t="s">
        <v>305</v>
      </c>
      <c r="AV238" s="5" t="s">
        <v>504</v>
      </c>
      <c r="AW238" s="5"/>
      <c r="AX238" s="5" t="s">
        <v>69</v>
      </c>
      <c r="AY238" s="5"/>
      <c r="AZ238" s="5"/>
      <c r="BA238" s="5"/>
      <c r="BB238" s="5"/>
      <c r="BC238" s="8"/>
    </row>
    <row r="239" spans="1:55" s="50" customFormat="1" x14ac:dyDescent="0.25">
      <c r="A239" s="59" t="s">
        <v>55</v>
      </c>
      <c r="B239" s="67" t="s">
        <v>55</v>
      </c>
      <c r="C239" s="67" t="s">
        <v>55</v>
      </c>
      <c r="D239" s="61" t="s">
        <v>1535</v>
      </c>
      <c r="E239" s="63" t="s">
        <v>3485</v>
      </c>
      <c r="F239" s="61" t="s">
        <v>803</v>
      </c>
      <c r="G239" s="61" t="s">
        <v>1536</v>
      </c>
      <c r="H239" s="61" t="s">
        <v>251</v>
      </c>
      <c r="I239" s="61" t="s">
        <v>1521</v>
      </c>
      <c r="J239" s="61" t="s">
        <v>117</v>
      </c>
      <c r="K239" s="61" t="s">
        <v>118</v>
      </c>
      <c r="L239" s="61" t="s">
        <v>1537</v>
      </c>
      <c r="M239" s="61" t="s">
        <v>1538</v>
      </c>
      <c r="N239" s="61" t="s">
        <v>251</v>
      </c>
      <c r="O239" s="61" t="s">
        <v>1521</v>
      </c>
      <c r="P239" s="61" t="s">
        <v>80</v>
      </c>
      <c r="Q239" s="61" t="s">
        <v>254</v>
      </c>
      <c r="R239" s="61" t="s">
        <v>1539</v>
      </c>
      <c r="S239" s="61" t="s">
        <v>1540</v>
      </c>
      <c r="T239" s="61" t="s">
        <v>251</v>
      </c>
      <c r="U239" s="61" t="s">
        <v>1521</v>
      </c>
      <c r="V239" s="61" t="s">
        <v>173</v>
      </c>
      <c r="W239" s="61" t="s">
        <v>65</v>
      </c>
      <c r="X239" s="61" t="s">
        <v>803</v>
      </c>
      <c r="Y239" s="61"/>
      <c r="Z239" s="61"/>
      <c r="AA239" s="61"/>
      <c r="AB239" s="61"/>
      <c r="AC239" s="63"/>
      <c r="AD239" s="64" t="s">
        <v>2697</v>
      </c>
      <c r="AE239" s="61" t="s">
        <v>2696</v>
      </c>
      <c r="AF239" s="61" t="s">
        <v>2698</v>
      </c>
      <c r="AG239" s="61" t="s">
        <v>2699</v>
      </c>
      <c r="AH239" s="61" t="s">
        <v>251</v>
      </c>
      <c r="AI239" s="61" t="s">
        <v>1521</v>
      </c>
      <c r="AJ239" s="61" t="s">
        <v>117</v>
      </c>
      <c r="AK239" s="61" t="s">
        <v>92</v>
      </c>
      <c r="AL239" s="61" t="s">
        <v>2698</v>
      </c>
      <c r="AM239" s="61" t="s">
        <v>2700</v>
      </c>
      <c r="AN239" s="61" t="s">
        <v>251</v>
      </c>
      <c r="AO239" s="61" t="s">
        <v>1521</v>
      </c>
      <c r="AP239" s="61" t="s">
        <v>77</v>
      </c>
      <c r="AQ239" s="61"/>
      <c r="AR239" s="61" t="s">
        <v>1544</v>
      </c>
      <c r="AS239" s="61" t="s">
        <v>2701</v>
      </c>
      <c r="AT239" s="61" t="s">
        <v>251</v>
      </c>
      <c r="AU239" s="61" t="s">
        <v>1788</v>
      </c>
      <c r="AV239" s="61" t="s">
        <v>62</v>
      </c>
      <c r="AW239" s="61"/>
      <c r="AX239" s="61" t="s">
        <v>2702</v>
      </c>
      <c r="AY239" s="61"/>
      <c r="AZ239" s="61"/>
      <c r="BA239" s="61"/>
      <c r="BB239" s="61"/>
      <c r="BC239" s="63"/>
    </row>
    <row r="240" spans="1:55" s="50" customFormat="1" x14ac:dyDescent="0.25">
      <c r="A240" s="59" t="s">
        <v>55</v>
      </c>
      <c r="B240" s="67" t="s">
        <v>55</v>
      </c>
      <c r="C240" s="67" t="s">
        <v>55</v>
      </c>
      <c r="D240" s="61" t="s">
        <v>1541</v>
      </c>
      <c r="E240" s="63" t="s">
        <v>3486</v>
      </c>
      <c r="F240" s="61" t="s">
        <v>1539</v>
      </c>
      <c r="G240" s="61" t="s">
        <v>1540</v>
      </c>
      <c r="H240" s="61" t="s">
        <v>251</v>
      </c>
      <c r="I240" s="61" t="s">
        <v>1521</v>
      </c>
      <c r="J240" s="61" t="s">
        <v>173</v>
      </c>
      <c r="K240" s="61" t="s">
        <v>65</v>
      </c>
      <c r="L240" s="61" t="s">
        <v>803</v>
      </c>
      <c r="M240" s="61" t="s">
        <v>1536</v>
      </c>
      <c r="N240" s="61" t="s">
        <v>251</v>
      </c>
      <c r="O240" s="61" t="s">
        <v>1521</v>
      </c>
      <c r="P240" s="61" t="s">
        <v>117</v>
      </c>
      <c r="Q240" s="61" t="s">
        <v>118</v>
      </c>
      <c r="R240" s="61" t="s">
        <v>1537</v>
      </c>
      <c r="S240" s="61" t="s">
        <v>1538</v>
      </c>
      <c r="T240" s="61" t="s">
        <v>251</v>
      </c>
      <c r="U240" s="61" t="s">
        <v>1521</v>
      </c>
      <c r="V240" s="61" t="s">
        <v>80</v>
      </c>
      <c r="W240" s="61" t="s">
        <v>254</v>
      </c>
      <c r="X240" s="61" t="s">
        <v>1539</v>
      </c>
      <c r="Y240" s="61"/>
      <c r="Z240" s="61"/>
      <c r="AA240" s="61"/>
      <c r="AB240" s="61"/>
      <c r="AC240" s="63"/>
      <c r="AD240" s="64" t="s">
        <v>2704</v>
      </c>
      <c r="AE240" s="61" t="s">
        <v>2703</v>
      </c>
      <c r="AF240" s="61" t="s">
        <v>2702</v>
      </c>
      <c r="AG240" s="61" t="s">
        <v>2701</v>
      </c>
      <c r="AH240" s="61" t="s">
        <v>251</v>
      </c>
      <c r="AI240" s="61" t="s">
        <v>1788</v>
      </c>
      <c r="AJ240" s="61" t="s">
        <v>62</v>
      </c>
      <c r="AK240" s="61"/>
      <c r="AL240" s="61" t="s">
        <v>2702</v>
      </c>
      <c r="AM240" s="61" t="s">
        <v>2699</v>
      </c>
      <c r="AN240" s="61" t="s">
        <v>251</v>
      </c>
      <c r="AO240" s="61" t="s">
        <v>1521</v>
      </c>
      <c r="AP240" s="61" t="s">
        <v>117</v>
      </c>
      <c r="AQ240" s="61" t="s">
        <v>92</v>
      </c>
      <c r="AR240" s="61" t="s">
        <v>2698</v>
      </c>
      <c r="AS240" s="61" t="s">
        <v>2700</v>
      </c>
      <c r="AT240" s="61" t="s">
        <v>251</v>
      </c>
      <c r="AU240" s="61" t="s">
        <v>1521</v>
      </c>
      <c r="AV240" s="61" t="s">
        <v>77</v>
      </c>
      <c r="AW240" s="61"/>
      <c r="AX240" s="61" t="s">
        <v>1544</v>
      </c>
      <c r="AY240" s="61"/>
      <c r="AZ240" s="61"/>
      <c r="BA240" s="61"/>
      <c r="BB240" s="61"/>
      <c r="BC240" s="63"/>
    </row>
    <row r="241" spans="1:55" s="50" customFormat="1" x14ac:dyDescent="0.25">
      <c r="A241" s="59" t="s">
        <v>55</v>
      </c>
      <c r="B241" s="67" t="s">
        <v>55</v>
      </c>
      <c r="C241" s="67" t="s">
        <v>55</v>
      </c>
      <c r="D241" s="61" t="s">
        <v>1542</v>
      </c>
      <c r="E241" s="63" t="s">
        <v>3487</v>
      </c>
      <c r="F241" s="61" t="s">
        <v>1537</v>
      </c>
      <c r="G241" s="61" t="s">
        <v>1538</v>
      </c>
      <c r="H241" s="61" t="s">
        <v>251</v>
      </c>
      <c r="I241" s="61" t="s">
        <v>1521</v>
      </c>
      <c r="J241" s="61" t="s">
        <v>80</v>
      </c>
      <c r="K241" s="61" t="s">
        <v>254</v>
      </c>
      <c r="L241" s="61" t="s">
        <v>1539</v>
      </c>
      <c r="M241" s="61" t="s">
        <v>1540</v>
      </c>
      <c r="N241" s="61" t="s">
        <v>251</v>
      </c>
      <c r="O241" s="61" t="s">
        <v>1521</v>
      </c>
      <c r="P241" s="61" t="s">
        <v>173</v>
      </c>
      <c r="Q241" s="61" t="s">
        <v>65</v>
      </c>
      <c r="R241" s="61" t="s">
        <v>803</v>
      </c>
      <c r="S241" s="61" t="s">
        <v>1536</v>
      </c>
      <c r="T241" s="61" t="s">
        <v>251</v>
      </c>
      <c r="U241" s="61" t="s">
        <v>1521</v>
      </c>
      <c r="V241" s="61" t="s">
        <v>117</v>
      </c>
      <c r="W241" s="61" t="s">
        <v>118</v>
      </c>
      <c r="X241" s="61" t="s">
        <v>1537</v>
      </c>
      <c r="Y241" s="61"/>
      <c r="Z241" s="61"/>
      <c r="AA241" s="61"/>
      <c r="AB241" s="61"/>
      <c r="AC241" s="63"/>
      <c r="AD241" s="64" t="s">
        <v>2706</v>
      </c>
      <c r="AE241" s="61" t="s">
        <v>2705</v>
      </c>
      <c r="AF241" s="61" t="s">
        <v>1544</v>
      </c>
      <c r="AG241" s="61" t="s">
        <v>2700</v>
      </c>
      <c r="AH241" s="61" t="s">
        <v>251</v>
      </c>
      <c r="AI241" s="61" t="s">
        <v>1521</v>
      </c>
      <c r="AJ241" s="61" t="s">
        <v>77</v>
      </c>
      <c r="AK241" s="61"/>
      <c r="AL241" s="61" t="s">
        <v>1544</v>
      </c>
      <c r="AM241" s="61" t="s">
        <v>2701</v>
      </c>
      <c r="AN241" s="61" t="s">
        <v>251</v>
      </c>
      <c r="AO241" s="61" t="s">
        <v>1788</v>
      </c>
      <c r="AP241" s="61" t="s">
        <v>62</v>
      </c>
      <c r="AQ241" s="61"/>
      <c r="AR241" s="61" t="s">
        <v>2702</v>
      </c>
      <c r="AS241" s="61" t="s">
        <v>2699</v>
      </c>
      <c r="AT241" s="61" t="s">
        <v>251</v>
      </c>
      <c r="AU241" s="61" t="s">
        <v>1521</v>
      </c>
      <c r="AV241" s="61" t="s">
        <v>117</v>
      </c>
      <c r="AW241" s="61" t="s">
        <v>92</v>
      </c>
      <c r="AX241" s="61" t="s">
        <v>2698</v>
      </c>
      <c r="AY241" s="61"/>
      <c r="AZ241" s="61"/>
      <c r="BA241" s="61"/>
      <c r="BB241" s="61"/>
      <c r="BC241" s="63"/>
    </row>
    <row r="242" spans="1:55" s="50" customFormat="1" x14ac:dyDescent="0.25">
      <c r="A242" s="59" t="s">
        <v>55</v>
      </c>
      <c r="B242" s="67" t="s">
        <v>55</v>
      </c>
      <c r="C242" s="67" t="s">
        <v>55</v>
      </c>
      <c r="D242" s="61" t="s">
        <v>1543</v>
      </c>
      <c r="E242" s="63" t="s">
        <v>3488</v>
      </c>
      <c r="F242" s="64" t="s">
        <v>1544</v>
      </c>
      <c r="G242" s="61" t="s">
        <v>1545</v>
      </c>
      <c r="H242" s="61" t="s">
        <v>251</v>
      </c>
      <c r="I242" s="61" t="s">
        <v>1521</v>
      </c>
      <c r="J242" s="61" t="s">
        <v>117</v>
      </c>
      <c r="K242" s="61" t="s">
        <v>210</v>
      </c>
      <c r="L242" s="61" t="s">
        <v>1528</v>
      </c>
      <c r="M242" s="61" t="s">
        <v>1546</v>
      </c>
      <c r="N242" s="61" t="s">
        <v>251</v>
      </c>
      <c r="O242" s="61" t="s">
        <v>1521</v>
      </c>
      <c r="P242" s="61" t="s">
        <v>80</v>
      </c>
      <c r="Q242" s="61"/>
      <c r="R242" s="61" t="s">
        <v>1547</v>
      </c>
      <c r="S242" s="61" t="s">
        <v>1548</v>
      </c>
      <c r="T242" s="61" t="s">
        <v>251</v>
      </c>
      <c r="U242" s="61" t="s">
        <v>1521</v>
      </c>
      <c r="V242" s="61" t="s">
        <v>77</v>
      </c>
      <c r="W242" s="61"/>
      <c r="X242" s="61" t="s">
        <v>1544</v>
      </c>
      <c r="Y242" s="61"/>
      <c r="Z242" s="61"/>
      <c r="AA242" s="61"/>
      <c r="AB242" s="61"/>
      <c r="AC242" s="63"/>
      <c r="AD242" s="64" t="s">
        <v>2719</v>
      </c>
      <c r="AE242" s="61" t="s">
        <v>3215</v>
      </c>
      <c r="AF242" s="61" t="s">
        <v>2720</v>
      </c>
      <c r="AG242" s="61" t="s">
        <v>2721</v>
      </c>
      <c r="AH242" s="61" t="s">
        <v>251</v>
      </c>
      <c r="AI242" s="61" t="s">
        <v>1788</v>
      </c>
      <c r="AJ242" s="61" t="s">
        <v>62</v>
      </c>
      <c r="AK242" s="61"/>
      <c r="AL242" s="61" t="s">
        <v>2720</v>
      </c>
      <c r="AM242" s="61" t="s">
        <v>2722</v>
      </c>
      <c r="AN242" s="61" t="s">
        <v>251</v>
      </c>
      <c r="AO242" s="61" t="s">
        <v>1521</v>
      </c>
      <c r="AP242" s="61" t="s">
        <v>100</v>
      </c>
      <c r="AQ242" s="61"/>
      <c r="AR242" s="61" t="s">
        <v>2723</v>
      </c>
      <c r="AS242" s="61" t="s">
        <v>2724</v>
      </c>
      <c r="AT242" s="61" t="s">
        <v>251</v>
      </c>
      <c r="AU242" s="61" t="s">
        <v>1788</v>
      </c>
      <c r="AV242" s="61" t="s">
        <v>303</v>
      </c>
      <c r="AW242" s="61"/>
      <c r="AX242" s="61" t="s">
        <v>2368</v>
      </c>
      <c r="AY242" s="61"/>
      <c r="AZ242" s="61"/>
      <c r="BA242" s="61"/>
      <c r="BB242" s="61"/>
      <c r="BC242" s="63"/>
    </row>
    <row r="243" spans="1:55" s="50" customFormat="1" x14ac:dyDescent="0.25">
      <c r="A243" s="59" t="s">
        <v>55</v>
      </c>
      <c r="B243" s="67" t="s">
        <v>55</v>
      </c>
      <c r="C243" s="67" t="s">
        <v>55</v>
      </c>
      <c r="D243" s="61" t="s">
        <v>1549</v>
      </c>
      <c r="E243" s="63" t="s">
        <v>3489</v>
      </c>
      <c r="F243" s="64" t="s">
        <v>1547</v>
      </c>
      <c r="G243" s="61" t="s">
        <v>1548</v>
      </c>
      <c r="H243" s="61" t="s">
        <v>251</v>
      </c>
      <c r="I243" s="61" t="s">
        <v>1521</v>
      </c>
      <c r="J243" s="61" t="s">
        <v>77</v>
      </c>
      <c r="K243" s="61"/>
      <c r="L243" s="61" t="s">
        <v>1544</v>
      </c>
      <c r="M243" s="61" t="s">
        <v>1545</v>
      </c>
      <c r="N243" s="61" t="s">
        <v>251</v>
      </c>
      <c r="O243" s="61" t="s">
        <v>1521</v>
      </c>
      <c r="P243" s="61" t="s">
        <v>117</v>
      </c>
      <c r="Q243" s="61" t="s">
        <v>210</v>
      </c>
      <c r="R243" s="61" t="s">
        <v>1528</v>
      </c>
      <c r="S243" s="61" t="s">
        <v>1546</v>
      </c>
      <c r="T243" s="61" t="s">
        <v>251</v>
      </c>
      <c r="U243" s="61" t="s">
        <v>1521</v>
      </c>
      <c r="V243" s="61" t="s">
        <v>80</v>
      </c>
      <c r="W243" s="61"/>
      <c r="X243" s="61" t="s">
        <v>1547</v>
      </c>
      <c r="Y243" s="61"/>
      <c r="Z243" s="61"/>
      <c r="AA243" s="61"/>
      <c r="AB243" s="61"/>
      <c r="AC243" s="63"/>
      <c r="AD243" s="64" t="s">
        <v>2725</v>
      </c>
      <c r="AE243" s="61" t="s">
        <v>3216</v>
      </c>
      <c r="AF243" s="61" t="s">
        <v>2368</v>
      </c>
      <c r="AG243" s="61" t="s">
        <v>2724</v>
      </c>
      <c r="AH243" s="61" t="s">
        <v>251</v>
      </c>
      <c r="AI243" s="61" t="s">
        <v>1788</v>
      </c>
      <c r="AJ243" s="61" t="s">
        <v>303</v>
      </c>
      <c r="AK243" s="61"/>
      <c r="AL243" s="61" t="s">
        <v>2368</v>
      </c>
      <c r="AM243" s="61" t="s">
        <v>2721</v>
      </c>
      <c r="AN243" s="61" t="s">
        <v>251</v>
      </c>
      <c r="AO243" s="61" t="s">
        <v>1788</v>
      </c>
      <c r="AP243" s="61" t="s">
        <v>62</v>
      </c>
      <c r="AQ243" s="61"/>
      <c r="AR243" s="61" t="s">
        <v>2720</v>
      </c>
      <c r="AS243" s="61" t="s">
        <v>2722</v>
      </c>
      <c r="AT243" s="61" t="s">
        <v>251</v>
      </c>
      <c r="AU243" s="61" t="s">
        <v>1521</v>
      </c>
      <c r="AV243" s="61" t="s">
        <v>100</v>
      </c>
      <c r="AW243" s="61"/>
      <c r="AX243" s="61" t="s">
        <v>2723</v>
      </c>
      <c r="AY243" s="61"/>
      <c r="AZ243" s="61"/>
      <c r="BA243" s="61"/>
      <c r="BB243" s="61"/>
      <c r="BC243" s="63"/>
    </row>
    <row r="244" spans="1:55" s="50" customFormat="1" x14ac:dyDescent="0.25">
      <c r="A244" s="59" t="s">
        <v>55</v>
      </c>
      <c r="B244" s="67" t="s">
        <v>55</v>
      </c>
      <c r="C244" s="67" t="s">
        <v>55</v>
      </c>
      <c r="D244" s="61" t="s">
        <v>1550</v>
      </c>
      <c r="E244" s="63" t="s">
        <v>3490</v>
      </c>
      <c r="F244" s="64" t="s">
        <v>1528</v>
      </c>
      <c r="G244" s="61" t="s">
        <v>1546</v>
      </c>
      <c r="H244" s="61" t="s">
        <v>251</v>
      </c>
      <c r="I244" s="61" t="s">
        <v>1521</v>
      </c>
      <c r="J244" s="61" t="s">
        <v>80</v>
      </c>
      <c r="K244" s="61"/>
      <c r="L244" s="61" t="s">
        <v>1547</v>
      </c>
      <c r="M244" s="61" t="s">
        <v>1548</v>
      </c>
      <c r="N244" s="61" t="s">
        <v>251</v>
      </c>
      <c r="O244" s="61" t="s">
        <v>1521</v>
      </c>
      <c r="P244" s="61" t="s">
        <v>77</v>
      </c>
      <c r="Q244" s="61"/>
      <c r="R244" s="61" t="s">
        <v>1544</v>
      </c>
      <c r="S244" s="61" t="s">
        <v>1545</v>
      </c>
      <c r="T244" s="61" t="s">
        <v>251</v>
      </c>
      <c r="U244" s="61" t="s">
        <v>1521</v>
      </c>
      <c r="V244" s="61" t="s">
        <v>117</v>
      </c>
      <c r="W244" s="61" t="s">
        <v>210</v>
      </c>
      <c r="X244" s="61" t="s">
        <v>1528</v>
      </c>
      <c r="Y244" s="61"/>
      <c r="Z244" s="61"/>
      <c r="AA244" s="61"/>
      <c r="AB244" s="61"/>
      <c r="AC244" s="63"/>
      <c r="AD244" s="64" t="s">
        <v>2726</v>
      </c>
      <c r="AE244" s="61" t="s">
        <v>3217</v>
      </c>
      <c r="AF244" s="61" t="s">
        <v>2723</v>
      </c>
      <c r="AG244" s="61" t="s">
        <v>2722</v>
      </c>
      <c r="AH244" s="61" t="s">
        <v>251</v>
      </c>
      <c r="AI244" s="61" t="s">
        <v>1521</v>
      </c>
      <c r="AJ244" s="61" t="s">
        <v>100</v>
      </c>
      <c r="AK244" s="61"/>
      <c r="AL244" s="61" t="s">
        <v>2723</v>
      </c>
      <c r="AM244" s="61" t="s">
        <v>2724</v>
      </c>
      <c r="AN244" s="61" t="s">
        <v>251</v>
      </c>
      <c r="AO244" s="61" t="s">
        <v>1788</v>
      </c>
      <c r="AP244" s="61" t="s">
        <v>303</v>
      </c>
      <c r="AQ244" s="61"/>
      <c r="AR244" s="61" t="s">
        <v>2368</v>
      </c>
      <c r="AS244" s="61" t="s">
        <v>2721</v>
      </c>
      <c r="AT244" s="61" t="s">
        <v>251</v>
      </c>
      <c r="AU244" s="61" t="s">
        <v>1788</v>
      </c>
      <c r="AV244" s="61" t="s">
        <v>62</v>
      </c>
      <c r="AW244" s="61"/>
      <c r="AX244" s="61" t="s">
        <v>2720</v>
      </c>
      <c r="AY244" s="61"/>
      <c r="AZ244" s="61"/>
      <c r="BA244" s="61"/>
      <c r="BB244" s="61"/>
      <c r="BC244" s="63"/>
    </row>
    <row r="245" spans="1:55" s="50" customFormat="1" x14ac:dyDescent="0.25">
      <c r="A245" s="59" t="s">
        <v>55</v>
      </c>
      <c r="B245" s="67" t="s">
        <v>55</v>
      </c>
      <c r="C245" s="67" t="s">
        <v>55</v>
      </c>
      <c r="D245" s="61" t="s">
        <v>1551</v>
      </c>
      <c r="E245" s="63" t="s">
        <v>3491</v>
      </c>
      <c r="F245" s="64" t="s">
        <v>803</v>
      </c>
      <c r="G245" s="61" t="s">
        <v>1552</v>
      </c>
      <c r="H245" s="61" t="s">
        <v>251</v>
      </c>
      <c r="I245" s="61" t="s">
        <v>1521</v>
      </c>
      <c r="J245" s="61" t="s">
        <v>117</v>
      </c>
      <c r="K245" s="61" t="s">
        <v>1152</v>
      </c>
      <c r="L245" s="61" t="s">
        <v>1553</v>
      </c>
      <c r="M245" s="61" t="s">
        <v>1554</v>
      </c>
      <c r="N245" s="61" t="s">
        <v>251</v>
      </c>
      <c r="O245" s="61" t="s">
        <v>1521</v>
      </c>
      <c r="P245" s="61" t="s">
        <v>80</v>
      </c>
      <c r="Q245" s="61" t="s">
        <v>1555</v>
      </c>
      <c r="R245" s="61" t="s">
        <v>1556</v>
      </c>
      <c r="S245" s="61" t="s">
        <v>1557</v>
      </c>
      <c r="T245" s="61" t="s">
        <v>251</v>
      </c>
      <c r="U245" s="61" t="s">
        <v>1521</v>
      </c>
      <c r="V245" s="61" t="s">
        <v>173</v>
      </c>
      <c r="W245" s="61" t="s">
        <v>65</v>
      </c>
      <c r="X245" s="61" t="s">
        <v>803</v>
      </c>
      <c r="Y245" s="61"/>
      <c r="Z245" s="61"/>
      <c r="AA245" s="61"/>
      <c r="AB245" s="61"/>
      <c r="AC245" s="63"/>
      <c r="AD245" s="64" t="s">
        <v>2728</v>
      </c>
      <c r="AE245" s="61" t="s">
        <v>2727</v>
      </c>
      <c r="AF245" s="61" t="s">
        <v>2729</v>
      </c>
      <c r="AG245" s="61" t="s">
        <v>2730</v>
      </c>
      <c r="AH245" s="61" t="s">
        <v>251</v>
      </c>
      <c r="AI245" s="61" t="s">
        <v>1521</v>
      </c>
      <c r="AJ245" s="61" t="s">
        <v>77</v>
      </c>
      <c r="AK245" s="61"/>
      <c r="AL245" s="61" t="s">
        <v>2729</v>
      </c>
      <c r="AM245" s="61" t="s">
        <v>2731</v>
      </c>
      <c r="AN245" s="61" t="s">
        <v>251</v>
      </c>
      <c r="AO245" s="61" t="s">
        <v>1788</v>
      </c>
      <c r="AP245" s="61" t="s">
        <v>62</v>
      </c>
      <c r="AQ245" s="61"/>
      <c r="AR245" s="61" t="s">
        <v>2702</v>
      </c>
      <c r="AS245" s="61" t="s">
        <v>2732</v>
      </c>
      <c r="AT245" s="61" t="s">
        <v>251</v>
      </c>
      <c r="AU245" s="61" t="s">
        <v>1521</v>
      </c>
      <c r="AV245" s="61" t="s">
        <v>75</v>
      </c>
      <c r="AW245" s="61"/>
      <c r="AX245" s="61" t="s">
        <v>2733</v>
      </c>
      <c r="AY245" s="61"/>
      <c r="AZ245" s="61"/>
      <c r="BA245" s="61"/>
      <c r="BB245" s="61"/>
      <c r="BC245" s="63"/>
    </row>
    <row r="246" spans="1:55" s="50" customFormat="1" x14ac:dyDescent="0.25">
      <c r="A246" s="59" t="s">
        <v>55</v>
      </c>
      <c r="B246" s="67" t="s">
        <v>55</v>
      </c>
      <c r="C246" s="67" t="s">
        <v>55</v>
      </c>
      <c r="D246" s="61" t="s">
        <v>1558</v>
      </c>
      <c r="E246" s="63" t="s">
        <v>3492</v>
      </c>
      <c r="F246" s="64" t="s">
        <v>1556</v>
      </c>
      <c r="G246" s="61" t="s">
        <v>1557</v>
      </c>
      <c r="H246" s="61" t="s">
        <v>251</v>
      </c>
      <c r="I246" s="61" t="s">
        <v>1521</v>
      </c>
      <c r="J246" s="61" t="s">
        <v>173</v>
      </c>
      <c r="K246" s="61" t="s">
        <v>65</v>
      </c>
      <c r="L246" s="61" t="s">
        <v>803</v>
      </c>
      <c r="M246" s="61" t="s">
        <v>1552</v>
      </c>
      <c r="N246" s="61" t="s">
        <v>251</v>
      </c>
      <c r="O246" s="61" t="s">
        <v>1521</v>
      </c>
      <c r="P246" s="61" t="s">
        <v>117</v>
      </c>
      <c r="Q246" s="61" t="s">
        <v>1152</v>
      </c>
      <c r="R246" s="61" t="s">
        <v>1553</v>
      </c>
      <c r="S246" s="61" t="s">
        <v>1554</v>
      </c>
      <c r="T246" s="61" t="s">
        <v>251</v>
      </c>
      <c r="U246" s="61" t="s">
        <v>1521</v>
      </c>
      <c r="V246" s="61" t="s">
        <v>80</v>
      </c>
      <c r="W246" s="61" t="s">
        <v>1555</v>
      </c>
      <c r="X246" s="61" t="s">
        <v>1556</v>
      </c>
      <c r="Y246" s="61"/>
      <c r="Z246" s="61"/>
      <c r="AA246" s="61"/>
      <c r="AB246" s="61"/>
      <c r="AC246" s="63"/>
      <c r="AD246" s="64" t="s">
        <v>2735</v>
      </c>
      <c r="AE246" s="61" t="s">
        <v>2734</v>
      </c>
      <c r="AF246" s="61" t="s">
        <v>2733</v>
      </c>
      <c r="AG246" s="61" t="s">
        <v>2732</v>
      </c>
      <c r="AH246" s="61" t="s">
        <v>251</v>
      </c>
      <c r="AI246" s="61" t="s">
        <v>1521</v>
      </c>
      <c r="AJ246" s="61" t="s">
        <v>75</v>
      </c>
      <c r="AK246" s="61"/>
      <c r="AL246" s="61" t="s">
        <v>2733</v>
      </c>
      <c r="AM246" s="61" t="s">
        <v>2730</v>
      </c>
      <c r="AN246" s="61" t="s">
        <v>251</v>
      </c>
      <c r="AO246" s="61" t="s">
        <v>1521</v>
      </c>
      <c r="AP246" s="61" t="s">
        <v>77</v>
      </c>
      <c r="AQ246" s="61"/>
      <c r="AR246" s="61" t="s">
        <v>2729</v>
      </c>
      <c r="AS246" s="61" t="s">
        <v>2731</v>
      </c>
      <c r="AT246" s="61" t="s">
        <v>251</v>
      </c>
      <c r="AU246" s="61" t="s">
        <v>1788</v>
      </c>
      <c r="AV246" s="61" t="s">
        <v>62</v>
      </c>
      <c r="AW246" s="61"/>
      <c r="AX246" s="61" t="s">
        <v>2702</v>
      </c>
      <c r="AY246" s="61"/>
      <c r="AZ246" s="61"/>
      <c r="BA246" s="61"/>
      <c r="BB246" s="61"/>
      <c r="BC246" s="63"/>
    </row>
    <row r="247" spans="1:55" s="50" customFormat="1" x14ac:dyDescent="0.25">
      <c r="A247" s="59" t="s">
        <v>55</v>
      </c>
      <c r="B247" s="67" t="s">
        <v>55</v>
      </c>
      <c r="C247" s="67" t="s">
        <v>55</v>
      </c>
      <c r="D247" s="61" t="s">
        <v>1559</v>
      </c>
      <c r="E247" s="63" t="s">
        <v>3493</v>
      </c>
      <c r="F247" s="64" t="s">
        <v>1553</v>
      </c>
      <c r="G247" s="61" t="s">
        <v>1554</v>
      </c>
      <c r="H247" s="61" t="s">
        <v>251</v>
      </c>
      <c r="I247" s="61" t="s">
        <v>1521</v>
      </c>
      <c r="J247" s="61" t="s">
        <v>80</v>
      </c>
      <c r="K247" s="61" t="s">
        <v>1555</v>
      </c>
      <c r="L247" s="61" t="s">
        <v>1556</v>
      </c>
      <c r="M247" s="61" t="s">
        <v>1557</v>
      </c>
      <c r="N247" s="61" t="s">
        <v>251</v>
      </c>
      <c r="O247" s="61" t="s">
        <v>1521</v>
      </c>
      <c r="P247" s="61" t="s">
        <v>173</v>
      </c>
      <c r="Q247" s="61" t="s">
        <v>65</v>
      </c>
      <c r="R247" s="61" t="s">
        <v>803</v>
      </c>
      <c r="S247" s="61" t="s">
        <v>1552</v>
      </c>
      <c r="T247" s="61" t="s">
        <v>251</v>
      </c>
      <c r="U247" s="61" t="s">
        <v>1521</v>
      </c>
      <c r="V247" s="61" t="s">
        <v>117</v>
      </c>
      <c r="W247" s="61" t="s">
        <v>1152</v>
      </c>
      <c r="X247" s="61" t="s">
        <v>1553</v>
      </c>
      <c r="Y247" s="61"/>
      <c r="Z247" s="61"/>
      <c r="AA247" s="61"/>
      <c r="AB247" s="61"/>
      <c r="AC247" s="63"/>
      <c r="AD247" s="64" t="s">
        <v>2737</v>
      </c>
      <c r="AE247" s="61" t="s">
        <v>2736</v>
      </c>
      <c r="AF247" s="61" t="s">
        <v>2702</v>
      </c>
      <c r="AG247" s="61" t="s">
        <v>2731</v>
      </c>
      <c r="AH247" s="61" t="s">
        <v>251</v>
      </c>
      <c r="AI247" s="61" t="s">
        <v>1788</v>
      </c>
      <c r="AJ247" s="61" t="s">
        <v>62</v>
      </c>
      <c r="AK247" s="61"/>
      <c r="AL247" s="61" t="s">
        <v>2702</v>
      </c>
      <c r="AM247" s="61" t="s">
        <v>2732</v>
      </c>
      <c r="AN247" s="61" t="s">
        <v>251</v>
      </c>
      <c r="AO247" s="61" t="s">
        <v>1521</v>
      </c>
      <c r="AP247" s="61" t="s">
        <v>75</v>
      </c>
      <c r="AQ247" s="61"/>
      <c r="AR247" s="61" t="s">
        <v>2733</v>
      </c>
      <c r="AS247" s="61" t="s">
        <v>2730</v>
      </c>
      <c r="AT247" s="61" t="s">
        <v>251</v>
      </c>
      <c r="AU247" s="61" t="s">
        <v>1521</v>
      </c>
      <c r="AV247" s="61" t="s">
        <v>77</v>
      </c>
      <c r="AW247" s="61"/>
      <c r="AX247" s="61" t="s">
        <v>2729</v>
      </c>
      <c r="AY247" s="61"/>
      <c r="AZ247" s="61"/>
      <c r="BA247" s="61"/>
      <c r="BB247" s="61"/>
      <c r="BC247" s="63"/>
    </row>
    <row r="248" spans="1:55" s="50" customFormat="1" x14ac:dyDescent="0.25">
      <c r="A248" s="59" t="s">
        <v>311</v>
      </c>
      <c r="B248" s="67" t="s">
        <v>311</v>
      </c>
      <c r="C248" s="67" t="s">
        <v>55</v>
      </c>
      <c r="D248" s="61" t="s">
        <v>1560</v>
      </c>
      <c r="E248" s="63" t="s">
        <v>3494</v>
      </c>
      <c r="F248" s="64" t="s">
        <v>1561</v>
      </c>
      <c r="G248" s="61" t="s">
        <v>1562</v>
      </c>
      <c r="H248" s="61" t="s">
        <v>143</v>
      </c>
      <c r="I248" s="61" t="s">
        <v>1563</v>
      </c>
      <c r="J248" s="61" t="s">
        <v>117</v>
      </c>
      <c r="K248" s="61" t="s">
        <v>180</v>
      </c>
      <c r="L248" s="61" t="s">
        <v>1564</v>
      </c>
      <c r="M248" s="61" t="s">
        <v>1565</v>
      </c>
      <c r="N248" s="61" t="s">
        <v>143</v>
      </c>
      <c r="O248" s="61" t="s">
        <v>1563</v>
      </c>
      <c r="P248" s="61" t="s">
        <v>80</v>
      </c>
      <c r="Q248" s="61" t="s">
        <v>254</v>
      </c>
      <c r="R248" s="61" t="s">
        <v>1566</v>
      </c>
      <c r="S248" s="61" t="s">
        <v>1567</v>
      </c>
      <c r="T248" s="61" t="s">
        <v>143</v>
      </c>
      <c r="U248" s="61" t="s">
        <v>1563</v>
      </c>
      <c r="V248" s="61" t="s">
        <v>117</v>
      </c>
      <c r="W248" s="61" t="s">
        <v>92</v>
      </c>
      <c r="X248" s="61" t="s">
        <v>1568</v>
      </c>
      <c r="Y248" s="61" t="s">
        <v>1569</v>
      </c>
      <c r="Z248" s="61" t="s">
        <v>143</v>
      </c>
      <c r="AA248" s="61" t="s">
        <v>1570</v>
      </c>
      <c r="AB248" s="61" t="s">
        <v>132</v>
      </c>
      <c r="AC248" s="63" t="s">
        <v>1561</v>
      </c>
      <c r="AD248" s="64" t="s">
        <v>1571</v>
      </c>
      <c r="AE248" s="61" t="s">
        <v>1572</v>
      </c>
      <c r="AF248" s="61" t="s">
        <v>1573</v>
      </c>
      <c r="AG248" s="61" t="s">
        <v>1574</v>
      </c>
      <c r="AH248" s="61" t="s">
        <v>143</v>
      </c>
      <c r="AI248" s="61" t="s">
        <v>1563</v>
      </c>
      <c r="AJ248" s="61" t="s">
        <v>77</v>
      </c>
      <c r="AK248" s="61"/>
      <c r="AL248" s="61" t="s">
        <v>1573</v>
      </c>
      <c r="AM248" s="61" t="s">
        <v>1575</v>
      </c>
      <c r="AN248" s="61" t="s">
        <v>143</v>
      </c>
      <c r="AO248" s="61" t="s">
        <v>1576</v>
      </c>
      <c r="AP248" s="61" t="s">
        <v>158</v>
      </c>
      <c r="AQ248" s="61" t="s">
        <v>1577</v>
      </c>
      <c r="AR248" s="61" t="s">
        <v>1578</v>
      </c>
      <c r="AS248" s="61" t="s">
        <v>1579</v>
      </c>
      <c r="AT248" s="61" t="s">
        <v>143</v>
      </c>
      <c r="AU248" s="61" t="s">
        <v>1563</v>
      </c>
      <c r="AV248" s="61" t="s">
        <v>65</v>
      </c>
      <c r="AW248" s="61"/>
      <c r="AX248" s="61" t="s">
        <v>1580</v>
      </c>
      <c r="AY248" s="61"/>
      <c r="AZ248" s="61"/>
      <c r="BA248" s="61"/>
      <c r="BB248" s="61"/>
      <c r="BC248" s="63"/>
    </row>
    <row r="249" spans="1:55" s="50" customFormat="1" x14ac:dyDescent="0.25">
      <c r="A249" s="59" t="s">
        <v>311</v>
      </c>
      <c r="B249" s="67" t="s">
        <v>311</v>
      </c>
      <c r="C249" s="67" t="s">
        <v>55</v>
      </c>
      <c r="D249" s="61" t="s">
        <v>1581</v>
      </c>
      <c r="E249" s="63" t="s">
        <v>3495</v>
      </c>
      <c r="F249" s="64" t="s">
        <v>1582</v>
      </c>
      <c r="G249" s="61" t="s">
        <v>1567</v>
      </c>
      <c r="H249" s="61" t="s">
        <v>143</v>
      </c>
      <c r="I249" s="61" t="s">
        <v>1563</v>
      </c>
      <c r="J249" s="61" t="s">
        <v>117</v>
      </c>
      <c r="K249" s="61" t="s">
        <v>92</v>
      </c>
      <c r="L249" s="61" t="s">
        <v>1568</v>
      </c>
      <c r="M249" s="61" t="s">
        <v>1562</v>
      </c>
      <c r="N249" s="61" t="s">
        <v>143</v>
      </c>
      <c r="O249" s="61" t="s">
        <v>1563</v>
      </c>
      <c r="P249" s="61" t="s">
        <v>117</v>
      </c>
      <c r="Q249" s="61" t="s">
        <v>180</v>
      </c>
      <c r="R249" s="61" t="s">
        <v>1564</v>
      </c>
      <c r="S249" s="61" t="s">
        <v>1565</v>
      </c>
      <c r="T249" s="61" t="s">
        <v>143</v>
      </c>
      <c r="U249" s="61" t="s">
        <v>1563</v>
      </c>
      <c r="V249" s="61" t="s">
        <v>80</v>
      </c>
      <c r="W249" s="61" t="s">
        <v>254</v>
      </c>
      <c r="X249" s="61" t="s">
        <v>1566</v>
      </c>
      <c r="Y249" s="61" t="s">
        <v>1583</v>
      </c>
      <c r="Z249" s="61" t="s">
        <v>143</v>
      </c>
      <c r="AA249" s="61" t="s">
        <v>1584</v>
      </c>
      <c r="AB249" s="61" t="s">
        <v>132</v>
      </c>
      <c r="AC249" s="63" t="s">
        <v>1582</v>
      </c>
      <c r="AD249" s="64" t="s">
        <v>1585</v>
      </c>
      <c r="AE249" s="61" t="s">
        <v>1586</v>
      </c>
      <c r="AF249" s="61" t="s">
        <v>1580</v>
      </c>
      <c r="AG249" s="61" t="s">
        <v>1579</v>
      </c>
      <c r="AH249" s="61" t="s">
        <v>143</v>
      </c>
      <c r="AI249" s="61" t="s">
        <v>1563</v>
      </c>
      <c r="AJ249" s="61" t="s">
        <v>65</v>
      </c>
      <c r="AK249" s="61"/>
      <c r="AL249" s="61" t="s">
        <v>1580</v>
      </c>
      <c r="AM249" s="61" t="s">
        <v>1574</v>
      </c>
      <c r="AN249" s="61" t="s">
        <v>143</v>
      </c>
      <c r="AO249" s="61" t="s">
        <v>1563</v>
      </c>
      <c r="AP249" s="61" t="s">
        <v>77</v>
      </c>
      <c r="AQ249" s="61"/>
      <c r="AR249" s="61" t="s">
        <v>1573</v>
      </c>
      <c r="AS249" s="61" t="s">
        <v>1575</v>
      </c>
      <c r="AT249" s="61" t="s">
        <v>143</v>
      </c>
      <c r="AU249" s="61" t="s">
        <v>1576</v>
      </c>
      <c r="AV249" s="61" t="s">
        <v>158</v>
      </c>
      <c r="AW249" s="61" t="s">
        <v>1577</v>
      </c>
      <c r="AX249" s="61" t="s">
        <v>1578</v>
      </c>
      <c r="AY249" s="61"/>
      <c r="AZ249" s="61"/>
      <c r="BA249" s="61"/>
      <c r="BB249" s="61"/>
      <c r="BC249" s="63"/>
    </row>
    <row r="250" spans="1:55" s="50" customFormat="1" x14ac:dyDescent="0.25">
      <c r="A250" s="59" t="s">
        <v>311</v>
      </c>
      <c r="B250" s="67" t="s">
        <v>311</v>
      </c>
      <c r="C250" s="67" t="s">
        <v>55</v>
      </c>
      <c r="D250" s="61" t="s">
        <v>1587</v>
      </c>
      <c r="E250" s="63" t="s">
        <v>3496</v>
      </c>
      <c r="F250" s="64" t="s">
        <v>69</v>
      </c>
      <c r="G250" s="61" t="s">
        <v>1565</v>
      </c>
      <c r="H250" s="61" t="s">
        <v>143</v>
      </c>
      <c r="I250" s="61" t="s">
        <v>1563</v>
      </c>
      <c r="J250" s="61" t="s">
        <v>80</v>
      </c>
      <c r="K250" s="61" t="s">
        <v>254</v>
      </c>
      <c r="L250" s="61" t="s">
        <v>1566</v>
      </c>
      <c r="M250" s="61" t="s">
        <v>1567</v>
      </c>
      <c r="N250" s="61" t="s">
        <v>143</v>
      </c>
      <c r="O250" s="61" t="s">
        <v>1563</v>
      </c>
      <c r="P250" s="61" t="s">
        <v>117</v>
      </c>
      <c r="Q250" s="61" t="s">
        <v>92</v>
      </c>
      <c r="R250" s="61" t="s">
        <v>1568</v>
      </c>
      <c r="S250" s="61" t="s">
        <v>1562</v>
      </c>
      <c r="T250" s="61" t="s">
        <v>143</v>
      </c>
      <c r="U250" s="61" t="s">
        <v>1563</v>
      </c>
      <c r="V250" s="61" t="s">
        <v>117</v>
      </c>
      <c r="W250" s="61" t="s">
        <v>180</v>
      </c>
      <c r="X250" s="61" t="s">
        <v>1564</v>
      </c>
      <c r="Y250" s="61" t="s">
        <v>1588</v>
      </c>
      <c r="Z250" s="61" t="s">
        <v>143</v>
      </c>
      <c r="AA250" s="61" t="s">
        <v>1584</v>
      </c>
      <c r="AB250" s="61" t="s">
        <v>132</v>
      </c>
      <c r="AC250" s="63" t="s">
        <v>1582</v>
      </c>
      <c r="AD250" s="64" t="s">
        <v>1589</v>
      </c>
      <c r="AE250" s="61" t="s">
        <v>1590</v>
      </c>
      <c r="AF250" s="61" t="s">
        <v>1578</v>
      </c>
      <c r="AG250" s="61" t="s">
        <v>1575</v>
      </c>
      <c r="AH250" s="61" t="s">
        <v>143</v>
      </c>
      <c r="AI250" s="61" t="s">
        <v>1576</v>
      </c>
      <c r="AJ250" s="61" t="s">
        <v>158</v>
      </c>
      <c r="AK250" s="61" t="s">
        <v>1577</v>
      </c>
      <c r="AL250" s="61" t="s">
        <v>1578</v>
      </c>
      <c r="AM250" s="61" t="s">
        <v>1579</v>
      </c>
      <c r="AN250" s="61" t="s">
        <v>143</v>
      </c>
      <c r="AO250" s="61" t="s">
        <v>1563</v>
      </c>
      <c r="AP250" s="61" t="s">
        <v>65</v>
      </c>
      <c r="AQ250" s="61"/>
      <c r="AR250" s="61" t="s">
        <v>1580</v>
      </c>
      <c r="AS250" s="61" t="s">
        <v>1574</v>
      </c>
      <c r="AT250" s="61" t="s">
        <v>143</v>
      </c>
      <c r="AU250" s="61" t="s">
        <v>1563</v>
      </c>
      <c r="AV250" s="61" t="s">
        <v>77</v>
      </c>
      <c r="AW250" s="61"/>
      <c r="AX250" s="61" t="s">
        <v>1573</v>
      </c>
      <c r="AY250" s="61"/>
      <c r="AZ250" s="61"/>
      <c r="BA250" s="61"/>
      <c r="BB250" s="61"/>
      <c r="BC250" s="63"/>
    </row>
    <row r="251" spans="1:55" s="50" customFormat="1" x14ac:dyDescent="0.25">
      <c r="A251" s="59" t="s">
        <v>55</v>
      </c>
      <c r="B251" s="67" t="s">
        <v>55</v>
      </c>
      <c r="C251" s="67" t="s">
        <v>55</v>
      </c>
      <c r="D251" s="61" t="s">
        <v>1591</v>
      </c>
      <c r="E251" s="63" t="s">
        <v>3497</v>
      </c>
      <c r="F251" s="64" t="s">
        <v>3238</v>
      </c>
      <c r="G251" s="61" t="s">
        <v>1592</v>
      </c>
      <c r="H251" s="61" t="s">
        <v>143</v>
      </c>
      <c r="I251" s="61" t="s">
        <v>1563</v>
      </c>
      <c r="J251" s="61" t="s">
        <v>117</v>
      </c>
      <c r="K251" s="61" t="s">
        <v>92</v>
      </c>
      <c r="L251" s="61" t="s">
        <v>3238</v>
      </c>
      <c r="M251" s="61" t="s">
        <v>1593</v>
      </c>
      <c r="N251" s="61" t="s">
        <v>143</v>
      </c>
      <c r="O251" s="61" t="s">
        <v>1563</v>
      </c>
      <c r="P251" s="61" t="s">
        <v>80</v>
      </c>
      <c r="Q251" s="61" t="s">
        <v>254</v>
      </c>
      <c r="R251" s="61" t="s">
        <v>1594</v>
      </c>
      <c r="S251" s="61" t="s">
        <v>1595</v>
      </c>
      <c r="T251" s="61" t="s">
        <v>143</v>
      </c>
      <c r="U251" s="61" t="s">
        <v>1563</v>
      </c>
      <c r="V251" s="61" t="s">
        <v>117</v>
      </c>
      <c r="W251" s="61" t="s">
        <v>232</v>
      </c>
      <c r="X251" s="61" t="s">
        <v>1596</v>
      </c>
      <c r="Y251" s="61"/>
      <c r="Z251" s="61"/>
      <c r="AA251" s="61"/>
      <c r="AB251" s="61"/>
      <c r="AC251" s="63"/>
      <c r="AD251" s="64" t="s">
        <v>1597</v>
      </c>
      <c r="AE251" s="61" t="s">
        <v>1598</v>
      </c>
      <c r="AF251" s="61" t="s">
        <v>1599</v>
      </c>
      <c r="AG251" s="61" t="s">
        <v>1600</v>
      </c>
      <c r="AH251" s="61" t="s">
        <v>143</v>
      </c>
      <c r="AI251" s="61" t="s">
        <v>1563</v>
      </c>
      <c r="AJ251" s="61" t="s">
        <v>129</v>
      </c>
      <c r="AK251" s="61" t="s">
        <v>3767</v>
      </c>
      <c r="AL251" s="61" t="s">
        <v>1599</v>
      </c>
      <c r="AM251" s="61" t="s">
        <v>1601</v>
      </c>
      <c r="AN251" s="61" t="s">
        <v>143</v>
      </c>
      <c r="AO251" s="61" t="s">
        <v>1563</v>
      </c>
      <c r="AP251" s="61" t="s">
        <v>100</v>
      </c>
      <c r="AQ251" s="61"/>
      <c r="AR251" s="61" t="s">
        <v>1602</v>
      </c>
      <c r="AS251" s="61" t="s">
        <v>1603</v>
      </c>
      <c r="AT251" s="61" t="s">
        <v>143</v>
      </c>
      <c r="AU251" s="61" t="s">
        <v>1604</v>
      </c>
      <c r="AV251" s="61" t="s">
        <v>132</v>
      </c>
      <c r="AW251" s="61"/>
      <c r="AX251" s="61" t="s">
        <v>1605</v>
      </c>
      <c r="AY251" s="61"/>
      <c r="AZ251" s="61"/>
      <c r="BA251" s="61"/>
      <c r="BB251" s="61"/>
      <c r="BC251" s="63"/>
    </row>
    <row r="252" spans="1:55" s="50" customFormat="1" x14ac:dyDescent="0.25">
      <c r="A252" s="59" t="s">
        <v>55</v>
      </c>
      <c r="B252" s="67" t="s">
        <v>55</v>
      </c>
      <c r="C252" s="67" t="s">
        <v>55</v>
      </c>
      <c r="D252" s="61" t="s">
        <v>1606</v>
      </c>
      <c r="E252" s="63" t="s">
        <v>3498</v>
      </c>
      <c r="F252" s="64" t="s">
        <v>1596</v>
      </c>
      <c r="G252" s="61" t="s">
        <v>1595</v>
      </c>
      <c r="H252" s="61" t="s">
        <v>143</v>
      </c>
      <c r="I252" s="61" t="s">
        <v>1563</v>
      </c>
      <c r="J252" s="61" t="s">
        <v>117</v>
      </c>
      <c r="K252" s="61" t="s">
        <v>232</v>
      </c>
      <c r="L252" s="61" t="s">
        <v>1596</v>
      </c>
      <c r="M252" s="61" t="s">
        <v>1592</v>
      </c>
      <c r="N252" s="61" t="s">
        <v>143</v>
      </c>
      <c r="O252" s="61" t="s">
        <v>1563</v>
      </c>
      <c r="P252" s="61" t="s">
        <v>117</v>
      </c>
      <c r="Q252" s="61" t="s">
        <v>92</v>
      </c>
      <c r="R252" s="61" t="s">
        <v>3238</v>
      </c>
      <c r="S252" s="61" t="s">
        <v>1593</v>
      </c>
      <c r="T252" s="61" t="s">
        <v>143</v>
      </c>
      <c r="U252" s="61" t="s">
        <v>1563</v>
      </c>
      <c r="V252" s="61" t="s">
        <v>80</v>
      </c>
      <c r="W252" s="61" t="s">
        <v>254</v>
      </c>
      <c r="X252" s="61" t="s">
        <v>1594</v>
      </c>
      <c r="Y252" s="61"/>
      <c r="Z252" s="61"/>
      <c r="AA252" s="61"/>
      <c r="AB252" s="61"/>
      <c r="AC252" s="63"/>
      <c r="AD252" s="64" t="s">
        <v>1607</v>
      </c>
      <c r="AE252" s="61" t="s">
        <v>1608</v>
      </c>
      <c r="AF252" s="61" t="s">
        <v>1605</v>
      </c>
      <c r="AG252" s="61" t="s">
        <v>1603</v>
      </c>
      <c r="AH252" s="61" t="s">
        <v>143</v>
      </c>
      <c r="AI252" s="61" t="s">
        <v>1604</v>
      </c>
      <c r="AJ252" s="61" t="s">
        <v>132</v>
      </c>
      <c r="AK252" s="61"/>
      <c r="AL252" s="61" t="s">
        <v>1605</v>
      </c>
      <c r="AM252" s="61" t="s">
        <v>1600</v>
      </c>
      <c r="AN252" s="61" t="s">
        <v>143</v>
      </c>
      <c r="AO252" s="61" t="s">
        <v>1563</v>
      </c>
      <c r="AP252" s="61" t="s">
        <v>129</v>
      </c>
      <c r="AQ252" s="61" t="s">
        <v>3767</v>
      </c>
      <c r="AR252" s="61" t="s">
        <v>1599</v>
      </c>
      <c r="AS252" s="61" t="s">
        <v>1601</v>
      </c>
      <c r="AT252" s="61" t="s">
        <v>143</v>
      </c>
      <c r="AU252" s="61" t="s">
        <v>1563</v>
      </c>
      <c r="AV252" s="61" t="s">
        <v>100</v>
      </c>
      <c r="AW252" s="61"/>
      <c r="AX252" s="61" t="s">
        <v>1602</v>
      </c>
      <c r="AY252" s="61"/>
      <c r="AZ252" s="61"/>
      <c r="BA252" s="61"/>
      <c r="BB252" s="61"/>
      <c r="BC252" s="63"/>
    </row>
    <row r="253" spans="1:55" s="50" customFormat="1" x14ac:dyDescent="0.25">
      <c r="A253" s="59" t="s">
        <v>55</v>
      </c>
      <c r="B253" s="67" t="s">
        <v>55</v>
      </c>
      <c r="C253" s="67" t="s">
        <v>55</v>
      </c>
      <c r="D253" s="61" t="s">
        <v>1609</v>
      </c>
      <c r="E253" s="63" t="s">
        <v>3499</v>
      </c>
      <c r="F253" s="64" t="s">
        <v>1594</v>
      </c>
      <c r="G253" s="61" t="s">
        <v>1593</v>
      </c>
      <c r="H253" s="61" t="s">
        <v>143</v>
      </c>
      <c r="I253" s="61" t="s">
        <v>1563</v>
      </c>
      <c r="J253" s="61" t="s">
        <v>80</v>
      </c>
      <c r="K253" s="61" t="s">
        <v>254</v>
      </c>
      <c r="L253" s="61" t="s">
        <v>1594</v>
      </c>
      <c r="M253" s="61" t="s">
        <v>1595</v>
      </c>
      <c r="N253" s="61" t="s">
        <v>143</v>
      </c>
      <c r="O253" s="61" t="s">
        <v>1563</v>
      </c>
      <c r="P253" s="61" t="s">
        <v>117</v>
      </c>
      <c r="Q253" s="61" t="s">
        <v>232</v>
      </c>
      <c r="R253" s="61" t="s">
        <v>1596</v>
      </c>
      <c r="S253" s="61" t="s">
        <v>1592</v>
      </c>
      <c r="T253" s="61" t="s">
        <v>143</v>
      </c>
      <c r="U253" s="61" t="s">
        <v>1563</v>
      </c>
      <c r="V253" s="61" t="s">
        <v>117</v>
      </c>
      <c r="W253" s="61" t="s">
        <v>92</v>
      </c>
      <c r="X253" s="61" t="s">
        <v>3238</v>
      </c>
      <c r="Y253" s="61"/>
      <c r="Z253" s="61"/>
      <c r="AA253" s="61"/>
      <c r="AB253" s="61"/>
      <c r="AC253" s="63"/>
      <c r="AD253" s="64" t="s">
        <v>1610</v>
      </c>
      <c r="AE253" s="61" t="s">
        <v>1611</v>
      </c>
      <c r="AF253" s="61" t="s">
        <v>1602</v>
      </c>
      <c r="AG253" s="61" t="s">
        <v>1601</v>
      </c>
      <c r="AH253" s="61" t="s">
        <v>143</v>
      </c>
      <c r="AI253" s="61" t="s">
        <v>1563</v>
      </c>
      <c r="AJ253" s="61" t="s">
        <v>100</v>
      </c>
      <c r="AK253" s="61"/>
      <c r="AL253" s="61" t="s">
        <v>1602</v>
      </c>
      <c r="AM253" s="61" t="s">
        <v>1603</v>
      </c>
      <c r="AN253" s="61" t="s">
        <v>143</v>
      </c>
      <c r="AO253" s="61" t="s">
        <v>1604</v>
      </c>
      <c r="AP253" s="61" t="s">
        <v>132</v>
      </c>
      <c r="AQ253" s="61"/>
      <c r="AR253" s="61" t="s">
        <v>1605</v>
      </c>
      <c r="AS253" s="61" t="s">
        <v>1600</v>
      </c>
      <c r="AT253" s="61" t="s">
        <v>143</v>
      </c>
      <c r="AU253" s="61" t="s">
        <v>1563</v>
      </c>
      <c r="AV253" s="61" t="s">
        <v>129</v>
      </c>
      <c r="AW253" s="61" t="s">
        <v>3767</v>
      </c>
      <c r="AX253" s="61" t="s">
        <v>1599</v>
      </c>
      <c r="AY253" s="61"/>
      <c r="AZ253" s="61"/>
      <c r="BA253" s="61"/>
      <c r="BB253" s="61"/>
      <c r="BC253" s="63"/>
    </row>
    <row r="254" spans="1:55" s="50" customFormat="1" x14ac:dyDescent="0.25">
      <c r="A254" s="59" t="s">
        <v>55</v>
      </c>
      <c r="B254" s="67" t="s">
        <v>55</v>
      </c>
      <c r="C254" s="68" t="s">
        <v>55</v>
      </c>
      <c r="D254" s="61" t="s">
        <v>1612</v>
      </c>
      <c r="E254" s="63" t="s">
        <v>3500</v>
      </c>
      <c r="F254" s="64" t="s">
        <v>1613</v>
      </c>
      <c r="G254" s="61" t="s">
        <v>1614</v>
      </c>
      <c r="H254" s="61" t="s">
        <v>143</v>
      </c>
      <c r="I254" s="61" t="s">
        <v>1563</v>
      </c>
      <c r="J254" s="61" t="s">
        <v>117</v>
      </c>
      <c r="K254" s="61" t="s">
        <v>232</v>
      </c>
      <c r="L254" s="61" t="s">
        <v>1613</v>
      </c>
      <c r="M254" s="61" t="s">
        <v>1615</v>
      </c>
      <c r="N254" s="61" t="s">
        <v>143</v>
      </c>
      <c r="O254" s="61" t="s">
        <v>1563</v>
      </c>
      <c r="P254" s="61" t="s">
        <v>145</v>
      </c>
      <c r="Q254" s="61"/>
      <c r="R254" s="61" t="s">
        <v>1616</v>
      </c>
      <c r="S254" s="61" t="s">
        <v>1617</v>
      </c>
      <c r="T254" s="61" t="s">
        <v>143</v>
      </c>
      <c r="U254" s="61" t="s">
        <v>1563</v>
      </c>
      <c r="V254" s="61" t="s">
        <v>60</v>
      </c>
      <c r="W254" s="61"/>
      <c r="X254" s="61" t="s">
        <v>1618</v>
      </c>
      <c r="Y254" s="61"/>
      <c r="Z254" s="61"/>
      <c r="AA254" s="61"/>
      <c r="AB254" s="61"/>
      <c r="AC254" s="63"/>
      <c r="AD254" s="64" t="s">
        <v>1619</v>
      </c>
      <c r="AE254" s="61" t="s">
        <v>1620</v>
      </c>
      <c r="AF254" s="61" t="s">
        <v>1621</v>
      </c>
      <c r="AG254" s="61" t="s">
        <v>1622</v>
      </c>
      <c r="AH254" s="61" t="s">
        <v>143</v>
      </c>
      <c r="AI254" s="61" t="s">
        <v>1623</v>
      </c>
      <c r="AJ254" s="61" t="s">
        <v>132</v>
      </c>
      <c r="AK254" s="61"/>
      <c r="AL254" s="61" t="s">
        <v>1621</v>
      </c>
      <c r="AM254" s="61" t="s">
        <v>1624</v>
      </c>
      <c r="AN254" s="61" t="s">
        <v>143</v>
      </c>
      <c r="AO254" s="61" t="s">
        <v>1563</v>
      </c>
      <c r="AP254" s="61" t="s">
        <v>158</v>
      </c>
      <c r="AQ254" s="61"/>
      <c r="AR254" s="61" t="s">
        <v>1578</v>
      </c>
      <c r="AS254" s="61" t="s">
        <v>1625</v>
      </c>
      <c r="AT254" s="61" t="s">
        <v>143</v>
      </c>
      <c r="AU254" s="61" t="s">
        <v>1563</v>
      </c>
      <c r="AV254" s="61" t="s">
        <v>62</v>
      </c>
      <c r="AW254" s="61"/>
      <c r="AX254" s="61" t="s">
        <v>1626</v>
      </c>
      <c r="AY254" s="61"/>
      <c r="AZ254" s="61"/>
      <c r="BA254" s="61"/>
      <c r="BB254" s="61"/>
      <c r="BC254" s="63"/>
    </row>
    <row r="255" spans="1:55" s="50" customFormat="1" x14ac:dyDescent="0.25">
      <c r="A255" s="59" t="s">
        <v>55</v>
      </c>
      <c r="B255" s="67" t="s">
        <v>55</v>
      </c>
      <c r="C255" s="68" t="s">
        <v>55</v>
      </c>
      <c r="D255" s="61" t="s">
        <v>1627</v>
      </c>
      <c r="E255" s="63" t="s">
        <v>3501</v>
      </c>
      <c r="F255" s="64" t="s">
        <v>1618</v>
      </c>
      <c r="G255" s="61" t="s">
        <v>1617</v>
      </c>
      <c r="H255" s="61" t="s">
        <v>143</v>
      </c>
      <c r="I255" s="61" t="s">
        <v>1563</v>
      </c>
      <c r="J255" s="61" t="s">
        <v>60</v>
      </c>
      <c r="K255" s="61"/>
      <c r="L255" s="61" t="s">
        <v>1618</v>
      </c>
      <c r="M255" s="61" t="s">
        <v>1614</v>
      </c>
      <c r="N255" s="61" t="s">
        <v>143</v>
      </c>
      <c r="O255" s="61" t="s">
        <v>1563</v>
      </c>
      <c r="P255" s="61" t="s">
        <v>117</v>
      </c>
      <c r="Q255" s="61" t="s">
        <v>232</v>
      </c>
      <c r="R255" s="61" t="s">
        <v>1613</v>
      </c>
      <c r="S255" s="61" t="s">
        <v>1615</v>
      </c>
      <c r="T255" s="61" t="s">
        <v>143</v>
      </c>
      <c r="U255" s="61" t="s">
        <v>1563</v>
      </c>
      <c r="V255" s="61" t="s">
        <v>145</v>
      </c>
      <c r="W255" s="61"/>
      <c r="X255" s="61" t="s">
        <v>1616</v>
      </c>
      <c r="Y255" s="61"/>
      <c r="Z255" s="61"/>
      <c r="AA255" s="61"/>
      <c r="AB255" s="61"/>
      <c r="AC255" s="63"/>
      <c r="AD255" s="64" t="s">
        <v>1628</v>
      </c>
      <c r="AE255" s="61" t="s">
        <v>1629</v>
      </c>
      <c r="AF255" s="61" t="s">
        <v>1626</v>
      </c>
      <c r="AG255" s="61" t="s">
        <v>1625</v>
      </c>
      <c r="AH255" s="61" t="s">
        <v>143</v>
      </c>
      <c r="AI255" s="61" t="s">
        <v>1563</v>
      </c>
      <c r="AJ255" s="61" t="s">
        <v>62</v>
      </c>
      <c r="AK255" s="61"/>
      <c r="AL255" s="61" t="s">
        <v>1626</v>
      </c>
      <c r="AM255" s="61" t="s">
        <v>1622</v>
      </c>
      <c r="AN255" s="61" t="s">
        <v>143</v>
      </c>
      <c r="AO255" s="61" t="s">
        <v>1623</v>
      </c>
      <c r="AP255" s="61" t="s">
        <v>132</v>
      </c>
      <c r="AQ255" s="61"/>
      <c r="AR255" s="61" t="s">
        <v>1621</v>
      </c>
      <c r="AS255" s="61" t="s">
        <v>1624</v>
      </c>
      <c r="AT255" s="61" t="s">
        <v>143</v>
      </c>
      <c r="AU255" s="61" t="s">
        <v>1563</v>
      </c>
      <c r="AV255" s="61" t="s">
        <v>158</v>
      </c>
      <c r="AW255" s="61"/>
      <c r="AX255" s="61" t="s">
        <v>1578</v>
      </c>
      <c r="AY255" s="61"/>
      <c r="AZ255" s="61"/>
      <c r="BA255" s="61"/>
      <c r="BB255" s="61"/>
      <c r="BC255" s="63"/>
    </row>
    <row r="256" spans="1:55" s="50" customFormat="1" x14ac:dyDescent="0.25">
      <c r="A256" s="59" t="s">
        <v>55</v>
      </c>
      <c r="B256" s="67" t="s">
        <v>55</v>
      </c>
      <c r="C256" s="68" t="s">
        <v>55</v>
      </c>
      <c r="D256" s="61" t="s">
        <v>1630</v>
      </c>
      <c r="E256" s="63" t="s">
        <v>3502</v>
      </c>
      <c r="F256" s="64" t="s">
        <v>1616</v>
      </c>
      <c r="G256" s="61" t="s">
        <v>1615</v>
      </c>
      <c r="H256" s="61" t="s">
        <v>143</v>
      </c>
      <c r="I256" s="61" t="s">
        <v>1563</v>
      </c>
      <c r="J256" s="61" t="s">
        <v>145</v>
      </c>
      <c r="K256" s="61"/>
      <c r="L256" s="61" t="s">
        <v>1616</v>
      </c>
      <c r="M256" s="61" t="s">
        <v>1617</v>
      </c>
      <c r="N256" s="61" t="s">
        <v>143</v>
      </c>
      <c r="O256" s="61" t="s">
        <v>1563</v>
      </c>
      <c r="P256" s="61" t="s">
        <v>60</v>
      </c>
      <c r="Q256" s="61"/>
      <c r="R256" s="61" t="s">
        <v>1618</v>
      </c>
      <c r="S256" s="61" t="s">
        <v>1614</v>
      </c>
      <c r="T256" s="61" t="s">
        <v>143</v>
      </c>
      <c r="U256" s="61" t="s">
        <v>1563</v>
      </c>
      <c r="V256" s="61" t="s">
        <v>117</v>
      </c>
      <c r="W256" s="61" t="s">
        <v>232</v>
      </c>
      <c r="X256" s="61" t="s">
        <v>1613</v>
      </c>
      <c r="Y256" s="61"/>
      <c r="Z256" s="61"/>
      <c r="AA256" s="61"/>
      <c r="AB256" s="61"/>
      <c r="AC256" s="63"/>
      <c r="AD256" s="64" t="s">
        <v>1631</v>
      </c>
      <c r="AE256" s="61" t="s">
        <v>1632</v>
      </c>
      <c r="AF256" s="61" t="s">
        <v>1578</v>
      </c>
      <c r="AG256" s="61" t="s">
        <v>1624</v>
      </c>
      <c r="AH256" s="61" t="s">
        <v>143</v>
      </c>
      <c r="AI256" s="61" t="s">
        <v>1563</v>
      </c>
      <c r="AJ256" s="61" t="s">
        <v>158</v>
      </c>
      <c r="AK256" s="61"/>
      <c r="AL256" s="61" t="s">
        <v>1578</v>
      </c>
      <c r="AM256" s="61" t="s">
        <v>1625</v>
      </c>
      <c r="AN256" s="61" t="s">
        <v>143</v>
      </c>
      <c r="AO256" s="61" t="s">
        <v>1563</v>
      </c>
      <c r="AP256" s="61" t="s">
        <v>62</v>
      </c>
      <c r="AQ256" s="61"/>
      <c r="AR256" s="61" t="s">
        <v>1626</v>
      </c>
      <c r="AS256" s="61" t="s">
        <v>1622</v>
      </c>
      <c r="AT256" s="61" t="s">
        <v>143</v>
      </c>
      <c r="AU256" s="61" t="s">
        <v>1623</v>
      </c>
      <c r="AV256" s="61" t="s">
        <v>132</v>
      </c>
      <c r="AW256" s="61"/>
      <c r="AX256" s="61" t="s">
        <v>1621</v>
      </c>
      <c r="AY256" s="61"/>
      <c r="AZ256" s="61"/>
      <c r="BA256" s="61"/>
      <c r="BB256" s="61"/>
      <c r="BC256" s="63"/>
    </row>
    <row r="257" spans="1:55" s="50" customFormat="1" x14ac:dyDescent="0.25">
      <c r="A257" s="59" t="s">
        <v>311</v>
      </c>
      <c r="B257" s="67" t="s">
        <v>311</v>
      </c>
      <c r="C257" s="68" t="s">
        <v>55</v>
      </c>
      <c r="D257" s="61" t="s">
        <v>1633</v>
      </c>
      <c r="E257" s="63" t="s">
        <v>3503</v>
      </c>
      <c r="F257" s="64" t="s">
        <v>1634</v>
      </c>
      <c r="G257" s="61" t="s">
        <v>1635</v>
      </c>
      <c r="H257" s="61" t="s">
        <v>143</v>
      </c>
      <c r="I257" s="61" t="s">
        <v>1563</v>
      </c>
      <c r="J257" s="61" t="s">
        <v>77</v>
      </c>
      <c r="K257" s="61"/>
      <c r="L257" s="61" t="s">
        <v>1636</v>
      </c>
      <c r="M257" s="61" t="s">
        <v>1637</v>
      </c>
      <c r="N257" s="61" t="s">
        <v>143</v>
      </c>
      <c r="O257" s="61" t="s">
        <v>1563</v>
      </c>
      <c r="P257" s="61" t="s">
        <v>80</v>
      </c>
      <c r="Q257" s="61" t="s">
        <v>254</v>
      </c>
      <c r="R257" s="61" t="s">
        <v>1638</v>
      </c>
      <c r="S257" s="61" t="s">
        <v>1639</v>
      </c>
      <c r="T257" s="61" t="s">
        <v>143</v>
      </c>
      <c r="U257" s="61" t="s">
        <v>1563</v>
      </c>
      <c r="V257" s="61" t="s">
        <v>117</v>
      </c>
      <c r="W257" s="61" t="s">
        <v>210</v>
      </c>
      <c r="X257" s="61" t="s">
        <v>1640</v>
      </c>
      <c r="Y257" s="61" t="s">
        <v>1641</v>
      </c>
      <c r="Z257" s="61" t="s">
        <v>143</v>
      </c>
      <c r="AA257" s="61" t="s">
        <v>1563</v>
      </c>
      <c r="AB257" s="61" t="s">
        <v>1642</v>
      </c>
      <c r="AC257" s="63" t="s">
        <v>1634</v>
      </c>
      <c r="AD257" s="64" t="s">
        <v>1643</v>
      </c>
      <c r="AE257" s="61" t="s">
        <v>1644</v>
      </c>
      <c r="AF257" s="61" t="s">
        <v>1645</v>
      </c>
      <c r="AG257" s="61" t="s">
        <v>1646</v>
      </c>
      <c r="AH257" s="61" t="s">
        <v>143</v>
      </c>
      <c r="AI257" s="61" t="s">
        <v>1647</v>
      </c>
      <c r="AJ257" s="61" t="s">
        <v>132</v>
      </c>
      <c r="AK257" s="61"/>
      <c r="AL257" s="61" t="s">
        <v>1645</v>
      </c>
      <c r="AM257" s="61" t="s">
        <v>1648</v>
      </c>
      <c r="AN257" s="61" t="s">
        <v>143</v>
      </c>
      <c r="AO257" s="61" t="s">
        <v>1563</v>
      </c>
      <c r="AP257" s="61" t="s">
        <v>303</v>
      </c>
      <c r="AQ257" s="61"/>
      <c r="AR257" s="61" t="s">
        <v>1649</v>
      </c>
      <c r="AS257" s="61" t="s">
        <v>1650</v>
      </c>
      <c r="AT257" s="61" t="s">
        <v>143</v>
      </c>
      <c r="AU257" s="61" t="s">
        <v>1563</v>
      </c>
      <c r="AV257" s="61" t="s">
        <v>62</v>
      </c>
      <c r="AW257" s="61"/>
      <c r="AX257" s="61" t="s">
        <v>1626</v>
      </c>
      <c r="AY257" s="61"/>
      <c r="AZ257" s="61"/>
      <c r="BA257" s="61"/>
      <c r="BB257" s="61"/>
      <c r="BC257" s="63"/>
    </row>
    <row r="258" spans="1:55" s="50" customFormat="1" x14ac:dyDescent="0.25">
      <c r="A258" s="59" t="s">
        <v>311</v>
      </c>
      <c r="B258" s="67" t="s">
        <v>311</v>
      </c>
      <c r="C258" s="68" t="s">
        <v>55</v>
      </c>
      <c r="D258" s="61" t="s">
        <v>1651</v>
      </c>
      <c r="E258" s="63" t="s">
        <v>3504</v>
      </c>
      <c r="F258" s="64" t="s">
        <v>1652</v>
      </c>
      <c r="G258" s="61" t="s">
        <v>1639</v>
      </c>
      <c r="H258" s="61" t="s">
        <v>143</v>
      </c>
      <c r="I258" s="61" t="s">
        <v>1563</v>
      </c>
      <c r="J258" s="61" t="s">
        <v>117</v>
      </c>
      <c r="K258" s="61" t="s">
        <v>210</v>
      </c>
      <c r="L258" s="61" t="s">
        <v>1640</v>
      </c>
      <c r="M258" s="61" t="s">
        <v>1635</v>
      </c>
      <c r="N258" s="61" t="s">
        <v>143</v>
      </c>
      <c r="O258" s="61" t="s">
        <v>1563</v>
      </c>
      <c r="P258" s="61" t="s">
        <v>77</v>
      </c>
      <c r="Q258" s="61"/>
      <c r="R258" s="61" t="s">
        <v>1636</v>
      </c>
      <c r="S258" s="61" t="s">
        <v>1637</v>
      </c>
      <c r="T258" s="61" t="s">
        <v>143</v>
      </c>
      <c r="U258" s="61" t="s">
        <v>1563</v>
      </c>
      <c r="V258" s="61" t="s">
        <v>80</v>
      </c>
      <c r="W258" s="61" t="s">
        <v>254</v>
      </c>
      <c r="X258" s="61" t="s">
        <v>1638</v>
      </c>
      <c r="Y258" s="61" t="s">
        <v>1653</v>
      </c>
      <c r="Z258" s="61" t="s">
        <v>143</v>
      </c>
      <c r="AA258" s="61" t="s">
        <v>1563</v>
      </c>
      <c r="AB258" s="61" t="s">
        <v>1654</v>
      </c>
      <c r="AC258" s="63" t="s">
        <v>1652</v>
      </c>
      <c r="AD258" s="64" t="s">
        <v>1655</v>
      </c>
      <c r="AE258" s="61" t="s">
        <v>1656</v>
      </c>
      <c r="AF258" s="61" t="s">
        <v>1626</v>
      </c>
      <c r="AG258" s="61" t="s">
        <v>1650</v>
      </c>
      <c r="AH258" s="61" t="s">
        <v>143</v>
      </c>
      <c r="AI258" s="61" t="s">
        <v>1563</v>
      </c>
      <c r="AJ258" s="61" t="s">
        <v>62</v>
      </c>
      <c r="AK258" s="61"/>
      <c r="AL258" s="61" t="s">
        <v>1626</v>
      </c>
      <c r="AM258" s="61" t="s">
        <v>1646</v>
      </c>
      <c r="AN258" s="61" t="s">
        <v>143</v>
      </c>
      <c r="AO258" s="61" t="s">
        <v>1647</v>
      </c>
      <c r="AP258" s="61" t="s">
        <v>132</v>
      </c>
      <c r="AQ258" s="61"/>
      <c r="AR258" s="61" t="s">
        <v>1645</v>
      </c>
      <c r="AS258" s="61" t="s">
        <v>1648</v>
      </c>
      <c r="AT258" s="61" t="s">
        <v>143</v>
      </c>
      <c r="AU258" s="61" t="s">
        <v>1563</v>
      </c>
      <c r="AV258" s="61" t="s">
        <v>303</v>
      </c>
      <c r="AW258" s="61"/>
      <c r="AX258" s="61" t="s">
        <v>1649</v>
      </c>
      <c r="AY258" s="61"/>
      <c r="AZ258" s="61"/>
      <c r="BA258" s="61"/>
      <c r="BB258" s="61"/>
      <c r="BC258" s="63"/>
    </row>
    <row r="259" spans="1:55" s="50" customFormat="1" x14ac:dyDescent="0.25">
      <c r="A259" s="59" t="s">
        <v>311</v>
      </c>
      <c r="B259" s="67" t="s">
        <v>311</v>
      </c>
      <c r="C259" s="68" t="s">
        <v>55</v>
      </c>
      <c r="D259" s="61" t="s">
        <v>1657</v>
      </c>
      <c r="E259" s="63" t="s">
        <v>3505</v>
      </c>
      <c r="F259" s="64" t="s">
        <v>1634</v>
      </c>
      <c r="G259" s="61" t="s">
        <v>1637</v>
      </c>
      <c r="H259" s="61" t="s">
        <v>143</v>
      </c>
      <c r="I259" s="61" t="s">
        <v>1563</v>
      </c>
      <c r="J259" s="61" t="s">
        <v>80</v>
      </c>
      <c r="K259" s="61" t="s">
        <v>254</v>
      </c>
      <c r="L259" s="61" t="s">
        <v>1638</v>
      </c>
      <c r="M259" s="61" t="s">
        <v>1639</v>
      </c>
      <c r="N259" s="61" t="s">
        <v>143</v>
      </c>
      <c r="O259" s="61" t="s">
        <v>1563</v>
      </c>
      <c r="P259" s="61" t="s">
        <v>117</v>
      </c>
      <c r="Q259" s="61" t="s">
        <v>210</v>
      </c>
      <c r="R259" s="61" t="s">
        <v>1640</v>
      </c>
      <c r="S259" s="61" t="s">
        <v>1635</v>
      </c>
      <c r="T259" s="61" t="s">
        <v>143</v>
      </c>
      <c r="U259" s="61" t="s">
        <v>1563</v>
      </c>
      <c r="V259" s="61" t="s">
        <v>77</v>
      </c>
      <c r="W259" s="61"/>
      <c r="X259" s="61" t="s">
        <v>1636</v>
      </c>
      <c r="Y259" s="61" t="s">
        <v>1658</v>
      </c>
      <c r="Z259" s="61" t="s">
        <v>143</v>
      </c>
      <c r="AA259" s="61" t="s">
        <v>1563</v>
      </c>
      <c r="AB259" s="61" t="s">
        <v>1642</v>
      </c>
      <c r="AC259" s="63" t="s">
        <v>1634</v>
      </c>
      <c r="AD259" s="64" t="s">
        <v>1659</v>
      </c>
      <c r="AE259" s="61" t="s">
        <v>1660</v>
      </c>
      <c r="AF259" s="61" t="s">
        <v>1649</v>
      </c>
      <c r="AG259" s="61" t="s">
        <v>1648</v>
      </c>
      <c r="AH259" s="61" t="s">
        <v>143</v>
      </c>
      <c r="AI259" s="61" t="s">
        <v>1563</v>
      </c>
      <c r="AJ259" s="61" t="s">
        <v>303</v>
      </c>
      <c r="AK259" s="61"/>
      <c r="AL259" s="61" t="s">
        <v>1649</v>
      </c>
      <c r="AM259" s="61" t="s">
        <v>1650</v>
      </c>
      <c r="AN259" s="61" t="s">
        <v>143</v>
      </c>
      <c r="AO259" s="61" t="s">
        <v>1563</v>
      </c>
      <c r="AP259" s="61" t="s">
        <v>62</v>
      </c>
      <c r="AQ259" s="61"/>
      <c r="AR259" s="61" t="s">
        <v>1626</v>
      </c>
      <c r="AS259" s="61" t="s">
        <v>1646</v>
      </c>
      <c r="AT259" s="61" t="s">
        <v>143</v>
      </c>
      <c r="AU259" s="61" t="s">
        <v>1647</v>
      </c>
      <c r="AV259" s="61" t="s">
        <v>132</v>
      </c>
      <c r="AW259" s="61"/>
      <c r="AX259" s="61" t="s">
        <v>1645</v>
      </c>
      <c r="AY259" s="61"/>
      <c r="AZ259" s="61"/>
      <c r="BA259" s="61"/>
      <c r="BB259" s="61"/>
      <c r="BC259" s="63"/>
    </row>
    <row r="260" spans="1:55" x14ac:dyDescent="0.25">
      <c r="A260" s="11" t="s">
        <v>3187</v>
      </c>
      <c r="B260" s="7" t="s">
        <v>55</v>
      </c>
      <c r="C260" s="7" t="s">
        <v>54</v>
      </c>
      <c r="D260" s="5" t="s">
        <v>3694</v>
      </c>
      <c r="E260" s="8" t="s">
        <v>3506</v>
      </c>
      <c r="F260" s="10" t="s">
        <v>1661</v>
      </c>
      <c r="G260" s="5" t="s">
        <v>1662</v>
      </c>
      <c r="H260" s="5" t="s">
        <v>143</v>
      </c>
      <c r="I260" s="5" t="s">
        <v>1563</v>
      </c>
      <c r="J260" s="5" t="s">
        <v>117</v>
      </c>
      <c r="K260" s="5" t="s">
        <v>210</v>
      </c>
      <c r="L260" s="5" t="s">
        <v>1661</v>
      </c>
      <c r="M260" s="5" t="s">
        <v>1663</v>
      </c>
      <c r="N260" s="5" t="s">
        <v>143</v>
      </c>
      <c r="O260" s="5" t="s">
        <v>1563</v>
      </c>
      <c r="P260" s="5" t="s">
        <v>117</v>
      </c>
      <c r="Q260" s="5" t="s">
        <v>92</v>
      </c>
      <c r="R260" s="5" t="s">
        <v>1568</v>
      </c>
      <c r="S260" s="5" t="s">
        <v>1664</v>
      </c>
      <c r="T260" s="5" t="s">
        <v>143</v>
      </c>
      <c r="U260" s="5" t="s">
        <v>1563</v>
      </c>
      <c r="V260" s="5" t="s">
        <v>180</v>
      </c>
      <c r="W260" s="5" t="s">
        <v>89</v>
      </c>
      <c r="X260" s="5" t="s">
        <v>1665</v>
      </c>
      <c r="Y260" s="5"/>
      <c r="Z260" s="5"/>
      <c r="AA260" s="5"/>
      <c r="AB260" s="5"/>
      <c r="AC260" s="8"/>
      <c r="AD260" s="10" t="s">
        <v>1666</v>
      </c>
      <c r="AE260" s="5" t="s">
        <v>1667</v>
      </c>
      <c r="AF260" s="5" t="s">
        <v>1668</v>
      </c>
      <c r="AG260" s="5" t="s">
        <v>1669</v>
      </c>
      <c r="AH260" s="5" t="s">
        <v>143</v>
      </c>
      <c r="AI260" s="5" t="s">
        <v>1563</v>
      </c>
      <c r="AJ260" s="5" t="s">
        <v>77</v>
      </c>
      <c r="AK260" s="5"/>
      <c r="AL260" s="5" t="s">
        <v>1668</v>
      </c>
      <c r="AM260" s="5" t="s">
        <v>1670</v>
      </c>
      <c r="AN260" s="5" t="s">
        <v>143</v>
      </c>
      <c r="AO260" s="5" t="s">
        <v>1563</v>
      </c>
      <c r="AP260" s="5" t="s">
        <v>100</v>
      </c>
      <c r="AQ260" s="5"/>
      <c r="AR260" s="5" t="s">
        <v>1671</v>
      </c>
      <c r="AS260" s="5" t="s">
        <v>1672</v>
      </c>
      <c r="AT260" s="5" t="s">
        <v>143</v>
      </c>
      <c r="AU260" s="5" t="s">
        <v>1563</v>
      </c>
      <c r="AV260" s="5" t="s">
        <v>75</v>
      </c>
      <c r="AW260" s="5" t="s">
        <v>1673</v>
      </c>
      <c r="AX260" s="5" t="s">
        <v>1674</v>
      </c>
      <c r="AY260" s="5" t="s">
        <v>67</v>
      </c>
      <c r="AZ260" s="5" t="s">
        <v>143</v>
      </c>
      <c r="BA260" s="5" t="s">
        <v>1563</v>
      </c>
      <c r="BB260" s="5" t="s">
        <v>1675</v>
      </c>
      <c r="BC260" s="8" t="s">
        <v>69</v>
      </c>
    </row>
    <row r="261" spans="1:55" x14ac:dyDescent="0.25">
      <c r="A261" s="11" t="s">
        <v>3187</v>
      </c>
      <c r="B261" s="7" t="s">
        <v>55</v>
      </c>
      <c r="C261" s="7" t="s">
        <v>54</v>
      </c>
      <c r="D261" s="5" t="s">
        <v>3695</v>
      </c>
      <c r="E261" s="8" t="s">
        <v>3507</v>
      </c>
      <c r="F261" s="10" t="s">
        <v>1665</v>
      </c>
      <c r="G261" s="5" t="s">
        <v>1664</v>
      </c>
      <c r="H261" s="5" t="s">
        <v>143</v>
      </c>
      <c r="I261" s="5" t="s">
        <v>1563</v>
      </c>
      <c r="J261" s="5" t="s">
        <v>180</v>
      </c>
      <c r="K261" s="5" t="s">
        <v>89</v>
      </c>
      <c r="L261" s="5" t="s">
        <v>1665</v>
      </c>
      <c r="M261" s="5" t="s">
        <v>1662</v>
      </c>
      <c r="N261" s="5" t="s">
        <v>143</v>
      </c>
      <c r="O261" s="5" t="s">
        <v>1563</v>
      </c>
      <c r="P261" s="5" t="s">
        <v>117</v>
      </c>
      <c r="Q261" s="5" t="s">
        <v>210</v>
      </c>
      <c r="R261" s="5" t="s">
        <v>1661</v>
      </c>
      <c r="S261" s="5" t="s">
        <v>1663</v>
      </c>
      <c r="T261" s="5" t="s">
        <v>143</v>
      </c>
      <c r="U261" s="5" t="s">
        <v>1563</v>
      </c>
      <c r="V261" s="5" t="s">
        <v>117</v>
      </c>
      <c r="W261" s="5" t="s">
        <v>92</v>
      </c>
      <c r="X261" s="5" t="s">
        <v>1568</v>
      </c>
      <c r="Y261" s="5"/>
      <c r="Z261" s="5"/>
      <c r="AA261" s="5"/>
      <c r="AB261" s="5"/>
      <c r="AC261" s="8"/>
      <c r="AD261" s="10" t="s">
        <v>1676</v>
      </c>
      <c r="AE261" s="5" t="s">
        <v>1677</v>
      </c>
      <c r="AF261" s="5" t="s">
        <v>1674</v>
      </c>
      <c r="AG261" s="5" t="s">
        <v>1672</v>
      </c>
      <c r="AH261" s="5" t="s">
        <v>143</v>
      </c>
      <c r="AI261" s="5" t="s">
        <v>1563</v>
      </c>
      <c r="AJ261" s="5" t="s">
        <v>75</v>
      </c>
      <c r="AK261" s="5" t="s">
        <v>1673</v>
      </c>
      <c r="AL261" s="5" t="s">
        <v>1674</v>
      </c>
      <c r="AM261" s="5" t="s">
        <v>1669</v>
      </c>
      <c r="AN261" s="5" t="s">
        <v>143</v>
      </c>
      <c r="AO261" s="5" t="s">
        <v>1563</v>
      </c>
      <c r="AP261" s="5" t="s">
        <v>77</v>
      </c>
      <c r="AQ261" s="5"/>
      <c r="AR261" s="5" t="s">
        <v>1668</v>
      </c>
      <c r="AS261" s="5" t="s">
        <v>1670</v>
      </c>
      <c r="AT261" s="5" t="s">
        <v>143</v>
      </c>
      <c r="AU261" s="5" t="s">
        <v>1563</v>
      </c>
      <c r="AV261" s="5" t="s">
        <v>100</v>
      </c>
      <c r="AW261" s="5"/>
      <c r="AX261" s="5" t="s">
        <v>1671</v>
      </c>
      <c r="AY261" s="5" t="s">
        <v>67</v>
      </c>
      <c r="AZ261" s="5" t="s">
        <v>143</v>
      </c>
      <c r="BA261" s="5" t="s">
        <v>1563</v>
      </c>
      <c r="BB261" s="5" t="s">
        <v>1675</v>
      </c>
      <c r="BC261" s="8" t="s">
        <v>69</v>
      </c>
    </row>
    <row r="262" spans="1:55" x14ac:dyDescent="0.25">
      <c r="A262" s="11" t="s">
        <v>3187</v>
      </c>
      <c r="B262" s="7" t="s">
        <v>55</v>
      </c>
      <c r="C262" s="7" t="s">
        <v>54</v>
      </c>
      <c r="D262" s="5" t="s">
        <v>3696</v>
      </c>
      <c r="E262" s="8" t="s">
        <v>3508</v>
      </c>
      <c r="F262" s="10" t="s">
        <v>1568</v>
      </c>
      <c r="G262" s="5" t="s">
        <v>1663</v>
      </c>
      <c r="H262" s="5" t="s">
        <v>143</v>
      </c>
      <c r="I262" s="5" t="s">
        <v>1563</v>
      </c>
      <c r="J262" s="5" t="s">
        <v>117</v>
      </c>
      <c r="K262" s="5" t="s">
        <v>92</v>
      </c>
      <c r="L262" s="5" t="s">
        <v>1568</v>
      </c>
      <c r="M262" s="5" t="s">
        <v>1664</v>
      </c>
      <c r="N262" s="5" t="s">
        <v>143</v>
      </c>
      <c r="O262" s="5" t="s">
        <v>1563</v>
      </c>
      <c r="P262" s="5" t="s">
        <v>180</v>
      </c>
      <c r="Q262" s="5" t="s">
        <v>89</v>
      </c>
      <c r="R262" s="5" t="s">
        <v>1665</v>
      </c>
      <c r="S262" s="5" t="s">
        <v>1662</v>
      </c>
      <c r="T262" s="5" t="s">
        <v>143</v>
      </c>
      <c r="U262" s="5" t="s">
        <v>1563</v>
      </c>
      <c r="V262" s="5" t="s">
        <v>117</v>
      </c>
      <c r="W262" s="5" t="s">
        <v>210</v>
      </c>
      <c r="X262" s="5" t="s">
        <v>1661</v>
      </c>
      <c r="Y262" s="5"/>
      <c r="Z262" s="5"/>
      <c r="AA262" s="5"/>
      <c r="AB262" s="5"/>
      <c r="AC262" s="8"/>
      <c r="AD262" s="10" t="s">
        <v>1678</v>
      </c>
      <c r="AE262" s="5" t="s">
        <v>1679</v>
      </c>
      <c r="AF262" s="5" t="s">
        <v>1671</v>
      </c>
      <c r="AG262" s="5" t="s">
        <v>1670</v>
      </c>
      <c r="AH262" s="5" t="s">
        <v>143</v>
      </c>
      <c r="AI262" s="5" t="s">
        <v>1563</v>
      </c>
      <c r="AJ262" s="5" t="s">
        <v>100</v>
      </c>
      <c r="AK262" s="5"/>
      <c r="AL262" s="5" t="s">
        <v>1671</v>
      </c>
      <c r="AM262" s="5" t="s">
        <v>1672</v>
      </c>
      <c r="AN262" s="5" t="s">
        <v>143</v>
      </c>
      <c r="AO262" s="5" t="s">
        <v>1563</v>
      </c>
      <c r="AP262" s="5" t="s">
        <v>75</v>
      </c>
      <c r="AQ262" s="5" t="s">
        <v>1673</v>
      </c>
      <c r="AR262" s="5" t="s">
        <v>1674</v>
      </c>
      <c r="AS262" s="5" t="s">
        <v>1669</v>
      </c>
      <c r="AT262" s="5" t="s">
        <v>143</v>
      </c>
      <c r="AU262" s="5" t="s">
        <v>1563</v>
      </c>
      <c r="AV262" s="5" t="s">
        <v>77</v>
      </c>
      <c r="AW262" s="5"/>
      <c r="AX262" s="5" t="s">
        <v>1668</v>
      </c>
      <c r="AY262" s="5" t="s">
        <v>67</v>
      </c>
      <c r="AZ262" s="5" t="s">
        <v>143</v>
      </c>
      <c r="BA262" s="5" t="s">
        <v>1563</v>
      </c>
      <c r="BB262" s="5" t="s">
        <v>1675</v>
      </c>
      <c r="BC262" s="8" t="s">
        <v>69</v>
      </c>
    </row>
    <row r="263" spans="1:55" s="50" customFormat="1" x14ac:dyDescent="0.25">
      <c r="A263" s="59" t="s">
        <v>3185</v>
      </c>
      <c r="B263" s="67" t="s">
        <v>55</v>
      </c>
      <c r="C263" s="67" t="s">
        <v>54</v>
      </c>
      <c r="D263" s="61" t="s">
        <v>3724</v>
      </c>
      <c r="E263" s="63" t="s">
        <v>3509</v>
      </c>
      <c r="F263" s="64" t="s">
        <v>1680</v>
      </c>
      <c r="G263" s="61" t="s">
        <v>1681</v>
      </c>
      <c r="H263" s="61" t="s">
        <v>143</v>
      </c>
      <c r="I263" s="61" t="s">
        <v>1563</v>
      </c>
      <c r="J263" s="61" t="s">
        <v>117</v>
      </c>
      <c r="K263" s="61" t="s">
        <v>118</v>
      </c>
      <c r="L263" s="61" t="s">
        <v>1680</v>
      </c>
      <c r="M263" s="61" t="s">
        <v>1682</v>
      </c>
      <c r="N263" s="61" t="s">
        <v>143</v>
      </c>
      <c r="O263" s="61" t="s">
        <v>1563</v>
      </c>
      <c r="P263" s="61" t="s">
        <v>80</v>
      </c>
      <c r="Q263" s="61"/>
      <c r="R263" s="61" t="s">
        <v>1683</v>
      </c>
      <c r="S263" s="61" t="s">
        <v>1684</v>
      </c>
      <c r="T263" s="61" t="s">
        <v>143</v>
      </c>
      <c r="U263" s="61" t="s">
        <v>1563</v>
      </c>
      <c r="V263" s="61" t="s">
        <v>130</v>
      </c>
      <c r="W263" s="61" t="s">
        <v>1685</v>
      </c>
      <c r="X263" s="61" t="s">
        <v>1686</v>
      </c>
      <c r="Y263" s="61"/>
      <c r="Z263" s="61"/>
      <c r="AA263" s="61"/>
      <c r="AB263" s="61"/>
      <c r="AC263" s="63"/>
      <c r="AD263" s="64" t="s">
        <v>1687</v>
      </c>
      <c r="AE263" s="61" t="s">
        <v>1688</v>
      </c>
      <c r="AF263" s="61" t="s">
        <v>1689</v>
      </c>
      <c r="AG263" s="61" t="s">
        <v>1690</v>
      </c>
      <c r="AH263" s="61" t="s">
        <v>143</v>
      </c>
      <c r="AI263" s="61" t="s">
        <v>1563</v>
      </c>
      <c r="AJ263" s="61" t="s">
        <v>77</v>
      </c>
      <c r="AK263" s="61"/>
      <c r="AL263" s="61" t="s">
        <v>1689</v>
      </c>
      <c r="AM263" s="61" t="s">
        <v>1691</v>
      </c>
      <c r="AN263" s="61" t="s">
        <v>143</v>
      </c>
      <c r="AO263" s="61" t="s">
        <v>1563</v>
      </c>
      <c r="AP263" s="61" t="s">
        <v>1692</v>
      </c>
      <c r="AQ263" s="61" t="s">
        <v>1693</v>
      </c>
      <c r="AR263" s="61" t="s">
        <v>1694</v>
      </c>
      <c r="AS263" s="61" t="s">
        <v>1695</v>
      </c>
      <c r="AT263" s="61" t="s">
        <v>143</v>
      </c>
      <c r="AU263" s="61" t="s">
        <v>1563</v>
      </c>
      <c r="AV263" s="61" t="s">
        <v>117</v>
      </c>
      <c r="AW263" s="61" t="s">
        <v>232</v>
      </c>
      <c r="AX263" s="61" t="s">
        <v>1696</v>
      </c>
      <c r="AY263" s="61" t="s">
        <v>67</v>
      </c>
      <c r="AZ263" s="61" t="s">
        <v>143</v>
      </c>
      <c r="BA263" s="61" t="s">
        <v>305</v>
      </c>
      <c r="BB263" s="61" t="s">
        <v>3197</v>
      </c>
      <c r="BC263" s="63" t="s">
        <v>69</v>
      </c>
    </row>
    <row r="264" spans="1:55" s="50" customFormat="1" x14ac:dyDescent="0.25">
      <c r="A264" s="59" t="s">
        <v>3185</v>
      </c>
      <c r="B264" s="67" t="s">
        <v>55</v>
      </c>
      <c r="C264" s="67" t="s">
        <v>54</v>
      </c>
      <c r="D264" s="61" t="s">
        <v>3725</v>
      </c>
      <c r="E264" s="63" t="s">
        <v>3510</v>
      </c>
      <c r="F264" s="64" t="s">
        <v>1686</v>
      </c>
      <c r="G264" s="61" t="s">
        <v>1684</v>
      </c>
      <c r="H264" s="61" t="s">
        <v>143</v>
      </c>
      <c r="I264" s="61" t="s">
        <v>1563</v>
      </c>
      <c r="J264" s="61" t="s">
        <v>130</v>
      </c>
      <c r="K264" s="61" t="s">
        <v>1685</v>
      </c>
      <c r="L264" s="61" t="s">
        <v>1686</v>
      </c>
      <c r="M264" s="61" t="s">
        <v>1681</v>
      </c>
      <c r="N264" s="61" t="s">
        <v>143</v>
      </c>
      <c r="O264" s="61" t="s">
        <v>1563</v>
      </c>
      <c r="P264" s="61" t="s">
        <v>117</v>
      </c>
      <c r="Q264" s="61" t="s">
        <v>118</v>
      </c>
      <c r="R264" s="61" t="s">
        <v>1680</v>
      </c>
      <c r="S264" s="61" t="s">
        <v>1682</v>
      </c>
      <c r="T264" s="61" t="s">
        <v>143</v>
      </c>
      <c r="U264" s="61" t="s">
        <v>1563</v>
      </c>
      <c r="V264" s="61" t="s">
        <v>80</v>
      </c>
      <c r="W264" s="61"/>
      <c r="X264" s="61" t="s">
        <v>1683</v>
      </c>
      <c r="Y264" s="61"/>
      <c r="Z264" s="61"/>
      <c r="AA264" s="61"/>
      <c r="AB264" s="61"/>
      <c r="AC264" s="63"/>
      <c r="AD264" s="64" t="s">
        <v>1697</v>
      </c>
      <c r="AE264" s="61" t="s">
        <v>1698</v>
      </c>
      <c r="AF264" s="61" t="s">
        <v>1696</v>
      </c>
      <c r="AG264" s="61" t="s">
        <v>1695</v>
      </c>
      <c r="AH264" s="61" t="s">
        <v>143</v>
      </c>
      <c r="AI264" s="61" t="s">
        <v>1563</v>
      </c>
      <c r="AJ264" s="61" t="s">
        <v>117</v>
      </c>
      <c r="AK264" s="61" t="s">
        <v>232</v>
      </c>
      <c r="AL264" s="61" t="s">
        <v>1696</v>
      </c>
      <c r="AM264" s="61" t="s">
        <v>1690</v>
      </c>
      <c r="AN264" s="61" t="s">
        <v>143</v>
      </c>
      <c r="AO264" s="61" t="s">
        <v>1563</v>
      </c>
      <c r="AP264" s="61" t="s">
        <v>77</v>
      </c>
      <c r="AQ264" s="61"/>
      <c r="AR264" s="61" t="s">
        <v>1636</v>
      </c>
      <c r="AS264" s="61" t="s">
        <v>1691</v>
      </c>
      <c r="AT264" s="61" t="s">
        <v>143</v>
      </c>
      <c r="AU264" s="61" t="s">
        <v>1563</v>
      </c>
      <c r="AV264" s="61" t="s">
        <v>1692</v>
      </c>
      <c r="AW264" s="61" t="s">
        <v>1699</v>
      </c>
      <c r="AX264" s="61" t="s">
        <v>1694</v>
      </c>
      <c r="AY264" s="61" t="s">
        <v>67</v>
      </c>
      <c r="AZ264" s="61" t="s">
        <v>143</v>
      </c>
      <c r="BA264" s="61" t="s">
        <v>305</v>
      </c>
      <c r="BB264" s="61" t="s">
        <v>3197</v>
      </c>
      <c r="BC264" s="63" t="s">
        <v>69</v>
      </c>
    </row>
    <row r="265" spans="1:55" s="50" customFormat="1" x14ac:dyDescent="0.25">
      <c r="A265" s="59" t="s">
        <v>3185</v>
      </c>
      <c r="B265" s="67" t="s">
        <v>55</v>
      </c>
      <c r="C265" s="67" t="s">
        <v>54</v>
      </c>
      <c r="D265" s="61" t="s">
        <v>3726</v>
      </c>
      <c r="E265" s="63" t="s">
        <v>3511</v>
      </c>
      <c r="F265" s="64" t="s">
        <v>1683</v>
      </c>
      <c r="G265" s="61" t="s">
        <v>1682</v>
      </c>
      <c r="H265" s="61" t="s">
        <v>143</v>
      </c>
      <c r="I265" s="61" t="s">
        <v>1563</v>
      </c>
      <c r="J265" s="61" t="s">
        <v>80</v>
      </c>
      <c r="K265" s="61"/>
      <c r="L265" s="61" t="s">
        <v>1683</v>
      </c>
      <c r="M265" s="61" t="s">
        <v>1684</v>
      </c>
      <c r="N265" s="61" t="s">
        <v>143</v>
      </c>
      <c r="O265" s="61" t="s">
        <v>1563</v>
      </c>
      <c r="P265" s="61" t="s">
        <v>130</v>
      </c>
      <c r="Q265" s="61" t="s">
        <v>1685</v>
      </c>
      <c r="R265" s="61" t="s">
        <v>1686</v>
      </c>
      <c r="S265" s="61" t="s">
        <v>1681</v>
      </c>
      <c r="T265" s="61" t="s">
        <v>143</v>
      </c>
      <c r="U265" s="61" t="s">
        <v>1563</v>
      </c>
      <c r="V265" s="61" t="s">
        <v>117</v>
      </c>
      <c r="W265" s="61" t="s">
        <v>118</v>
      </c>
      <c r="X265" s="61" t="s">
        <v>1680</v>
      </c>
      <c r="Y265" s="61"/>
      <c r="Z265" s="61"/>
      <c r="AA265" s="61"/>
      <c r="AB265" s="61"/>
      <c r="AC265" s="63"/>
      <c r="AD265" s="64" t="s">
        <v>1700</v>
      </c>
      <c r="AE265" s="61" t="s">
        <v>1701</v>
      </c>
      <c r="AF265" s="61" t="s">
        <v>1694</v>
      </c>
      <c r="AG265" s="61" t="s">
        <v>1691</v>
      </c>
      <c r="AH265" s="61" t="s">
        <v>143</v>
      </c>
      <c r="AI265" s="61" t="s">
        <v>1563</v>
      </c>
      <c r="AJ265" s="61" t="s">
        <v>1692</v>
      </c>
      <c r="AK265" s="61" t="s">
        <v>1699</v>
      </c>
      <c r="AL265" s="61" t="s">
        <v>1694</v>
      </c>
      <c r="AM265" s="61" t="s">
        <v>1695</v>
      </c>
      <c r="AN265" s="61" t="s">
        <v>143</v>
      </c>
      <c r="AO265" s="61" t="s">
        <v>1563</v>
      </c>
      <c r="AP265" s="61" t="s">
        <v>117</v>
      </c>
      <c r="AQ265" s="61" t="s">
        <v>232</v>
      </c>
      <c r="AR265" s="61" t="s">
        <v>1696</v>
      </c>
      <c r="AS265" s="61" t="s">
        <v>1690</v>
      </c>
      <c r="AT265" s="61" t="s">
        <v>143</v>
      </c>
      <c r="AU265" s="61" t="s">
        <v>1563</v>
      </c>
      <c r="AV265" s="61" t="s">
        <v>77</v>
      </c>
      <c r="AW265" s="61"/>
      <c r="AX265" s="61" t="s">
        <v>1689</v>
      </c>
      <c r="AY265" s="61" t="s">
        <v>67</v>
      </c>
      <c r="AZ265" s="61" t="s">
        <v>143</v>
      </c>
      <c r="BA265" s="61" t="s">
        <v>305</v>
      </c>
      <c r="BB265" s="61" t="s">
        <v>3197</v>
      </c>
      <c r="BC265" s="63" t="s">
        <v>69</v>
      </c>
    </row>
    <row r="266" spans="1:55" x14ac:dyDescent="0.25">
      <c r="A266" s="11" t="s">
        <v>3187</v>
      </c>
      <c r="B266" s="7" t="s">
        <v>55</v>
      </c>
      <c r="C266" s="7" t="s">
        <v>54</v>
      </c>
      <c r="D266" s="5" t="s">
        <v>3697</v>
      </c>
      <c r="E266" s="8" t="s">
        <v>3512</v>
      </c>
      <c r="F266" s="10" t="s">
        <v>1702</v>
      </c>
      <c r="G266" s="5" t="s">
        <v>1703</v>
      </c>
      <c r="H266" s="5" t="s">
        <v>203</v>
      </c>
      <c r="I266" s="5" t="s">
        <v>1704</v>
      </c>
      <c r="J266" s="5" t="s">
        <v>117</v>
      </c>
      <c r="K266" s="5" t="s">
        <v>118</v>
      </c>
      <c r="L266" s="5" t="s">
        <v>1702</v>
      </c>
      <c r="M266" s="5" t="s">
        <v>1705</v>
      </c>
      <c r="N266" s="5" t="s">
        <v>203</v>
      </c>
      <c r="O266" s="5" t="s">
        <v>1704</v>
      </c>
      <c r="P266" s="5" t="s">
        <v>80</v>
      </c>
      <c r="Q266" s="5"/>
      <c r="R266" s="5" t="s">
        <v>1706</v>
      </c>
      <c r="S266" s="5" t="s">
        <v>1707</v>
      </c>
      <c r="T266" s="5" t="s">
        <v>203</v>
      </c>
      <c r="U266" s="5" t="s">
        <v>1704</v>
      </c>
      <c r="V266" s="5" t="s">
        <v>117</v>
      </c>
      <c r="W266" s="5" t="s">
        <v>60</v>
      </c>
      <c r="X266" s="5" t="s">
        <v>3227</v>
      </c>
      <c r="Y266" s="5"/>
      <c r="Z266" s="5"/>
      <c r="AA266" s="5"/>
      <c r="AB266" s="5"/>
      <c r="AC266" s="8"/>
      <c r="AD266" s="10" t="s">
        <v>1708</v>
      </c>
      <c r="AE266" s="5" t="s">
        <v>1709</v>
      </c>
      <c r="AF266" s="5" t="s">
        <v>1710</v>
      </c>
      <c r="AG266" s="5" t="s">
        <v>1711</v>
      </c>
      <c r="AH266" s="5" t="s">
        <v>203</v>
      </c>
      <c r="AI266" s="5" t="s">
        <v>1704</v>
      </c>
      <c r="AJ266" s="5" t="s">
        <v>100</v>
      </c>
      <c r="AK266" s="5"/>
      <c r="AL266" s="5" t="s">
        <v>1710</v>
      </c>
      <c r="AM266" s="5" t="s">
        <v>1712</v>
      </c>
      <c r="AN266" s="5" t="s">
        <v>203</v>
      </c>
      <c r="AO266" s="5" t="s">
        <v>1704</v>
      </c>
      <c r="AP266" s="5" t="s">
        <v>158</v>
      </c>
      <c r="AQ266" s="5"/>
      <c r="AR266" s="5" t="s">
        <v>1713</v>
      </c>
      <c r="AS266" s="5" t="s">
        <v>1714</v>
      </c>
      <c r="AT266" s="5" t="s">
        <v>203</v>
      </c>
      <c r="AU266" s="5" t="s">
        <v>1704</v>
      </c>
      <c r="AV266" s="5" t="s">
        <v>77</v>
      </c>
      <c r="AW266" s="5"/>
      <c r="AX266" s="5" t="s">
        <v>1715</v>
      </c>
      <c r="AY266" s="5" t="s">
        <v>67</v>
      </c>
      <c r="AZ266" s="5" t="s">
        <v>203</v>
      </c>
      <c r="BA266" s="5" t="s">
        <v>1716</v>
      </c>
      <c r="BB266" s="5" t="s">
        <v>1717</v>
      </c>
      <c r="BC266" s="8" t="s">
        <v>69</v>
      </c>
    </row>
    <row r="267" spans="1:55" x14ac:dyDescent="0.25">
      <c r="A267" s="11" t="s">
        <v>3187</v>
      </c>
      <c r="B267" s="7" t="s">
        <v>55</v>
      </c>
      <c r="C267" s="7" t="s">
        <v>54</v>
      </c>
      <c r="D267" s="5" t="s">
        <v>3698</v>
      </c>
      <c r="E267" s="8" t="s">
        <v>3513</v>
      </c>
      <c r="F267" s="10" t="s">
        <v>3227</v>
      </c>
      <c r="G267" s="5" t="s">
        <v>1707</v>
      </c>
      <c r="H267" s="5" t="s">
        <v>203</v>
      </c>
      <c r="I267" s="5" t="s">
        <v>1704</v>
      </c>
      <c r="J267" s="5" t="s">
        <v>117</v>
      </c>
      <c r="K267" s="5" t="s">
        <v>60</v>
      </c>
      <c r="L267" s="5" t="s">
        <v>3227</v>
      </c>
      <c r="M267" s="5" t="s">
        <v>1703</v>
      </c>
      <c r="N267" s="5" t="s">
        <v>203</v>
      </c>
      <c r="O267" s="5" t="s">
        <v>1704</v>
      </c>
      <c r="P267" s="5" t="s">
        <v>117</v>
      </c>
      <c r="Q267" s="5" t="s">
        <v>118</v>
      </c>
      <c r="R267" s="5" t="s">
        <v>1702</v>
      </c>
      <c r="S267" s="5" t="s">
        <v>1705</v>
      </c>
      <c r="T267" s="5" t="s">
        <v>203</v>
      </c>
      <c r="U267" s="5" t="s">
        <v>1704</v>
      </c>
      <c r="V267" s="5" t="s">
        <v>80</v>
      </c>
      <c r="W267" s="5"/>
      <c r="X267" s="5" t="s">
        <v>1706</v>
      </c>
      <c r="Y267" s="5"/>
      <c r="Z267" s="5"/>
      <c r="AA267" s="5"/>
      <c r="AB267" s="5"/>
      <c r="AC267" s="8"/>
      <c r="AD267" s="10" t="s">
        <v>1718</v>
      </c>
      <c r="AE267" s="5" t="s">
        <v>1719</v>
      </c>
      <c r="AF267" s="5" t="s">
        <v>1715</v>
      </c>
      <c r="AG267" s="5" t="s">
        <v>1714</v>
      </c>
      <c r="AH267" s="5" t="s">
        <v>203</v>
      </c>
      <c r="AI267" s="5" t="s">
        <v>1704</v>
      </c>
      <c r="AJ267" s="5" t="s">
        <v>77</v>
      </c>
      <c r="AK267" s="5"/>
      <c r="AL267" s="5" t="s">
        <v>1715</v>
      </c>
      <c r="AM267" s="5" t="s">
        <v>1711</v>
      </c>
      <c r="AN267" s="5" t="s">
        <v>203</v>
      </c>
      <c r="AO267" s="5" t="s">
        <v>1704</v>
      </c>
      <c r="AP267" s="5" t="s">
        <v>100</v>
      </c>
      <c r="AQ267" s="5"/>
      <c r="AR267" s="5" t="s">
        <v>1710</v>
      </c>
      <c r="AS267" s="5" t="s">
        <v>1712</v>
      </c>
      <c r="AT267" s="5" t="s">
        <v>203</v>
      </c>
      <c r="AU267" s="5" t="s">
        <v>1704</v>
      </c>
      <c r="AV267" s="5" t="s">
        <v>158</v>
      </c>
      <c r="AW267" s="5"/>
      <c r="AX267" s="5" t="s">
        <v>1713</v>
      </c>
      <c r="AY267" s="5" t="s">
        <v>67</v>
      </c>
      <c r="AZ267" s="5" t="s">
        <v>203</v>
      </c>
      <c r="BA267" s="5" t="s">
        <v>1716</v>
      </c>
      <c r="BB267" s="5" t="s">
        <v>1717</v>
      </c>
      <c r="BC267" s="8" t="s">
        <v>69</v>
      </c>
    </row>
    <row r="268" spans="1:55" x14ac:dyDescent="0.25">
      <c r="A268" s="11" t="s">
        <v>3187</v>
      </c>
      <c r="B268" s="7" t="s">
        <v>55</v>
      </c>
      <c r="C268" s="7" t="s">
        <v>54</v>
      </c>
      <c r="D268" s="5" t="s">
        <v>3699</v>
      </c>
      <c r="E268" s="8" t="s">
        <v>3514</v>
      </c>
      <c r="F268" s="10" t="s">
        <v>1706</v>
      </c>
      <c r="G268" s="5" t="s">
        <v>1705</v>
      </c>
      <c r="H268" s="5" t="s">
        <v>203</v>
      </c>
      <c r="I268" s="5" t="s">
        <v>1704</v>
      </c>
      <c r="J268" s="5" t="s">
        <v>80</v>
      </c>
      <c r="K268" s="5"/>
      <c r="L268" s="5" t="s">
        <v>1706</v>
      </c>
      <c r="M268" s="5" t="s">
        <v>1707</v>
      </c>
      <c r="N268" s="5" t="s">
        <v>203</v>
      </c>
      <c r="O268" s="5" t="s">
        <v>1704</v>
      </c>
      <c r="P268" s="5" t="s">
        <v>117</v>
      </c>
      <c r="Q268" s="5" t="s">
        <v>60</v>
      </c>
      <c r="R268" s="5" t="s">
        <v>3227</v>
      </c>
      <c r="S268" s="5" t="s">
        <v>1703</v>
      </c>
      <c r="T268" s="5" t="s">
        <v>203</v>
      </c>
      <c r="U268" s="5" t="s">
        <v>1704</v>
      </c>
      <c r="V268" s="5" t="s">
        <v>117</v>
      </c>
      <c r="W268" s="5" t="s">
        <v>118</v>
      </c>
      <c r="X268" s="5" t="s">
        <v>1702</v>
      </c>
      <c r="Y268" s="5"/>
      <c r="Z268" s="5"/>
      <c r="AA268" s="5"/>
      <c r="AB268" s="5"/>
      <c r="AC268" s="8"/>
      <c r="AD268" s="10" t="s">
        <v>1720</v>
      </c>
      <c r="AE268" s="5" t="s">
        <v>1721</v>
      </c>
      <c r="AF268" s="5" t="s">
        <v>1713</v>
      </c>
      <c r="AG268" s="5" t="s">
        <v>1712</v>
      </c>
      <c r="AH268" s="5" t="s">
        <v>203</v>
      </c>
      <c r="AI268" s="5" t="s">
        <v>1704</v>
      </c>
      <c r="AJ268" s="5" t="s">
        <v>158</v>
      </c>
      <c r="AK268" s="5"/>
      <c r="AL268" s="5" t="s">
        <v>1713</v>
      </c>
      <c r="AM268" s="5" t="s">
        <v>1714</v>
      </c>
      <c r="AN268" s="5" t="s">
        <v>203</v>
      </c>
      <c r="AO268" s="5" t="s">
        <v>1704</v>
      </c>
      <c r="AP268" s="5" t="s">
        <v>77</v>
      </c>
      <c r="AQ268" s="5"/>
      <c r="AR268" s="5" t="s">
        <v>1715</v>
      </c>
      <c r="AS268" s="5" t="s">
        <v>1711</v>
      </c>
      <c r="AT268" s="5" t="s">
        <v>203</v>
      </c>
      <c r="AU268" s="5" t="s">
        <v>1704</v>
      </c>
      <c r="AV268" s="5" t="s">
        <v>100</v>
      </c>
      <c r="AW268" s="5"/>
      <c r="AX268" s="5" t="s">
        <v>1710</v>
      </c>
      <c r="AY268" s="5" t="s">
        <v>67</v>
      </c>
      <c r="AZ268" s="5" t="s">
        <v>203</v>
      </c>
      <c r="BA268" s="5" t="s">
        <v>1716</v>
      </c>
      <c r="BB268" s="5" t="s">
        <v>1717</v>
      </c>
      <c r="BC268" s="8" t="s">
        <v>69</v>
      </c>
    </row>
    <row r="269" spans="1:55" x14ac:dyDescent="0.25">
      <c r="A269" s="11" t="s">
        <v>55</v>
      </c>
      <c r="B269" s="7" t="s">
        <v>55</v>
      </c>
      <c r="C269" s="7" t="s">
        <v>55</v>
      </c>
      <c r="D269" s="5" t="s">
        <v>1722</v>
      </c>
      <c r="E269" s="8" t="s">
        <v>3515</v>
      </c>
      <c r="F269" s="10" t="s">
        <v>1723</v>
      </c>
      <c r="G269" s="5" t="s">
        <v>1724</v>
      </c>
      <c r="H269" s="5" t="s">
        <v>203</v>
      </c>
      <c r="I269" s="5" t="s">
        <v>1704</v>
      </c>
      <c r="J269" s="5" t="s">
        <v>117</v>
      </c>
      <c r="K269" s="5" t="s">
        <v>1152</v>
      </c>
      <c r="L269" s="5" t="s">
        <v>1723</v>
      </c>
      <c r="M269" s="5" t="s">
        <v>1725</v>
      </c>
      <c r="N269" s="5" t="s">
        <v>203</v>
      </c>
      <c r="O269" s="5" t="s">
        <v>1704</v>
      </c>
      <c r="P269" s="5" t="s">
        <v>80</v>
      </c>
      <c r="Q269" s="5" t="s">
        <v>254</v>
      </c>
      <c r="R269" s="5" t="s">
        <v>1726</v>
      </c>
      <c r="S269" s="5" t="s">
        <v>1727</v>
      </c>
      <c r="T269" s="5" t="s">
        <v>203</v>
      </c>
      <c r="U269" s="5" t="s">
        <v>1704</v>
      </c>
      <c r="V269" s="5" t="s">
        <v>117</v>
      </c>
      <c r="W269" s="5" t="s">
        <v>60</v>
      </c>
      <c r="X269" s="5" t="s">
        <v>1728</v>
      </c>
      <c r="Y269" s="5"/>
      <c r="Z269" s="5"/>
      <c r="AA269" s="5"/>
      <c r="AB269" s="5"/>
      <c r="AC269" s="8"/>
      <c r="AD269" s="10" t="s">
        <v>1729</v>
      </c>
      <c r="AE269" s="5" t="s">
        <v>1730</v>
      </c>
      <c r="AF269" s="5" t="s">
        <v>1731</v>
      </c>
      <c r="AG269" s="5" t="s">
        <v>1732</v>
      </c>
      <c r="AH269" s="5" t="s">
        <v>203</v>
      </c>
      <c r="AI269" s="5" t="s">
        <v>1704</v>
      </c>
      <c r="AJ269" s="5" t="s">
        <v>80</v>
      </c>
      <c r="AK269" s="5"/>
      <c r="AL269" s="5" t="s">
        <v>1731</v>
      </c>
      <c r="AM269" s="5" t="s">
        <v>1733</v>
      </c>
      <c r="AN269" s="5" t="s">
        <v>203</v>
      </c>
      <c r="AO269" s="5" t="s">
        <v>1704</v>
      </c>
      <c r="AP269" s="5" t="s">
        <v>77</v>
      </c>
      <c r="AQ269" s="5"/>
      <c r="AR269" s="5" t="s">
        <v>1734</v>
      </c>
      <c r="AS269" s="5" t="s">
        <v>1735</v>
      </c>
      <c r="AT269" s="5" t="s">
        <v>203</v>
      </c>
      <c r="AU269" s="5" t="s">
        <v>3744</v>
      </c>
      <c r="AV269" s="5" t="s">
        <v>303</v>
      </c>
      <c r="AW269" s="5"/>
      <c r="AX269" s="5" t="s">
        <v>3202</v>
      </c>
      <c r="AY269" s="5"/>
      <c r="AZ269" s="5"/>
      <c r="BA269" s="5"/>
      <c r="BB269" s="5"/>
      <c r="BC269" s="8"/>
    </row>
    <row r="270" spans="1:55" x14ac:dyDescent="0.25">
      <c r="A270" s="11" t="s">
        <v>55</v>
      </c>
      <c r="B270" s="7" t="s">
        <v>55</v>
      </c>
      <c r="C270" s="7" t="s">
        <v>55</v>
      </c>
      <c r="D270" s="5" t="s">
        <v>1736</v>
      </c>
      <c r="E270" s="8" t="s">
        <v>3516</v>
      </c>
      <c r="F270" s="10" t="s">
        <v>1728</v>
      </c>
      <c r="G270" s="5" t="s">
        <v>1727</v>
      </c>
      <c r="H270" s="5" t="s">
        <v>203</v>
      </c>
      <c r="I270" s="5" t="s">
        <v>1704</v>
      </c>
      <c r="J270" s="5" t="s">
        <v>117</v>
      </c>
      <c r="K270" s="5" t="s">
        <v>60</v>
      </c>
      <c r="L270" s="5" t="s">
        <v>1728</v>
      </c>
      <c r="M270" s="5" t="s">
        <v>1724</v>
      </c>
      <c r="N270" s="5" t="s">
        <v>203</v>
      </c>
      <c r="O270" s="5" t="s">
        <v>1704</v>
      </c>
      <c r="P270" s="5" t="s">
        <v>117</v>
      </c>
      <c r="Q270" s="5" t="s">
        <v>1152</v>
      </c>
      <c r="R270" s="5" t="s">
        <v>1723</v>
      </c>
      <c r="S270" s="5" t="s">
        <v>1725</v>
      </c>
      <c r="T270" s="5" t="s">
        <v>203</v>
      </c>
      <c r="U270" s="5" t="s">
        <v>1704</v>
      </c>
      <c r="V270" s="5" t="s">
        <v>80</v>
      </c>
      <c r="W270" s="5" t="s">
        <v>254</v>
      </c>
      <c r="X270" s="5" t="s">
        <v>1726</v>
      </c>
      <c r="Y270" s="5"/>
      <c r="Z270" s="5"/>
      <c r="AA270" s="5"/>
      <c r="AB270" s="5"/>
      <c r="AC270" s="8"/>
      <c r="AD270" s="10" t="s">
        <v>1737</v>
      </c>
      <c r="AE270" s="5" t="s">
        <v>1738</v>
      </c>
      <c r="AF270" s="5" t="s">
        <v>468</v>
      </c>
      <c r="AG270" s="5" t="s">
        <v>1735</v>
      </c>
      <c r="AH270" s="5" t="s">
        <v>203</v>
      </c>
      <c r="AI270" s="5" t="s">
        <v>3744</v>
      </c>
      <c r="AJ270" s="5" t="s">
        <v>303</v>
      </c>
      <c r="AK270" s="5"/>
      <c r="AL270" s="5" t="s">
        <v>3202</v>
      </c>
      <c r="AM270" s="5" t="s">
        <v>1732</v>
      </c>
      <c r="AN270" s="5" t="s">
        <v>203</v>
      </c>
      <c r="AO270" s="5" t="s">
        <v>1704</v>
      </c>
      <c r="AP270" s="5" t="s">
        <v>80</v>
      </c>
      <c r="AQ270" s="5"/>
      <c r="AR270" s="5" t="s">
        <v>1731</v>
      </c>
      <c r="AS270" s="5" t="s">
        <v>1733</v>
      </c>
      <c r="AT270" s="5" t="s">
        <v>203</v>
      </c>
      <c r="AU270" s="5" t="s">
        <v>1704</v>
      </c>
      <c r="AV270" s="5" t="s">
        <v>77</v>
      </c>
      <c r="AW270" s="5"/>
      <c r="AX270" s="5" t="s">
        <v>1734</v>
      </c>
      <c r="AY270" s="5"/>
      <c r="AZ270" s="5"/>
      <c r="BA270" s="5"/>
      <c r="BB270" s="5"/>
      <c r="BC270" s="8"/>
    </row>
    <row r="271" spans="1:55" x14ac:dyDescent="0.25">
      <c r="A271" s="11" t="s">
        <v>55</v>
      </c>
      <c r="B271" s="7" t="s">
        <v>55</v>
      </c>
      <c r="C271" s="7" t="s">
        <v>55</v>
      </c>
      <c r="D271" s="5" t="s">
        <v>1739</v>
      </c>
      <c r="E271" s="8" t="s">
        <v>3517</v>
      </c>
      <c r="F271" s="10" t="s">
        <v>1726</v>
      </c>
      <c r="G271" s="5" t="s">
        <v>1725</v>
      </c>
      <c r="H271" s="5" t="s">
        <v>203</v>
      </c>
      <c r="I271" s="5" t="s">
        <v>1704</v>
      </c>
      <c r="J271" s="5" t="s">
        <v>80</v>
      </c>
      <c r="K271" s="5" t="s">
        <v>254</v>
      </c>
      <c r="L271" s="5" t="s">
        <v>1726</v>
      </c>
      <c r="M271" s="5" t="s">
        <v>1727</v>
      </c>
      <c r="N271" s="5" t="s">
        <v>203</v>
      </c>
      <c r="O271" s="5" t="s">
        <v>1704</v>
      </c>
      <c r="P271" s="5" t="s">
        <v>117</v>
      </c>
      <c r="Q271" s="5" t="s">
        <v>60</v>
      </c>
      <c r="R271" s="5" t="s">
        <v>1728</v>
      </c>
      <c r="S271" s="5" t="s">
        <v>1724</v>
      </c>
      <c r="T271" s="5" t="s">
        <v>203</v>
      </c>
      <c r="U271" s="5" t="s">
        <v>1704</v>
      </c>
      <c r="V271" s="5" t="s">
        <v>117</v>
      </c>
      <c r="W271" s="5" t="s">
        <v>1152</v>
      </c>
      <c r="X271" s="5" t="s">
        <v>1723</v>
      </c>
      <c r="Y271" s="5"/>
      <c r="Z271" s="5"/>
      <c r="AA271" s="5"/>
      <c r="AB271" s="5"/>
      <c r="AC271" s="8"/>
      <c r="AD271" s="10" t="s">
        <v>1740</v>
      </c>
      <c r="AE271" s="5" t="s">
        <v>1741</v>
      </c>
      <c r="AF271" s="5" t="s">
        <v>1734</v>
      </c>
      <c r="AG271" s="5" t="s">
        <v>1733</v>
      </c>
      <c r="AH271" s="5" t="s">
        <v>203</v>
      </c>
      <c r="AI271" s="5" t="s">
        <v>1704</v>
      </c>
      <c r="AJ271" s="5" t="s">
        <v>77</v>
      </c>
      <c r="AK271" s="5"/>
      <c r="AL271" s="5" t="s">
        <v>1734</v>
      </c>
      <c r="AM271" s="5" t="s">
        <v>1735</v>
      </c>
      <c r="AN271" s="5" t="s">
        <v>203</v>
      </c>
      <c r="AO271" s="5" t="s">
        <v>3744</v>
      </c>
      <c r="AP271" s="5" t="s">
        <v>303</v>
      </c>
      <c r="AQ271" s="5"/>
      <c r="AR271" s="5" t="s">
        <v>3202</v>
      </c>
      <c r="AS271" s="5" t="s">
        <v>1732</v>
      </c>
      <c r="AT271" s="5" t="s">
        <v>203</v>
      </c>
      <c r="AU271" s="5" t="s">
        <v>1704</v>
      </c>
      <c r="AV271" s="5" t="s">
        <v>80</v>
      </c>
      <c r="AW271" s="5"/>
      <c r="AX271" s="5" t="s">
        <v>1731</v>
      </c>
      <c r="AY271" s="5"/>
      <c r="AZ271" s="5"/>
      <c r="BA271" s="5"/>
      <c r="BB271" s="5"/>
      <c r="BC271" s="8"/>
    </row>
    <row r="272" spans="1:55" x14ac:dyDescent="0.25">
      <c r="A272" s="11" t="s">
        <v>55</v>
      </c>
      <c r="B272" s="7" t="s">
        <v>55</v>
      </c>
      <c r="C272" s="7" t="s">
        <v>3778</v>
      </c>
      <c r="D272" s="5" t="s">
        <v>1742</v>
      </c>
      <c r="E272" s="8" t="s">
        <v>3518</v>
      </c>
      <c r="F272" s="10" t="s">
        <v>1743</v>
      </c>
      <c r="G272" s="5" t="s">
        <v>1744</v>
      </c>
      <c r="H272" s="5" t="s">
        <v>203</v>
      </c>
      <c r="I272" s="5" t="s">
        <v>1704</v>
      </c>
      <c r="J272" s="5" t="s">
        <v>117</v>
      </c>
      <c r="K272" s="5" t="s">
        <v>1152</v>
      </c>
      <c r="L272" s="5" t="s">
        <v>1743</v>
      </c>
      <c r="M272" s="5" t="s">
        <v>1745</v>
      </c>
      <c r="N272" s="5" t="s">
        <v>203</v>
      </c>
      <c r="O272" s="5" t="s">
        <v>1704</v>
      </c>
      <c r="P272" s="5" t="s">
        <v>80</v>
      </c>
      <c r="Q272" s="5" t="s">
        <v>254</v>
      </c>
      <c r="R272" s="5" t="s">
        <v>1746</v>
      </c>
      <c r="S272" s="5" t="s">
        <v>1747</v>
      </c>
      <c r="T272" s="5" t="s">
        <v>203</v>
      </c>
      <c r="U272" s="5" t="s">
        <v>1704</v>
      </c>
      <c r="V272" s="5" t="s">
        <v>77</v>
      </c>
      <c r="W272" s="5"/>
      <c r="X272" s="5" t="s">
        <v>1734</v>
      </c>
      <c r="Y272" s="5"/>
      <c r="Z272" s="5"/>
      <c r="AA272" s="5"/>
      <c r="AB272" s="5"/>
      <c r="AC272" s="8"/>
      <c r="AD272" s="10" t="s">
        <v>1748</v>
      </c>
      <c r="AE272" s="5" t="s">
        <v>1749</v>
      </c>
      <c r="AF272" s="5" t="s">
        <v>1750</v>
      </c>
      <c r="AG272" s="5" t="s">
        <v>1751</v>
      </c>
      <c r="AH272" s="5" t="s">
        <v>203</v>
      </c>
      <c r="AI272" s="5" t="s">
        <v>3748</v>
      </c>
      <c r="AJ272" s="5" t="s">
        <v>132</v>
      </c>
      <c r="AK272" s="5"/>
      <c r="AL272" s="5" t="s">
        <v>1750</v>
      </c>
      <c r="AM272" s="5" t="s">
        <v>304</v>
      </c>
      <c r="AN272" s="5" t="s">
        <v>203</v>
      </c>
      <c r="AO272" s="5" t="s">
        <v>1704</v>
      </c>
      <c r="AP272" s="5" t="s">
        <v>117</v>
      </c>
      <c r="AQ272" s="5"/>
      <c r="AR272" s="5" t="s">
        <v>69</v>
      </c>
      <c r="AS272" s="5" t="s">
        <v>304</v>
      </c>
      <c r="AT272" s="5" t="s">
        <v>203</v>
      </c>
      <c r="AU272" s="5" t="s">
        <v>1704</v>
      </c>
      <c r="AV272" s="5" t="s">
        <v>65</v>
      </c>
      <c r="AW272" s="5"/>
      <c r="AX272" s="5" t="s">
        <v>69</v>
      </c>
      <c r="AY272" s="5"/>
      <c r="AZ272" s="5"/>
      <c r="BA272" s="5"/>
      <c r="BB272" s="5"/>
      <c r="BC272" s="8"/>
    </row>
    <row r="273" spans="1:55" x14ac:dyDescent="0.25">
      <c r="A273" s="11" t="s">
        <v>55</v>
      </c>
      <c r="B273" s="7" t="s">
        <v>55</v>
      </c>
      <c r="C273" s="7" t="s">
        <v>3778</v>
      </c>
      <c r="D273" s="5" t="s">
        <v>1752</v>
      </c>
      <c r="E273" s="8" t="s">
        <v>3519</v>
      </c>
      <c r="F273" s="10" t="s">
        <v>1734</v>
      </c>
      <c r="G273" s="5" t="s">
        <v>1747</v>
      </c>
      <c r="H273" s="5" t="s">
        <v>203</v>
      </c>
      <c r="I273" s="5" t="s">
        <v>1704</v>
      </c>
      <c r="J273" s="5" t="s">
        <v>77</v>
      </c>
      <c r="K273" s="5"/>
      <c r="L273" s="5" t="s">
        <v>1734</v>
      </c>
      <c r="M273" s="5" t="s">
        <v>1744</v>
      </c>
      <c r="N273" s="5" t="s">
        <v>203</v>
      </c>
      <c r="O273" s="5" t="s">
        <v>1704</v>
      </c>
      <c r="P273" s="5" t="s">
        <v>117</v>
      </c>
      <c r="Q273" s="5" t="s">
        <v>1152</v>
      </c>
      <c r="R273" s="5" t="s">
        <v>1743</v>
      </c>
      <c r="S273" s="5" t="s">
        <v>1745</v>
      </c>
      <c r="T273" s="5" t="s">
        <v>203</v>
      </c>
      <c r="U273" s="5" t="s">
        <v>1704</v>
      </c>
      <c r="V273" s="5" t="s">
        <v>80</v>
      </c>
      <c r="W273" s="5" t="s">
        <v>254</v>
      </c>
      <c r="X273" s="5" t="s">
        <v>1746</v>
      </c>
      <c r="Y273" s="5"/>
      <c r="Z273" s="5"/>
      <c r="AA273" s="5"/>
      <c r="AB273" s="5"/>
      <c r="AC273" s="8"/>
      <c r="AD273" s="10" t="s">
        <v>1753</v>
      </c>
      <c r="AE273" s="5" t="s">
        <v>1754</v>
      </c>
      <c r="AF273" s="5" t="s">
        <v>69</v>
      </c>
      <c r="AG273" s="5" t="s">
        <v>304</v>
      </c>
      <c r="AH273" s="5" t="s">
        <v>203</v>
      </c>
      <c r="AI273" s="5" t="s">
        <v>1704</v>
      </c>
      <c r="AJ273" s="5" t="s">
        <v>65</v>
      </c>
      <c r="AK273" s="5"/>
      <c r="AL273" s="5" t="s">
        <v>69</v>
      </c>
      <c r="AM273" s="5" t="s">
        <v>1751</v>
      </c>
      <c r="AN273" s="5" t="s">
        <v>203</v>
      </c>
      <c r="AO273" s="5" t="s">
        <v>3748</v>
      </c>
      <c r="AP273" s="5" t="s">
        <v>132</v>
      </c>
      <c r="AQ273" s="5"/>
      <c r="AR273" s="5" t="s">
        <v>1750</v>
      </c>
      <c r="AS273" s="5" t="s">
        <v>304</v>
      </c>
      <c r="AT273" s="5" t="s">
        <v>203</v>
      </c>
      <c r="AU273" s="5" t="s">
        <v>1704</v>
      </c>
      <c r="AV273" s="5" t="s">
        <v>117</v>
      </c>
      <c r="AW273" s="5"/>
      <c r="AX273" s="5" t="s">
        <v>69</v>
      </c>
      <c r="AY273" s="5"/>
      <c r="AZ273" s="5"/>
      <c r="BA273" s="5"/>
      <c r="BB273" s="5"/>
      <c r="BC273" s="8"/>
    </row>
    <row r="274" spans="1:55" x14ac:dyDescent="0.25">
      <c r="A274" s="11" t="s">
        <v>55</v>
      </c>
      <c r="B274" s="7" t="s">
        <v>55</v>
      </c>
      <c r="C274" s="7" t="s">
        <v>3778</v>
      </c>
      <c r="D274" s="5" t="s">
        <v>1755</v>
      </c>
      <c r="E274" s="8" t="s">
        <v>3520</v>
      </c>
      <c r="F274" s="10" t="s">
        <v>1746</v>
      </c>
      <c r="G274" s="5" t="s">
        <v>1745</v>
      </c>
      <c r="H274" s="5" t="s">
        <v>203</v>
      </c>
      <c r="I274" s="5" t="s">
        <v>1704</v>
      </c>
      <c r="J274" s="5" t="s">
        <v>80</v>
      </c>
      <c r="K274" s="5" t="s">
        <v>254</v>
      </c>
      <c r="L274" s="5" t="s">
        <v>1746</v>
      </c>
      <c r="M274" s="5" t="s">
        <v>1747</v>
      </c>
      <c r="N274" s="5" t="s">
        <v>203</v>
      </c>
      <c r="O274" s="5" t="s">
        <v>1704</v>
      </c>
      <c r="P274" s="5" t="s">
        <v>77</v>
      </c>
      <c r="Q274" s="5"/>
      <c r="R274" s="5" t="s">
        <v>1734</v>
      </c>
      <c r="S274" s="5" t="s">
        <v>1744</v>
      </c>
      <c r="T274" s="5" t="s">
        <v>203</v>
      </c>
      <c r="U274" s="5" t="s">
        <v>1704</v>
      </c>
      <c r="V274" s="5" t="s">
        <v>117</v>
      </c>
      <c r="W274" s="5" t="s">
        <v>1152</v>
      </c>
      <c r="X274" s="5" t="s">
        <v>1743</v>
      </c>
      <c r="Y274" s="5"/>
      <c r="Z274" s="5"/>
      <c r="AA274" s="5"/>
      <c r="AB274" s="5"/>
      <c r="AC274" s="8"/>
      <c r="AD274" s="10" t="s">
        <v>1756</v>
      </c>
      <c r="AE274" s="5" t="s">
        <v>1757</v>
      </c>
      <c r="AF274" s="5" t="s">
        <v>69</v>
      </c>
      <c r="AG274" s="5" t="s">
        <v>304</v>
      </c>
      <c r="AH274" s="5" t="s">
        <v>203</v>
      </c>
      <c r="AI274" s="5" t="s">
        <v>1704</v>
      </c>
      <c r="AJ274" s="5" t="s">
        <v>117</v>
      </c>
      <c r="AK274" s="5"/>
      <c r="AL274" s="5" t="s">
        <v>69</v>
      </c>
      <c r="AM274" s="5" t="s">
        <v>304</v>
      </c>
      <c r="AN274" s="5" t="s">
        <v>203</v>
      </c>
      <c r="AO274" s="5" t="s">
        <v>1704</v>
      </c>
      <c r="AP274" s="5" t="s">
        <v>65</v>
      </c>
      <c r="AQ274" s="5"/>
      <c r="AR274" s="5" t="s">
        <v>69</v>
      </c>
      <c r="AS274" s="5" t="s">
        <v>1751</v>
      </c>
      <c r="AT274" s="5" t="s">
        <v>203</v>
      </c>
      <c r="AU274" s="5" t="s">
        <v>3748</v>
      </c>
      <c r="AV274" s="5" t="s">
        <v>132</v>
      </c>
      <c r="AW274" s="5"/>
      <c r="AX274" s="5" t="s">
        <v>1750</v>
      </c>
      <c r="AY274" s="5"/>
      <c r="AZ274" s="5"/>
      <c r="BA274" s="5"/>
      <c r="BB274" s="5"/>
      <c r="BC274" s="8"/>
    </row>
    <row r="275" spans="1:55" x14ac:dyDescent="0.25">
      <c r="A275" s="11" t="s">
        <v>55</v>
      </c>
      <c r="B275" s="7" t="s">
        <v>55</v>
      </c>
      <c r="C275" s="7" t="s">
        <v>55</v>
      </c>
      <c r="D275" s="5" t="s">
        <v>1758</v>
      </c>
      <c r="E275" s="8" t="s">
        <v>3521</v>
      </c>
      <c r="F275" s="10" t="s">
        <v>1759</v>
      </c>
      <c r="G275" s="5" t="s">
        <v>1760</v>
      </c>
      <c r="H275" s="5" t="s">
        <v>203</v>
      </c>
      <c r="I275" s="5" t="s">
        <v>1704</v>
      </c>
      <c r="J275" s="5" t="s">
        <v>117</v>
      </c>
      <c r="K275" s="5" t="s">
        <v>180</v>
      </c>
      <c r="L275" s="5" t="s">
        <v>1759</v>
      </c>
      <c r="M275" s="5" t="s">
        <v>1761</v>
      </c>
      <c r="N275" s="5" t="s">
        <v>203</v>
      </c>
      <c r="O275" s="5" t="s">
        <v>1704</v>
      </c>
      <c r="P275" s="5" t="s">
        <v>80</v>
      </c>
      <c r="Q275" s="5" t="s">
        <v>254</v>
      </c>
      <c r="R275" s="5" t="s">
        <v>1762</v>
      </c>
      <c r="S275" s="5" t="s">
        <v>1763</v>
      </c>
      <c r="T275" s="5" t="s">
        <v>203</v>
      </c>
      <c r="U275" s="5" t="s">
        <v>1704</v>
      </c>
      <c r="V275" s="5" t="s">
        <v>117</v>
      </c>
      <c r="W275" s="5" t="s">
        <v>130</v>
      </c>
      <c r="X275" s="5" t="s">
        <v>1764</v>
      </c>
      <c r="Y275" s="5"/>
      <c r="Z275" s="5"/>
      <c r="AA275" s="5"/>
      <c r="AB275" s="5"/>
      <c r="AC275" s="8"/>
      <c r="AD275" s="10" t="s">
        <v>1765</v>
      </c>
      <c r="AE275" s="5" t="s">
        <v>1766</v>
      </c>
      <c r="AF275" s="5" t="s">
        <v>2740</v>
      </c>
      <c r="AG275" s="5" t="s">
        <v>2741</v>
      </c>
      <c r="AH275" s="5" t="s">
        <v>203</v>
      </c>
      <c r="AI275" s="5" t="s">
        <v>1704</v>
      </c>
      <c r="AJ275" s="5" t="s">
        <v>80</v>
      </c>
      <c r="AK275" s="5" t="s">
        <v>254</v>
      </c>
      <c r="AL275" s="5" t="s">
        <v>2740</v>
      </c>
      <c r="AM275" s="5" t="s">
        <v>1767</v>
      </c>
      <c r="AN275" s="5" t="s">
        <v>203</v>
      </c>
      <c r="AO275" s="5" t="s">
        <v>1768</v>
      </c>
      <c r="AP275" s="5" t="s">
        <v>132</v>
      </c>
      <c r="AQ275" s="5"/>
      <c r="AR275" s="5" t="s">
        <v>1769</v>
      </c>
      <c r="AS275" s="5" t="s">
        <v>1770</v>
      </c>
      <c r="AT275" s="5" t="s">
        <v>203</v>
      </c>
      <c r="AU275" s="5" t="s">
        <v>1704</v>
      </c>
      <c r="AV275" s="5" t="s">
        <v>75</v>
      </c>
      <c r="AW275" s="5"/>
      <c r="AX275" s="5" t="s">
        <v>1771</v>
      </c>
      <c r="AY275" s="5"/>
      <c r="AZ275" s="5"/>
      <c r="BA275" s="5"/>
      <c r="BB275" s="5"/>
      <c r="BC275" s="8"/>
    </row>
    <row r="276" spans="1:55" x14ac:dyDescent="0.25">
      <c r="A276" s="11" t="s">
        <v>55</v>
      </c>
      <c r="B276" s="7" t="s">
        <v>55</v>
      </c>
      <c r="C276" s="7" t="s">
        <v>55</v>
      </c>
      <c r="D276" s="5" t="s">
        <v>1772</v>
      </c>
      <c r="E276" s="8" t="s">
        <v>3522</v>
      </c>
      <c r="F276" s="10" t="s">
        <v>1764</v>
      </c>
      <c r="G276" s="5" t="s">
        <v>1763</v>
      </c>
      <c r="H276" s="5" t="s">
        <v>203</v>
      </c>
      <c r="I276" s="5" t="s">
        <v>1704</v>
      </c>
      <c r="J276" s="5" t="s">
        <v>117</v>
      </c>
      <c r="K276" s="5" t="s">
        <v>130</v>
      </c>
      <c r="L276" s="5" t="s">
        <v>1764</v>
      </c>
      <c r="M276" s="5" t="s">
        <v>1760</v>
      </c>
      <c r="N276" s="5" t="s">
        <v>203</v>
      </c>
      <c r="O276" s="5" t="s">
        <v>1704</v>
      </c>
      <c r="P276" s="5" t="s">
        <v>117</v>
      </c>
      <c r="Q276" s="5" t="s">
        <v>180</v>
      </c>
      <c r="R276" s="5" t="s">
        <v>1759</v>
      </c>
      <c r="S276" s="5" t="s">
        <v>1761</v>
      </c>
      <c r="T276" s="5" t="s">
        <v>203</v>
      </c>
      <c r="U276" s="5" t="s">
        <v>1704</v>
      </c>
      <c r="V276" s="5" t="s">
        <v>80</v>
      </c>
      <c r="W276" s="5" t="s">
        <v>254</v>
      </c>
      <c r="X276" s="5" t="s">
        <v>1762</v>
      </c>
      <c r="Y276" s="5"/>
      <c r="Z276" s="5"/>
      <c r="AA276" s="5"/>
      <c r="AB276" s="5"/>
      <c r="AC276" s="8"/>
      <c r="AD276" s="10" t="s">
        <v>1773</v>
      </c>
      <c r="AE276" s="5" t="s">
        <v>1774</v>
      </c>
      <c r="AF276" s="5" t="s">
        <v>1771</v>
      </c>
      <c r="AG276" s="5" t="s">
        <v>1770</v>
      </c>
      <c r="AH276" s="5" t="s">
        <v>203</v>
      </c>
      <c r="AI276" s="5" t="s">
        <v>1704</v>
      </c>
      <c r="AJ276" s="5" t="s">
        <v>75</v>
      </c>
      <c r="AK276" s="5"/>
      <c r="AL276" s="5" t="s">
        <v>1771</v>
      </c>
      <c r="AM276" s="5" t="s">
        <v>2741</v>
      </c>
      <c r="AN276" s="5" t="s">
        <v>203</v>
      </c>
      <c r="AO276" s="5" t="s">
        <v>1704</v>
      </c>
      <c r="AP276" s="5" t="s">
        <v>80</v>
      </c>
      <c r="AQ276" s="5" t="s">
        <v>254</v>
      </c>
      <c r="AR276" s="5" t="s">
        <v>2740</v>
      </c>
      <c r="AS276" s="5" t="s">
        <v>1767</v>
      </c>
      <c r="AT276" s="5" t="s">
        <v>203</v>
      </c>
      <c r="AU276" s="5" t="s">
        <v>1768</v>
      </c>
      <c r="AV276" s="5" t="s">
        <v>132</v>
      </c>
      <c r="AW276" s="5"/>
      <c r="AX276" s="5" t="s">
        <v>1769</v>
      </c>
      <c r="AY276" s="5"/>
      <c r="AZ276" s="5"/>
      <c r="BA276" s="5"/>
      <c r="BB276" s="5"/>
      <c r="BC276" s="8"/>
    </row>
    <row r="277" spans="1:55" x14ac:dyDescent="0.25">
      <c r="A277" s="11" t="s">
        <v>55</v>
      </c>
      <c r="B277" s="7" t="s">
        <v>55</v>
      </c>
      <c r="C277" s="7" t="s">
        <v>55</v>
      </c>
      <c r="D277" s="5" t="s">
        <v>1775</v>
      </c>
      <c r="E277" s="8" t="s">
        <v>3523</v>
      </c>
      <c r="F277" s="10" t="s">
        <v>1762</v>
      </c>
      <c r="G277" s="5" t="s">
        <v>1761</v>
      </c>
      <c r="H277" s="5" t="s">
        <v>203</v>
      </c>
      <c r="I277" s="5" t="s">
        <v>1704</v>
      </c>
      <c r="J277" s="5" t="s">
        <v>80</v>
      </c>
      <c r="K277" s="5" t="s">
        <v>254</v>
      </c>
      <c r="L277" s="5" t="s">
        <v>1762</v>
      </c>
      <c r="M277" s="5" t="s">
        <v>1763</v>
      </c>
      <c r="N277" s="5" t="s">
        <v>203</v>
      </c>
      <c r="O277" s="5" t="s">
        <v>1704</v>
      </c>
      <c r="P277" s="5" t="s">
        <v>117</v>
      </c>
      <c r="Q277" s="5" t="s">
        <v>130</v>
      </c>
      <c r="R277" s="5" t="s">
        <v>1764</v>
      </c>
      <c r="S277" s="5" t="s">
        <v>1760</v>
      </c>
      <c r="T277" s="5" t="s">
        <v>203</v>
      </c>
      <c r="U277" s="5" t="s">
        <v>1704</v>
      </c>
      <c r="V277" s="5" t="s">
        <v>117</v>
      </c>
      <c r="W277" s="5" t="s">
        <v>180</v>
      </c>
      <c r="X277" s="5" t="s">
        <v>1759</v>
      </c>
      <c r="Y277" s="5"/>
      <c r="Z277" s="5"/>
      <c r="AA277" s="5"/>
      <c r="AB277" s="5"/>
      <c r="AC277" s="8"/>
      <c r="AD277" s="10" t="s">
        <v>1776</v>
      </c>
      <c r="AE277" s="5" t="s">
        <v>1777</v>
      </c>
      <c r="AF277" s="5" t="s">
        <v>1769</v>
      </c>
      <c r="AG277" s="5" t="s">
        <v>1767</v>
      </c>
      <c r="AH277" s="5" t="s">
        <v>203</v>
      </c>
      <c r="AI277" s="5" t="s">
        <v>1768</v>
      </c>
      <c r="AJ277" s="5" t="s">
        <v>132</v>
      </c>
      <c r="AK277" s="5"/>
      <c r="AL277" s="5" t="s">
        <v>1769</v>
      </c>
      <c r="AM277" s="5" t="s">
        <v>1770</v>
      </c>
      <c r="AN277" s="5" t="s">
        <v>203</v>
      </c>
      <c r="AO277" s="5" t="s">
        <v>1704</v>
      </c>
      <c r="AP277" s="5" t="s">
        <v>75</v>
      </c>
      <c r="AQ277" s="5"/>
      <c r="AR277" s="5" t="s">
        <v>1771</v>
      </c>
      <c r="AS277" s="5" t="s">
        <v>2741</v>
      </c>
      <c r="AT277" s="5" t="s">
        <v>203</v>
      </c>
      <c r="AU277" s="5" t="s">
        <v>1704</v>
      </c>
      <c r="AV277" s="5" t="s">
        <v>80</v>
      </c>
      <c r="AW277" s="5" t="s">
        <v>254</v>
      </c>
      <c r="AX277" s="5" t="s">
        <v>2740</v>
      </c>
      <c r="AY277" s="5"/>
      <c r="AZ277" s="5"/>
      <c r="BA277" s="5"/>
      <c r="BB277" s="5"/>
      <c r="BC277" s="8"/>
    </row>
    <row r="278" spans="1:55" s="50" customFormat="1" x14ac:dyDescent="0.25">
      <c r="A278" s="59" t="s">
        <v>55</v>
      </c>
      <c r="B278" s="67" t="s">
        <v>55</v>
      </c>
      <c r="C278" s="68" t="s">
        <v>55</v>
      </c>
      <c r="D278" s="61" t="s">
        <v>3218</v>
      </c>
      <c r="E278" s="63" t="s">
        <v>3524</v>
      </c>
      <c r="F278" s="64" t="s">
        <v>1778</v>
      </c>
      <c r="G278" s="61" t="s">
        <v>1779</v>
      </c>
      <c r="H278" s="61" t="s">
        <v>251</v>
      </c>
      <c r="I278" s="61" t="s">
        <v>1091</v>
      </c>
      <c r="J278" s="61" t="s">
        <v>117</v>
      </c>
      <c r="K278" s="61" t="s">
        <v>92</v>
      </c>
      <c r="L278" s="61" t="s">
        <v>1778</v>
      </c>
      <c r="M278" s="61" t="s">
        <v>1780</v>
      </c>
      <c r="N278" s="61" t="s">
        <v>251</v>
      </c>
      <c r="O278" s="61" t="s">
        <v>1091</v>
      </c>
      <c r="P278" s="61" t="s">
        <v>80</v>
      </c>
      <c r="Q278" s="61" t="s">
        <v>254</v>
      </c>
      <c r="R278" s="61" t="s">
        <v>1781</v>
      </c>
      <c r="S278" s="61" t="s">
        <v>1782</v>
      </c>
      <c r="T278" s="61" t="s">
        <v>251</v>
      </c>
      <c r="U278" s="61" t="s">
        <v>1091</v>
      </c>
      <c r="V278" s="61" t="s">
        <v>102</v>
      </c>
      <c r="W278" s="61"/>
      <c r="X278" s="61" t="s">
        <v>1783</v>
      </c>
      <c r="Y278" s="61"/>
      <c r="Z278" s="61"/>
      <c r="AA278" s="61"/>
      <c r="AB278" s="61"/>
      <c r="AC278" s="63"/>
      <c r="AD278" s="64" t="s">
        <v>1784</v>
      </c>
      <c r="AE278" s="61" t="s">
        <v>3205</v>
      </c>
      <c r="AF278" s="61" t="s">
        <v>1785</v>
      </c>
      <c r="AG278" s="61" t="s">
        <v>1786</v>
      </c>
      <c r="AH278" s="61" t="s">
        <v>251</v>
      </c>
      <c r="AI278" s="61" t="s">
        <v>1091</v>
      </c>
      <c r="AJ278" s="61" t="s">
        <v>117</v>
      </c>
      <c r="AK278" s="61" t="s">
        <v>130</v>
      </c>
      <c r="AL278" s="61" t="s">
        <v>1785</v>
      </c>
      <c r="AM278" s="61" t="s">
        <v>1787</v>
      </c>
      <c r="AN278" s="61" t="s">
        <v>251</v>
      </c>
      <c r="AO278" s="61" t="s">
        <v>1788</v>
      </c>
      <c r="AP278" s="61" t="s">
        <v>62</v>
      </c>
      <c r="AQ278" s="61"/>
      <c r="AR278" s="61" t="s">
        <v>1789</v>
      </c>
      <c r="AS278" s="61" t="s">
        <v>1790</v>
      </c>
      <c r="AT278" s="61" t="s">
        <v>251</v>
      </c>
      <c r="AU278" s="61" t="s">
        <v>1791</v>
      </c>
      <c r="AV278" s="61" t="s">
        <v>132</v>
      </c>
      <c r="AW278" s="61"/>
      <c r="AX278" s="61" t="s">
        <v>1792</v>
      </c>
      <c r="AY278" s="61"/>
      <c r="AZ278" s="61"/>
      <c r="BA278" s="61"/>
      <c r="BB278" s="61"/>
      <c r="BC278" s="63"/>
    </row>
    <row r="279" spans="1:55" s="50" customFormat="1" x14ac:dyDescent="0.25">
      <c r="A279" s="59" t="s">
        <v>55</v>
      </c>
      <c r="B279" s="67" t="s">
        <v>55</v>
      </c>
      <c r="C279" s="68" t="s">
        <v>55</v>
      </c>
      <c r="D279" s="61" t="s">
        <v>3219</v>
      </c>
      <c r="E279" s="63" t="s">
        <v>3525</v>
      </c>
      <c r="F279" s="64" t="s">
        <v>1783</v>
      </c>
      <c r="G279" s="61" t="s">
        <v>1782</v>
      </c>
      <c r="H279" s="61" t="s">
        <v>251</v>
      </c>
      <c r="I279" s="61" t="s">
        <v>1091</v>
      </c>
      <c r="J279" s="61" t="s">
        <v>102</v>
      </c>
      <c r="K279" s="61"/>
      <c r="L279" s="61" t="s">
        <v>1783</v>
      </c>
      <c r="M279" s="61" t="s">
        <v>1779</v>
      </c>
      <c r="N279" s="61" t="s">
        <v>251</v>
      </c>
      <c r="O279" s="61" t="s">
        <v>1091</v>
      </c>
      <c r="P279" s="61" t="s">
        <v>117</v>
      </c>
      <c r="Q279" s="61" t="s">
        <v>92</v>
      </c>
      <c r="R279" s="61" t="s">
        <v>1778</v>
      </c>
      <c r="S279" s="61" t="s">
        <v>1780</v>
      </c>
      <c r="T279" s="61" t="s">
        <v>251</v>
      </c>
      <c r="U279" s="61" t="s">
        <v>1091</v>
      </c>
      <c r="V279" s="61" t="s">
        <v>80</v>
      </c>
      <c r="W279" s="61" t="s">
        <v>254</v>
      </c>
      <c r="X279" s="61" t="s">
        <v>1781</v>
      </c>
      <c r="Y279" s="61"/>
      <c r="Z279" s="61"/>
      <c r="AA279" s="61"/>
      <c r="AB279" s="61"/>
      <c r="AC279" s="63"/>
      <c r="AD279" s="64" t="s">
        <v>1793</v>
      </c>
      <c r="AE279" s="61" t="s">
        <v>3206</v>
      </c>
      <c r="AF279" s="61" t="s">
        <v>1792</v>
      </c>
      <c r="AG279" s="61" t="s">
        <v>1790</v>
      </c>
      <c r="AH279" s="61" t="s">
        <v>251</v>
      </c>
      <c r="AI279" s="61" t="s">
        <v>1791</v>
      </c>
      <c r="AJ279" s="61" t="s">
        <v>132</v>
      </c>
      <c r="AK279" s="61"/>
      <c r="AL279" s="61" t="s">
        <v>1792</v>
      </c>
      <c r="AM279" s="61" t="s">
        <v>1786</v>
      </c>
      <c r="AN279" s="61" t="s">
        <v>251</v>
      </c>
      <c r="AO279" s="61" t="s">
        <v>1091</v>
      </c>
      <c r="AP279" s="61" t="s">
        <v>117</v>
      </c>
      <c r="AQ279" s="61" t="s">
        <v>130</v>
      </c>
      <c r="AR279" s="61" t="s">
        <v>1785</v>
      </c>
      <c r="AS279" s="61" t="s">
        <v>1787</v>
      </c>
      <c r="AT279" s="61" t="s">
        <v>251</v>
      </c>
      <c r="AU279" s="61" t="s">
        <v>1788</v>
      </c>
      <c r="AV279" s="61" t="s">
        <v>62</v>
      </c>
      <c r="AW279" s="61"/>
      <c r="AX279" s="61" t="s">
        <v>1789</v>
      </c>
      <c r="AY279" s="61"/>
      <c r="AZ279" s="61"/>
      <c r="BA279" s="61"/>
      <c r="BB279" s="61"/>
      <c r="BC279" s="63"/>
    </row>
    <row r="280" spans="1:55" s="50" customFormat="1" x14ac:dyDescent="0.25">
      <c r="A280" s="59" t="s">
        <v>55</v>
      </c>
      <c r="B280" s="67" t="s">
        <v>55</v>
      </c>
      <c r="C280" s="68" t="s">
        <v>55</v>
      </c>
      <c r="D280" s="61" t="s">
        <v>3220</v>
      </c>
      <c r="E280" s="63" t="s">
        <v>3526</v>
      </c>
      <c r="F280" s="64" t="s">
        <v>1781</v>
      </c>
      <c r="G280" s="61" t="s">
        <v>1780</v>
      </c>
      <c r="H280" s="61" t="s">
        <v>251</v>
      </c>
      <c r="I280" s="61" t="s">
        <v>1091</v>
      </c>
      <c r="J280" s="61" t="s">
        <v>80</v>
      </c>
      <c r="K280" s="61" t="s">
        <v>254</v>
      </c>
      <c r="L280" s="61" t="s">
        <v>1781</v>
      </c>
      <c r="M280" s="61" t="s">
        <v>1782</v>
      </c>
      <c r="N280" s="61" t="s">
        <v>251</v>
      </c>
      <c r="O280" s="61" t="s">
        <v>1091</v>
      </c>
      <c r="P280" s="61" t="s">
        <v>102</v>
      </c>
      <c r="Q280" s="61"/>
      <c r="R280" s="61" t="s">
        <v>1783</v>
      </c>
      <c r="S280" s="61" t="s">
        <v>1779</v>
      </c>
      <c r="T280" s="61" t="s">
        <v>251</v>
      </c>
      <c r="U280" s="61" t="s">
        <v>1091</v>
      </c>
      <c r="V280" s="61" t="s">
        <v>117</v>
      </c>
      <c r="W280" s="61" t="s">
        <v>92</v>
      </c>
      <c r="X280" s="61" t="s">
        <v>1778</v>
      </c>
      <c r="Y280" s="61"/>
      <c r="Z280" s="61"/>
      <c r="AA280" s="61"/>
      <c r="AB280" s="61"/>
      <c r="AC280" s="63"/>
      <c r="AD280" s="64" t="s">
        <v>1794</v>
      </c>
      <c r="AE280" s="61" t="s">
        <v>3207</v>
      </c>
      <c r="AF280" s="61" t="s">
        <v>1789</v>
      </c>
      <c r="AG280" s="61" t="s">
        <v>1787</v>
      </c>
      <c r="AH280" s="61" t="s">
        <v>251</v>
      </c>
      <c r="AI280" s="61" t="s">
        <v>1788</v>
      </c>
      <c r="AJ280" s="61" t="s">
        <v>62</v>
      </c>
      <c r="AK280" s="61"/>
      <c r="AL280" s="61" t="s">
        <v>1789</v>
      </c>
      <c r="AM280" s="61" t="s">
        <v>1790</v>
      </c>
      <c r="AN280" s="61" t="s">
        <v>251</v>
      </c>
      <c r="AO280" s="61" t="s">
        <v>1791</v>
      </c>
      <c r="AP280" s="61" t="s">
        <v>132</v>
      </c>
      <c r="AQ280" s="61"/>
      <c r="AR280" s="61" t="s">
        <v>1792</v>
      </c>
      <c r="AS280" s="61" t="s">
        <v>1786</v>
      </c>
      <c r="AT280" s="61" t="s">
        <v>251</v>
      </c>
      <c r="AU280" s="61" t="s">
        <v>1091</v>
      </c>
      <c r="AV280" s="61" t="s">
        <v>117</v>
      </c>
      <c r="AW280" s="61" t="s">
        <v>130</v>
      </c>
      <c r="AX280" s="61" t="s">
        <v>1785</v>
      </c>
      <c r="AY280" s="61"/>
      <c r="AZ280" s="61"/>
      <c r="BA280" s="61"/>
      <c r="BB280" s="61"/>
      <c r="BC280" s="63"/>
    </row>
    <row r="281" spans="1:55" x14ac:dyDescent="0.25">
      <c r="A281" s="11" t="s">
        <v>55</v>
      </c>
      <c r="B281" s="7" t="s">
        <v>55</v>
      </c>
      <c r="C281" s="7" t="s">
        <v>3776</v>
      </c>
      <c r="D281" s="5" t="s">
        <v>1795</v>
      </c>
      <c r="E281" s="8" t="s">
        <v>3527</v>
      </c>
      <c r="F281" s="10" t="s">
        <v>1796</v>
      </c>
      <c r="G281" s="5" t="s">
        <v>1797</v>
      </c>
      <c r="H281" s="5" t="s">
        <v>251</v>
      </c>
      <c r="I281" s="5" t="s">
        <v>1091</v>
      </c>
      <c r="J281" s="5" t="s">
        <v>117</v>
      </c>
      <c r="K281" s="5" t="s">
        <v>118</v>
      </c>
      <c r="L281" s="10" t="s">
        <v>1796</v>
      </c>
      <c r="M281" s="5" t="s">
        <v>1798</v>
      </c>
      <c r="N281" s="5" t="s">
        <v>251</v>
      </c>
      <c r="O281" s="5" t="s">
        <v>1091</v>
      </c>
      <c r="P281" s="5" t="s">
        <v>80</v>
      </c>
      <c r="Q281" s="5"/>
      <c r="R281" s="5" t="s">
        <v>1799</v>
      </c>
      <c r="S281" s="5" t="s">
        <v>1800</v>
      </c>
      <c r="T281" s="5" t="s">
        <v>251</v>
      </c>
      <c r="U281" s="5" t="s">
        <v>1091</v>
      </c>
      <c r="V281" s="5" t="s">
        <v>173</v>
      </c>
      <c r="W281" s="5" t="s">
        <v>65</v>
      </c>
      <c r="X281" s="5" t="s">
        <v>1801</v>
      </c>
      <c r="Y281" s="5"/>
      <c r="Z281" s="5"/>
      <c r="AA281" s="5"/>
      <c r="AB281" s="5"/>
      <c r="AC281" s="8"/>
      <c r="AD281" s="10"/>
      <c r="AE281" s="5"/>
      <c r="AF281" s="5" t="s">
        <v>69</v>
      </c>
      <c r="AG281" s="5" t="s">
        <v>304</v>
      </c>
      <c r="AH281" s="5" t="s">
        <v>251</v>
      </c>
      <c r="AI281" s="5" t="s">
        <v>305</v>
      </c>
      <c r="AJ281" s="5" t="s">
        <v>504</v>
      </c>
      <c r="AK281" s="5"/>
      <c r="AL281" s="5" t="s">
        <v>69</v>
      </c>
      <c r="AM281" s="5" t="s">
        <v>304</v>
      </c>
      <c r="AN281" s="5" t="s">
        <v>251</v>
      </c>
      <c r="AO281" s="5" t="s">
        <v>305</v>
      </c>
      <c r="AP281" s="5" t="s">
        <v>504</v>
      </c>
      <c r="AQ281" s="5"/>
      <c r="AR281" s="5" t="s">
        <v>69</v>
      </c>
      <c r="AS281" s="5"/>
      <c r="AT281" s="5" t="s">
        <v>251</v>
      </c>
      <c r="AU281" s="5" t="s">
        <v>305</v>
      </c>
      <c r="AV281" s="5" t="s">
        <v>504</v>
      </c>
      <c r="AW281" s="5"/>
      <c r="AX281" s="5" t="s">
        <v>69</v>
      </c>
      <c r="AY281" s="5"/>
      <c r="AZ281" s="5"/>
      <c r="BA281" s="5"/>
      <c r="BB281" s="5"/>
      <c r="BC281" s="8"/>
    </row>
    <row r="282" spans="1:55" x14ac:dyDescent="0.25">
      <c r="A282" s="11" t="s">
        <v>55</v>
      </c>
      <c r="B282" s="7" t="s">
        <v>55</v>
      </c>
      <c r="C282" s="7" t="s">
        <v>3776</v>
      </c>
      <c r="D282" s="5" t="s">
        <v>1802</v>
      </c>
      <c r="E282" s="8" t="s">
        <v>3528</v>
      </c>
      <c r="F282" s="10" t="s">
        <v>1801</v>
      </c>
      <c r="G282" s="5" t="s">
        <v>1800</v>
      </c>
      <c r="H282" s="5" t="s">
        <v>251</v>
      </c>
      <c r="I282" s="5" t="s">
        <v>1091</v>
      </c>
      <c r="J282" s="5" t="s">
        <v>173</v>
      </c>
      <c r="K282" s="5" t="s">
        <v>65</v>
      </c>
      <c r="L282" s="5" t="s">
        <v>1801</v>
      </c>
      <c r="M282" s="5" t="s">
        <v>1797</v>
      </c>
      <c r="N282" s="5" t="s">
        <v>251</v>
      </c>
      <c r="O282" s="5" t="s">
        <v>1091</v>
      </c>
      <c r="P282" s="5" t="s">
        <v>117</v>
      </c>
      <c r="Q282" s="5" t="s">
        <v>118</v>
      </c>
      <c r="R282" s="10" t="s">
        <v>1796</v>
      </c>
      <c r="S282" s="5" t="s">
        <v>1798</v>
      </c>
      <c r="T282" s="5" t="s">
        <v>251</v>
      </c>
      <c r="U282" s="5" t="s">
        <v>1091</v>
      </c>
      <c r="V282" s="5" t="s">
        <v>80</v>
      </c>
      <c r="W282" s="5"/>
      <c r="X282" s="5" t="s">
        <v>1799</v>
      </c>
      <c r="Y282" s="5"/>
      <c r="Z282" s="5"/>
      <c r="AA282" s="5"/>
      <c r="AB282" s="5"/>
      <c r="AC282" s="8"/>
      <c r="AD282" s="10"/>
      <c r="AE282" s="5"/>
      <c r="AF282" s="5" t="s">
        <v>69</v>
      </c>
      <c r="AG282" s="5" t="s">
        <v>304</v>
      </c>
      <c r="AH282" s="5" t="s">
        <v>251</v>
      </c>
      <c r="AI282" s="5" t="s">
        <v>305</v>
      </c>
      <c r="AJ282" s="5" t="s">
        <v>504</v>
      </c>
      <c r="AK282" s="5"/>
      <c r="AL282" s="5" t="s">
        <v>69</v>
      </c>
      <c r="AM282" s="5" t="s">
        <v>304</v>
      </c>
      <c r="AN282" s="5" t="s">
        <v>251</v>
      </c>
      <c r="AO282" s="5" t="s">
        <v>305</v>
      </c>
      <c r="AP282" s="5" t="s">
        <v>504</v>
      </c>
      <c r="AQ282" s="5"/>
      <c r="AR282" s="5" t="s">
        <v>69</v>
      </c>
      <c r="AS282" s="5"/>
      <c r="AT282" s="5" t="s">
        <v>251</v>
      </c>
      <c r="AU282" s="5" t="s">
        <v>305</v>
      </c>
      <c r="AV282" s="5" t="s">
        <v>504</v>
      </c>
      <c r="AW282" s="5"/>
      <c r="AX282" s="5" t="s">
        <v>69</v>
      </c>
      <c r="AY282" s="5"/>
      <c r="AZ282" s="5"/>
      <c r="BA282" s="5"/>
      <c r="BB282" s="5"/>
      <c r="BC282" s="8"/>
    </row>
    <row r="283" spans="1:55" x14ac:dyDescent="0.25">
      <c r="A283" s="11" t="s">
        <v>55</v>
      </c>
      <c r="B283" s="7" t="s">
        <v>55</v>
      </c>
      <c r="C283" s="7" t="s">
        <v>3776</v>
      </c>
      <c r="D283" s="5" t="s">
        <v>1803</v>
      </c>
      <c r="E283" s="8" t="s">
        <v>3529</v>
      </c>
      <c r="F283" s="10" t="s">
        <v>1799</v>
      </c>
      <c r="G283" s="5" t="s">
        <v>1798</v>
      </c>
      <c r="H283" s="5" t="s">
        <v>251</v>
      </c>
      <c r="I283" s="5" t="s">
        <v>1091</v>
      </c>
      <c r="J283" s="5" t="s">
        <v>80</v>
      </c>
      <c r="K283" s="5"/>
      <c r="L283" s="5" t="s">
        <v>1799</v>
      </c>
      <c r="M283" s="5" t="s">
        <v>1800</v>
      </c>
      <c r="N283" s="5" t="s">
        <v>251</v>
      </c>
      <c r="O283" s="5" t="s">
        <v>1091</v>
      </c>
      <c r="P283" s="5" t="s">
        <v>173</v>
      </c>
      <c r="Q283" s="5" t="s">
        <v>65</v>
      </c>
      <c r="R283" s="5" t="s">
        <v>1801</v>
      </c>
      <c r="S283" s="5" t="s">
        <v>1797</v>
      </c>
      <c r="T283" s="5" t="s">
        <v>251</v>
      </c>
      <c r="U283" s="5" t="s">
        <v>1091</v>
      </c>
      <c r="V283" s="5" t="s">
        <v>117</v>
      </c>
      <c r="W283" s="5" t="s">
        <v>118</v>
      </c>
      <c r="X283" s="10" t="s">
        <v>1796</v>
      </c>
      <c r="Y283" s="5"/>
      <c r="Z283" s="5"/>
      <c r="AA283" s="5"/>
      <c r="AB283" s="5"/>
      <c r="AC283" s="8"/>
      <c r="AD283" s="10"/>
      <c r="AE283" s="5"/>
      <c r="AF283" s="5" t="s">
        <v>69</v>
      </c>
      <c r="AG283" s="5" t="s">
        <v>304</v>
      </c>
      <c r="AH283" s="5" t="s">
        <v>251</v>
      </c>
      <c r="AI283" s="5" t="s">
        <v>305</v>
      </c>
      <c r="AJ283" s="5" t="s">
        <v>504</v>
      </c>
      <c r="AK283" s="5"/>
      <c r="AL283" s="5" t="s">
        <v>69</v>
      </c>
      <c r="AM283" s="5" t="s">
        <v>304</v>
      </c>
      <c r="AN283" s="5" t="s">
        <v>251</v>
      </c>
      <c r="AO283" s="5" t="s">
        <v>305</v>
      </c>
      <c r="AP283" s="5" t="s">
        <v>504</v>
      </c>
      <c r="AQ283" s="5"/>
      <c r="AR283" s="5" t="s">
        <v>69</v>
      </c>
      <c r="AS283" s="5"/>
      <c r="AT283" s="5" t="s">
        <v>251</v>
      </c>
      <c r="AU283" s="5" t="s">
        <v>305</v>
      </c>
      <c r="AV283" s="5" t="s">
        <v>504</v>
      </c>
      <c r="AW283" s="5"/>
      <c r="AX283" s="5" t="s">
        <v>69</v>
      </c>
      <c r="AY283" s="5"/>
      <c r="AZ283" s="5"/>
      <c r="BA283" s="5"/>
      <c r="BB283" s="5"/>
      <c r="BC283" s="8"/>
    </row>
    <row r="284" spans="1:55" x14ac:dyDescent="0.25">
      <c r="A284" s="11" t="s">
        <v>3185</v>
      </c>
      <c r="B284" s="7" t="s">
        <v>55</v>
      </c>
      <c r="C284" s="7" t="s">
        <v>54</v>
      </c>
      <c r="D284" s="5" t="s">
        <v>3727</v>
      </c>
      <c r="E284" s="8" t="s">
        <v>3530</v>
      </c>
      <c r="F284" s="10" t="s">
        <v>1804</v>
      </c>
      <c r="G284" s="5" t="s">
        <v>1805</v>
      </c>
      <c r="H284" s="5" t="s">
        <v>251</v>
      </c>
      <c r="I284" s="5" t="s">
        <v>1091</v>
      </c>
      <c r="J284" s="5" t="s">
        <v>117</v>
      </c>
      <c r="K284" s="5" t="s">
        <v>92</v>
      </c>
      <c r="L284" s="5" t="s">
        <v>1804</v>
      </c>
      <c r="M284" s="5" t="s">
        <v>1806</v>
      </c>
      <c r="N284" s="5" t="s">
        <v>251</v>
      </c>
      <c r="O284" s="5" t="s">
        <v>1091</v>
      </c>
      <c r="P284" s="5" t="s">
        <v>80</v>
      </c>
      <c r="Q284" s="5" t="s">
        <v>147</v>
      </c>
      <c r="R284" s="5" t="s">
        <v>1807</v>
      </c>
      <c r="S284" s="5" t="s">
        <v>1808</v>
      </c>
      <c r="T284" s="5" t="s">
        <v>251</v>
      </c>
      <c r="U284" s="5" t="s">
        <v>1091</v>
      </c>
      <c r="V284" s="5" t="s">
        <v>100</v>
      </c>
      <c r="W284" s="5"/>
      <c r="X284" s="5" t="s">
        <v>1809</v>
      </c>
      <c r="Y284" s="5"/>
      <c r="Z284" s="5"/>
      <c r="AA284" s="5"/>
      <c r="AB284" s="5"/>
      <c r="AC284" s="8"/>
      <c r="AD284" s="10" t="s">
        <v>2745</v>
      </c>
      <c r="AE284" s="5" t="s">
        <v>3212</v>
      </c>
      <c r="AF284" s="5" t="s">
        <v>2746</v>
      </c>
      <c r="AG284" s="5" t="s">
        <v>2747</v>
      </c>
      <c r="AH284" s="5" t="s">
        <v>251</v>
      </c>
      <c r="AI284" s="5" t="s">
        <v>2748</v>
      </c>
      <c r="AJ284" s="5" t="s">
        <v>158</v>
      </c>
      <c r="AK284" s="5" t="s">
        <v>257</v>
      </c>
      <c r="AL284" s="5" t="s">
        <v>2746</v>
      </c>
      <c r="AM284" s="5" t="s">
        <v>304</v>
      </c>
      <c r="AN284" s="5" t="s">
        <v>251</v>
      </c>
      <c r="AO284" s="5" t="s">
        <v>305</v>
      </c>
      <c r="AP284" s="5" t="s">
        <v>504</v>
      </c>
      <c r="AQ284" s="5"/>
      <c r="AR284" s="5" t="s">
        <v>69</v>
      </c>
      <c r="AS284" s="5" t="s">
        <v>2750</v>
      </c>
      <c r="AT284" s="5" t="s">
        <v>251</v>
      </c>
      <c r="AU284" s="5" t="s">
        <v>1091</v>
      </c>
      <c r="AV284" s="5" t="s">
        <v>344</v>
      </c>
      <c r="AW284" s="5" t="s">
        <v>3221</v>
      </c>
      <c r="AX284" s="5" t="s">
        <v>2751</v>
      </c>
      <c r="AY284" s="5" t="s">
        <v>67</v>
      </c>
      <c r="AZ284" s="5" t="s">
        <v>251</v>
      </c>
      <c r="BA284" s="5" t="s">
        <v>305</v>
      </c>
      <c r="BB284" s="5" t="s">
        <v>3197</v>
      </c>
      <c r="BC284" s="8" t="s">
        <v>69</v>
      </c>
    </row>
    <row r="285" spans="1:55" x14ac:dyDescent="0.25">
      <c r="A285" s="11" t="s">
        <v>3185</v>
      </c>
      <c r="B285" s="7" t="s">
        <v>55</v>
      </c>
      <c r="C285" s="7" t="s">
        <v>54</v>
      </c>
      <c r="D285" s="5" t="s">
        <v>3728</v>
      </c>
      <c r="E285" s="8" t="s">
        <v>3531</v>
      </c>
      <c r="F285" s="10" t="s">
        <v>1809</v>
      </c>
      <c r="G285" s="5" t="s">
        <v>1808</v>
      </c>
      <c r="H285" s="5" t="s">
        <v>251</v>
      </c>
      <c r="I285" s="5" t="s">
        <v>1091</v>
      </c>
      <c r="J285" s="5" t="s">
        <v>100</v>
      </c>
      <c r="K285" s="5"/>
      <c r="L285" s="5" t="s">
        <v>1809</v>
      </c>
      <c r="M285" s="5" t="s">
        <v>1805</v>
      </c>
      <c r="N285" s="5" t="s">
        <v>251</v>
      </c>
      <c r="O285" s="5" t="s">
        <v>1091</v>
      </c>
      <c r="P285" s="5" t="s">
        <v>117</v>
      </c>
      <c r="Q285" s="5" t="s">
        <v>92</v>
      </c>
      <c r="R285" s="5" t="s">
        <v>1804</v>
      </c>
      <c r="S285" s="5" t="s">
        <v>1806</v>
      </c>
      <c r="T285" s="5" t="s">
        <v>251</v>
      </c>
      <c r="U285" s="5" t="s">
        <v>1091</v>
      </c>
      <c r="V285" s="5" t="s">
        <v>80</v>
      </c>
      <c r="W285" s="5" t="s">
        <v>147</v>
      </c>
      <c r="X285" s="5" t="s">
        <v>1807</v>
      </c>
      <c r="Y285" s="5"/>
      <c r="Z285" s="5"/>
      <c r="AA285" s="5"/>
      <c r="AB285" s="5"/>
      <c r="AC285" s="8"/>
      <c r="AD285" s="10" t="s">
        <v>2752</v>
      </c>
      <c r="AE285" s="5" t="s">
        <v>3213</v>
      </c>
      <c r="AF285" s="5" t="s">
        <v>2751</v>
      </c>
      <c r="AG285" s="5" t="s">
        <v>2750</v>
      </c>
      <c r="AH285" s="5" t="s">
        <v>251</v>
      </c>
      <c r="AI285" s="5" t="s">
        <v>1091</v>
      </c>
      <c r="AJ285" s="5" t="s">
        <v>344</v>
      </c>
      <c r="AK285" s="5" t="s">
        <v>3221</v>
      </c>
      <c r="AL285" s="5" t="s">
        <v>2751</v>
      </c>
      <c r="AM285" s="5" t="s">
        <v>2747</v>
      </c>
      <c r="AN285" s="5" t="s">
        <v>251</v>
      </c>
      <c r="AO285" s="5" t="s">
        <v>2748</v>
      </c>
      <c r="AP285" s="5" t="s">
        <v>158</v>
      </c>
      <c r="AQ285" s="5" t="s">
        <v>257</v>
      </c>
      <c r="AR285" s="5" t="s">
        <v>2746</v>
      </c>
      <c r="AS285" s="5" t="s">
        <v>304</v>
      </c>
      <c r="AT285" s="5" t="s">
        <v>251</v>
      </c>
      <c r="AU285" s="5" t="s">
        <v>305</v>
      </c>
      <c r="AV285" s="5" t="s">
        <v>504</v>
      </c>
      <c r="AW285" s="5"/>
      <c r="AX285" s="5" t="s">
        <v>69</v>
      </c>
      <c r="AY285" s="5" t="s">
        <v>67</v>
      </c>
      <c r="AZ285" s="5" t="s">
        <v>251</v>
      </c>
      <c r="BA285" s="5" t="s">
        <v>305</v>
      </c>
      <c r="BB285" s="5" t="s">
        <v>3197</v>
      </c>
      <c r="BC285" s="8" t="s">
        <v>69</v>
      </c>
    </row>
    <row r="286" spans="1:55" x14ac:dyDescent="0.25">
      <c r="A286" s="11" t="s">
        <v>3185</v>
      </c>
      <c r="B286" s="7" t="s">
        <v>55</v>
      </c>
      <c r="C286" s="7" t="s">
        <v>54</v>
      </c>
      <c r="D286" s="5" t="s">
        <v>3729</v>
      </c>
      <c r="E286" s="8" t="s">
        <v>3532</v>
      </c>
      <c r="F286" s="10" t="s">
        <v>1807</v>
      </c>
      <c r="G286" s="5" t="s">
        <v>1806</v>
      </c>
      <c r="H286" s="5" t="s">
        <v>251</v>
      </c>
      <c r="I286" s="5" t="s">
        <v>1091</v>
      </c>
      <c r="J286" s="5" t="s">
        <v>80</v>
      </c>
      <c r="K286" s="5" t="s">
        <v>147</v>
      </c>
      <c r="L286" s="5" t="s">
        <v>1807</v>
      </c>
      <c r="M286" s="5" t="s">
        <v>1808</v>
      </c>
      <c r="N286" s="5" t="s">
        <v>251</v>
      </c>
      <c r="O286" s="5" t="s">
        <v>1091</v>
      </c>
      <c r="P286" s="5" t="s">
        <v>100</v>
      </c>
      <c r="Q286" s="5"/>
      <c r="R286" s="5" t="s">
        <v>1809</v>
      </c>
      <c r="S286" s="5" t="s">
        <v>1805</v>
      </c>
      <c r="T286" s="5" t="s">
        <v>251</v>
      </c>
      <c r="U286" s="5" t="s">
        <v>1091</v>
      </c>
      <c r="V286" s="5" t="s">
        <v>117</v>
      </c>
      <c r="W286" s="5" t="s">
        <v>92</v>
      </c>
      <c r="X286" s="5" t="s">
        <v>1804</v>
      </c>
      <c r="Y286" s="5"/>
      <c r="Z286" s="5"/>
      <c r="AA286" s="5"/>
      <c r="AB286" s="5"/>
      <c r="AC286" s="8"/>
      <c r="AD286" s="10" t="s">
        <v>2753</v>
      </c>
      <c r="AE286" s="5" t="s">
        <v>3214</v>
      </c>
      <c r="AF286" s="5" t="s">
        <v>69</v>
      </c>
      <c r="AG286" s="5" t="s">
        <v>304</v>
      </c>
      <c r="AH286" s="5" t="s">
        <v>251</v>
      </c>
      <c r="AI286" s="5" t="s">
        <v>305</v>
      </c>
      <c r="AJ286" s="5" t="s">
        <v>504</v>
      </c>
      <c r="AK286" s="5"/>
      <c r="AL286" s="5" t="s">
        <v>69</v>
      </c>
      <c r="AM286" s="5" t="s">
        <v>2750</v>
      </c>
      <c r="AN286" s="5" t="s">
        <v>251</v>
      </c>
      <c r="AO286" s="5" t="s">
        <v>1091</v>
      </c>
      <c r="AP286" s="5" t="s">
        <v>344</v>
      </c>
      <c r="AQ286" s="5" t="s">
        <v>3221</v>
      </c>
      <c r="AR286" s="5" t="s">
        <v>2751</v>
      </c>
      <c r="AS286" s="5" t="s">
        <v>2747</v>
      </c>
      <c r="AT286" s="5" t="s">
        <v>251</v>
      </c>
      <c r="AU286" s="5" t="s">
        <v>2748</v>
      </c>
      <c r="AV286" s="5" t="s">
        <v>158</v>
      </c>
      <c r="AW286" s="5" t="s">
        <v>257</v>
      </c>
      <c r="AX286" s="5" t="s">
        <v>2746</v>
      </c>
      <c r="AY286" s="5" t="s">
        <v>67</v>
      </c>
      <c r="AZ286" s="5" t="s">
        <v>251</v>
      </c>
      <c r="BA286" s="5" t="s">
        <v>305</v>
      </c>
      <c r="BB286" s="5" t="s">
        <v>3197</v>
      </c>
      <c r="BC286" s="8" t="s">
        <v>69</v>
      </c>
    </row>
    <row r="287" spans="1:55" s="50" customFormat="1" x14ac:dyDescent="0.25">
      <c r="A287" s="59" t="s">
        <v>55</v>
      </c>
      <c r="B287" s="67" t="s">
        <v>55</v>
      </c>
      <c r="C287" s="68" t="s">
        <v>55</v>
      </c>
      <c r="D287" s="61" t="s">
        <v>1810</v>
      </c>
      <c r="E287" s="63" t="s">
        <v>3533</v>
      </c>
      <c r="F287" s="64" t="s">
        <v>1811</v>
      </c>
      <c r="G287" s="61" t="s">
        <v>1812</v>
      </c>
      <c r="H287" s="61" t="s">
        <v>251</v>
      </c>
      <c r="I287" s="61" t="s">
        <v>1091</v>
      </c>
      <c r="J287" s="61" t="s">
        <v>117</v>
      </c>
      <c r="K287" s="61" t="s">
        <v>210</v>
      </c>
      <c r="L287" s="61" t="s">
        <v>1811</v>
      </c>
      <c r="M287" s="61" t="s">
        <v>1813</v>
      </c>
      <c r="N287" s="61" t="s">
        <v>251</v>
      </c>
      <c r="O287" s="61" t="s">
        <v>1091</v>
      </c>
      <c r="P287" s="61" t="s">
        <v>80</v>
      </c>
      <c r="Q287" s="61"/>
      <c r="R287" s="61" t="s">
        <v>1814</v>
      </c>
      <c r="S287" s="61" t="s">
        <v>1815</v>
      </c>
      <c r="T287" s="61" t="s">
        <v>251</v>
      </c>
      <c r="U287" s="61" t="s">
        <v>1091</v>
      </c>
      <c r="V287" s="61" t="s">
        <v>145</v>
      </c>
      <c r="W287" s="61"/>
      <c r="X287" s="61" t="s">
        <v>1816</v>
      </c>
      <c r="Y287" s="61"/>
      <c r="Z287" s="61"/>
      <c r="AA287" s="61"/>
      <c r="AB287" s="61"/>
      <c r="AC287" s="63"/>
      <c r="AD287" s="64" t="s">
        <v>1817</v>
      </c>
      <c r="AE287" s="61" t="s">
        <v>1818</v>
      </c>
      <c r="AF287" s="61" t="s">
        <v>1819</v>
      </c>
      <c r="AG287" s="61" t="s">
        <v>1820</v>
      </c>
      <c r="AH287" s="61" t="s">
        <v>251</v>
      </c>
      <c r="AI287" s="61" t="s">
        <v>1091</v>
      </c>
      <c r="AJ287" s="61" t="s">
        <v>117</v>
      </c>
      <c r="AK287" s="61" t="s">
        <v>180</v>
      </c>
      <c r="AL287" s="61" t="s">
        <v>1819</v>
      </c>
      <c r="AM287" s="61" t="s">
        <v>1821</v>
      </c>
      <c r="AN287" s="61" t="s">
        <v>251</v>
      </c>
      <c r="AO287" s="61" t="s">
        <v>1822</v>
      </c>
      <c r="AP287" s="61" t="s">
        <v>132</v>
      </c>
      <c r="AQ287" s="61"/>
      <c r="AR287" s="61" t="s">
        <v>1823</v>
      </c>
      <c r="AS287" s="61" t="s">
        <v>1824</v>
      </c>
      <c r="AT287" s="61" t="s">
        <v>251</v>
      </c>
      <c r="AU287" s="61" t="s">
        <v>1091</v>
      </c>
      <c r="AV287" s="61" t="s">
        <v>1467</v>
      </c>
      <c r="AW287" s="61"/>
      <c r="AX287" s="61" t="s">
        <v>1825</v>
      </c>
      <c r="AY287" s="61"/>
      <c r="AZ287" s="61"/>
      <c r="BA287" s="61"/>
      <c r="BB287" s="61"/>
      <c r="BC287" s="63"/>
    </row>
    <row r="288" spans="1:55" s="50" customFormat="1" x14ac:dyDescent="0.25">
      <c r="A288" s="59" t="s">
        <v>55</v>
      </c>
      <c r="B288" s="67" t="s">
        <v>55</v>
      </c>
      <c r="C288" s="68" t="s">
        <v>55</v>
      </c>
      <c r="D288" s="61" t="s">
        <v>1826</v>
      </c>
      <c r="E288" s="63" t="s">
        <v>3534</v>
      </c>
      <c r="F288" s="64" t="s">
        <v>1816</v>
      </c>
      <c r="G288" s="61" t="s">
        <v>1815</v>
      </c>
      <c r="H288" s="61" t="s">
        <v>251</v>
      </c>
      <c r="I288" s="61" t="s">
        <v>1091</v>
      </c>
      <c r="J288" s="61" t="s">
        <v>145</v>
      </c>
      <c r="K288" s="61"/>
      <c r="L288" s="61" t="s">
        <v>1816</v>
      </c>
      <c r="M288" s="61" t="s">
        <v>1812</v>
      </c>
      <c r="N288" s="61" t="s">
        <v>251</v>
      </c>
      <c r="O288" s="61" t="s">
        <v>1091</v>
      </c>
      <c r="P288" s="61" t="s">
        <v>117</v>
      </c>
      <c r="Q288" s="61" t="s">
        <v>210</v>
      </c>
      <c r="R288" s="61" t="s">
        <v>1811</v>
      </c>
      <c r="S288" s="61" t="s">
        <v>1813</v>
      </c>
      <c r="T288" s="61" t="s">
        <v>251</v>
      </c>
      <c r="U288" s="61" t="s">
        <v>1091</v>
      </c>
      <c r="V288" s="61" t="s">
        <v>80</v>
      </c>
      <c r="W288" s="61"/>
      <c r="X288" s="61" t="s">
        <v>1814</v>
      </c>
      <c r="Y288" s="61"/>
      <c r="Z288" s="61"/>
      <c r="AA288" s="61"/>
      <c r="AB288" s="61"/>
      <c r="AC288" s="63"/>
      <c r="AD288" s="64" t="s">
        <v>1827</v>
      </c>
      <c r="AE288" s="61" t="s">
        <v>1828</v>
      </c>
      <c r="AF288" s="61" t="s">
        <v>1825</v>
      </c>
      <c r="AG288" s="61" t="s">
        <v>1824</v>
      </c>
      <c r="AH288" s="61" t="s">
        <v>251</v>
      </c>
      <c r="AI288" s="61" t="s">
        <v>1091</v>
      </c>
      <c r="AJ288" s="61" t="s">
        <v>1467</v>
      </c>
      <c r="AK288" s="61"/>
      <c r="AL288" s="61" t="s">
        <v>1825</v>
      </c>
      <c r="AM288" s="61" t="s">
        <v>1820</v>
      </c>
      <c r="AN288" s="61" t="s">
        <v>251</v>
      </c>
      <c r="AO288" s="61" t="s">
        <v>1091</v>
      </c>
      <c r="AP288" s="61" t="s">
        <v>117</v>
      </c>
      <c r="AQ288" s="61" t="s">
        <v>180</v>
      </c>
      <c r="AR288" s="61" t="s">
        <v>1819</v>
      </c>
      <c r="AS288" s="61" t="s">
        <v>1821</v>
      </c>
      <c r="AT288" s="61" t="s">
        <v>251</v>
      </c>
      <c r="AU288" s="61" t="s">
        <v>1822</v>
      </c>
      <c r="AV288" s="61" t="s">
        <v>132</v>
      </c>
      <c r="AW288" s="61"/>
      <c r="AX288" s="61" t="s">
        <v>1823</v>
      </c>
      <c r="AY288" s="61"/>
      <c r="AZ288" s="61"/>
      <c r="BA288" s="61"/>
      <c r="BB288" s="61"/>
      <c r="BC288" s="63"/>
    </row>
    <row r="289" spans="1:55" s="50" customFormat="1" x14ac:dyDescent="0.25">
      <c r="A289" s="59" t="s">
        <v>55</v>
      </c>
      <c r="B289" s="67" t="s">
        <v>55</v>
      </c>
      <c r="C289" s="68" t="s">
        <v>55</v>
      </c>
      <c r="D289" s="61" t="s">
        <v>1829</v>
      </c>
      <c r="E289" s="63" t="s">
        <v>3535</v>
      </c>
      <c r="F289" s="64" t="s">
        <v>1814</v>
      </c>
      <c r="G289" s="61" t="s">
        <v>1813</v>
      </c>
      <c r="H289" s="61" t="s">
        <v>251</v>
      </c>
      <c r="I289" s="61" t="s">
        <v>1091</v>
      </c>
      <c r="J289" s="61" t="s">
        <v>80</v>
      </c>
      <c r="K289" s="61"/>
      <c r="L289" s="61" t="s">
        <v>1814</v>
      </c>
      <c r="M289" s="61" t="s">
        <v>1815</v>
      </c>
      <c r="N289" s="61" t="s">
        <v>251</v>
      </c>
      <c r="O289" s="61" t="s">
        <v>1091</v>
      </c>
      <c r="P289" s="61" t="s">
        <v>145</v>
      </c>
      <c r="Q289" s="61"/>
      <c r="R289" s="61" t="s">
        <v>1816</v>
      </c>
      <c r="S289" s="61" t="s">
        <v>1812</v>
      </c>
      <c r="T289" s="61" t="s">
        <v>251</v>
      </c>
      <c r="U289" s="61" t="s">
        <v>1091</v>
      </c>
      <c r="V289" s="61" t="s">
        <v>117</v>
      </c>
      <c r="W289" s="61" t="s">
        <v>210</v>
      </c>
      <c r="X289" s="61" t="s">
        <v>1811</v>
      </c>
      <c r="Y289" s="61"/>
      <c r="Z289" s="61"/>
      <c r="AA289" s="61"/>
      <c r="AB289" s="61"/>
      <c r="AC289" s="63"/>
      <c r="AD289" s="64" t="s">
        <v>1830</v>
      </c>
      <c r="AE289" s="61" t="s">
        <v>1831</v>
      </c>
      <c r="AF289" s="61" t="s">
        <v>1823</v>
      </c>
      <c r="AG289" s="61" t="s">
        <v>1821</v>
      </c>
      <c r="AH289" s="61" t="s">
        <v>251</v>
      </c>
      <c r="AI289" s="61" t="s">
        <v>1822</v>
      </c>
      <c r="AJ289" s="61" t="s">
        <v>132</v>
      </c>
      <c r="AK289" s="61"/>
      <c r="AL289" s="61" t="s">
        <v>1823</v>
      </c>
      <c r="AM289" s="61" t="s">
        <v>1824</v>
      </c>
      <c r="AN289" s="61" t="s">
        <v>251</v>
      </c>
      <c r="AO289" s="61" t="s">
        <v>1091</v>
      </c>
      <c r="AP289" s="61" t="s">
        <v>1467</v>
      </c>
      <c r="AQ289" s="61"/>
      <c r="AR289" s="61" t="s">
        <v>1825</v>
      </c>
      <c r="AS289" s="61" t="s">
        <v>1820</v>
      </c>
      <c r="AT289" s="61" t="s">
        <v>251</v>
      </c>
      <c r="AU289" s="61" t="s">
        <v>1091</v>
      </c>
      <c r="AV289" s="61" t="s">
        <v>117</v>
      </c>
      <c r="AW289" s="61" t="s">
        <v>180</v>
      </c>
      <c r="AX289" s="61" t="s">
        <v>1819</v>
      </c>
      <c r="AY289" s="61"/>
      <c r="AZ289" s="61"/>
      <c r="BA289" s="61"/>
      <c r="BB289" s="61"/>
      <c r="BC289" s="63"/>
    </row>
    <row r="290" spans="1:55" x14ac:dyDescent="0.25">
      <c r="A290" s="11" t="s">
        <v>55</v>
      </c>
      <c r="B290" s="7" t="s">
        <v>55</v>
      </c>
      <c r="C290" s="7" t="s">
        <v>3776</v>
      </c>
      <c r="D290" s="5" t="s">
        <v>1832</v>
      </c>
      <c r="E290" s="8" t="s">
        <v>3536</v>
      </c>
      <c r="F290" s="10" t="s">
        <v>1833</v>
      </c>
      <c r="G290" s="5" t="s">
        <v>1834</v>
      </c>
      <c r="H290" s="5" t="s">
        <v>251</v>
      </c>
      <c r="I290" s="5" t="s">
        <v>1091</v>
      </c>
      <c r="J290" s="5" t="s">
        <v>60</v>
      </c>
      <c r="K290" s="5"/>
      <c r="L290" s="5" t="s">
        <v>1833</v>
      </c>
      <c r="M290" s="5" t="s">
        <v>1835</v>
      </c>
      <c r="N290" s="5" t="s">
        <v>251</v>
      </c>
      <c r="O290" s="5" t="s">
        <v>1091</v>
      </c>
      <c r="P290" s="5" t="s">
        <v>80</v>
      </c>
      <c r="Q290" s="5"/>
      <c r="R290" s="5" t="s">
        <v>1836</v>
      </c>
      <c r="S290" s="5" t="s">
        <v>1837</v>
      </c>
      <c r="T290" s="5" t="s">
        <v>251</v>
      </c>
      <c r="U290" s="5" t="s">
        <v>1091</v>
      </c>
      <c r="V290" s="5" t="s">
        <v>100</v>
      </c>
      <c r="W290" s="5"/>
      <c r="X290" s="5" t="s">
        <v>1809</v>
      </c>
      <c r="Y290" s="5"/>
      <c r="Z290" s="5"/>
      <c r="AA290" s="5"/>
      <c r="AB290" s="5"/>
      <c r="AC290" s="8"/>
      <c r="AD290" s="10"/>
      <c r="AE290" s="5"/>
      <c r="AF290" s="5"/>
      <c r="AG290" s="5"/>
      <c r="AH290" s="5" t="s">
        <v>251</v>
      </c>
      <c r="AI290" s="5" t="s">
        <v>305</v>
      </c>
      <c r="AJ290" s="5" t="s">
        <v>504</v>
      </c>
      <c r="AK290" s="5"/>
      <c r="AL290" s="5" t="s">
        <v>69</v>
      </c>
      <c r="AM290" s="5"/>
      <c r="AN290" s="5" t="s">
        <v>251</v>
      </c>
      <c r="AO290" s="5" t="s">
        <v>305</v>
      </c>
      <c r="AP290" s="5" t="s">
        <v>504</v>
      </c>
      <c r="AQ290" s="5"/>
      <c r="AR290" s="5" t="s">
        <v>69</v>
      </c>
      <c r="AS290" s="5"/>
      <c r="AT290" s="5" t="s">
        <v>251</v>
      </c>
      <c r="AU290" s="5" t="s">
        <v>305</v>
      </c>
      <c r="AV290" s="5" t="s">
        <v>504</v>
      </c>
      <c r="AW290" s="5"/>
      <c r="AX290" s="5" t="s">
        <v>69</v>
      </c>
      <c r="AY290" s="5"/>
      <c r="AZ290" s="5"/>
      <c r="BA290" s="5"/>
      <c r="BB290" s="5"/>
      <c r="BC290" s="8"/>
    </row>
    <row r="291" spans="1:55" x14ac:dyDescent="0.25">
      <c r="A291" s="11" t="s">
        <v>55</v>
      </c>
      <c r="B291" s="7" t="s">
        <v>55</v>
      </c>
      <c r="C291" s="7" t="s">
        <v>3776</v>
      </c>
      <c r="D291" s="5" t="s">
        <v>1838</v>
      </c>
      <c r="E291" s="8" t="s">
        <v>3537</v>
      </c>
      <c r="F291" s="10" t="s">
        <v>1809</v>
      </c>
      <c r="G291" s="5" t="s">
        <v>1837</v>
      </c>
      <c r="H291" s="5" t="s">
        <v>251</v>
      </c>
      <c r="I291" s="5" t="s">
        <v>1091</v>
      </c>
      <c r="J291" s="5" t="s">
        <v>100</v>
      </c>
      <c r="K291" s="5"/>
      <c r="L291" s="5" t="s">
        <v>1809</v>
      </c>
      <c r="M291" s="5" t="s">
        <v>1834</v>
      </c>
      <c r="N291" s="5" t="s">
        <v>251</v>
      </c>
      <c r="O291" s="5" t="s">
        <v>1091</v>
      </c>
      <c r="P291" s="5" t="s">
        <v>60</v>
      </c>
      <c r="Q291" s="5"/>
      <c r="R291" s="5" t="s">
        <v>1833</v>
      </c>
      <c r="S291" s="5" t="s">
        <v>1835</v>
      </c>
      <c r="T291" s="5" t="s">
        <v>251</v>
      </c>
      <c r="U291" s="5" t="s">
        <v>1091</v>
      </c>
      <c r="V291" s="5" t="s">
        <v>80</v>
      </c>
      <c r="W291" s="5"/>
      <c r="X291" s="5" t="s">
        <v>1836</v>
      </c>
      <c r="Y291" s="5"/>
      <c r="Z291" s="5"/>
      <c r="AA291" s="5"/>
      <c r="AB291" s="5"/>
      <c r="AC291" s="8"/>
      <c r="AD291" s="10"/>
      <c r="AE291" s="5"/>
      <c r="AF291" s="5"/>
      <c r="AG291" s="5"/>
      <c r="AH291" s="5" t="s">
        <v>251</v>
      </c>
      <c r="AI291" s="5" t="s">
        <v>305</v>
      </c>
      <c r="AJ291" s="5" t="s">
        <v>504</v>
      </c>
      <c r="AK291" s="5"/>
      <c r="AL291" s="5" t="s">
        <v>69</v>
      </c>
      <c r="AM291" s="5"/>
      <c r="AN291" s="5" t="s">
        <v>251</v>
      </c>
      <c r="AO291" s="5" t="s">
        <v>305</v>
      </c>
      <c r="AP291" s="5" t="s">
        <v>504</v>
      </c>
      <c r="AQ291" s="5"/>
      <c r="AR291" s="5" t="s">
        <v>69</v>
      </c>
      <c r="AS291" s="5"/>
      <c r="AT291" s="5" t="s">
        <v>251</v>
      </c>
      <c r="AU291" s="5" t="s">
        <v>305</v>
      </c>
      <c r="AV291" s="5" t="s">
        <v>504</v>
      </c>
      <c r="AW291" s="5"/>
      <c r="AX291" s="5" t="s">
        <v>69</v>
      </c>
      <c r="AY291" s="5"/>
      <c r="AZ291" s="5"/>
      <c r="BA291" s="5"/>
      <c r="BB291" s="5"/>
      <c r="BC291" s="8"/>
    </row>
    <row r="292" spans="1:55" x14ac:dyDescent="0.25">
      <c r="A292" s="11" t="s">
        <v>55</v>
      </c>
      <c r="B292" s="7" t="s">
        <v>55</v>
      </c>
      <c r="C292" s="7" t="s">
        <v>3776</v>
      </c>
      <c r="D292" s="5" t="s">
        <v>1839</v>
      </c>
      <c r="E292" s="8" t="s">
        <v>3538</v>
      </c>
      <c r="F292" s="10" t="s">
        <v>1836</v>
      </c>
      <c r="G292" s="5" t="s">
        <v>1835</v>
      </c>
      <c r="H292" s="5" t="s">
        <v>251</v>
      </c>
      <c r="I292" s="5" t="s">
        <v>1091</v>
      </c>
      <c r="J292" s="5" t="s">
        <v>80</v>
      </c>
      <c r="K292" s="5"/>
      <c r="L292" s="5" t="s">
        <v>1836</v>
      </c>
      <c r="M292" s="5" t="s">
        <v>1837</v>
      </c>
      <c r="N292" s="5" t="s">
        <v>251</v>
      </c>
      <c r="O292" s="5" t="s">
        <v>1091</v>
      </c>
      <c r="P292" s="5" t="s">
        <v>100</v>
      </c>
      <c r="Q292" s="5"/>
      <c r="R292" s="5" t="s">
        <v>1809</v>
      </c>
      <c r="S292" s="5" t="s">
        <v>1834</v>
      </c>
      <c r="T292" s="5" t="s">
        <v>251</v>
      </c>
      <c r="U292" s="5" t="s">
        <v>1091</v>
      </c>
      <c r="V292" s="5" t="s">
        <v>60</v>
      </c>
      <c r="W292" s="5"/>
      <c r="X292" s="5" t="s">
        <v>1833</v>
      </c>
      <c r="Y292" s="5"/>
      <c r="Z292" s="5"/>
      <c r="AA292" s="5"/>
      <c r="AB292" s="5"/>
      <c r="AC292" s="8"/>
      <c r="AD292" s="10"/>
      <c r="AE292" s="5"/>
      <c r="AF292" s="5"/>
      <c r="AG292" s="5"/>
      <c r="AH292" s="5" t="s">
        <v>251</v>
      </c>
      <c r="AI292" s="5" t="s">
        <v>305</v>
      </c>
      <c r="AJ292" s="5" t="s">
        <v>504</v>
      </c>
      <c r="AK292" s="5"/>
      <c r="AL292" s="5" t="s">
        <v>69</v>
      </c>
      <c r="AM292" s="5"/>
      <c r="AN292" s="5" t="s">
        <v>251</v>
      </c>
      <c r="AO292" s="5" t="s">
        <v>305</v>
      </c>
      <c r="AP292" s="5" t="s">
        <v>504</v>
      </c>
      <c r="AQ292" s="5"/>
      <c r="AR292" s="5" t="s">
        <v>69</v>
      </c>
      <c r="AS292" s="5"/>
      <c r="AT292" s="5" t="s">
        <v>251</v>
      </c>
      <c r="AU292" s="5" t="s">
        <v>305</v>
      </c>
      <c r="AV292" s="5" t="s">
        <v>504</v>
      </c>
      <c r="AW292" s="5"/>
      <c r="AX292" s="5" t="s">
        <v>69</v>
      </c>
      <c r="AY292" s="5"/>
      <c r="AZ292" s="5"/>
      <c r="BA292" s="5"/>
      <c r="BB292" s="5"/>
      <c r="BC292" s="8"/>
    </row>
    <row r="293" spans="1:55" s="50" customFormat="1" x14ac:dyDescent="0.25">
      <c r="A293" s="11" t="s">
        <v>55</v>
      </c>
      <c r="B293" s="7" t="s">
        <v>55</v>
      </c>
      <c r="C293" s="54" t="s">
        <v>304</v>
      </c>
      <c r="D293" s="5" t="s">
        <v>1840</v>
      </c>
      <c r="E293" s="8" t="s">
        <v>3539</v>
      </c>
      <c r="F293" s="10" t="s">
        <v>1841</v>
      </c>
      <c r="G293" s="5" t="s">
        <v>1842</v>
      </c>
      <c r="H293" s="5" t="s">
        <v>251</v>
      </c>
      <c r="I293" s="5" t="s">
        <v>1091</v>
      </c>
      <c r="J293" s="5" t="s">
        <v>117</v>
      </c>
      <c r="K293" s="5" t="s">
        <v>180</v>
      </c>
      <c r="L293" s="5" t="s">
        <v>1841</v>
      </c>
      <c r="M293" s="5" t="s">
        <v>1843</v>
      </c>
      <c r="N293" s="5" t="s">
        <v>251</v>
      </c>
      <c r="O293" s="5" t="s">
        <v>1091</v>
      </c>
      <c r="P293" s="5" t="s">
        <v>80</v>
      </c>
      <c r="Q293" s="5" t="s">
        <v>254</v>
      </c>
      <c r="R293" s="5" t="s">
        <v>1844</v>
      </c>
      <c r="S293" s="5" t="s">
        <v>1845</v>
      </c>
      <c r="T293" s="5" t="s">
        <v>251</v>
      </c>
      <c r="U293" s="5" t="s">
        <v>1091</v>
      </c>
      <c r="V293" s="5" t="s">
        <v>117</v>
      </c>
      <c r="W293" s="5" t="s">
        <v>210</v>
      </c>
      <c r="X293" s="5" t="s">
        <v>1846</v>
      </c>
      <c r="Y293" s="5"/>
      <c r="Z293" s="5"/>
      <c r="AA293" s="5"/>
      <c r="AB293" s="5"/>
      <c r="AC293" s="8"/>
      <c r="AD293" s="10" t="s">
        <v>1847</v>
      </c>
      <c r="AE293" s="5" t="s">
        <v>2693</v>
      </c>
      <c r="AF293" s="5" t="s">
        <v>1789</v>
      </c>
      <c r="AG293" s="5" t="s">
        <v>1848</v>
      </c>
      <c r="AH293" s="5" t="s">
        <v>251</v>
      </c>
      <c r="AI293" s="5" t="s">
        <v>1788</v>
      </c>
      <c r="AJ293" s="5" t="s">
        <v>62</v>
      </c>
      <c r="AK293" s="5"/>
      <c r="AL293" s="5" t="s">
        <v>1789</v>
      </c>
      <c r="AM293" s="5" t="s">
        <v>304</v>
      </c>
      <c r="AN293" s="5" t="s">
        <v>251</v>
      </c>
      <c r="AO293" s="5" t="s">
        <v>305</v>
      </c>
      <c r="AP293" s="5" t="s">
        <v>504</v>
      </c>
      <c r="AQ293" s="5"/>
      <c r="AR293" s="5" t="s">
        <v>69</v>
      </c>
      <c r="AS293" s="5" t="s">
        <v>1852</v>
      </c>
      <c r="AT293" s="5" t="s">
        <v>251</v>
      </c>
      <c r="AU293" s="5" t="s">
        <v>1091</v>
      </c>
      <c r="AV293" s="5" t="s">
        <v>1467</v>
      </c>
      <c r="AW293" s="5"/>
      <c r="AX293" s="5" t="s">
        <v>1825</v>
      </c>
      <c r="AY293" s="5"/>
      <c r="AZ293" s="5"/>
      <c r="BA293" s="5"/>
      <c r="BB293" s="5"/>
      <c r="BC293" s="8"/>
    </row>
    <row r="294" spans="1:55" s="50" customFormat="1" x14ac:dyDescent="0.25">
      <c r="A294" s="11" t="s">
        <v>55</v>
      </c>
      <c r="B294" s="7" t="s">
        <v>55</v>
      </c>
      <c r="C294" s="54" t="s">
        <v>304</v>
      </c>
      <c r="D294" s="5" t="s">
        <v>1853</v>
      </c>
      <c r="E294" s="8" t="s">
        <v>3540</v>
      </c>
      <c r="F294" s="10" t="s">
        <v>1846</v>
      </c>
      <c r="G294" s="5" t="s">
        <v>1845</v>
      </c>
      <c r="H294" s="5" t="s">
        <v>251</v>
      </c>
      <c r="I294" s="5" t="s">
        <v>1091</v>
      </c>
      <c r="J294" s="5" t="s">
        <v>117</v>
      </c>
      <c r="K294" s="5" t="s">
        <v>210</v>
      </c>
      <c r="L294" s="5" t="s">
        <v>1846</v>
      </c>
      <c r="M294" s="5" t="s">
        <v>1842</v>
      </c>
      <c r="N294" s="5" t="s">
        <v>251</v>
      </c>
      <c r="O294" s="5" t="s">
        <v>1091</v>
      </c>
      <c r="P294" s="5" t="s">
        <v>117</v>
      </c>
      <c r="Q294" s="5" t="s">
        <v>180</v>
      </c>
      <c r="R294" s="5" t="s">
        <v>1841</v>
      </c>
      <c r="S294" s="5" t="s">
        <v>1843</v>
      </c>
      <c r="T294" s="5" t="s">
        <v>251</v>
      </c>
      <c r="U294" s="5" t="s">
        <v>1091</v>
      </c>
      <c r="V294" s="5" t="s">
        <v>80</v>
      </c>
      <c r="W294" s="5" t="s">
        <v>254</v>
      </c>
      <c r="X294" s="5" t="s">
        <v>1844</v>
      </c>
      <c r="Y294" s="5"/>
      <c r="Z294" s="5"/>
      <c r="AA294" s="5"/>
      <c r="AB294" s="5"/>
      <c r="AC294" s="8"/>
      <c r="AD294" s="10" t="s">
        <v>1854</v>
      </c>
      <c r="AE294" s="5" t="s">
        <v>2694</v>
      </c>
      <c r="AF294" s="5" t="s">
        <v>1825</v>
      </c>
      <c r="AG294" s="5" t="s">
        <v>1852</v>
      </c>
      <c r="AH294" s="5" t="s">
        <v>251</v>
      </c>
      <c r="AI294" s="5" t="s">
        <v>1091</v>
      </c>
      <c r="AJ294" s="5" t="s">
        <v>1467</v>
      </c>
      <c r="AK294" s="5"/>
      <c r="AL294" s="5" t="s">
        <v>1825</v>
      </c>
      <c r="AM294" s="5" t="s">
        <v>1848</v>
      </c>
      <c r="AN294" s="5" t="s">
        <v>251</v>
      </c>
      <c r="AO294" s="5" t="s">
        <v>1788</v>
      </c>
      <c r="AP294" s="5" t="s">
        <v>62</v>
      </c>
      <c r="AQ294" s="5"/>
      <c r="AR294" s="5" t="s">
        <v>1789</v>
      </c>
      <c r="AS294" s="5" t="s">
        <v>304</v>
      </c>
      <c r="AT294" s="5" t="s">
        <v>251</v>
      </c>
      <c r="AU294" s="5" t="s">
        <v>305</v>
      </c>
      <c r="AV294" s="5" t="s">
        <v>504</v>
      </c>
      <c r="AW294" s="5"/>
      <c r="AX294" s="5" t="s">
        <v>69</v>
      </c>
      <c r="AY294" s="5"/>
      <c r="AZ294" s="5"/>
      <c r="BA294" s="5"/>
      <c r="BB294" s="5"/>
      <c r="BC294" s="8"/>
    </row>
    <row r="295" spans="1:55" s="50" customFormat="1" x14ac:dyDescent="0.25">
      <c r="A295" s="11" t="s">
        <v>55</v>
      </c>
      <c r="B295" s="7" t="s">
        <v>55</v>
      </c>
      <c r="C295" s="54" t="s">
        <v>304</v>
      </c>
      <c r="D295" s="5" t="s">
        <v>1855</v>
      </c>
      <c r="E295" s="8" t="s">
        <v>3541</v>
      </c>
      <c r="F295" s="10" t="s">
        <v>1844</v>
      </c>
      <c r="G295" s="5" t="s">
        <v>1843</v>
      </c>
      <c r="H295" s="5" t="s">
        <v>251</v>
      </c>
      <c r="I295" s="5" t="s">
        <v>1091</v>
      </c>
      <c r="J295" s="5" t="s">
        <v>80</v>
      </c>
      <c r="K295" s="5" t="s">
        <v>254</v>
      </c>
      <c r="L295" s="5" t="s">
        <v>1844</v>
      </c>
      <c r="M295" s="5" t="s">
        <v>1845</v>
      </c>
      <c r="N295" s="5" t="s">
        <v>251</v>
      </c>
      <c r="O295" s="5" t="s">
        <v>1091</v>
      </c>
      <c r="P295" s="5" t="s">
        <v>117</v>
      </c>
      <c r="Q295" s="5" t="s">
        <v>210</v>
      </c>
      <c r="R295" s="5" t="s">
        <v>1846</v>
      </c>
      <c r="S295" s="5" t="s">
        <v>1842</v>
      </c>
      <c r="T295" s="5" t="s">
        <v>251</v>
      </c>
      <c r="U295" s="5" t="s">
        <v>1091</v>
      </c>
      <c r="V295" s="5" t="s">
        <v>117</v>
      </c>
      <c r="W295" s="5" t="s">
        <v>180</v>
      </c>
      <c r="X295" s="5" t="s">
        <v>1841</v>
      </c>
      <c r="Y295" s="5"/>
      <c r="Z295" s="5"/>
      <c r="AA295" s="5"/>
      <c r="AB295" s="5"/>
      <c r="AC295" s="8"/>
      <c r="AD295" s="10" t="s">
        <v>1856</v>
      </c>
      <c r="AE295" s="5" t="s">
        <v>2695</v>
      </c>
      <c r="AF295" s="5" t="s">
        <v>69</v>
      </c>
      <c r="AG295" s="5" t="s">
        <v>304</v>
      </c>
      <c r="AH295" s="5" t="s">
        <v>251</v>
      </c>
      <c r="AI295" s="5" t="s">
        <v>305</v>
      </c>
      <c r="AJ295" s="5" t="s">
        <v>504</v>
      </c>
      <c r="AK295" s="5"/>
      <c r="AL295" s="5" t="s">
        <v>69</v>
      </c>
      <c r="AM295" s="5" t="s">
        <v>1852</v>
      </c>
      <c r="AN295" s="5" t="s">
        <v>251</v>
      </c>
      <c r="AO295" s="5" t="s">
        <v>1091</v>
      </c>
      <c r="AP295" s="5" t="s">
        <v>1467</v>
      </c>
      <c r="AQ295" s="5"/>
      <c r="AR295" s="5" t="s">
        <v>1825</v>
      </c>
      <c r="AS295" s="5" t="s">
        <v>1848</v>
      </c>
      <c r="AT295" s="5" t="s">
        <v>251</v>
      </c>
      <c r="AU295" s="5" t="s">
        <v>1788</v>
      </c>
      <c r="AV295" s="5" t="s">
        <v>62</v>
      </c>
      <c r="AW295" s="5"/>
      <c r="AX295" s="5" t="s">
        <v>1789</v>
      </c>
      <c r="AY295" s="5"/>
      <c r="AZ295" s="5"/>
      <c r="BA295" s="5"/>
      <c r="BB295" s="5"/>
      <c r="BC295" s="8"/>
    </row>
    <row r="296" spans="1:55" x14ac:dyDescent="0.25">
      <c r="A296" s="11" t="s">
        <v>55</v>
      </c>
      <c r="B296" s="7" t="s">
        <v>55</v>
      </c>
      <c r="C296" s="7" t="s">
        <v>3776</v>
      </c>
      <c r="D296" s="5" t="s">
        <v>1857</v>
      </c>
      <c r="E296" s="8" t="s">
        <v>3542</v>
      </c>
      <c r="F296" s="10" t="s">
        <v>1814</v>
      </c>
      <c r="G296" s="5" t="s">
        <v>1858</v>
      </c>
      <c r="H296" s="5" t="s">
        <v>251</v>
      </c>
      <c r="I296" s="5" t="s">
        <v>1091</v>
      </c>
      <c r="J296" s="5" t="s">
        <v>80</v>
      </c>
      <c r="K296" s="5"/>
      <c r="L296" s="5" t="s">
        <v>1814</v>
      </c>
      <c r="M296" s="5" t="s">
        <v>1859</v>
      </c>
      <c r="N296" s="5" t="s">
        <v>251</v>
      </c>
      <c r="O296" s="5" t="s">
        <v>1860</v>
      </c>
      <c r="P296" s="5" t="s">
        <v>117</v>
      </c>
      <c r="Q296" s="5" t="s">
        <v>397</v>
      </c>
      <c r="R296" s="5" t="s">
        <v>1861</v>
      </c>
      <c r="S296" s="5" t="s">
        <v>1862</v>
      </c>
      <c r="T296" s="5" t="s">
        <v>251</v>
      </c>
      <c r="U296" s="5" t="s">
        <v>1091</v>
      </c>
      <c r="V296" s="5" t="s">
        <v>117</v>
      </c>
      <c r="W296" s="5"/>
      <c r="X296" s="5" t="s">
        <v>1863</v>
      </c>
      <c r="Y296" s="5"/>
      <c r="Z296" s="5"/>
      <c r="AA296" s="5"/>
      <c r="AB296" s="5"/>
      <c r="AC296" s="8"/>
      <c r="AD296" s="10"/>
      <c r="AE296" s="5"/>
      <c r="AF296" s="5"/>
      <c r="AG296" s="5"/>
      <c r="AH296" s="5" t="s">
        <v>251</v>
      </c>
      <c r="AI296" s="5" t="s">
        <v>305</v>
      </c>
      <c r="AJ296" s="5" t="s">
        <v>504</v>
      </c>
      <c r="AK296" s="5"/>
      <c r="AL296" s="5" t="s">
        <v>69</v>
      </c>
      <c r="AM296" s="5"/>
      <c r="AN296" s="5" t="s">
        <v>251</v>
      </c>
      <c r="AO296" s="5" t="s">
        <v>305</v>
      </c>
      <c r="AP296" s="5" t="s">
        <v>504</v>
      </c>
      <c r="AQ296" s="5"/>
      <c r="AR296" s="5" t="s">
        <v>69</v>
      </c>
      <c r="AS296" s="5"/>
      <c r="AT296" s="5" t="s">
        <v>251</v>
      </c>
      <c r="AU296" s="5" t="s">
        <v>305</v>
      </c>
      <c r="AV296" s="5" t="s">
        <v>504</v>
      </c>
      <c r="AW296" s="5"/>
      <c r="AX296" s="5" t="s">
        <v>69</v>
      </c>
      <c r="AY296" s="5"/>
      <c r="AZ296" s="5"/>
      <c r="BA296" s="5"/>
      <c r="BB296" s="5"/>
      <c r="BC296" s="8"/>
    </row>
    <row r="297" spans="1:55" x14ac:dyDescent="0.25">
      <c r="A297" s="11" t="s">
        <v>55</v>
      </c>
      <c r="B297" s="7" t="s">
        <v>55</v>
      </c>
      <c r="C297" s="7" t="s">
        <v>3776</v>
      </c>
      <c r="D297" s="5" t="s">
        <v>1864</v>
      </c>
      <c r="E297" s="8" t="s">
        <v>3543</v>
      </c>
      <c r="F297" s="10" t="s">
        <v>1863</v>
      </c>
      <c r="G297" s="5" t="s">
        <v>1862</v>
      </c>
      <c r="H297" s="5" t="s">
        <v>251</v>
      </c>
      <c r="I297" s="5" t="s">
        <v>1091</v>
      </c>
      <c r="J297" s="5" t="s">
        <v>117</v>
      </c>
      <c r="K297" s="5"/>
      <c r="L297" s="5" t="s">
        <v>1863</v>
      </c>
      <c r="M297" s="5" t="s">
        <v>1858</v>
      </c>
      <c r="N297" s="5" t="s">
        <v>251</v>
      </c>
      <c r="O297" s="5" t="s">
        <v>1091</v>
      </c>
      <c r="P297" s="5" t="s">
        <v>80</v>
      </c>
      <c r="Q297" s="5"/>
      <c r="R297" s="5" t="s">
        <v>1814</v>
      </c>
      <c r="S297" s="5" t="s">
        <v>1859</v>
      </c>
      <c r="T297" s="5" t="s">
        <v>251</v>
      </c>
      <c r="U297" s="5" t="s">
        <v>1860</v>
      </c>
      <c r="V297" s="5" t="s">
        <v>117</v>
      </c>
      <c r="W297" s="5" t="s">
        <v>397</v>
      </c>
      <c r="X297" s="5" t="s">
        <v>1861</v>
      </c>
      <c r="Y297" s="5"/>
      <c r="Z297" s="5"/>
      <c r="AA297" s="5"/>
      <c r="AB297" s="5"/>
      <c r="AC297" s="8"/>
      <c r="AD297" s="10"/>
      <c r="AE297" s="5"/>
      <c r="AF297" s="5"/>
      <c r="AG297" s="5"/>
      <c r="AH297" s="5" t="s">
        <v>251</v>
      </c>
      <c r="AI297" s="5" t="s">
        <v>305</v>
      </c>
      <c r="AJ297" s="5" t="s">
        <v>504</v>
      </c>
      <c r="AK297" s="5"/>
      <c r="AL297" s="5" t="s">
        <v>69</v>
      </c>
      <c r="AM297" s="5"/>
      <c r="AN297" s="5" t="s">
        <v>251</v>
      </c>
      <c r="AO297" s="5" t="s">
        <v>305</v>
      </c>
      <c r="AP297" s="5" t="s">
        <v>504</v>
      </c>
      <c r="AQ297" s="5"/>
      <c r="AR297" s="5" t="s">
        <v>69</v>
      </c>
      <c r="AS297" s="5"/>
      <c r="AT297" s="5" t="s">
        <v>251</v>
      </c>
      <c r="AU297" s="5" t="s">
        <v>305</v>
      </c>
      <c r="AV297" s="5" t="s">
        <v>504</v>
      </c>
      <c r="AW297" s="5"/>
      <c r="AX297" s="5" t="s">
        <v>69</v>
      </c>
      <c r="AY297" s="5"/>
      <c r="AZ297" s="5"/>
      <c r="BA297" s="5"/>
      <c r="BB297" s="5"/>
      <c r="BC297" s="8"/>
    </row>
    <row r="298" spans="1:55" x14ac:dyDescent="0.25">
      <c r="A298" s="11" t="s">
        <v>55</v>
      </c>
      <c r="B298" s="7" t="s">
        <v>55</v>
      </c>
      <c r="C298" s="7" t="s">
        <v>3776</v>
      </c>
      <c r="D298" s="5" t="s">
        <v>1865</v>
      </c>
      <c r="E298" s="8" t="s">
        <v>3544</v>
      </c>
      <c r="F298" s="10" t="s">
        <v>1861</v>
      </c>
      <c r="G298" s="5" t="s">
        <v>1859</v>
      </c>
      <c r="H298" s="5" t="s">
        <v>251</v>
      </c>
      <c r="I298" s="5" t="s">
        <v>1860</v>
      </c>
      <c r="J298" s="5" t="s">
        <v>117</v>
      </c>
      <c r="K298" s="5" t="s">
        <v>397</v>
      </c>
      <c r="L298" s="5" t="s">
        <v>1861</v>
      </c>
      <c r="M298" s="5" t="s">
        <v>1862</v>
      </c>
      <c r="N298" s="5" t="s">
        <v>251</v>
      </c>
      <c r="O298" s="5" t="s">
        <v>1091</v>
      </c>
      <c r="P298" s="5" t="s">
        <v>117</v>
      </c>
      <c r="Q298" s="5"/>
      <c r="R298" s="5" t="s">
        <v>1863</v>
      </c>
      <c r="S298" s="5" t="s">
        <v>1858</v>
      </c>
      <c r="T298" s="5" t="s">
        <v>251</v>
      </c>
      <c r="U298" s="5" t="s">
        <v>1091</v>
      </c>
      <c r="V298" s="5" t="s">
        <v>80</v>
      </c>
      <c r="W298" s="5"/>
      <c r="X298" s="5" t="s">
        <v>1814</v>
      </c>
      <c r="Y298" s="5"/>
      <c r="Z298" s="5"/>
      <c r="AA298" s="5"/>
      <c r="AB298" s="5"/>
      <c r="AC298" s="8"/>
      <c r="AD298" s="10"/>
      <c r="AE298" s="5"/>
      <c r="AF298" s="5"/>
      <c r="AG298" s="5"/>
      <c r="AH298" s="5" t="s">
        <v>251</v>
      </c>
      <c r="AI298" s="5" t="s">
        <v>305</v>
      </c>
      <c r="AJ298" s="5" t="s">
        <v>504</v>
      </c>
      <c r="AK298" s="5"/>
      <c r="AL298" s="5" t="s">
        <v>69</v>
      </c>
      <c r="AM298" s="5"/>
      <c r="AN298" s="5" t="s">
        <v>251</v>
      </c>
      <c r="AO298" s="5" t="s">
        <v>305</v>
      </c>
      <c r="AP298" s="5" t="s">
        <v>504</v>
      </c>
      <c r="AQ298" s="5"/>
      <c r="AR298" s="5" t="s">
        <v>69</v>
      </c>
      <c r="AS298" s="5"/>
      <c r="AT298" s="5" t="s">
        <v>251</v>
      </c>
      <c r="AU298" s="5" t="s">
        <v>305</v>
      </c>
      <c r="AV298" s="5" t="s">
        <v>504</v>
      </c>
      <c r="AW298" s="5"/>
      <c r="AX298" s="5" t="s">
        <v>69</v>
      </c>
      <c r="AY298" s="5"/>
      <c r="AZ298" s="5"/>
      <c r="BA298" s="5"/>
      <c r="BB298" s="5"/>
      <c r="BC298" s="8"/>
    </row>
    <row r="299" spans="1:55" s="50" customFormat="1" x14ac:dyDescent="0.25">
      <c r="A299" s="59" t="s">
        <v>55</v>
      </c>
      <c r="B299" s="67" t="s">
        <v>55</v>
      </c>
      <c r="C299" s="68" t="s">
        <v>55</v>
      </c>
      <c r="D299" s="61" t="s">
        <v>1866</v>
      </c>
      <c r="E299" s="63" t="s">
        <v>3545</v>
      </c>
      <c r="F299" s="64" t="s">
        <v>1867</v>
      </c>
      <c r="G299" s="61" t="s">
        <v>1868</v>
      </c>
      <c r="H299" s="61" t="s">
        <v>114</v>
      </c>
      <c r="I299" s="61" t="s">
        <v>115</v>
      </c>
      <c r="J299" s="61" t="s">
        <v>117</v>
      </c>
      <c r="K299" s="61" t="s">
        <v>210</v>
      </c>
      <c r="L299" s="61" t="s">
        <v>1867</v>
      </c>
      <c r="M299" s="61" t="s">
        <v>1869</v>
      </c>
      <c r="N299" s="61" t="s">
        <v>114</v>
      </c>
      <c r="O299" s="61" t="s">
        <v>115</v>
      </c>
      <c r="P299" s="61" t="s">
        <v>80</v>
      </c>
      <c r="Q299" s="61" t="s">
        <v>613</v>
      </c>
      <c r="R299" s="61" t="s">
        <v>1870</v>
      </c>
      <c r="S299" s="61" t="s">
        <v>1871</v>
      </c>
      <c r="T299" s="61" t="s">
        <v>114</v>
      </c>
      <c r="U299" s="61" t="s">
        <v>115</v>
      </c>
      <c r="V299" s="61" t="s">
        <v>117</v>
      </c>
      <c r="W299" s="61" t="s">
        <v>92</v>
      </c>
      <c r="X299" s="61" t="s">
        <v>1872</v>
      </c>
      <c r="Y299" s="61"/>
      <c r="Z299" s="61"/>
      <c r="AA299" s="61"/>
      <c r="AB299" s="61"/>
      <c r="AC299" s="63"/>
      <c r="AD299" s="64" t="s">
        <v>1873</v>
      </c>
      <c r="AE299" s="61" t="s">
        <v>1874</v>
      </c>
      <c r="AF299" s="61" t="s">
        <v>1875</v>
      </c>
      <c r="AG299" s="61" t="s">
        <v>1876</v>
      </c>
      <c r="AH299" s="61" t="s">
        <v>114</v>
      </c>
      <c r="AI299" s="61" t="s">
        <v>1877</v>
      </c>
      <c r="AJ299" s="61" t="s">
        <v>132</v>
      </c>
      <c r="AK299" s="61"/>
      <c r="AL299" s="61" t="s">
        <v>1875</v>
      </c>
      <c r="AM299" s="61" t="s">
        <v>1878</v>
      </c>
      <c r="AN299" s="61" t="s">
        <v>114</v>
      </c>
      <c r="AO299" s="61" t="s">
        <v>115</v>
      </c>
      <c r="AP299" s="61" t="s">
        <v>80</v>
      </c>
      <c r="AQ299" s="61" t="s">
        <v>254</v>
      </c>
      <c r="AR299" s="61" t="s">
        <v>1879</v>
      </c>
      <c r="AS299" s="61" t="s">
        <v>1880</v>
      </c>
      <c r="AT299" s="61" t="s">
        <v>114</v>
      </c>
      <c r="AU299" s="61" t="s">
        <v>115</v>
      </c>
      <c r="AV299" s="61" t="s">
        <v>62</v>
      </c>
      <c r="AW299" s="61"/>
      <c r="AX299" s="61" t="s">
        <v>1881</v>
      </c>
      <c r="AY299" s="61"/>
      <c r="AZ299" s="61"/>
      <c r="BA299" s="61"/>
      <c r="BB299" s="61"/>
      <c r="BC299" s="63"/>
    </row>
    <row r="300" spans="1:55" s="50" customFormat="1" x14ac:dyDescent="0.25">
      <c r="A300" s="59" t="s">
        <v>55</v>
      </c>
      <c r="B300" s="67" t="s">
        <v>55</v>
      </c>
      <c r="C300" s="68" t="s">
        <v>55</v>
      </c>
      <c r="D300" s="61" t="s">
        <v>1882</v>
      </c>
      <c r="E300" s="63" t="s">
        <v>3546</v>
      </c>
      <c r="F300" s="64" t="s">
        <v>1872</v>
      </c>
      <c r="G300" s="61" t="s">
        <v>1871</v>
      </c>
      <c r="H300" s="61" t="s">
        <v>114</v>
      </c>
      <c r="I300" s="61" t="s">
        <v>115</v>
      </c>
      <c r="J300" s="61" t="s">
        <v>117</v>
      </c>
      <c r="K300" s="61" t="s">
        <v>92</v>
      </c>
      <c r="L300" s="61" t="s">
        <v>1872</v>
      </c>
      <c r="M300" s="61" t="s">
        <v>1868</v>
      </c>
      <c r="N300" s="61" t="s">
        <v>114</v>
      </c>
      <c r="O300" s="61" t="s">
        <v>115</v>
      </c>
      <c r="P300" s="61" t="s">
        <v>117</v>
      </c>
      <c r="Q300" s="61" t="s">
        <v>210</v>
      </c>
      <c r="R300" s="61" t="s">
        <v>1867</v>
      </c>
      <c r="S300" s="61" t="s">
        <v>1869</v>
      </c>
      <c r="T300" s="61" t="s">
        <v>114</v>
      </c>
      <c r="U300" s="61" t="s">
        <v>115</v>
      </c>
      <c r="V300" s="61" t="s">
        <v>80</v>
      </c>
      <c r="W300" s="61" t="s">
        <v>613</v>
      </c>
      <c r="X300" s="61" t="s">
        <v>1870</v>
      </c>
      <c r="Y300" s="61"/>
      <c r="Z300" s="61"/>
      <c r="AA300" s="61"/>
      <c r="AB300" s="61"/>
      <c r="AC300" s="63"/>
      <c r="AD300" s="64" t="s">
        <v>1883</v>
      </c>
      <c r="AE300" s="61" t="s">
        <v>1884</v>
      </c>
      <c r="AF300" s="61" t="s">
        <v>1881</v>
      </c>
      <c r="AG300" s="61" t="s">
        <v>1880</v>
      </c>
      <c r="AH300" s="61" t="s">
        <v>114</v>
      </c>
      <c r="AI300" s="61" t="s">
        <v>115</v>
      </c>
      <c r="AJ300" s="61" t="s">
        <v>62</v>
      </c>
      <c r="AK300" s="61"/>
      <c r="AL300" s="61" t="s">
        <v>1881</v>
      </c>
      <c r="AM300" s="61" t="s">
        <v>1876</v>
      </c>
      <c r="AN300" s="61" t="s">
        <v>114</v>
      </c>
      <c r="AO300" s="61" t="s">
        <v>1877</v>
      </c>
      <c r="AP300" s="61" t="s">
        <v>132</v>
      </c>
      <c r="AQ300" s="61"/>
      <c r="AR300" s="61" t="s">
        <v>1875</v>
      </c>
      <c r="AS300" s="61" t="s">
        <v>1878</v>
      </c>
      <c r="AT300" s="61" t="s">
        <v>114</v>
      </c>
      <c r="AU300" s="61" t="s">
        <v>115</v>
      </c>
      <c r="AV300" s="61" t="s">
        <v>80</v>
      </c>
      <c r="AW300" s="61" t="s">
        <v>254</v>
      </c>
      <c r="AX300" s="61" t="s">
        <v>1879</v>
      </c>
      <c r="AY300" s="61"/>
      <c r="AZ300" s="61"/>
      <c r="BA300" s="61"/>
      <c r="BB300" s="61"/>
      <c r="BC300" s="63"/>
    </row>
    <row r="301" spans="1:55" s="50" customFormat="1" x14ac:dyDescent="0.25">
      <c r="A301" s="59" t="s">
        <v>55</v>
      </c>
      <c r="B301" s="67" t="s">
        <v>55</v>
      </c>
      <c r="C301" s="68" t="s">
        <v>55</v>
      </c>
      <c r="D301" s="61" t="s">
        <v>1885</v>
      </c>
      <c r="E301" s="63" t="s">
        <v>3547</v>
      </c>
      <c r="F301" s="64" t="s">
        <v>1870</v>
      </c>
      <c r="G301" s="61" t="s">
        <v>1869</v>
      </c>
      <c r="H301" s="61" t="s">
        <v>114</v>
      </c>
      <c r="I301" s="61" t="s">
        <v>115</v>
      </c>
      <c r="J301" s="61" t="s">
        <v>80</v>
      </c>
      <c r="K301" s="61" t="s">
        <v>613</v>
      </c>
      <c r="L301" s="61" t="s">
        <v>1870</v>
      </c>
      <c r="M301" s="61" t="s">
        <v>1871</v>
      </c>
      <c r="N301" s="61" t="s">
        <v>114</v>
      </c>
      <c r="O301" s="61" t="s">
        <v>115</v>
      </c>
      <c r="P301" s="61" t="s">
        <v>117</v>
      </c>
      <c r="Q301" s="61" t="s">
        <v>92</v>
      </c>
      <c r="R301" s="61" t="s">
        <v>1872</v>
      </c>
      <c r="S301" s="61" t="s">
        <v>1868</v>
      </c>
      <c r="T301" s="61" t="s">
        <v>114</v>
      </c>
      <c r="U301" s="61" t="s">
        <v>115</v>
      </c>
      <c r="V301" s="61" t="s">
        <v>117</v>
      </c>
      <c r="W301" s="61" t="s">
        <v>210</v>
      </c>
      <c r="X301" s="61" t="s">
        <v>1867</v>
      </c>
      <c r="Y301" s="61"/>
      <c r="Z301" s="61"/>
      <c r="AA301" s="61"/>
      <c r="AB301" s="61"/>
      <c r="AC301" s="63"/>
      <c r="AD301" s="64" t="s">
        <v>1886</v>
      </c>
      <c r="AE301" s="61" t="s">
        <v>1887</v>
      </c>
      <c r="AF301" s="61" t="s">
        <v>1879</v>
      </c>
      <c r="AG301" s="61" t="s">
        <v>1878</v>
      </c>
      <c r="AH301" s="61" t="s">
        <v>114</v>
      </c>
      <c r="AI301" s="61" t="s">
        <v>115</v>
      </c>
      <c r="AJ301" s="61" t="s">
        <v>80</v>
      </c>
      <c r="AK301" s="61" t="s">
        <v>254</v>
      </c>
      <c r="AL301" s="61" t="s">
        <v>1879</v>
      </c>
      <c r="AM301" s="61" t="s">
        <v>1880</v>
      </c>
      <c r="AN301" s="61" t="s">
        <v>114</v>
      </c>
      <c r="AO301" s="61" t="s">
        <v>115</v>
      </c>
      <c r="AP301" s="61" t="s">
        <v>62</v>
      </c>
      <c r="AQ301" s="61"/>
      <c r="AR301" s="61" t="s">
        <v>1881</v>
      </c>
      <c r="AS301" s="61" t="s">
        <v>1876</v>
      </c>
      <c r="AT301" s="61" t="s">
        <v>114</v>
      </c>
      <c r="AU301" s="61" t="s">
        <v>1877</v>
      </c>
      <c r="AV301" s="61" t="s">
        <v>132</v>
      </c>
      <c r="AW301" s="61"/>
      <c r="AX301" s="61" t="s">
        <v>1875</v>
      </c>
      <c r="AY301" s="61"/>
      <c r="AZ301" s="61"/>
      <c r="BA301" s="61"/>
      <c r="BB301" s="61"/>
      <c r="BC301" s="63"/>
    </row>
    <row r="302" spans="1:55" s="50" customFormat="1" x14ac:dyDescent="0.25">
      <c r="A302" s="59" t="s">
        <v>55</v>
      </c>
      <c r="B302" s="67" t="s">
        <v>55</v>
      </c>
      <c r="C302" s="68" t="s">
        <v>55</v>
      </c>
      <c r="D302" s="61" t="s">
        <v>1888</v>
      </c>
      <c r="E302" s="63" t="s">
        <v>3548</v>
      </c>
      <c r="F302" s="64" t="s">
        <v>1889</v>
      </c>
      <c r="G302" s="61" t="s">
        <v>1890</v>
      </c>
      <c r="H302" s="61" t="s">
        <v>114</v>
      </c>
      <c r="I302" s="61" t="s">
        <v>115</v>
      </c>
      <c r="J302" s="61" t="s">
        <v>117</v>
      </c>
      <c r="K302" s="61" t="s">
        <v>60</v>
      </c>
      <c r="L302" s="61" t="s">
        <v>1889</v>
      </c>
      <c r="M302" s="61" t="s">
        <v>1891</v>
      </c>
      <c r="N302" s="61" t="s">
        <v>114</v>
      </c>
      <c r="O302" s="61" t="s">
        <v>115</v>
      </c>
      <c r="P302" s="61" t="s">
        <v>80</v>
      </c>
      <c r="Q302" s="61" t="s">
        <v>613</v>
      </c>
      <c r="R302" s="61" t="s">
        <v>1892</v>
      </c>
      <c r="S302" s="61" t="s">
        <v>1893</v>
      </c>
      <c r="T302" s="61" t="s">
        <v>114</v>
      </c>
      <c r="U302" s="61" t="s">
        <v>115</v>
      </c>
      <c r="V302" s="61" t="s">
        <v>80</v>
      </c>
      <c r="W302" s="61" t="s">
        <v>145</v>
      </c>
      <c r="X302" s="61" t="s">
        <v>1894</v>
      </c>
      <c r="Y302" s="61"/>
      <c r="Z302" s="61"/>
      <c r="AA302" s="61"/>
      <c r="AB302" s="61"/>
      <c r="AC302" s="63"/>
      <c r="AD302" s="64" t="s">
        <v>1895</v>
      </c>
      <c r="AE302" s="61" t="s">
        <v>1896</v>
      </c>
      <c r="AF302" s="61" t="s">
        <v>1897</v>
      </c>
      <c r="AG302" s="61" t="s">
        <v>1898</v>
      </c>
      <c r="AH302" s="61" t="s">
        <v>114</v>
      </c>
      <c r="AI302" s="61" t="s">
        <v>115</v>
      </c>
      <c r="AJ302" s="61" t="s">
        <v>77</v>
      </c>
      <c r="AK302" s="61"/>
      <c r="AL302" s="61" t="s">
        <v>1897</v>
      </c>
      <c r="AM302" s="61" t="s">
        <v>1899</v>
      </c>
      <c r="AN302" s="61" t="s">
        <v>114</v>
      </c>
      <c r="AO302" s="61" t="s">
        <v>115</v>
      </c>
      <c r="AP302" s="61" t="s">
        <v>117</v>
      </c>
      <c r="AQ302" s="61" t="s">
        <v>180</v>
      </c>
      <c r="AR302" s="61" t="s">
        <v>1900</v>
      </c>
      <c r="AS302" s="61" t="s">
        <v>1901</v>
      </c>
      <c r="AT302" s="61" t="s">
        <v>114</v>
      </c>
      <c r="AU302" s="61" t="s">
        <v>1902</v>
      </c>
      <c r="AV302" s="61" t="s">
        <v>158</v>
      </c>
      <c r="AW302" s="61"/>
      <c r="AX302" s="61" t="s">
        <v>1903</v>
      </c>
      <c r="AY302" s="61"/>
      <c r="AZ302" s="61"/>
      <c r="BA302" s="61"/>
      <c r="BB302" s="61"/>
      <c r="BC302" s="63"/>
    </row>
    <row r="303" spans="1:55" s="50" customFormat="1" x14ac:dyDescent="0.25">
      <c r="A303" s="59" t="s">
        <v>55</v>
      </c>
      <c r="B303" s="67" t="s">
        <v>55</v>
      </c>
      <c r="C303" s="68" t="s">
        <v>55</v>
      </c>
      <c r="D303" s="61" t="s">
        <v>1904</v>
      </c>
      <c r="E303" s="63" t="s">
        <v>3549</v>
      </c>
      <c r="F303" s="64" t="s">
        <v>1894</v>
      </c>
      <c r="G303" s="61" t="s">
        <v>1893</v>
      </c>
      <c r="H303" s="61" t="s">
        <v>114</v>
      </c>
      <c r="I303" s="61" t="s">
        <v>115</v>
      </c>
      <c r="J303" s="61" t="s">
        <v>80</v>
      </c>
      <c r="K303" s="61" t="s">
        <v>145</v>
      </c>
      <c r="L303" s="61" t="s">
        <v>1894</v>
      </c>
      <c r="M303" s="61" t="s">
        <v>1890</v>
      </c>
      <c r="N303" s="61" t="s">
        <v>114</v>
      </c>
      <c r="O303" s="61" t="s">
        <v>115</v>
      </c>
      <c r="P303" s="61" t="s">
        <v>117</v>
      </c>
      <c r="Q303" s="61" t="s">
        <v>60</v>
      </c>
      <c r="R303" s="61" t="s">
        <v>1889</v>
      </c>
      <c r="S303" s="61" t="s">
        <v>1891</v>
      </c>
      <c r="T303" s="61" t="s">
        <v>114</v>
      </c>
      <c r="U303" s="61" t="s">
        <v>115</v>
      </c>
      <c r="V303" s="61" t="s">
        <v>80</v>
      </c>
      <c r="W303" s="61" t="s">
        <v>613</v>
      </c>
      <c r="X303" s="61" t="s">
        <v>1892</v>
      </c>
      <c r="Y303" s="61"/>
      <c r="Z303" s="61"/>
      <c r="AA303" s="61"/>
      <c r="AB303" s="61"/>
      <c r="AC303" s="63"/>
      <c r="AD303" s="64" t="s">
        <v>1905</v>
      </c>
      <c r="AE303" s="61" t="s">
        <v>1906</v>
      </c>
      <c r="AF303" s="61" t="s">
        <v>1903</v>
      </c>
      <c r="AG303" s="61" t="s">
        <v>1901</v>
      </c>
      <c r="AH303" s="61" t="s">
        <v>114</v>
      </c>
      <c r="AI303" s="61" t="s">
        <v>1902</v>
      </c>
      <c r="AJ303" s="61" t="s">
        <v>158</v>
      </c>
      <c r="AK303" s="61"/>
      <c r="AL303" s="61" t="s">
        <v>1903</v>
      </c>
      <c r="AM303" s="61" t="s">
        <v>1898</v>
      </c>
      <c r="AN303" s="61" t="s">
        <v>114</v>
      </c>
      <c r="AO303" s="61" t="s">
        <v>115</v>
      </c>
      <c r="AP303" s="61" t="s">
        <v>77</v>
      </c>
      <c r="AQ303" s="61"/>
      <c r="AR303" s="61" t="s">
        <v>1897</v>
      </c>
      <c r="AS303" s="61" t="s">
        <v>1899</v>
      </c>
      <c r="AT303" s="61" t="s">
        <v>114</v>
      </c>
      <c r="AU303" s="61" t="s">
        <v>115</v>
      </c>
      <c r="AV303" s="61" t="s">
        <v>117</v>
      </c>
      <c r="AW303" s="61" t="s">
        <v>180</v>
      </c>
      <c r="AX303" s="61" t="s">
        <v>1900</v>
      </c>
      <c r="AY303" s="61"/>
      <c r="AZ303" s="61"/>
      <c r="BA303" s="61"/>
      <c r="BB303" s="61"/>
      <c r="BC303" s="63"/>
    </row>
    <row r="304" spans="1:55" s="50" customFormat="1" x14ac:dyDescent="0.25">
      <c r="A304" s="59" t="s">
        <v>55</v>
      </c>
      <c r="B304" s="67" t="s">
        <v>55</v>
      </c>
      <c r="C304" s="68" t="s">
        <v>55</v>
      </c>
      <c r="D304" s="61" t="s">
        <v>1907</v>
      </c>
      <c r="E304" s="63" t="s">
        <v>3550</v>
      </c>
      <c r="F304" s="64" t="s">
        <v>1892</v>
      </c>
      <c r="G304" s="61" t="s">
        <v>1891</v>
      </c>
      <c r="H304" s="61" t="s">
        <v>114</v>
      </c>
      <c r="I304" s="61" t="s">
        <v>115</v>
      </c>
      <c r="J304" s="61" t="s">
        <v>80</v>
      </c>
      <c r="K304" s="61" t="s">
        <v>613</v>
      </c>
      <c r="L304" s="61" t="s">
        <v>1892</v>
      </c>
      <c r="M304" s="61" t="s">
        <v>1893</v>
      </c>
      <c r="N304" s="61" t="s">
        <v>114</v>
      </c>
      <c r="O304" s="61" t="s">
        <v>115</v>
      </c>
      <c r="P304" s="61" t="s">
        <v>80</v>
      </c>
      <c r="Q304" s="61" t="s">
        <v>145</v>
      </c>
      <c r="R304" s="61" t="s">
        <v>1894</v>
      </c>
      <c r="S304" s="61" t="s">
        <v>1890</v>
      </c>
      <c r="T304" s="61" t="s">
        <v>114</v>
      </c>
      <c r="U304" s="61" t="s">
        <v>115</v>
      </c>
      <c r="V304" s="61" t="s">
        <v>117</v>
      </c>
      <c r="W304" s="61" t="s">
        <v>60</v>
      </c>
      <c r="X304" s="61" t="s">
        <v>1889</v>
      </c>
      <c r="Y304" s="61"/>
      <c r="Z304" s="61"/>
      <c r="AA304" s="61"/>
      <c r="AB304" s="61"/>
      <c r="AC304" s="63"/>
      <c r="AD304" s="64" t="s">
        <v>1908</v>
      </c>
      <c r="AE304" s="61" t="s">
        <v>1909</v>
      </c>
      <c r="AF304" s="61" t="s">
        <v>1900</v>
      </c>
      <c r="AG304" s="61" t="s">
        <v>1899</v>
      </c>
      <c r="AH304" s="61" t="s">
        <v>114</v>
      </c>
      <c r="AI304" s="61" t="s">
        <v>115</v>
      </c>
      <c r="AJ304" s="61" t="s">
        <v>117</v>
      </c>
      <c r="AK304" s="61" t="s">
        <v>180</v>
      </c>
      <c r="AL304" s="61" t="s">
        <v>1900</v>
      </c>
      <c r="AM304" s="61" t="s">
        <v>1901</v>
      </c>
      <c r="AN304" s="61" t="s">
        <v>114</v>
      </c>
      <c r="AO304" s="61" t="s">
        <v>1902</v>
      </c>
      <c r="AP304" s="61" t="s">
        <v>158</v>
      </c>
      <c r="AQ304" s="61"/>
      <c r="AR304" s="61" t="s">
        <v>1903</v>
      </c>
      <c r="AS304" s="61" t="s">
        <v>1898</v>
      </c>
      <c r="AT304" s="61" t="s">
        <v>114</v>
      </c>
      <c r="AU304" s="61" t="s">
        <v>115</v>
      </c>
      <c r="AV304" s="61" t="s">
        <v>77</v>
      </c>
      <c r="AW304" s="61"/>
      <c r="AX304" s="61" t="s">
        <v>1897</v>
      </c>
      <c r="AY304" s="61"/>
      <c r="AZ304" s="61"/>
      <c r="BA304" s="61"/>
      <c r="BB304" s="61"/>
      <c r="BC304" s="63"/>
    </row>
    <row r="305" spans="1:55" s="50" customFormat="1" x14ac:dyDescent="0.25">
      <c r="A305" s="59" t="s">
        <v>55</v>
      </c>
      <c r="B305" s="67" t="s">
        <v>55</v>
      </c>
      <c r="C305" s="68" t="s">
        <v>55</v>
      </c>
      <c r="D305" s="61" t="s">
        <v>1910</v>
      </c>
      <c r="E305" s="63" t="s">
        <v>3551</v>
      </c>
      <c r="F305" s="64" t="s">
        <v>1911</v>
      </c>
      <c r="G305" s="61" t="s">
        <v>1912</v>
      </c>
      <c r="H305" s="61" t="s">
        <v>114</v>
      </c>
      <c r="I305" s="61" t="s">
        <v>115</v>
      </c>
      <c r="J305" s="61" t="s">
        <v>117</v>
      </c>
      <c r="K305" s="61" t="s">
        <v>210</v>
      </c>
      <c r="L305" s="61" t="s">
        <v>1911</v>
      </c>
      <c r="M305" s="61" t="s">
        <v>1913</v>
      </c>
      <c r="N305" s="61" t="s">
        <v>114</v>
      </c>
      <c r="O305" s="61" t="s">
        <v>115</v>
      </c>
      <c r="P305" s="61" t="s">
        <v>80</v>
      </c>
      <c r="Q305" s="61" t="s">
        <v>316</v>
      </c>
      <c r="R305" s="61" t="s">
        <v>1914</v>
      </c>
      <c r="S305" s="61" t="s">
        <v>1915</v>
      </c>
      <c r="T305" s="61" t="s">
        <v>114</v>
      </c>
      <c r="U305" s="61" t="s">
        <v>115</v>
      </c>
      <c r="V305" s="61" t="s">
        <v>80</v>
      </c>
      <c r="W305" s="61" t="s">
        <v>145</v>
      </c>
      <c r="X305" s="61" t="s">
        <v>1916</v>
      </c>
      <c r="Y305" s="61"/>
      <c r="Z305" s="61"/>
      <c r="AA305" s="61"/>
      <c r="AB305" s="61"/>
      <c r="AC305" s="63"/>
      <c r="AD305" s="64" t="s">
        <v>1917</v>
      </c>
      <c r="AE305" s="61" t="s">
        <v>1918</v>
      </c>
      <c r="AF305" s="61" t="s">
        <v>1919</v>
      </c>
      <c r="AG305" s="61" t="s">
        <v>1920</v>
      </c>
      <c r="AH305" s="61" t="s">
        <v>114</v>
      </c>
      <c r="AI305" s="61" t="s">
        <v>135</v>
      </c>
      <c r="AJ305" s="61" t="s">
        <v>117</v>
      </c>
      <c r="AK305" s="61" t="s">
        <v>1152</v>
      </c>
      <c r="AL305" s="61" t="s">
        <v>1919</v>
      </c>
      <c r="AM305" s="61" t="s">
        <v>1921</v>
      </c>
      <c r="AN305" s="61" t="s">
        <v>114</v>
      </c>
      <c r="AO305" s="61" t="s">
        <v>1922</v>
      </c>
      <c r="AP305" s="61" t="s">
        <v>132</v>
      </c>
      <c r="AQ305" s="61"/>
      <c r="AR305" s="61" t="s">
        <v>1923</v>
      </c>
      <c r="AS305" s="61" t="s">
        <v>1924</v>
      </c>
      <c r="AT305" s="61" t="s">
        <v>114</v>
      </c>
      <c r="AU305" s="61" t="s">
        <v>115</v>
      </c>
      <c r="AV305" s="61" t="s">
        <v>62</v>
      </c>
      <c r="AW305" s="61"/>
      <c r="AX305" s="61" t="s">
        <v>1881</v>
      </c>
      <c r="AY305" s="61"/>
      <c r="AZ305" s="61"/>
      <c r="BA305" s="61"/>
      <c r="BB305" s="61"/>
      <c r="BC305" s="63"/>
    </row>
    <row r="306" spans="1:55" s="50" customFormat="1" x14ac:dyDescent="0.25">
      <c r="A306" s="59" t="s">
        <v>55</v>
      </c>
      <c r="B306" s="67" t="s">
        <v>55</v>
      </c>
      <c r="C306" s="68" t="s">
        <v>55</v>
      </c>
      <c r="D306" s="61" t="s">
        <v>1925</v>
      </c>
      <c r="E306" s="63" t="s">
        <v>3552</v>
      </c>
      <c r="F306" s="64" t="s">
        <v>1916</v>
      </c>
      <c r="G306" s="61" t="s">
        <v>1915</v>
      </c>
      <c r="H306" s="61" t="s">
        <v>114</v>
      </c>
      <c r="I306" s="61" t="s">
        <v>115</v>
      </c>
      <c r="J306" s="61" t="s">
        <v>80</v>
      </c>
      <c r="K306" s="61" t="s">
        <v>145</v>
      </c>
      <c r="L306" s="61" t="s">
        <v>1916</v>
      </c>
      <c r="M306" s="61" t="s">
        <v>1912</v>
      </c>
      <c r="N306" s="61" t="s">
        <v>114</v>
      </c>
      <c r="O306" s="61" t="s">
        <v>115</v>
      </c>
      <c r="P306" s="61" t="s">
        <v>117</v>
      </c>
      <c r="Q306" s="61" t="s">
        <v>210</v>
      </c>
      <c r="R306" s="61" t="s">
        <v>1911</v>
      </c>
      <c r="S306" s="61" t="s">
        <v>1913</v>
      </c>
      <c r="T306" s="61" t="s">
        <v>114</v>
      </c>
      <c r="U306" s="61" t="s">
        <v>115</v>
      </c>
      <c r="V306" s="61" t="s">
        <v>80</v>
      </c>
      <c r="W306" s="61" t="s">
        <v>316</v>
      </c>
      <c r="X306" s="61" t="s">
        <v>1914</v>
      </c>
      <c r="Y306" s="61"/>
      <c r="Z306" s="61"/>
      <c r="AA306" s="61"/>
      <c r="AB306" s="61"/>
      <c r="AC306" s="63"/>
      <c r="AD306" s="64" t="s">
        <v>1926</v>
      </c>
      <c r="AE306" s="61" t="s">
        <v>1927</v>
      </c>
      <c r="AF306" s="61" t="s">
        <v>1881</v>
      </c>
      <c r="AG306" s="61" t="s">
        <v>1924</v>
      </c>
      <c r="AH306" s="61" t="s">
        <v>114</v>
      </c>
      <c r="AI306" s="61" t="s">
        <v>115</v>
      </c>
      <c r="AJ306" s="61" t="s">
        <v>62</v>
      </c>
      <c r="AK306" s="61"/>
      <c r="AL306" s="61" t="s">
        <v>1881</v>
      </c>
      <c r="AM306" s="61" t="s">
        <v>1920</v>
      </c>
      <c r="AN306" s="61" t="s">
        <v>114</v>
      </c>
      <c r="AO306" s="61" t="s">
        <v>135</v>
      </c>
      <c r="AP306" s="61" t="s">
        <v>117</v>
      </c>
      <c r="AQ306" s="61" t="s">
        <v>1152</v>
      </c>
      <c r="AR306" s="61" t="s">
        <v>1919</v>
      </c>
      <c r="AS306" s="61" t="s">
        <v>1921</v>
      </c>
      <c r="AT306" s="61" t="s">
        <v>114</v>
      </c>
      <c r="AU306" s="61" t="s">
        <v>1922</v>
      </c>
      <c r="AV306" s="61" t="s">
        <v>132</v>
      </c>
      <c r="AW306" s="61"/>
      <c r="AX306" s="61" t="s">
        <v>1923</v>
      </c>
      <c r="AY306" s="61"/>
      <c r="AZ306" s="61"/>
      <c r="BA306" s="61"/>
      <c r="BB306" s="61"/>
      <c r="BC306" s="63"/>
    </row>
    <row r="307" spans="1:55" s="50" customFormat="1" x14ac:dyDescent="0.25">
      <c r="A307" s="59" t="s">
        <v>55</v>
      </c>
      <c r="B307" s="67" t="s">
        <v>55</v>
      </c>
      <c r="C307" s="68" t="s">
        <v>55</v>
      </c>
      <c r="D307" s="61" t="s">
        <v>1928</v>
      </c>
      <c r="E307" s="63" t="s">
        <v>3553</v>
      </c>
      <c r="F307" s="64" t="s">
        <v>1914</v>
      </c>
      <c r="G307" s="61" t="s">
        <v>1913</v>
      </c>
      <c r="H307" s="61" t="s">
        <v>114</v>
      </c>
      <c r="I307" s="61" t="s">
        <v>115</v>
      </c>
      <c r="J307" s="61" t="s">
        <v>80</v>
      </c>
      <c r="K307" s="61" t="s">
        <v>316</v>
      </c>
      <c r="L307" s="61" t="s">
        <v>1914</v>
      </c>
      <c r="M307" s="61" t="s">
        <v>1915</v>
      </c>
      <c r="N307" s="61" t="s">
        <v>114</v>
      </c>
      <c r="O307" s="61" t="s">
        <v>115</v>
      </c>
      <c r="P307" s="61" t="s">
        <v>80</v>
      </c>
      <c r="Q307" s="61" t="s">
        <v>145</v>
      </c>
      <c r="R307" s="61" t="s">
        <v>1916</v>
      </c>
      <c r="S307" s="61" t="s">
        <v>1912</v>
      </c>
      <c r="T307" s="61" t="s">
        <v>114</v>
      </c>
      <c r="U307" s="61" t="s">
        <v>115</v>
      </c>
      <c r="V307" s="61" t="s">
        <v>117</v>
      </c>
      <c r="W307" s="61" t="s">
        <v>210</v>
      </c>
      <c r="X307" s="61" t="s">
        <v>1911</v>
      </c>
      <c r="Y307" s="61"/>
      <c r="Z307" s="61"/>
      <c r="AA307" s="61"/>
      <c r="AB307" s="61"/>
      <c r="AC307" s="63"/>
      <c r="AD307" s="64" t="s">
        <v>1929</v>
      </c>
      <c r="AE307" s="61" t="s">
        <v>1930</v>
      </c>
      <c r="AF307" s="61" t="s">
        <v>1923</v>
      </c>
      <c r="AG307" s="61" t="s">
        <v>1921</v>
      </c>
      <c r="AH307" s="61" t="s">
        <v>114</v>
      </c>
      <c r="AI307" s="61" t="s">
        <v>1922</v>
      </c>
      <c r="AJ307" s="61" t="s">
        <v>132</v>
      </c>
      <c r="AK307" s="61"/>
      <c r="AL307" s="61" t="s">
        <v>1923</v>
      </c>
      <c r="AM307" s="61" t="s">
        <v>1924</v>
      </c>
      <c r="AN307" s="61" t="s">
        <v>114</v>
      </c>
      <c r="AO307" s="61" t="s">
        <v>115</v>
      </c>
      <c r="AP307" s="61" t="s">
        <v>62</v>
      </c>
      <c r="AQ307" s="61"/>
      <c r="AR307" s="61" t="s">
        <v>1881</v>
      </c>
      <c r="AS307" s="61" t="s">
        <v>1920</v>
      </c>
      <c r="AT307" s="61" t="s">
        <v>114</v>
      </c>
      <c r="AU307" s="61" t="s">
        <v>135</v>
      </c>
      <c r="AV307" s="61" t="s">
        <v>117</v>
      </c>
      <c r="AW307" s="61" t="s">
        <v>1152</v>
      </c>
      <c r="AX307" s="61" t="s">
        <v>1919</v>
      </c>
      <c r="AY307" s="61"/>
      <c r="AZ307" s="61"/>
      <c r="BA307" s="61"/>
      <c r="BB307" s="61"/>
      <c r="BC307" s="63"/>
    </row>
    <row r="308" spans="1:55" s="50" customFormat="1" x14ac:dyDescent="0.25">
      <c r="A308" s="59" t="s">
        <v>55</v>
      </c>
      <c r="B308" s="67" t="s">
        <v>55</v>
      </c>
      <c r="C308" s="68" t="s">
        <v>55</v>
      </c>
      <c r="D308" s="61" t="s">
        <v>1931</v>
      </c>
      <c r="E308" s="63" t="s">
        <v>3554</v>
      </c>
      <c r="F308" s="64" t="s">
        <v>1932</v>
      </c>
      <c r="G308" s="61" t="s">
        <v>1933</v>
      </c>
      <c r="H308" s="61" t="s">
        <v>114</v>
      </c>
      <c r="I308" s="61" t="s">
        <v>115</v>
      </c>
      <c r="J308" s="61" t="s">
        <v>117</v>
      </c>
      <c r="K308" s="61" t="s">
        <v>92</v>
      </c>
      <c r="L308" s="61" t="s">
        <v>1932</v>
      </c>
      <c r="M308" s="61" t="s">
        <v>1934</v>
      </c>
      <c r="N308" s="61" t="s">
        <v>114</v>
      </c>
      <c r="O308" s="61" t="s">
        <v>115</v>
      </c>
      <c r="P308" s="61" t="s">
        <v>80</v>
      </c>
      <c r="Q308" s="61" t="s">
        <v>613</v>
      </c>
      <c r="R308" s="61" t="s">
        <v>1935</v>
      </c>
      <c r="S308" s="61" t="s">
        <v>1936</v>
      </c>
      <c r="T308" s="61" t="s">
        <v>114</v>
      </c>
      <c r="U308" s="61" t="s">
        <v>115</v>
      </c>
      <c r="V308" s="61" t="s">
        <v>117</v>
      </c>
      <c r="W308" s="61" t="s">
        <v>60</v>
      </c>
      <c r="X308" s="61" t="s">
        <v>1889</v>
      </c>
      <c r="Y308" s="61"/>
      <c r="Z308" s="61"/>
      <c r="AA308" s="61"/>
      <c r="AB308" s="61"/>
      <c r="AC308" s="63"/>
      <c r="AD308" s="64" t="s">
        <v>1937</v>
      </c>
      <c r="AE308" s="61" t="s">
        <v>1938</v>
      </c>
      <c r="AF308" s="61" t="s">
        <v>1939</v>
      </c>
      <c r="AG308" s="61" t="s">
        <v>1940</v>
      </c>
      <c r="AH308" s="61" t="s">
        <v>114</v>
      </c>
      <c r="AI308" s="61" t="s">
        <v>115</v>
      </c>
      <c r="AJ308" s="61" t="s">
        <v>77</v>
      </c>
      <c r="AK308" s="61"/>
      <c r="AL308" s="61" t="s">
        <v>1939</v>
      </c>
      <c r="AM308" s="61" t="s">
        <v>1941</v>
      </c>
      <c r="AN308" s="61" t="s">
        <v>114</v>
      </c>
      <c r="AO308" s="61" t="s">
        <v>115</v>
      </c>
      <c r="AP308" s="61" t="s">
        <v>75</v>
      </c>
      <c r="AQ308" s="61"/>
      <c r="AR308" s="61" t="s">
        <v>1942</v>
      </c>
      <c r="AS308" s="61" t="s">
        <v>1943</v>
      </c>
      <c r="AT308" s="61" t="s">
        <v>114</v>
      </c>
      <c r="AU308" s="61" t="s">
        <v>128</v>
      </c>
      <c r="AV308" s="61" t="s">
        <v>117</v>
      </c>
      <c r="AW308" s="61" t="s">
        <v>1944</v>
      </c>
      <c r="AX308" s="61" t="s">
        <v>1945</v>
      </c>
      <c r="AY308" s="61"/>
      <c r="AZ308" s="61"/>
      <c r="BA308" s="61"/>
      <c r="BB308" s="61"/>
      <c r="BC308" s="63"/>
    </row>
    <row r="309" spans="1:55" s="50" customFormat="1" x14ac:dyDescent="0.25">
      <c r="A309" s="59" t="s">
        <v>55</v>
      </c>
      <c r="B309" s="67" t="s">
        <v>55</v>
      </c>
      <c r="C309" s="68" t="s">
        <v>55</v>
      </c>
      <c r="D309" s="61" t="s">
        <v>1946</v>
      </c>
      <c r="E309" s="63" t="s">
        <v>3555</v>
      </c>
      <c r="F309" s="64" t="s">
        <v>1889</v>
      </c>
      <c r="G309" s="61" t="s">
        <v>1936</v>
      </c>
      <c r="H309" s="61" t="s">
        <v>114</v>
      </c>
      <c r="I309" s="61" t="s">
        <v>115</v>
      </c>
      <c r="J309" s="61" t="s">
        <v>117</v>
      </c>
      <c r="K309" s="61" t="s">
        <v>60</v>
      </c>
      <c r="L309" s="61" t="s">
        <v>1889</v>
      </c>
      <c r="M309" s="61" t="s">
        <v>1933</v>
      </c>
      <c r="N309" s="61" t="s">
        <v>114</v>
      </c>
      <c r="O309" s="61" t="s">
        <v>115</v>
      </c>
      <c r="P309" s="61" t="s">
        <v>117</v>
      </c>
      <c r="Q309" s="61" t="s">
        <v>92</v>
      </c>
      <c r="R309" s="61" t="s">
        <v>1932</v>
      </c>
      <c r="S309" s="61" t="s">
        <v>1934</v>
      </c>
      <c r="T309" s="61" t="s">
        <v>114</v>
      </c>
      <c r="U309" s="61" t="s">
        <v>115</v>
      </c>
      <c r="V309" s="61" t="s">
        <v>80</v>
      </c>
      <c r="W309" s="61" t="s">
        <v>613</v>
      </c>
      <c r="X309" s="61" t="s">
        <v>1935</v>
      </c>
      <c r="Y309" s="61"/>
      <c r="Z309" s="61"/>
      <c r="AA309" s="61"/>
      <c r="AB309" s="61"/>
      <c r="AC309" s="63"/>
      <c r="AD309" s="64" t="s">
        <v>1947</v>
      </c>
      <c r="AE309" s="61" t="s">
        <v>1948</v>
      </c>
      <c r="AF309" s="61" t="s">
        <v>1945</v>
      </c>
      <c r="AG309" s="61" t="s">
        <v>1943</v>
      </c>
      <c r="AH309" s="61" t="s">
        <v>114</v>
      </c>
      <c r="AI309" s="61" t="s">
        <v>128</v>
      </c>
      <c r="AJ309" s="61" t="s">
        <v>117</v>
      </c>
      <c r="AK309" s="61" t="s">
        <v>1944</v>
      </c>
      <c r="AL309" s="61" t="s">
        <v>1945</v>
      </c>
      <c r="AM309" s="61" t="s">
        <v>1940</v>
      </c>
      <c r="AN309" s="61" t="s">
        <v>114</v>
      </c>
      <c r="AO309" s="61" t="s">
        <v>115</v>
      </c>
      <c r="AP309" s="61" t="s">
        <v>77</v>
      </c>
      <c r="AQ309" s="61"/>
      <c r="AR309" s="61" t="s">
        <v>1939</v>
      </c>
      <c r="AS309" s="61" t="s">
        <v>1941</v>
      </c>
      <c r="AT309" s="61" t="s">
        <v>114</v>
      </c>
      <c r="AU309" s="61" t="s">
        <v>115</v>
      </c>
      <c r="AV309" s="61" t="s">
        <v>75</v>
      </c>
      <c r="AW309" s="61"/>
      <c r="AX309" s="61" t="s">
        <v>1942</v>
      </c>
      <c r="AY309" s="61"/>
      <c r="AZ309" s="61"/>
      <c r="BA309" s="61"/>
      <c r="BB309" s="61"/>
      <c r="BC309" s="63"/>
    </row>
    <row r="310" spans="1:55" s="50" customFormat="1" x14ac:dyDescent="0.25">
      <c r="A310" s="59" t="s">
        <v>55</v>
      </c>
      <c r="B310" s="67" t="s">
        <v>55</v>
      </c>
      <c r="C310" s="68" t="s">
        <v>55</v>
      </c>
      <c r="D310" s="61" t="s">
        <v>1949</v>
      </c>
      <c r="E310" s="63" t="s">
        <v>3556</v>
      </c>
      <c r="F310" s="64" t="s">
        <v>1935</v>
      </c>
      <c r="G310" s="61" t="s">
        <v>1934</v>
      </c>
      <c r="H310" s="61" t="s">
        <v>114</v>
      </c>
      <c r="I310" s="61" t="s">
        <v>115</v>
      </c>
      <c r="J310" s="61" t="s">
        <v>80</v>
      </c>
      <c r="K310" s="61" t="s">
        <v>613</v>
      </c>
      <c r="L310" s="61" t="s">
        <v>1935</v>
      </c>
      <c r="M310" s="61" t="s">
        <v>1936</v>
      </c>
      <c r="N310" s="61" t="s">
        <v>114</v>
      </c>
      <c r="O310" s="61" t="s">
        <v>115</v>
      </c>
      <c r="P310" s="61" t="s">
        <v>117</v>
      </c>
      <c r="Q310" s="61" t="s">
        <v>60</v>
      </c>
      <c r="R310" s="61" t="s">
        <v>1889</v>
      </c>
      <c r="S310" s="61" t="s">
        <v>1933</v>
      </c>
      <c r="T310" s="61" t="s">
        <v>114</v>
      </c>
      <c r="U310" s="61" t="s">
        <v>115</v>
      </c>
      <c r="V310" s="61" t="s">
        <v>117</v>
      </c>
      <c r="W310" s="61" t="s">
        <v>92</v>
      </c>
      <c r="X310" s="61" t="s">
        <v>1932</v>
      </c>
      <c r="Y310" s="61"/>
      <c r="Z310" s="61"/>
      <c r="AA310" s="61"/>
      <c r="AB310" s="61"/>
      <c r="AC310" s="63"/>
      <c r="AD310" s="64" t="s">
        <v>1950</v>
      </c>
      <c r="AE310" s="61" t="s">
        <v>1951</v>
      </c>
      <c r="AF310" s="61" t="s">
        <v>1942</v>
      </c>
      <c r="AG310" s="61" t="s">
        <v>1941</v>
      </c>
      <c r="AH310" s="61" t="s">
        <v>114</v>
      </c>
      <c r="AI310" s="61" t="s">
        <v>115</v>
      </c>
      <c r="AJ310" s="61" t="s">
        <v>75</v>
      </c>
      <c r="AK310" s="61"/>
      <c r="AL310" s="61" t="s">
        <v>1942</v>
      </c>
      <c r="AM310" s="61" t="s">
        <v>1943</v>
      </c>
      <c r="AN310" s="61" t="s">
        <v>114</v>
      </c>
      <c r="AO310" s="61" t="s">
        <v>128</v>
      </c>
      <c r="AP310" s="61" t="s">
        <v>117</v>
      </c>
      <c r="AQ310" s="61" t="s">
        <v>1944</v>
      </c>
      <c r="AR310" s="61" t="s">
        <v>1945</v>
      </c>
      <c r="AS310" s="61" t="s">
        <v>1940</v>
      </c>
      <c r="AT310" s="61" t="s">
        <v>114</v>
      </c>
      <c r="AU310" s="61" t="s">
        <v>115</v>
      </c>
      <c r="AV310" s="61" t="s">
        <v>77</v>
      </c>
      <c r="AW310" s="61"/>
      <c r="AX310" s="61" t="s">
        <v>1939</v>
      </c>
      <c r="AY310" s="61"/>
      <c r="AZ310" s="61"/>
      <c r="BA310" s="61"/>
      <c r="BB310" s="61"/>
      <c r="BC310" s="63"/>
    </row>
    <row r="311" spans="1:55" s="50" customFormat="1" x14ac:dyDescent="0.25">
      <c r="A311" s="59" t="s">
        <v>55</v>
      </c>
      <c r="B311" s="67" t="s">
        <v>55</v>
      </c>
      <c r="C311" s="68" t="s">
        <v>55</v>
      </c>
      <c r="D311" s="61" t="s">
        <v>1952</v>
      </c>
      <c r="E311" s="63" t="s">
        <v>3557</v>
      </c>
      <c r="F311" s="64" t="s">
        <v>1932</v>
      </c>
      <c r="G311" s="61" t="s">
        <v>1953</v>
      </c>
      <c r="H311" s="61" t="s">
        <v>114</v>
      </c>
      <c r="I311" s="61" t="s">
        <v>115</v>
      </c>
      <c r="J311" s="61" t="s">
        <v>117</v>
      </c>
      <c r="K311" s="61" t="s">
        <v>92</v>
      </c>
      <c r="L311" s="61" t="s">
        <v>1932</v>
      </c>
      <c r="M311" s="61" t="s">
        <v>1954</v>
      </c>
      <c r="N311" s="61" t="s">
        <v>114</v>
      </c>
      <c r="O311" s="61" t="s">
        <v>115</v>
      </c>
      <c r="P311" s="61" t="s">
        <v>80</v>
      </c>
      <c r="Q311" s="61"/>
      <c r="R311" s="61" t="s">
        <v>1955</v>
      </c>
      <c r="S311" s="61" t="s">
        <v>1956</v>
      </c>
      <c r="T311" s="61" t="s">
        <v>114</v>
      </c>
      <c r="U311" s="61" t="s">
        <v>115</v>
      </c>
      <c r="V311" s="61" t="s">
        <v>117</v>
      </c>
      <c r="W311" s="61" t="s">
        <v>210</v>
      </c>
      <c r="X311" s="61" t="s">
        <v>1957</v>
      </c>
      <c r="Y311" s="61"/>
      <c r="Z311" s="61"/>
      <c r="AA311" s="61"/>
      <c r="AB311" s="61"/>
      <c r="AC311" s="63"/>
      <c r="AD311" s="64" t="s">
        <v>1958</v>
      </c>
      <c r="AE311" s="61" t="s">
        <v>1959</v>
      </c>
      <c r="AF311" s="61" t="s">
        <v>1960</v>
      </c>
      <c r="AG311" s="61" t="s">
        <v>1961</v>
      </c>
      <c r="AH311" s="61" t="s">
        <v>114</v>
      </c>
      <c r="AI311" s="61" t="s">
        <v>1962</v>
      </c>
      <c r="AJ311" s="61" t="s">
        <v>132</v>
      </c>
      <c r="AK311" s="61"/>
      <c r="AL311" s="61" t="s">
        <v>1960</v>
      </c>
      <c r="AM311" s="61" t="s">
        <v>1963</v>
      </c>
      <c r="AN311" s="61" t="s">
        <v>114</v>
      </c>
      <c r="AO311" s="61" t="s">
        <v>115</v>
      </c>
      <c r="AP311" s="61" t="s">
        <v>75</v>
      </c>
      <c r="AQ311" s="61"/>
      <c r="AR311" s="61" t="s">
        <v>1964</v>
      </c>
      <c r="AS311" s="61" t="s">
        <v>1965</v>
      </c>
      <c r="AT311" s="61" t="s">
        <v>114</v>
      </c>
      <c r="AU311" s="61" t="s">
        <v>128</v>
      </c>
      <c r="AV311" s="61" t="s">
        <v>303</v>
      </c>
      <c r="AW311" s="61" t="s">
        <v>1966</v>
      </c>
      <c r="AX311" s="61" t="s">
        <v>1967</v>
      </c>
      <c r="AY311" s="61"/>
      <c r="AZ311" s="61"/>
      <c r="BA311" s="61"/>
      <c r="BB311" s="61"/>
      <c r="BC311" s="63"/>
    </row>
    <row r="312" spans="1:55" s="50" customFormat="1" x14ac:dyDescent="0.25">
      <c r="A312" s="59" t="s">
        <v>55</v>
      </c>
      <c r="B312" s="67" t="s">
        <v>55</v>
      </c>
      <c r="C312" s="68" t="s">
        <v>55</v>
      </c>
      <c r="D312" s="61" t="s">
        <v>1968</v>
      </c>
      <c r="E312" s="63" t="s">
        <v>3558</v>
      </c>
      <c r="F312" s="64" t="s">
        <v>1957</v>
      </c>
      <c r="G312" s="61" t="s">
        <v>1956</v>
      </c>
      <c r="H312" s="61" t="s">
        <v>114</v>
      </c>
      <c r="I312" s="61" t="s">
        <v>115</v>
      </c>
      <c r="J312" s="61" t="s">
        <v>117</v>
      </c>
      <c r="K312" s="61" t="s">
        <v>210</v>
      </c>
      <c r="L312" s="61" t="s">
        <v>1957</v>
      </c>
      <c r="M312" s="61" t="s">
        <v>1953</v>
      </c>
      <c r="N312" s="61" t="s">
        <v>114</v>
      </c>
      <c r="O312" s="61" t="s">
        <v>115</v>
      </c>
      <c r="P312" s="61" t="s">
        <v>117</v>
      </c>
      <c r="Q312" s="61" t="s">
        <v>92</v>
      </c>
      <c r="R312" s="61" t="s">
        <v>1932</v>
      </c>
      <c r="S312" s="61" t="s">
        <v>1954</v>
      </c>
      <c r="T312" s="61" t="s">
        <v>114</v>
      </c>
      <c r="U312" s="61" t="s">
        <v>115</v>
      </c>
      <c r="V312" s="61" t="s">
        <v>80</v>
      </c>
      <c r="W312" s="61"/>
      <c r="X312" s="61" t="s">
        <v>1955</v>
      </c>
      <c r="Y312" s="61"/>
      <c r="Z312" s="61"/>
      <c r="AA312" s="61"/>
      <c r="AB312" s="61"/>
      <c r="AC312" s="63"/>
      <c r="AD312" s="64" t="s">
        <v>1969</v>
      </c>
      <c r="AE312" s="61" t="s">
        <v>1970</v>
      </c>
      <c r="AF312" s="61" t="s">
        <v>1967</v>
      </c>
      <c r="AG312" s="61" t="s">
        <v>1965</v>
      </c>
      <c r="AH312" s="61" t="s">
        <v>114</v>
      </c>
      <c r="AI312" s="61" t="s">
        <v>128</v>
      </c>
      <c r="AJ312" s="61" t="s">
        <v>303</v>
      </c>
      <c r="AK312" s="61" t="s">
        <v>1966</v>
      </c>
      <c r="AL312" s="61" t="s">
        <v>1967</v>
      </c>
      <c r="AM312" s="61" t="s">
        <v>1961</v>
      </c>
      <c r="AN312" s="61" t="s">
        <v>114</v>
      </c>
      <c r="AO312" s="61" t="s">
        <v>1962</v>
      </c>
      <c r="AP312" s="61" t="s">
        <v>132</v>
      </c>
      <c r="AQ312" s="61"/>
      <c r="AR312" s="61" t="s">
        <v>1960</v>
      </c>
      <c r="AS312" s="61" t="s">
        <v>1963</v>
      </c>
      <c r="AT312" s="61" t="s">
        <v>114</v>
      </c>
      <c r="AU312" s="61" t="s">
        <v>115</v>
      </c>
      <c r="AV312" s="61" t="s">
        <v>75</v>
      </c>
      <c r="AW312" s="61"/>
      <c r="AX312" s="61" t="s">
        <v>1964</v>
      </c>
      <c r="AY312" s="61"/>
      <c r="AZ312" s="61"/>
      <c r="BA312" s="61"/>
      <c r="BB312" s="61"/>
      <c r="BC312" s="63"/>
    </row>
    <row r="313" spans="1:55" s="50" customFormat="1" x14ac:dyDescent="0.25">
      <c r="A313" s="59" t="s">
        <v>55</v>
      </c>
      <c r="B313" s="67" t="s">
        <v>55</v>
      </c>
      <c r="C313" s="68" t="s">
        <v>55</v>
      </c>
      <c r="D313" s="61" t="s">
        <v>1971</v>
      </c>
      <c r="E313" s="63" t="s">
        <v>3559</v>
      </c>
      <c r="F313" s="64" t="s">
        <v>1955</v>
      </c>
      <c r="G313" s="61" t="s">
        <v>1954</v>
      </c>
      <c r="H313" s="61" t="s">
        <v>114</v>
      </c>
      <c r="I313" s="61" t="s">
        <v>115</v>
      </c>
      <c r="J313" s="61" t="s">
        <v>80</v>
      </c>
      <c r="K313" s="61"/>
      <c r="L313" s="61" t="s">
        <v>1955</v>
      </c>
      <c r="M313" s="61" t="s">
        <v>1956</v>
      </c>
      <c r="N313" s="61" t="s">
        <v>114</v>
      </c>
      <c r="O313" s="61" t="s">
        <v>115</v>
      </c>
      <c r="P313" s="61" t="s">
        <v>117</v>
      </c>
      <c r="Q313" s="61" t="s">
        <v>210</v>
      </c>
      <c r="R313" s="61" t="s">
        <v>1957</v>
      </c>
      <c r="S313" s="61" t="s">
        <v>1953</v>
      </c>
      <c r="T313" s="61" t="s">
        <v>114</v>
      </c>
      <c r="U313" s="61" t="s">
        <v>115</v>
      </c>
      <c r="V313" s="61" t="s">
        <v>117</v>
      </c>
      <c r="W313" s="61" t="s">
        <v>92</v>
      </c>
      <c r="X313" s="61" t="s">
        <v>1932</v>
      </c>
      <c r="Y313" s="61"/>
      <c r="Z313" s="61"/>
      <c r="AA313" s="61"/>
      <c r="AB313" s="61"/>
      <c r="AC313" s="63"/>
      <c r="AD313" s="64" t="s">
        <v>1972</v>
      </c>
      <c r="AE313" s="61" t="s">
        <v>1973</v>
      </c>
      <c r="AF313" s="61" t="s">
        <v>1964</v>
      </c>
      <c r="AG313" s="61" t="s">
        <v>1963</v>
      </c>
      <c r="AH313" s="61" t="s">
        <v>114</v>
      </c>
      <c r="AI313" s="61" t="s">
        <v>115</v>
      </c>
      <c r="AJ313" s="61" t="s">
        <v>75</v>
      </c>
      <c r="AK313" s="61"/>
      <c r="AL313" s="61" t="s">
        <v>1964</v>
      </c>
      <c r="AM313" s="61" t="s">
        <v>1965</v>
      </c>
      <c r="AN313" s="61" t="s">
        <v>114</v>
      </c>
      <c r="AO313" s="61" t="s">
        <v>128</v>
      </c>
      <c r="AP313" s="61" t="s">
        <v>303</v>
      </c>
      <c r="AQ313" s="61" t="s">
        <v>1966</v>
      </c>
      <c r="AR313" s="61" t="s">
        <v>1967</v>
      </c>
      <c r="AS313" s="61" t="s">
        <v>1961</v>
      </c>
      <c r="AT313" s="61" t="s">
        <v>114</v>
      </c>
      <c r="AU313" s="61" t="s">
        <v>1962</v>
      </c>
      <c r="AV313" s="61" t="s">
        <v>132</v>
      </c>
      <c r="AW313" s="61"/>
      <c r="AX313" s="61" t="s">
        <v>1960</v>
      </c>
      <c r="AY313" s="61"/>
      <c r="AZ313" s="61"/>
      <c r="BA313" s="61"/>
      <c r="BB313" s="61"/>
      <c r="BC313" s="63"/>
    </row>
    <row r="314" spans="1:55" s="50" customFormat="1" x14ac:dyDescent="0.25">
      <c r="A314" s="59" t="s">
        <v>55</v>
      </c>
      <c r="B314" s="67" t="s">
        <v>55</v>
      </c>
      <c r="C314" s="68" t="s">
        <v>55</v>
      </c>
      <c r="D314" s="61" t="s">
        <v>1974</v>
      </c>
      <c r="E314" s="63" t="s">
        <v>3560</v>
      </c>
      <c r="F314" s="64" t="s">
        <v>1932</v>
      </c>
      <c r="G314" s="61" t="s">
        <v>1975</v>
      </c>
      <c r="H314" s="61" t="s">
        <v>114</v>
      </c>
      <c r="I314" s="61" t="s">
        <v>115</v>
      </c>
      <c r="J314" s="61" t="s">
        <v>117</v>
      </c>
      <c r="K314" s="61" t="s">
        <v>92</v>
      </c>
      <c r="L314" s="61" t="s">
        <v>1932</v>
      </c>
      <c r="M314" s="61" t="s">
        <v>1976</v>
      </c>
      <c r="N314" s="61" t="s">
        <v>114</v>
      </c>
      <c r="O314" s="61" t="s">
        <v>115</v>
      </c>
      <c r="P314" s="61" t="s">
        <v>80</v>
      </c>
      <c r="Q314" s="61" t="s">
        <v>316</v>
      </c>
      <c r="R314" s="61" t="s">
        <v>1977</v>
      </c>
      <c r="S314" s="61" t="s">
        <v>1978</v>
      </c>
      <c r="T314" s="61" t="s">
        <v>114</v>
      </c>
      <c r="U314" s="61" t="s">
        <v>115</v>
      </c>
      <c r="V314" s="61" t="s">
        <v>117</v>
      </c>
      <c r="W314" s="61" t="s">
        <v>89</v>
      </c>
      <c r="X314" s="61" t="s">
        <v>3233</v>
      </c>
      <c r="Y314" s="61"/>
      <c r="Z314" s="61"/>
      <c r="AA314" s="61"/>
      <c r="AB314" s="61"/>
      <c r="AC314" s="63"/>
      <c r="AD314" s="64" t="s">
        <v>1979</v>
      </c>
      <c r="AE314" s="61" t="s">
        <v>1980</v>
      </c>
      <c r="AF314" s="61" t="s">
        <v>1981</v>
      </c>
      <c r="AG314" s="61" t="s">
        <v>1982</v>
      </c>
      <c r="AH314" s="61" t="s">
        <v>114</v>
      </c>
      <c r="AI314" s="61" t="s">
        <v>115</v>
      </c>
      <c r="AJ314" s="61" t="s">
        <v>77</v>
      </c>
      <c r="AK314" s="61"/>
      <c r="AL314" s="61" t="s">
        <v>1981</v>
      </c>
      <c r="AM314" s="61" t="s">
        <v>1983</v>
      </c>
      <c r="AN314" s="61" t="s">
        <v>114</v>
      </c>
      <c r="AO314" s="61" t="s">
        <v>115</v>
      </c>
      <c r="AP314" s="61" t="s">
        <v>117</v>
      </c>
      <c r="AQ314" s="61" t="s">
        <v>263</v>
      </c>
      <c r="AR314" s="61" t="s">
        <v>1984</v>
      </c>
      <c r="AS314" s="61" t="s">
        <v>1985</v>
      </c>
      <c r="AT314" s="61" t="s">
        <v>114</v>
      </c>
      <c r="AU314" s="61" t="s">
        <v>128</v>
      </c>
      <c r="AV314" s="61" t="s">
        <v>130</v>
      </c>
      <c r="AW314" s="61" t="s">
        <v>461</v>
      </c>
      <c r="AX314" s="61" t="s">
        <v>1986</v>
      </c>
      <c r="AY314" s="61"/>
      <c r="AZ314" s="61"/>
      <c r="BA314" s="61"/>
      <c r="BB314" s="61"/>
      <c r="BC314" s="63"/>
    </row>
    <row r="315" spans="1:55" s="50" customFormat="1" x14ac:dyDescent="0.25">
      <c r="A315" s="59" t="s">
        <v>55</v>
      </c>
      <c r="B315" s="67" t="s">
        <v>55</v>
      </c>
      <c r="C315" s="68" t="s">
        <v>55</v>
      </c>
      <c r="D315" s="61" t="s">
        <v>1987</v>
      </c>
      <c r="E315" s="63" t="s">
        <v>3561</v>
      </c>
      <c r="F315" s="64" t="s">
        <v>3233</v>
      </c>
      <c r="G315" s="61" t="s">
        <v>1978</v>
      </c>
      <c r="H315" s="61" t="s">
        <v>114</v>
      </c>
      <c r="I315" s="61" t="s">
        <v>115</v>
      </c>
      <c r="J315" s="61" t="s">
        <v>117</v>
      </c>
      <c r="K315" s="61" t="s">
        <v>89</v>
      </c>
      <c r="L315" s="61" t="s">
        <v>3233</v>
      </c>
      <c r="M315" s="61" t="s">
        <v>1975</v>
      </c>
      <c r="N315" s="61" t="s">
        <v>114</v>
      </c>
      <c r="O315" s="61" t="s">
        <v>115</v>
      </c>
      <c r="P315" s="61" t="s">
        <v>117</v>
      </c>
      <c r="Q315" s="61" t="s">
        <v>92</v>
      </c>
      <c r="R315" s="61" t="s">
        <v>1932</v>
      </c>
      <c r="S315" s="61" t="s">
        <v>1976</v>
      </c>
      <c r="T315" s="61" t="s">
        <v>114</v>
      </c>
      <c r="U315" s="61" t="s">
        <v>115</v>
      </c>
      <c r="V315" s="61" t="s">
        <v>80</v>
      </c>
      <c r="W315" s="61" t="s">
        <v>316</v>
      </c>
      <c r="X315" s="61" t="s">
        <v>1977</v>
      </c>
      <c r="Y315" s="61"/>
      <c r="Z315" s="61"/>
      <c r="AA315" s="61"/>
      <c r="AB315" s="61"/>
      <c r="AC315" s="63"/>
      <c r="AD315" s="64" t="s">
        <v>1988</v>
      </c>
      <c r="AE315" s="61" t="s">
        <v>1989</v>
      </c>
      <c r="AF315" s="61" t="s">
        <v>1986</v>
      </c>
      <c r="AG315" s="61" t="s">
        <v>1985</v>
      </c>
      <c r="AH315" s="61" t="s">
        <v>114</v>
      </c>
      <c r="AI315" s="61" t="s">
        <v>128</v>
      </c>
      <c r="AJ315" s="61" t="s">
        <v>130</v>
      </c>
      <c r="AK315" s="61" t="s">
        <v>461</v>
      </c>
      <c r="AL315" s="61" t="s">
        <v>1986</v>
      </c>
      <c r="AM315" s="61" t="s">
        <v>1982</v>
      </c>
      <c r="AN315" s="61" t="s">
        <v>114</v>
      </c>
      <c r="AO315" s="61" t="s">
        <v>115</v>
      </c>
      <c r="AP315" s="61" t="s">
        <v>77</v>
      </c>
      <c r="AQ315" s="61"/>
      <c r="AR315" s="61" t="s">
        <v>1981</v>
      </c>
      <c r="AS315" s="61" t="s">
        <v>1983</v>
      </c>
      <c r="AT315" s="61" t="s">
        <v>114</v>
      </c>
      <c r="AU315" s="61" t="s">
        <v>115</v>
      </c>
      <c r="AV315" s="61" t="s">
        <v>117</v>
      </c>
      <c r="AW315" s="61" t="s">
        <v>263</v>
      </c>
      <c r="AX315" s="61" t="s">
        <v>1984</v>
      </c>
      <c r="AY315" s="61"/>
      <c r="AZ315" s="61"/>
      <c r="BA315" s="61"/>
      <c r="BB315" s="61"/>
      <c r="BC315" s="63"/>
    </row>
    <row r="316" spans="1:55" s="50" customFormat="1" x14ac:dyDescent="0.25">
      <c r="A316" s="59" t="s">
        <v>55</v>
      </c>
      <c r="B316" s="67" t="s">
        <v>55</v>
      </c>
      <c r="C316" s="68" t="s">
        <v>55</v>
      </c>
      <c r="D316" s="61" t="s">
        <v>1990</v>
      </c>
      <c r="E316" s="63" t="s">
        <v>3562</v>
      </c>
      <c r="F316" s="64" t="s">
        <v>1977</v>
      </c>
      <c r="G316" s="61" t="s">
        <v>1976</v>
      </c>
      <c r="H316" s="61" t="s">
        <v>114</v>
      </c>
      <c r="I316" s="61" t="s">
        <v>115</v>
      </c>
      <c r="J316" s="61" t="s">
        <v>80</v>
      </c>
      <c r="K316" s="61" t="s">
        <v>316</v>
      </c>
      <c r="L316" s="61" t="s">
        <v>1977</v>
      </c>
      <c r="M316" s="61" t="s">
        <v>1978</v>
      </c>
      <c r="N316" s="61" t="s">
        <v>114</v>
      </c>
      <c r="O316" s="61" t="s">
        <v>115</v>
      </c>
      <c r="P316" s="61" t="s">
        <v>117</v>
      </c>
      <c r="Q316" s="61" t="s">
        <v>89</v>
      </c>
      <c r="R316" s="61" t="s">
        <v>3233</v>
      </c>
      <c r="S316" s="61" t="s">
        <v>1975</v>
      </c>
      <c r="T316" s="61" t="s">
        <v>114</v>
      </c>
      <c r="U316" s="61" t="s">
        <v>115</v>
      </c>
      <c r="V316" s="61" t="s">
        <v>117</v>
      </c>
      <c r="W316" s="61" t="s">
        <v>92</v>
      </c>
      <c r="X316" s="61" t="s">
        <v>1932</v>
      </c>
      <c r="Y316" s="61"/>
      <c r="Z316" s="61"/>
      <c r="AA316" s="61"/>
      <c r="AB316" s="61"/>
      <c r="AC316" s="63"/>
      <c r="AD316" s="64" t="s">
        <v>1991</v>
      </c>
      <c r="AE316" s="61" t="s">
        <v>1992</v>
      </c>
      <c r="AF316" s="61" t="s">
        <v>1984</v>
      </c>
      <c r="AG316" s="61" t="s">
        <v>1983</v>
      </c>
      <c r="AH316" s="61" t="s">
        <v>114</v>
      </c>
      <c r="AI316" s="61" t="s">
        <v>115</v>
      </c>
      <c r="AJ316" s="61" t="s">
        <v>117</v>
      </c>
      <c r="AK316" s="61" t="s">
        <v>263</v>
      </c>
      <c r="AL316" s="61" t="s">
        <v>1984</v>
      </c>
      <c r="AM316" s="61" t="s">
        <v>1985</v>
      </c>
      <c r="AN316" s="61" t="s">
        <v>114</v>
      </c>
      <c r="AO316" s="61" t="s">
        <v>128</v>
      </c>
      <c r="AP316" s="61" t="s">
        <v>130</v>
      </c>
      <c r="AQ316" s="61" t="s">
        <v>461</v>
      </c>
      <c r="AR316" s="61" t="s">
        <v>1986</v>
      </c>
      <c r="AS316" s="61" t="s">
        <v>1982</v>
      </c>
      <c r="AT316" s="61" t="s">
        <v>114</v>
      </c>
      <c r="AU316" s="61" t="s">
        <v>115</v>
      </c>
      <c r="AV316" s="61" t="s">
        <v>77</v>
      </c>
      <c r="AW316" s="61"/>
      <c r="AX316" s="61" t="s">
        <v>1981</v>
      </c>
      <c r="AY316" s="61"/>
      <c r="AZ316" s="61"/>
      <c r="BA316" s="61"/>
      <c r="BB316" s="61"/>
      <c r="BC316" s="63"/>
    </row>
    <row r="317" spans="1:55" x14ac:dyDescent="0.25">
      <c r="A317" s="11" t="s">
        <v>55</v>
      </c>
      <c r="B317" s="7" t="s">
        <v>55</v>
      </c>
      <c r="C317" s="54" t="s">
        <v>378</v>
      </c>
      <c r="D317" s="5" t="s">
        <v>1993</v>
      </c>
      <c r="E317" s="8" t="s">
        <v>3563</v>
      </c>
      <c r="F317" s="10" t="s">
        <v>1994</v>
      </c>
      <c r="G317" s="5" t="s">
        <v>1995</v>
      </c>
      <c r="H317" s="5" t="s">
        <v>114</v>
      </c>
      <c r="I317" s="5" t="s">
        <v>115</v>
      </c>
      <c r="J317" s="5" t="s">
        <v>117</v>
      </c>
      <c r="K317" s="5" t="s">
        <v>180</v>
      </c>
      <c r="L317" s="5" t="s">
        <v>1994</v>
      </c>
      <c r="M317" s="5" t="s">
        <v>1996</v>
      </c>
      <c r="N317" s="5" t="s">
        <v>114</v>
      </c>
      <c r="O317" s="5" t="s">
        <v>115</v>
      </c>
      <c r="P317" s="5" t="s">
        <v>80</v>
      </c>
      <c r="Q317" s="5" t="s">
        <v>613</v>
      </c>
      <c r="R317" s="5" t="s">
        <v>1997</v>
      </c>
      <c r="S317" s="5" t="s">
        <v>1998</v>
      </c>
      <c r="T317" s="5" t="s">
        <v>114</v>
      </c>
      <c r="U317" s="5" t="s">
        <v>115</v>
      </c>
      <c r="V317" s="5" t="s">
        <v>65</v>
      </c>
      <c r="W317" s="5"/>
      <c r="X317" s="5" t="s">
        <v>1999</v>
      </c>
      <c r="Y317" s="5"/>
      <c r="Z317" s="5"/>
      <c r="AA317" s="5"/>
      <c r="AB317" s="5"/>
      <c r="AC317" s="8"/>
      <c r="AD317" s="10" t="s">
        <v>2000</v>
      </c>
      <c r="AE317" s="5" t="s">
        <v>2001</v>
      </c>
      <c r="AF317" s="5" t="s">
        <v>2002</v>
      </c>
      <c r="AG317" s="5" t="s">
        <v>2003</v>
      </c>
      <c r="AH317" s="5" t="s">
        <v>114</v>
      </c>
      <c r="AI317" s="5" t="s">
        <v>2004</v>
      </c>
      <c r="AJ317" s="5" t="s">
        <v>132</v>
      </c>
      <c r="AK317" s="5"/>
      <c r="AL317" s="5" t="s">
        <v>2002</v>
      </c>
      <c r="AM317" s="5" t="s">
        <v>304</v>
      </c>
      <c r="AN317" s="5" t="s">
        <v>114</v>
      </c>
      <c r="AO317" s="5" t="s">
        <v>115</v>
      </c>
      <c r="AP317" s="5" t="s">
        <v>100</v>
      </c>
      <c r="AQ317" s="5"/>
      <c r="AR317" s="5" t="s">
        <v>3231</v>
      </c>
      <c r="AS317" s="5" t="s">
        <v>304</v>
      </c>
      <c r="AT317" s="5" t="s">
        <v>114</v>
      </c>
      <c r="AU317" s="5" t="s">
        <v>115</v>
      </c>
      <c r="AV317" s="5" t="s">
        <v>60</v>
      </c>
      <c r="AW317" s="5"/>
      <c r="AX317" s="5" t="s">
        <v>3230</v>
      </c>
      <c r="AY317" s="5"/>
      <c r="AZ317" s="5"/>
      <c r="BA317" s="5"/>
      <c r="BB317" s="5"/>
      <c r="BC317" s="8"/>
    </row>
    <row r="318" spans="1:55" x14ac:dyDescent="0.25">
      <c r="A318" s="11" t="s">
        <v>55</v>
      </c>
      <c r="B318" s="7" t="s">
        <v>55</v>
      </c>
      <c r="C318" s="54" t="s">
        <v>378</v>
      </c>
      <c r="D318" s="5" t="s">
        <v>2005</v>
      </c>
      <c r="E318" s="8" t="s">
        <v>3564</v>
      </c>
      <c r="F318" s="10" t="s">
        <v>1999</v>
      </c>
      <c r="G318" s="5" t="s">
        <v>1998</v>
      </c>
      <c r="H318" s="5" t="s">
        <v>114</v>
      </c>
      <c r="I318" s="5" t="s">
        <v>115</v>
      </c>
      <c r="J318" s="5" t="s">
        <v>65</v>
      </c>
      <c r="K318" s="5"/>
      <c r="L318" s="5" t="s">
        <v>1999</v>
      </c>
      <c r="M318" s="5" t="s">
        <v>1995</v>
      </c>
      <c r="N318" s="5" t="s">
        <v>114</v>
      </c>
      <c r="O318" s="5" t="s">
        <v>115</v>
      </c>
      <c r="P318" s="5" t="s">
        <v>117</v>
      </c>
      <c r="Q318" s="5" t="s">
        <v>180</v>
      </c>
      <c r="R318" s="5" t="s">
        <v>1994</v>
      </c>
      <c r="S318" s="5" t="s">
        <v>1996</v>
      </c>
      <c r="T318" s="5" t="s">
        <v>114</v>
      </c>
      <c r="U318" s="5" t="s">
        <v>115</v>
      </c>
      <c r="V318" s="5" t="s">
        <v>80</v>
      </c>
      <c r="W318" s="5" t="s">
        <v>613</v>
      </c>
      <c r="X318" s="5" t="s">
        <v>1997</v>
      </c>
      <c r="Y318" s="5"/>
      <c r="Z318" s="5"/>
      <c r="AA318" s="5"/>
      <c r="AB318" s="5"/>
      <c r="AC318" s="8"/>
      <c r="AD318" s="10" t="s">
        <v>2006</v>
      </c>
      <c r="AE318" s="5" t="s">
        <v>2007</v>
      </c>
      <c r="AF318" s="5" t="s">
        <v>3230</v>
      </c>
      <c r="AG318" s="5" t="s">
        <v>304</v>
      </c>
      <c r="AH318" s="5" t="s">
        <v>114</v>
      </c>
      <c r="AI318" s="5" t="s">
        <v>115</v>
      </c>
      <c r="AJ318" s="5" t="s">
        <v>60</v>
      </c>
      <c r="AK318" s="5"/>
      <c r="AL318" s="5" t="s">
        <v>3230</v>
      </c>
      <c r="AM318" s="5" t="s">
        <v>2003</v>
      </c>
      <c r="AN318" s="5" t="s">
        <v>114</v>
      </c>
      <c r="AO318" s="5" t="s">
        <v>2004</v>
      </c>
      <c r="AP318" s="5" t="s">
        <v>132</v>
      </c>
      <c r="AQ318" s="5"/>
      <c r="AR318" s="5" t="s">
        <v>2002</v>
      </c>
      <c r="AS318" s="5" t="s">
        <v>304</v>
      </c>
      <c r="AT318" s="5" t="s">
        <v>114</v>
      </c>
      <c r="AU318" s="5" t="s">
        <v>115</v>
      </c>
      <c r="AV318" s="5" t="s">
        <v>100</v>
      </c>
      <c r="AW318" s="5"/>
      <c r="AX318" s="5" t="s">
        <v>3231</v>
      </c>
      <c r="AY318" s="5"/>
      <c r="AZ318" s="5"/>
      <c r="BA318" s="5"/>
      <c r="BB318" s="5"/>
      <c r="BC318" s="8"/>
    </row>
    <row r="319" spans="1:55" x14ac:dyDescent="0.25">
      <c r="A319" s="11" t="s">
        <v>55</v>
      </c>
      <c r="B319" s="7" t="s">
        <v>55</v>
      </c>
      <c r="C319" s="54" t="s">
        <v>378</v>
      </c>
      <c r="D319" s="5" t="s">
        <v>2008</v>
      </c>
      <c r="E319" s="8" t="s">
        <v>3565</v>
      </c>
      <c r="F319" s="10" t="s">
        <v>1997</v>
      </c>
      <c r="G319" s="5" t="s">
        <v>1996</v>
      </c>
      <c r="H319" s="5" t="s">
        <v>114</v>
      </c>
      <c r="I319" s="5" t="s">
        <v>115</v>
      </c>
      <c r="J319" s="5" t="s">
        <v>80</v>
      </c>
      <c r="K319" s="5" t="s">
        <v>613</v>
      </c>
      <c r="L319" s="5" t="s">
        <v>1997</v>
      </c>
      <c r="M319" s="5" t="s">
        <v>1998</v>
      </c>
      <c r="N319" s="5" t="s">
        <v>114</v>
      </c>
      <c r="O319" s="5" t="s">
        <v>115</v>
      </c>
      <c r="P319" s="5" t="s">
        <v>65</v>
      </c>
      <c r="Q319" s="5"/>
      <c r="R319" s="5" t="s">
        <v>1999</v>
      </c>
      <c r="S319" s="5" t="s">
        <v>1995</v>
      </c>
      <c r="T319" s="5" t="s">
        <v>114</v>
      </c>
      <c r="U319" s="5" t="s">
        <v>115</v>
      </c>
      <c r="V319" s="5" t="s">
        <v>117</v>
      </c>
      <c r="W319" s="5" t="s">
        <v>180</v>
      </c>
      <c r="X319" s="5" t="s">
        <v>1994</v>
      </c>
      <c r="Y319" s="5"/>
      <c r="Z319" s="5"/>
      <c r="AA319" s="5"/>
      <c r="AB319" s="5"/>
      <c r="AC319" s="8"/>
      <c r="AD319" s="10" t="s">
        <v>2009</v>
      </c>
      <c r="AE319" s="5" t="s">
        <v>2010</v>
      </c>
      <c r="AF319" s="5" t="s">
        <v>3231</v>
      </c>
      <c r="AG319" s="5" t="s">
        <v>304</v>
      </c>
      <c r="AH319" s="5" t="s">
        <v>114</v>
      </c>
      <c r="AI319" s="5" t="s">
        <v>115</v>
      </c>
      <c r="AJ319" s="5" t="s">
        <v>100</v>
      </c>
      <c r="AK319" s="5"/>
      <c r="AL319" s="5" t="s">
        <v>3231</v>
      </c>
      <c r="AM319" s="5" t="s">
        <v>304</v>
      </c>
      <c r="AN319" s="5" t="s">
        <v>114</v>
      </c>
      <c r="AO319" s="5" t="s">
        <v>115</v>
      </c>
      <c r="AP319" s="5" t="s">
        <v>60</v>
      </c>
      <c r="AQ319" s="5"/>
      <c r="AR319" s="5" t="s">
        <v>3230</v>
      </c>
      <c r="AS319" s="5" t="s">
        <v>2003</v>
      </c>
      <c r="AT319" s="5" t="s">
        <v>114</v>
      </c>
      <c r="AU319" s="5" t="s">
        <v>2004</v>
      </c>
      <c r="AV319" s="5" t="s">
        <v>132</v>
      </c>
      <c r="AW319" s="5"/>
      <c r="AX319" s="5" t="s">
        <v>2002</v>
      </c>
      <c r="AY319" s="5"/>
      <c r="AZ319" s="5"/>
      <c r="BA319" s="5"/>
      <c r="BB319" s="5"/>
      <c r="BC319" s="8"/>
    </row>
    <row r="320" spans="1:55" x14ac:dyDescent="0.25">
      <c r="A320" s="11" t="s">
        <v>55</v>
      </c>
      <c r="B320" s="7" t="s">
        <v>55</v>
      </c>
      <c r="C320" s="54" t="s">
        <v>378</v>
      </c>
      <c r="D320" s="5" t="s">
        <v>2011</v>
      </c>
      <c r="E320" s="8" t="s">
        <v>3566</v>
      </c>
      <c r="F320" s="10" t="s">
        <v>2012</v>
      </c>
      <c r="G320" s="5" t="s">
        <v>2013</v>
      </c>
      <c r="H320" s="5" t="s">
        <v>114</v>
      </c>
      <c r="I320" s="5" t="s">
        <v>115</v>
      </c>
      <c r="J320" s="5" t="s">
        <v>117</v>
      </c>
      <c r="K320" s="5" t="s">
        <v>210</v>
      </c>
      <c r="L320" s="5" t="s">
        <v>2012</v>
      </c>
      <c r="M320" s="5" t="s">
        <v>2014</v>
      </c>
      <c r="N320" s="5" t="s">
        <v>114</v>
      </c>
      <c r="O320" s="5" t="s">
        <v>115</v>
      </c>
      <c r="P320" s="5" t="s">
        <v>80</v>
      </c>
      <c r="Q320" s="5" t="s">
        <v>254</v>
      </c>
      <c r="R320" s="5" t="s">
        <v>2015</v>
      </c>
      <c r="S320" s="5" t="s">
        <v>2016</v>
      </c>
      <c r="T320" s="5" t="s">
        <v>114</v>
      </c>
      <c r="U320" s="5" t="s">
        <v>115</v>
      </c>
      <c r="V320" s="5" t="s">
        <v>117</v>
      </c>
      <c r="W320" s="5" t="s">
        <v>180</v>
      </c>
      <c r="X320" s="5" t="s">
        <v>2017</v>
      </c>
      <c r="Y320" s="5"/>
      <c r="Z320" s="5"/>
      <c r="AA320" s="5"/>
      <c r="AB320" s="5"/>
      <c r="AC320" s="8"/>
      <c r="AD320" s="10" t="s">
        <v>2018</v>
      </c>
      <c r="AE320" s="5" t="s">
        <v>2019</v>
      </c>
      <c r="AF320" s="5" t="s">
        <v>3203</v>
      </c>
      <c r="AG320" s="5" t="s">
        <v>304</v>
      </c>
      <c r="AH320" s="5" t="s">
        <v>114</v>
      </c>
      <c r="AI320" s="5" t="s">
        <v>3750</v>
      </c>
      <c r="AJ320" s="5" t="s">
        <v>132</v>
      </c>
      <c r="AK320" s="5"/>
      <c r="AL320" s="5" t="s">
        <v>3203</v>
      </c>
      <c r="AM320" s="5" t="s">
        <v>304</v>
      </c>
      <c r="AN320" s="5" t="s">
        <v>114</v>
      </c>
      <c r="AO320" s="5" t="s">
        <v>2778</v>
      </c>
      <c r="AP320" s="5" t="s">
        <v>158</v>
      </c>
      <c r="AQ320" s="5"/>
      <c r="AR320" s="5" t="s">
        <v>69</v>
      </c>
      <c r="AS320" s="5" t="s">
        <v>304</v>
      </c>
      <c r="AT320" s="5" t="s">
        <v>114</v>
      </c>
      <c r="AU320" s="5" t="s">
        <v>115</v>
      </c>
      <c r="AV320" s="5" t="s">
        <v>77</v>
      </c>
      <c r="AW320" s="5"/>
      <c r="AX320" s="5" t="s">
        <v>69</v>
      </c>
      <c r="AY320" s="5"/>
      <c r="AZ320" s="5"/>
      <c r="BA320" s="5"/>
      <c r="BB320" s="5"/>
      <c r="BC320" s="8"/>
    </row>
    <row r="321" spans="1:55" x14ac:dyDescent="0.25">
      <c r="A321" s="11" t="s">
        <v>55</v>
      </c>
      <c r="B321" s="7" t="s">
        <v>55</v>
      </c>
      <c r="C321" s="54" t="s">
        <v>378</v>
      </c>
      <c r="D321" s="5" t="s">
        <v>2020</v>
      </c>
      <c r="E321" s="8" t="s">
        <v>3567</v>
      </c>
      <c r="F321" s="10" t="s">
        <v>2017</v>
      </c>
      <c r="G321" s="5" t="s">
        <v>2016</v>
      </c>
      <c r="H321" s="5" t="s">
        <v>114</v>
      </c>
      <c r="I321" s="5" t="s">
        <v>115</v>
      </c>
      <c r="J321" s="5" t="s">
        <v>117</v>
      </c>
      <c r="K321" s="5" t="s">
        <v>180</v>
      </c>
      <c r="L321" s="5" t="s">
        <v>2017</v>
      </c>
      <c r="M321" s="5" t="s">
        <v>2013</v>
      </c>
      <c r="N321" s="5" t="s">
        <v>114</v>
      </c>
      <c r="O321" s="5" t="s">
        <v>115</v>
      </c>
      <c r="P321" s="5" t="s">
        <v>117</v>
      </c>
      <c r="Q321" s="5" t="s">
        <v>210</v>
      </c>
      <c r="R321" s="5" t="s">
        <v>2012</v>
      </c>
      <c r="S321" s="5" t="s">
        <v>2014</v>
      </c>
      <c r="T321" s="5" t="s">
        <v>114</v>
      </c>
      <c r="U321" s="5" t="s">
        <v>115</v>
      </c>
      <c r="V321" s="5" t="s">
        <v>80</v>
      </c>
      <c r="W321" s="5" t="s">
        <v>254</v>
      </c>
      <c r="X321" s="5" t="s">
        <v>2015</v>
      </c>
      <c r="Y321" s="5"/>
      <c r="Z321" s="5"/>
      <c r="AA321" s="5"/>
      <c r="AB321" s="5"/>
      <c r="AC321" s="8"/>
      <c r="AD321" s="10" t="s">
        <v>2021</v>
      </c>
      <c r="AE321" s="5" t="s">
        <v>2022</v>
      </c>
      <c r="AF321" s="5" t="s">
        <v>69</v>
      </c>
      <c r="AG321" s="5" t="s">
        <v>304</v>
      </c>
      <c r="AH321" s="5" t="s">
        <v>114</v>
      </c>
      <c r="AI321" s="5" t="s">
        <v>115</v>
      </c>
      <c r="AJ321" s="5" t="s">
        <v>77</v>
      </c>
      <c r="AK321" s="5"/>
      <c r="AL321" s="5" t="s">
        <v>69</v>
      </c>
      <c r="AM321" s="5" t="s">
        <v>304</v>
      </c>
      <c r="AN321" s="5" t="s">
        <v>114</v>
      </c>
      <c r="AO321" s="5" t="s">
        <v>3750</v>
      </c>
      <c r="AP321" s="5" t="s">
        <v>132</v>
      </c>
      <c r="AQ321" s="5"/>
      <c r="AR321" s="5" t="s">
        <v>3203</v>
      </c>
      <c r="AS321" s="5" t="s">
        <v>304</v>
      </c>
      <c r="AT321" s="5" t="s">
        <v>114</v>
      </c>
      <c r="AU321" s="5" t="s">
        <v>2778</v>
      </c>
      <c r="AV321" s="5" t="s">
        <v>158</v>
      </c>
      <c r="AW321" s="5"/>
      <c r="AX321" s="5" t="s">
        <v>69</v>
      </c>
      <c r="AY321" s="5"/>
      <c r="AZ321" s="5"/>
      <c r="BA321" s="5"/>
      <c r="BB321" s="5"/>
      <c r="BC321" s="8"/>
    </row>
    <row r="322" spans="1:55" x14ac:dyDescent="0.25">
      <c r="A322" s="11" t="s">
        <v>55</v>
      </c>
      <c r="B322" s="7" t="s">
        <v>55</v>
      </c>
      <c r="C322" s="54" t="s">
        <v>378</v>
      </c>
      <c r="D322" s="5" t="s">
        <v>2023</v>
      </c>
      <c r="E322" s="8" t="s">
        <v>3568</v>
      </c>
      <c r="F322" s="10" t="s">
        <v>2015</v>
      </c>
      <c r="G322" s="5" t="s">
        <v>2014</v>
      </c>
      <c r="H322" s="5" t="s">
        <v>114</v>
      </c>
      <c r="I322" s="5" t="s">
        <v>115</v>
      </c>
      <c r="J322" s="5" t="s">
        <v>80</v>
      </c>
      <c r="K322" s="5" t="s">
        <v>254</v>
      </c>
      <c r="L322" s="5" t="s">
        <v>2015</v>
      </c>
      <c r="M322" s="5" t="s">
        <v>2016</v>
      </c>
      <c r="N322" s="5" t="s">
        <v>114</v>
      </c>
      <c r="O322" s="5" t="s">
        <v>115</v>
      </c>
      <c r="P322" s="5" t="s">
        <v>117</v>
      </c>
      <c r="Q322" s="5" t="s">
        <v>180</v>
      </c>
      <c r="R322" s="5" t="s">
        <v>2017</v>
      </c>
      <c r="S322" s="5" t="s">
        <v>2013</v>
      </c>
      <c r="T322" s="5" t="s">
        <v>114</v>
      </c>
      <c r="U322" s="5" t="s">
        <v>115</v>
      </c>
      <c r="V322" s="5" t="s">
        <v>117</v>
      </c>
      <c r="W322" s="5" t="s">
        <v>210</v>
      </c>
      <c r="X322" s="5" t="s">
        <v>2012</v>
      </c>
      <c r="Y322" s="5"/>
      <c r="Z322" s="5"/>
      <c r="AA322" s="5"/>
      <c r="AB322" s="5"/>
      <c r="AC322" s="8"/>
      <c r="AD322" s="10" t="s">
        <v>2024</v>
      </c>
      <c r="AE322" s="5" t="s">
        <v>2025</v>
      </c>
      <c r="AF322" s="5" t="s">
        <v>69</v>
      </c>
      <c r="AG322" s="5" t="s">
        <v>304</v>
      </c>
      <c r="AH322" s="5" t="s">
        <v>114</v>
      </c>
      <c r="AI322" s="5" t="s">
        <v>2778</v>
      </c>
      <c r="AJ322" s="5" t="s">
        <v>158</v>
      </c>
      <c r="AK322" s="5"/>
      <c r="AL322" s="5" t="s">
        <v>69</v>
      </c>
      <c r="AM322" s="5" t="s">
        <v>304</v>
      </c>
      <c r="AN322" s="5" t="s">
        <v>114</v>
      </c>
      <c r="AO322" s="5" t="s">
        <v>115</v>
      </c>
      <c r="AP322" s="5" t="s">
        <v>77</v>
      </c>
      <c r="AQ322" s="5"/>
      <c r="AR322" s="5" t="s">
        <v>69</v>
      </c>
      <c r="AS322" s="5" t="s">
        <v>304</v>
      </c>
      <c r="AT322" s="5" t="s">
        <v>114</v>
      </c>
      <c r="AU322" s="5" t="s">
        <v>3750</v>
      </c>
      <c r="AV322" s="5" t="s">
        <v>132</v>
      </c>
      <c r="AW322" s="5"/>
      <c r="AX322" s="5" t="s">
        <v>3203</v>
      </c>
      <c r="AY322" s="5"/>
      <c r="AZ322" s="5"/>
      <c r="BA322" s="5"/>
      <c r="BB322" s="5"/>
      <c r="BC322" s="8"/>
    </row>
    <row r="323" spans="1:55" x14ac:dyDescent="0.25">
      <c r="A323" s="11" t="s">
        <v>55</v>
      </c>
      <c r="B323" s="7" t="s">
        <v>55</v>
      </c>
      <c r="C323" s="54" t="s">
        <v>3778</v>
      </c>
      <c r="D323" s="5" t="s">
        <v>2026</v>
      </c>
      <c r="E323" s="8" t="s">
        <v>3569</v>
      </c>
      <c r="F323" s="10" t="s">
        <v>2027</v>
      </c>
      <c r="G323" s="5" t="s">
        <v>2028</v>
      </c>
      <c r="H323" s="5" t="s">
        <v>114</v>
      </c>
      <c r="I323" s="5" t="s">
        <v>115</v>
      </c>
      <c r="J323" s="5" t="s">
        <v>117</v>
      </c>
      <c r="K323" s="5" t="s">
        <v>118</v>
      </c>
      <c r="L323" s="5" t="s">
        <v>2027</v>
      </c>
      <c r="M323" s="5" t="s">
        <v>2029</v>
      </c>
      <c r="N323" s="5" t="s">
        <v>114</v>
      </c>
      <c r="O323" s="5" t="s">
        <v>115</v>
      </c>
      <c r="P323" s="5" t="s">
        <v>80</v>
      </c>
      <c r="Q323" s="5" t="s">
        <v>176</v>
      </c>
      <c r="R323" s="5" t="s">
        <v>2030</v>
      </c>
      <c r="S323" s="5" t="s">
        <v>2031</v>
      </c>
      <c r="T323" s="5" t="s">
        <v>114</v>
      </c>
      <c r="U323" s="5" t="s">
        <v>2032</v>
      </c>
      <c r="V323" s="5" t="s">
        <v>158</v>
      </c>
      <c r="W323" s="5" t="s">
        <v>1654</v>
      </c>
      <c r="X323" s="5" t="s">
        <v>2033</v>
      </c>
      <c r="Y323" s="5"/>
      <c r="Z323" s="5"/>
      <c r="AA323" s="5"/>
      <c r="AB323" s="5"/>
      <c r="AC323" s="8"/>
      <c r="AD323" s="10" t="s">
        <v>2034</v>
      </c>
      <c r="AE323" s="5" t="s">
        <v>2035</v>
      </c>
      <c r="AF323" s="5" t="s">
        <v>69</v>
      </c>
      <c r="AG323" s="5" t="s">
        <v>304</v>
      </c>
      <c r="AH323" s="5" t="s">
        <v>114</v>
      </c>
      <c r="AI323" s="5" t="s">
        <v>305</v>
      </c>
      <c r="AJ323" s="5" t="s">
        <v>504</v>
      </c>
      <c r="AK323" s="5"/>
      <c r="AL323" s="5" t="s">
        <v>69</v>
      </c>
      <c r="AM323" s="5" t="s">
        <v>304</v>
      </c>
      <c r="AN323" s="5" t="s">
        <v>114</v>
      </c>
      <c r="AO323" s="5" t="s">
        <v>305</v>
      </c>
      <c r="AP323" s="5" t="s">
        <v>504</v>
      </c>
      <c r="AQ323" s="5"/>
      <c r="AR323" s="5" t="s">
        <v>69</v>
      </c>
      <c r="AS323" s="5" t="s">
        <v>304</v>
      </c>
      <c r="AT323" s="5" t="s">
        <v>114</v>
      </c>
      <c r="AU323" s="5" t="s">
        <v>305</v>
      </c>
      <c r="AV323" s="5" t="s">
        <v>504</v>
      </c>
      <c r="AW323" s="5"/>
      <c r="AX323" s="5" t="s">
        <v>69</v>
      </c>
      <c r="AY323" s="5"/>
      <c r="AZ323" s="5"/>
      <c r="BA323" s="5"/>
      <c r="BB323" s="5"/>
      <c r="BC323" s="8"/>
    </row>
    <row r="324" spans="1:55" x14ac:dyDescent="0.25">
      <c r="A324" s="11" t="s">
        <v>55</v>
      </c>
      <c r="B324" s="7" t="s">
        <v>55</v>
      </c>
      <c r="C324" s="54" t="s">
        <v>3778</v>
      </c>
      <c r="D324" s="5" t="s">
        <v>2036</v>
      </c>
      <c r="E324" s="8" t="s">
        <v>3570</v>
      </c>
      <c r="F324" s="10" t="s">
        <v>2033</v>
      </c>
      <c r="G324" s="5" t="s">
        <v>2031</v>
      </c>
      <c r="H324" s="5" t="s">
        <v>114</v>
      </c>
      <c r="I324" s="5" t="s">
        <v>2032</v>
      </c>
      <c r="J324" s="5" t="s">
        <v>158</v>
      </c>
      <c r="K324" s="5" t="s">
        <v>1654</v>
      </c>
      <c r="L324" s="5" t="s">
        <v>2033</v>
      </c>
      <c r="M324" s="5" t="s">
        <v>2028</v>
      </c>
      <c r="N324" s="5" t="s">
        <v>114</v>
      </c>
      <c r="O324" s="5" t="s">
        <v>115</v>
      </c>
      <c r="P324" s="5" t="s">
        <v>117</v>
      </c>
      <c r="Q324" s="5" t="s">
        <v>118</v>
      </c>
      <c r="R324" s="5" t="s">
        <v>2027</v>
      </c>
      <c r="S324" s="5" t="s">
        <v>2029</v>
      </c>
      <c r="T324" s="5" t="s">
        <v>114</v>
      </c>
      <c r="U324" s="5" t="s">
        <v>115</v>
      </c>
      <c r="V324" s="5" t="s">
        <v>80</v>
      </c>
      <c r="W324" s="5" t="s">
        <v>176</v>
      </c>
      <c r="X324" s="5" t="s">
        <v>2030</v>
      </c>
      <c r="Y324" s="5"/>
      <c r="Z324" s="5"/>
      <c r="AA324" s="5"/>
      <c r="AB324" s="5"/>
      <c r="AC324" s="8"/>
      <c r="AD324" s="10" t="s">
        <v>2037</v>
      </c>
      <c r="AE324" s="5" t="s">
        <v>2038</v>
      </c>
      <c r="AF324" s="5" t="s">
        <v>69</v>
      </c>
      <c r="AG324" s="5" t="s">
        <v>304</v>
      </c>
      <c r="AH324" s="5" t="s">
        <v>114</v>
      </c>
      <c r="AI324" s="5" t="s">
        <v>305</v>
      </c>
      <c r="AJ324" s="5" t="s">
        <v>504</v>
      </c>
      <c r="AK324" s="5"/>
      <c r="AL324" s="5" t="s">
        <v>69</v>
      </c>
      <c r="AM324" s="5" t="s">
        <v>304</v>
      </c>
      <c r="AN324" s="5" t="s">
        <v>114</v>
      </c>
      <c r="AO324" s="5" t="s">
        <v>305</v>
      </c>
      <c r="AP324" s="5" t="s">
        <v>504</v>
      </c>
      <c r="AQ324" s="5"/>
      <c r="AR324" s="5" t="s">
        <v>69</v>
      </c>
      <c r="AS324" s="5" t="s">
        <v>304</v>
      </c>
      <c r="AT324" s="5" t="s">
        <v>114</v>
      </c>
      <c r="AU324" s="5" t="s">
        <v>305</v>
      </c>
      <c r="AV324" s="5" t="s">
        <v>504</v>
      </c>
      <c r="AW324" s="5"/>
      <c r="AX324" s="5" t="s">
        <v>69</v>
      </c>
      <c r="AY324" s="5"/>
      <c r="AZ324" s="5"/>
      <c r="BA324" s="5"/>
      <c r="BB324" s="5"/>
      <c r="BC324" s="8"/>
    </row>
    <row r="325" spans="1:55" x14ac:dyDescent="0.25">
      <c r="A325" s="11" t="s">
        <v>55</v>
      </c>
      <c r="B325" s="7" t="s">
        <v>55</v>
      </c>
      <c r="C325" s="54" t="s">
        <v>3778</v>
      </c>
      <c r="D325" s="5" t="s">
        <v>2039</v>
      </c>
      <c r="E325" s="8" t="s">
        <v>3571</v>
      </c>
      <c r="F325" s="10" t="s">
        <v>2030</v>
      </c>
      <c r="G325" s="5" t="s">
        <v>2029</v>
      </c>
      <c r="H325" s="5" t="s">
        <v>114</v>
      </c>
      <c r="I325" s="5" t="s">
        <v>115</v>
      </c>
      <c r="J325" s="5" t="s">
        <v>80</v>
      </c>
      <c r="K325" s="5" t="s">
        <v>176</v>
      </c>
      <c r="L325" s="5" t="s">
        <v>2030</v>
      </c>
      <c r="M325" s="5" t="s">
        <v>2031</v>
      </c>
      <c r="N325" s="5" t="s">
        <v>114</v>
      </c>
      <c r="O325" s="5" t="s">
        <v>2032</v>
      </c>
      <c r="P325" s="5" t="s">
        <v>158</v>
      </c>
      <c r="Q325" s="5" t="s">
        <v>1654</v>
      </c>
      <c r="R325" s="5" t="s">
        <v>2033</v>
      </c>
      <c r="S325" s="5" t="s">
        <v>2028</v>
      </c>
      <c r="T325" s="5" t="s">
        <v>114</v>
      </c>
      <c r="U325" s="5" t="s">
        <v>115</v>
      </c>
      <c r="V325" s="5" t="s">
        <v>117</v>
      </c>
      <c r="W325" s="5" t="s">
        <v>118</v>
      </c>
      <c r="X325" s="5" t="s">
        <v>2027</v>
      </c>
      <c r="Y325" s="5"/>
      <c r="Z325" s="5"/>
      <c r="AA325" s="5"/>
      <c r="AB325" s="5"/>
      <c r="AC325" s="8"/>
      <c r="AD325" s="10" t="s">
        <v>2040</v>
      </c>
      <c r="AE325" s="5" t="s">
        <v>2041</v>
      </c>
      <c r="AF325" s="5" t="s">
        <v>69</v>
      </c>
      <c r="AG325" s="5" t="s">
        <v>304</v>
      </c>
      <c r="AH325" s="5" t="s">
        <v>114</v>
      </c>
      <c r="AI325" s="5" t="s">
        <v>305</v>
      </c>
      <c r="AJ325" s="5" t="s">
        <v>504</v>
      </c>
      <c r="AK325" s="5"/>
      <c r="AL325" s="5" t="s">
        <v>69</v>
      </c>
      <c r="AM325" s="5" t="s">
        <v>304</v>
      </c>
      <c r="AN325" s="5" t="s">
        <v>114</v>
      </c>
      <c r="AO325" s="5" t="s">
        <v>305</v>
      </c>
      <c r="AP325" s="5" t="s">
        <v>504</v>
      </c>
      <c r="AQ325" s="5"/>
      <c r="AR325" s="5" t="s">
        <v>69</v>
      </c>
      <c r="AS325" s="5" t="s">
        <v>304</v>
      </c>
      <c r="AT325" s="5" t="s">
        <v>114</v>
      </c>
      <c r="AU325" s="5" t="s">
        <v>305</v>
      </c>
      <c r="AV325" s="5" t="s">
        <v>504</v>
      </c>
      <c r="AW325" s="5"/>
      <c r="AX325" s="5" t="s">
        <v>69</v>
      </c>
      <c r="AY325" s="5"/>
      <c r="AZ325" s="5"/>
      <c r="BA325" s="5"/>
      <c r="BB325" s="5"/>
      <c r="BC325" s="8"/>
    </row>
    <row r="326" spans="1:55" s="50" customFormat="1" x14ac:dyDescent="0.25">
      <c r="A326" s="59" t="s">
        <v>311</v>
      </c>
      <c r="B326" s="67" t="s">
        <v>311</v>
      </c>
      <c r="C326" s="68" t="s">
        <v>55</v>
      </c>
      <c r="D326" s="61" t="s">
        <v>2042</v>
      </c>
      <c r="E326" s="63" t="s">
        <v>3572</v>
      </c>
      <c r="F326" s="64" t="s">
        <v>1986</v>
      </c>
      <c r="G326" s="61" t="s">
        <v>2043</v>
      </c>
      <c r="H326" s="61" t="s">
        <v>114</v>
      </c>
      <c r="I326" s="61" t="s">
        <v>115</v>
      </c>
      <c r="J326" s="61" t="s">
        <v>117</v>
      </c>
      <c r="K326" s="61" t="s">
        <v>180</v>
      </c>
      <c r="L326" s="61" t="s">
        <v>2044</v>
      </c>
      <c r="M326" s="61" t="s">
        <v>2045</v>
      </c>
      <c r="N326" s="61" t="s">
        <v>114</v>
      </c>
      <c r="O326" s="61" t="s">
        <v>115</v>
      </c>
      <c r="P326" s="61" t="s">
        <v>80</v>
      </c>
      <c r="Q326" s="61" t="s">
        <v>254</v>
      </c>
      <c r="R326" s="61" t="s">
        <v>2046</v>
      </c>
      <c r="S326" s="61" t="s">
        <v>2047</v>
      </c>
      <c r="T326" s="61" t="s">
        <v>114</v>
      </c>
      <c r="U326" s="61" t="s">
        <v>115</v>
      </c>
      <c r="V326" s="61" t="s">
        <v>117</v>
      </c>
      <c r="W326" s="61" t="s">
        <v>92</v>
      </c>
      <c r="X326" s="61" t="s">
        <v>2048</v>
      </c>
      <c r="Y326" s="61" t="s">
        <v>2049</v>
      </c>
      <c r="Z326" s="61" t="s">
        <v>114</v>
      </c>
      <c r="AA326" s="61" t="s">
        <v>115</v>
      </c>
      <c r="AB326" s="61" t="s">
        <v>130</v>
      </c>
      <c r="AC326" s="63" t="s">
        <v>1986</v>
      </c>
      <c r="AD326" s="64" t="s">
        <v>2050</v>
      </c>
      <c r="AE326" s="61" t="s">
        <v>2051</v>
      </c>
      <c r="AF326" s="61" t="s">
        <v>2052</v>
      </c>
      <c r="AG326" s="61" t="s">
        <v>2053</v>
      </c>
      <c r="AH326" s="61" t="s">
        <v>114</v>
      </c>
      <c r="AI326" s="61" t="s">
        <v>115</v>
      </c>
      <c r="AJ326" s="61" t="s">
        <v>121</v>
      </c>
      <c r="AK326" s="61"/>
      <c r="AL326" s="61" t="s">
        <v>2052</v>
      </c>
      <c r="AM326" s="61" t="s">
        <v>2054</v>
      </c>
      <c r="AN326" s="61" t="s">
        <v>114</v>
      </c>
      <c r="AO326" s="61" t="s">
        <v>2055</v>
      </c>
      <c r="AP326" s="61" t="s">
        <v>344</v>
      </c>
      <c r="AQ326" s="61"/>
      <c r="AR326" s="61" t="s">
        <v>2056</v>
      </c>
      <c r="AS326" s="61" t="s">
        <v>2057</v>
      </c>
      <c r="AT326" s="61" t="s">
        <v>114</v>
      </c>
      <c r="AU326" s="61" t="s">
        <v>115</v>
      </c>
      <c r="AV326" s="61" t="s">
        <v>80</v>
      </c>
      <c r="AW326" s="61"/>
      <c r="AX326" s="61" t="s">
        <v>2058</v>
      </c>
      <c r="AY326" s="61"/>
      <c r="AZ326" s="61"/>
      <c r="BA326" s="61"/>
      <c r="BB326" s="61"/>
      <c r="BC326" s="63"/>
    </row>
    <row r="327" spans="1:55" s="50" customFormat="1" x14ac:dyDescent="0.25">
      <c r="A327" s="59" t="s">
        <v>311</v>
      </c>
      <c r="B327" s="67" t="s">
        <v>311</v>
      </c>
      <c r="C327" s="68" t="s">
        <v>55</v>
      </c>
      <c r="D327" s="61" t="s">
        <v>2059</v>
      </c>
      <c r="E327" s="63" t="s">
        <v>3573</v>
      </c>
      <c r="F327" s="64" t="s">
        <v>2060</v>
      </c>
      <c r="G327" s="61" t="s">
        <v>2047</v>
      </c>
      <c r="H327" s="61" t="s">
        <v>114</v>
      </c>
      <c r="I327" s="61" t="s">
        <v>115</v>
      </c>
      <c r="J327" s="61" t="s">
        <v>117</v>
      </c>
      <c r="K327" s="61" t="s">
        <v>92</v>
      </c>
      <c r="L327" s="61" t="s">
        <v>2048</v>
      </c>
      <c r="M327" s="61" t="s">
        <v>2043</v>
      </c>
      <c r="N327" s="61" t="s">
        <v>114</v>
      </c>
      <c r="O327" s="61" t="s">
        <v>115</v>
      </c>
      <c r="P327" s="61" t="s">
        <v>117</v>
      </c>
      <c r="Q327" s="61" t="s">
        <v>180</v>
      </c>
      <c r="R327" s="61" t="s">
        <v>2044</v>
      </c>
      <c r="S327" s="61" t="s">
        <v>2045</v>
      </c>
      <c r="T327" s="61" t="s">
        <v>114</v>
      </c>
      <c r="U327" s="61" t="s">
        <v>115</v>
      </c>
      <c r="V327" s="61" t="s">
        <v>80</v>
      </c>
      <c r="W327" s="61" t="s">
        <v>254</v>
      </c>
      <c r="X327" s="61" t="s">
        <v>2046</v>
      </c>
      <c r="Y327" s="61" t="s">
        <v>2061</v>
      </c>
      <c r="Z327" s="61" t="s">
        <v>114</v>
      </c>
      <c r="AA327" s="61" t="s">
        <v>115</v>
      </c>
      <c r="AB327" s="61" t="s">
        <v>2062</v>
      </c>
      <c r="AC327" s="63" t="s">
        <v>2060</v>
      </c>
      <c r="AD327" s="64" t="s">
        <v>2063</v>
      </c>
      <c r="AE327" s="61" t="s">
        <v>2064</v>
      </c>
      <c r="AF327" s="61" t="s">
        <v>2058</v>
      </c>
      <c r="AG327" s="61" t="s">
        <v>2057</v>
      </c>
      <c r="AH327" s="61" t="s">
        <v>114</v>
      </c>
      <c r="AI327" s="61" t="s">
        <v>115</v>
      </c>
      <c r="AJ327" s="61" t="s">
        <v>80</v>
      </c>
      <c r="AK327" s="61"/>
      <c r="AL327" s="61" t="s">
        <v>2058</v>
      </c>
      <c r="AM327" s="61" t="s">
        <v>2053</v>
      </c>
      <c r="AN327" s="61" t="s">
        <v>114</v>
      </c>
      <c r="AO327" s="61" t="s">
        <v>115</v>
      </c>
      <c r="AP327" s="61" t="s">
        <v>121</v>
      </c>
      <c r="AQ327" s="61"/>
      <c r="AR327" s="61" t="s">
        <v>2052</v>
      </c>
      <c r="AS327" s="61" t="s">
        <v>2054</v>
      </c>
      <c r="AT327" s="61" t="s">
        <v>114</v>
      </c>
      <c r="AU327" s="61" t="s">
        <v>2055</v>
      </c>
      <c r="AV327" s="61" t="s">
        <v>344</v>
      </c>
      <c r="AW327" s="61"/>
      <c r="AX327" s="61" t="s">
        <v>2056</v>
      </c>
      <c r="AY327" s="61"/>
      <c r="AZ327" s="61"/>
      <c r="BA327" s="61"/>
      <c r="BB327" s="61"/>
      <c r="BC327" s="63"/>
    </row>
    <row r="328" spans="1:55" s="50" customFormat="1" x14ac:dyDescent="0.25">
      <c r="A328" s="59" t="s">
        <v>311</v>
      </c>
      <c r="B328" s="67" t="s">
        <v>311</v>
      </c>
      <c r="C328" s="68" t="s">
        <v>55</v>
      </c>
      <c r="D328" s="61" t="s">
        <v>2065</v>
      </c>
      <c r="E328" s="63" t="s">
        <v>3574</v>
      </c>
      <c r="F328" s="64" t="s">
        <v>2066</v>
      </c>
      <c r="G328" s="61" t="s">
        <v>2045</v>
      </c>
      <c r="H328" s="61" t="s">
        <v>114</v>
      </c>
      <c r="I328" s="61" t="s">
        <v>115</v>
      </c>
      <c r="J328" s="61" t="s">
        <v>80</v>
      </c>
      <c r="K328" s="61" t="s">
        <v>254</v>
      </c>
      <c r="L328" s="61" t="s">
        <v>2046</v>
      </c>
      <c r="M328" s="61" t="s">
        <v>2047</v>
      </c>
      <c r="N328" s="61" t="s">
        <v>114</v>
      </c>
      <c r="O328" s="61" t="s">
        <v>115</v>
      </c>
      <c r="P328" s="61" t="s">
        <v>117</v>
      </c>
      <c r="Q328" s="61" t="s">
        <v>92</v>
      </c>
      <c r="R328" s="61" t="s">
        <v>2048</v>
      </c>
      <c r="S328" s="61" t="s">
        <v>2043</v>
      </c>
      <c r="T328" s="61" t="s">
        <v>114</v>
      </c>
      <c r="U328" s="61" t="s">
        <v>115</v>
      </c>
      <c r="V328" s="61" t="s">
        <v>117</v>
      </c>
      <c r="W328" s="61" t="s">
        <v>180</v>
      </c>
      <c r="X328" s="61" t="s">
        <v>2044</v>
      </c>
      <c r="Y328" s="61" t="s">
        <v>2067</v>
      </c>
      <c r="Z328" s="61" t="s">
        <v>114</v>
      </c>
      <c r="AA328" s="61" t="s">
        <v>115</v>
      </c>
      <c r="AB328" s="61" t="s">
        <v>1034</v>
      </c>
      <c r="AC328" s="63" t="s">
        <v>2066</v>
      </c>
      <c r="AD328" s="64" t="s">
        <v>2068</v>
      </c>
      <c r="AE328" s="61" t="s">
        <v>2069</v>
      </c>
      <c r="AF328" s="61" t="s">
        <v>2056</v>
      </c>
      <c r="AG328" s="61" t="s">
        <v>2054</v>
      </c>
      <c r="AH328" s="61" t="s">
        <v>114</v>
      </c>
      <c r="AI328" s="61" t="s">
        <v>2055</v>
      </c>
      <c r="AJ328" s="61" t="s">
        <v>344</v>
      </c>
      <c r="AK328" s="61"/>
      <c r="AL328" s="61" t="s">
        <v>2056</v>
      </c>
      <c r="AM328" s="61" t="s">
        <v>2057</v>
      </c>
      <c r="AN328" s="61" t="s">
        <v>114</v>
      </c>
      <c r="AO328" s="61" t="s">
        <v>115</v>
      </c>
      <c r="AP328" s="61" t="s">
        <v>80</v>
      </c>
      <c r="AQ328" s="61"/>
      <c r="AR328" s="61" t="s">
        <v>2058</v>
      </c>
      <c r="AS328" s="61" t="s">
        <v>2053</v>
      </c>
      <c r="AT328" s="61" t="s">
        <v>114</v>
      </c>
      <c r="AU328" s="61" t="s">
        <v>115</v>
      </c>
      <c r="AV328" s="61" t="s">
        <v>121</v>
      </c>
      <c r="AW328" s="61"/>
      <c r="AX328" s="61" t="s">
        <v>2052</v>
      </c>
      <c r="AY328" s="61"/>
      <c r="AZ328" s="61"/>
      <c r="BA328" s="61"/>
      <c r="BB328" s="61"/>
      <c r="BC328" s="63"/>
    </row>
    <row r="329" spans="1:55" s="50" customFormat="1" x14ac:dyDescent="0.25">
      <c r="A329" s="59" t="s">
        <v>55</v>
      </c>
      <c r="B329" s="67" t="s">
        <v>55</v>
      </c>
      <c r="C329" s="68" t="s">
        <v>55</v>
      </c>
      <c r="D329" s="61" t="s">
        <v>2070</v>
      </c>
      <c r="E329" s="63" t="s">
        <v>3575</v>
      </c>
      <c r="F329" s="64" t="s">
        <v>2044</v>
      </c>
      <c r="G329" s="61" t="s">
        <v>2071</v>
      </c>
      <c r="H329" s="61" t="s">
        <v>114</v>
      </c>
      <c r="I329" s="61" t="s">
        <v>115</v>
      </c>
      <c r="J329" s="61" t="s">
        <v>117</v>
      </c>
      <c r="K329" s="61" t="s">
        <v>180</v>
      </c>
      <c r="L329" s="61" t="s">
        <v>2044</v>
      </c>
      <c r="M329" s="61" t="s">
        <v>2072</v>
      </c>
      <c r="N329" s="61" t="s">
        <v>114</v>
      </c>
      <c r="O329" s="61" t="s">
        <v>115</v>
      </c>
      <c r="P329" s="61" t="s">
        <v>80</v>
      </c>
      <c r="Q329" s="61" t="s">
        <v>316</v>
      </c>
      <c r="R329" s="61" t="s">
        <v>2073</v>
      </c>
      <c r="S329" s="61" t="s">
        <v>2074</v>
      </c>
      <c r="T329" s="61" t="s">
        <v>114</v>
      </c>
      <c r="U329" s="61" t="s">
        <v>115</v>
      </c>
      <c r="V329" s="61" t="s">
        <v>102</v>
      </c>
      <c r="W329" s="61"/>
      <c r="X329" s="61" t="s">
        <v>2075</v>
      </c>
      <c r="Y329" s="61"/>
      <c r="Z329" s="61"/>
      <c r="AA329" s="61"/>
      <c r="AB329" s="61"/>
      <c r="AC329" s="63"/>
      <c r="AD329" s="64" t="s">
        <v>2076</v>
      </c>
      <c r="AE329" s="61" t="s">
        <v>2077</v>
      </c>
      <c r="AF329" s="61" t="s">
        <v>2078</v>
      </c>
      <c r="AG329" s="61" t="s">
        <v>2079</v>
      </c>
      <c r="AH329" s="61" t="s">
        <v>114</v>
      </c>
      <c r="AI329" s="61" t="s">
        <v>115</v>
      </c>
      <c r="AJ329" s="61" t="s">
        <v>77</v>
      </c>
      <c r="AK329" s="61"/>
      <c r="AL329" s="61" t="s">
        <v>2078</v>
      </c>
      <c r="AM329" s="61" t="s">
        <v>2080</v>
      </c>
      <c r="AN329" s="61" t="s">
        <v>114</v>
      </c>
      <c r="AO329" s="61" t="s">
        <v>115</v>
      </c>
      <c r="AP329" s="61" t="s">
        <v>117</v>
      </c>
      <c r="AQ329" s="61" t="s">
        <v>189</v>
      </c>
      <c r="AR329" s="61" t="s">
        <v>2081</v>
      </c>
      <c r="AS329" s="61" t="s">
        <v>2082</v>
      </c>
      <c r="AT329" s="61" t="s">
        <v>114</v>
      </c>
      <c r="AU329" s="61" t="s">
        <v>128</v>
      </c>
      <c r="AV329" s="61" t="s">
        <v>461</v>
      </c>
      <c r="AW329" s="61"/>
      <c r="AX329" s="61" t="s">
        <v>2083</v>
      </c>
      <c r="AY329" s="61"/>
      <c r="AZ329" s="61"/>
      <c r="BA329" s="61"/>
      <c r="BB329" s="61"/>
      <c r="BC329" s="63"/>
    </row>
    <row r="330" spans="1:55" s="50" customFormat="1" x14ac:dyDescent="0.25">
      <c r="A330" s="59" t="s">
        <v>55</v>
      </c>
      <c r="B330" s="67" t="s">
        <v>55</v>
      </c>
      <c r="C330" s="68" t="s">
        <v>55</v>
      </c>
      <c r="D330" s="61" t="s">
        <v>2084</v>
      </c>
      <c r="E330" s="63" t="s">
        <v>3576</v>
      </c>
      <c r="F330" s="64" t="s">
        <v>2075</v>
      </c>
      <c r="G330" s="61" t="s">
        <v>2074</v>
      </c>
      <c r="H330" s="61" t="s">
        <v>114</v>
      </c>
      <c r="I330" s="61" t="s">
        <v>115</v>
      </c>
      <c r="J330" s="61" t="s">
        <v>102</v>
      </c>
      <c r="K330" s="61"/>
      <c r="L330" s="61" t="s">
        <v>2075</v>
      </c>
      <c r="M330" s="61" t="s">
        <v>2071</v>
      </c>
      <c r="N330" s="61" t="s">
        <v>114</v>
      </c>
      <c r="O330" s="61" t="s">
        <v>115</v>
      </c>
      <c r="P330" s="61" t="s">
        <v>117</v>
      </c>
      <c r="Q330" s="61" t="s">
        <v>180</v>
      </c>
      <c r="R330" s="61" t="s">
        <v>2044</v>
      </c>
      <c r="S330" s="61" t="s">
        <v>2072</v>
      </c>
      <c r="T330" s="61" t="s">
        <v>114</v>
      </c>
      <c r="U330" s="61" t="s">
        <v>115</v>
      </c>
      <c r="V330" s="61" t="s">
        <v>80</v>
      </c>
      <c r="W330" s="61" t="s">
        <v>316</v>
      </c>
      <c r="X330" s="61" t="s">
        <v>2073</v>
      </c>
      <c r="Y330" s="61"/>
      <c r="Z330" s="61"/>
      <c r="AA330" s="61"/>
      <c r="AB330" s="61"/>
      <c r="AC330" s="63"/>
      <c r="AD330" s="64" t="s">
        <v>2085</v>
      </c>
      <c r="AE330" s="61" t="s">
        <v>2086</v>
      </c>
      <c r="AF330" s="61" t="s">
        <v>2083</v>
      </c>
      <c r="AG330" s="61" t="s">
        <v>2082</v>
      </c>
      <c r="AH330" s="61" t="s">
        <v>114</v>
      </c>
      <c r="AI330" s="61" t="s">
        <v>128</v>
      </c>
      <c r="AJ330" s="61" t="s">
        <v>461</v>
      </c>
      <c r="AK330" s="61"/>
      <c r="AL330" s="61" t="s">
        <v>2083</v>
      </c>
      <c r="AM330" s="61" t="s">
        <v>2079</v>
      </c>
      <c r="AN330" s="61" t="s">
        <v>114</v>
      </c>
      <c r="AO330" s="61" t="s">
        <v>115</v>
      </c>
      <c r="AP330" s="61" t="s">
        <v>77</v>
      </c>
      <c r="AQ330" s="61"/>
      <c r="AR330" s="61" t="s">
        <v>2078</v>
      </c>
      <c r="AS330" s="61" t="s">
        <v>2080</v>
      </c>
      <c r="AT330" s="61" t="s">
        <v>114</v>
      </c>
      <c r="AU330" s="61" t="s">
        <v>115</v>
      </c>
      <c r="AV330" s="61" t="s">
        <v>117</v>
      </c>
      <c r="AW330" s="61" t="s">
        <v>189</v>
      </c>
      <c r="AX330" s="61" t="s">
        <v>2081</v>
      </c>
      <c r="AY330" s="61"/>
      <c r="AZ330" s="61"/>
      <c r="BA330" s="61"/>
      <c r="BB330" s="61"/>
      <c r="BC330" s="63"/>
    </row>
    <row r="331" spans="1:55" s="50" customFormat="1" x14ac:dyDescent="0.25">
      <c r="A331" s="59" t="s">
        <v>55</v>
      </c>
      <c r="B331" s="67" t="s">
        <v>55</v>
      </c>
      <c r="C331" s="68" t="s">
        <v>55</v>
      </c>
      <c r="D331" s="61" t="s">
        <v>2087</v>
      </c>
      <c r="E331" s="63" t="s">
        <v>3577</v>
      </c>
      <c r="F331" s="64" t="s">
        <v>2073</v>
      </c>
      <c r="G331" s="61" t="s">
        <v>2072</v>
      </c>
      <c r="H331" s="61" t="s">
        <v>114</v>
      </c>
      <c r="I331" s="61" t="s">
        <v>115</v>
      </c>
      <c r="J331" s="61" t="s">
        <v>80</v>
      </c>
      <c r="K331" s="61" t="s">
        <v>316</v>
      </c>
      <c r="L331" s="61" t="s">
        <v>2073</v>
      </c>
      <c r="M331" s="61" t="s">
        <v>2074</v>
      </c>
      <c r="N331" s="61" t="s">
        <v>114</v>
      </c>
      <c r="O331" s="61" t="s">
        <v>115</v>
      </c>
      <c r="P331" s="61" t="s">
        <v>102</v>
      </c>
      <c r="Q331" s="61"/>
      <c r="R331" s="61" t="s">
        <v>2075</v>
      </c>
      <c r="S331" s="61" t="s">
        <v>2071</v>
      </c>
      <c r="T331" s="61" t="s">
        <v>114</v>
      </c>
      <c r="U331" s="61" t="s">
        <v>115</v>
      </c>
      <c r="V331" s="61" t="s">
        <v>117</v>
      </c>
      <c r="W331" s="61" t="s">
        <v>180</v>
      </c>
      <c r="X331" s="61" t="s">
        <v>2044</v>
      </c>
      <c r="Y331" s="61"/>
      <c r="Z331" s="61"/>
      <c r="AA331" s="61"/>
      <c r="AB331" s="61"/>
      <c r="AC331" s="63"/>
      <c r="AD331" s="64" t="s">
        <v>2088</v>
      </c>
      <c r="AE331" s="61" t="s">
        <v>2089</v>
      </c>
      <c r="AF331" s="61" t="s">
        <v>2081</v>
      </c>
      <c r="AG331" s="61" t="s">
        <v>2080</v>
      </c>
      <c r="AH331" s="61" t="s">
        <v>114</v>
      </c>
      <c r="AI331" s="61" t="s">
        <v>115</v>
      </c>
      <c r="AJ331" s="61" t="s">
        <v>117</v>
      </c>
      <c r="AK331" s="61" t="s">
        <v>189</v>
      </c>
      <c r="AL331" s="61" t="s">
        <v>2081</v>
      </c>
      <c r="AM331" s="61" t="s">
        <v>2082</v>
      </c>
      <c r="AN331" s="61" t="s">
        <v>114</v>
      </c>
      <c r="AO331" s="61" t="s">
        <v>128</v>
      </c>
      <c r="AP331" s="61" t="s">
        <v>461</v>
      </c>
      <c r="AQ331" s="61"/>
      <c r="AR331" s="61" t="s">
        <v>2083</v>
      </c>
      <c r="AS331" s="61" t="s">
        <v>2079</v>
      </c>
      <c r="AT331" s="61" t="s">
        <v>114</v>
      </c>
      <c r="AU331" s="61" t="s">
        <v>115</v>
      </c>
      <c r="AV331" s="61" t="s">
        <v>77</v>
      </c>
      <c r="AW331" s="61"/>
      <c r="AX331" s="61" t="s">
        <v>2078</v>
      </c>
      <c r="AY331" s="61"/>
      <c r="AZ331" s="61"/>
      <c r="BA331" s="61"/>
      <c r="BB331" s="61"/>
      <c r="BC331" s="63"/>
    </row>
    <row r="332" spans="1:55" x14ac:dyDescent="0.25">
      <c r="A332" s="11" t="s">
        <v>55</v>
      </c>
      <c r="B332" s="7" t="s">
        <v>55</v>
      </c>
      <c r="C332" s="54" t="s">
        <v>3778</v>
      </c>
      <c r="D332" s="5" t="s">
        <v>2090</v>
      </c>
      <c r="E332" s="8" t="s">
        <v>3578</v>
      </c>
      <c r="F332" s="10" t="s">
        <v>3234</v>
      </c>
      <c r="G332" s="5" t="s">
        <v>304</v>
      </c>
      <c r="H332" s="5" t="s">
        <v>114</v>
      </c>
      <c r="I332" s="5" t="s">
        <v>115</v>
      </c>
      <c r="J332" s="5" t="s">
        <v>117</v>
      </c>
      <c r="K332" s="5" t="s">
        <v>180</v>
      </c>
      <c r="L332" s="5" t="s">
        <v>3234</v>
      </c>
      <c r="M332" s="5" t="s">
        <v>2091</v>
      </c>
      <c r="N332" s="5" t="s">
        <v>114</v>
      </c>
      <c r="O332" s="5" t="s">
        <v>115</v>
      </c>
      <c r="P332" s="5" t="s">
        <v>80</v>
      </c>
      <c r="Q332" s="5" t="s">
        <v>254</v>
      </c>
      <c r="R332" s="5" t="s">
        <v>2092</v>
      </c>
      <c r="S332" s="5" t="s">
        <v>1978</v>
      </c>
      <c r="T332" s="5" t="s">
        <v>114</v>
      </c>
      <c r="U332" s="5" t="s">
        <v>115</v>
      </c>
      <c r="V332" s="5" t="s">
        <v>232</v>
      </c>
      <c r="W332" s="5"/>
      <c r="X332" s="5" t="s">
        <v>3235</v>
      </c>
      <c r="Y332" s="5"/>
      <c r="Z332" s="5"/>
      <c r="AA332" s="5"/>
      <c r="AB332" s="5"/>
      <c r="AC332" s="8"/>
      <c r="AD332" s="10" t="s">
        <v>2093</v>
      </c>
      <c r="AE332" s="5" t="s">
        <v>2094</v>
      </c>
      <c r="AF332" s="5" t="s">
        <v>69</v>
      </c>
      <c r="AG332" s="5" t="s">
        <v>304</v>
      </c>
      <c r="AH332" s="5" t="s">
        <v>114</v>
      </c>
      <c r="AI332" s="5" t="s">
        <v>3204</v>
      </c>
      <c r="AJ332" s="5" t="s">
        <v>132</v>
      </c>
      <c r="AK332" s="5"/>
      <c r="AL332" s="5" t="s">
        <v>69</v>
      </c>
      <c r="AM332" s="5" t="s">
        <v>304</v>
      </c>
      <c r="AN332" s="5" t="s">
        <v>114</v>
      </c>
      <c r="AO332" s="5" t="s">
        <v>128</v>
      </c>
      <c r="AP332" s="5" t="s">
        <v>130</v>
      </c>
      <c r="AQ332" s="5"/>
      <c r="AR332" s="5" t="s">
        <v>3232</v>
      </c>
      <c r="AS332" s="5" t="s">
        <v>304</v>
      </c>
      <c r="AT332" s="5" t="s">
        <v>114</v>
      </c>
      <c r="AU332" s="5" t="s">
        <v>305</v>
      </c>
      <c r="AV332" s="5" t="s">
        <v>504</v>
      </c>
      <c r="AW332" s="5"/>
      <c r="AX332" s="5" t="s">
        <v>69</v>
      </c>
      <c r="AY332" s="5"/>
      <c r="AZ332" s="5"/>
      <c r="BA332" s="5"/>
      <c r="BB332" s="5"/>
      <c r="BC332" s="8"/>
    </row>
    <row r="333" spans="1:55" x14ac:dyDescent="0.25">
      <c r="A333" s="11" t="s">
        <v>55</v>
      </c>
      <c r="B333" s="7" t="s">
        <v>55</v>
      </c>
      <c r="C333" s="54" t="s">
        <v>3778</v>
      </c>
      <c r="D333" s="5" t="s">
        <v>2095</v>
      </c>
      <c r="E333" s="8" t="s">
        <v>3579</v>
      </c>
      <c r="F333" s="10" t="s">
        <v>3235</v>
      </c>
      <c r="G333" s="5" t="s">
        <v>1978</v>
      </c>
      <c r="H333" s="5" t="s">
        <v>114</v>
      </c>
      <c r="I333" s="5" t="s">
        <v>115</v>
      </c>
      <c r="J333" s="5" t="s">
        <v>232</v>
      </c>
      <c r="K333" s="5"/>
      <c r="L333" s="10" t="s">
        <v>3235</v>
      </c>
      <c r="M333" s="5" t="s">
        <v>304</v>
      </c>
      <c r="N333" s="5" t="s">
        <v>114</v>
      </c>
      <c r="O333" s="5" t="s">
        <v>115</v>
      </c>
      <c r="P333" s="5" t="s">
        <v>117</v>
      </c>
      <c r="Q333" s="5" t="s">
        <v>180</v>
      </c>
      <c r="R333" s="5" t="s">
        <v>3234</v>
      </c>
      <c r="S333" s="5" t="s">
        <v>2091</v>
      </c>
      <c r="T333" s="5" t="s">
        <v>114</v>
      </c>
      <c r="U333" s="5" t="s">
        <v>115</v>
      </c>
      <c r="V333" s="5" t="s">
        <v>80</v>
      </c>
      <c r="W333" s="5" t="s">
        <v>254</v>
      </c>
      <c r="X333" s="5" t="s">
        <v>2092</v>
      </c>
      <c r="Y333" s="5"/>
      <c r="Z333" s="5"/>
      <c r="AA333" s="5"/>
      <c r="AB333" s="5"/>
      <c r="AC333" s="8"/>
      <c r="AD333" s="10" t="s">
        <v>2096</v>
      </c>
      <c r="AE333" s="5" t="s">
        <v>2097</v>
      </c>
      <c r="AF333" s="5" t="s">
        <v>69</v>
      </c>
      <c r="AG333" s="5" t="s">
        <v>304</v>
      </c>
      <c r="AH333" s="5" t="s">
        <v>114</v>
      </c>
      <c r="AI333" s="5" t="s">
        <v>305</v>
      </c>
      <c r="AJ333" s="5" t="s">
        <v>504</v>
      </c>
      <c r="AK333" s="5"/>
      <c r="AL333" s="5" t="s">
        <v>69</v>
      </c>
      <c r="AM333" s="5" t="s">
        <v>304</v>
      </c>
      <c r="AN333" s="5" t="s">
        <v>114</v>
      </c>
      <c r="AO333" s="5" t="s">
        <v>3204</v>
      </c>
      <c r="AP333" s="5" t="s">
        <v>132</v>
      </c>
      <c r="AQ333" s="5"/>
      <c r="AR333" s="5" t="s">
        <v>69</v>
      </c>
      <c r="AS333" s="5" t="s">
        <v>304</v>
      </c>
      <c r="AT333" s="5" t="s">
        <v>114</v>
      </c>
      <c r="AU333" s="5" t="s">
        <v>128</v>
      </c>
      <c r="AV333" s="5" t="s">
        <v>130</v>
      </c>
      <c r="AW333" s="5"/>
      <c r="AX333" s="5" t="s">
        <v>3232</v>
      </c>
      <c r="AY333" s="5"/>
      <c r="AZ333" s="5"/>
      <c r="BA333" s="5"/>
      <c r="BB333" s="5"/>
      <c r="BC333" s="8"/>
    </row>
    <row r="334" spans="1:55" x14ac:dyDescent="0.25">
      <c r="A334" s="11" t="s">
        <v>55</v>
      </c>
      <c r="B334" s="7" t="s">
        <v>55</v>
      </c>
      <c r="C334" s="54" t="s">
        <v>3778</v>
      </c>
      <c r="D334" s="5" t="s">
        <v>2098</v>
      </c>
      <c r="E334" s="8" t="s">
        <v>3580</v>
      </c>
      <c r="F334" s="10" t="s">
        <v>2092</v>
      </c>
      <c r="G334" s="5" t="s">
        <v>2091</v>
      </c>
      <c r="H334" s="5" t="s">
        <v>114</v>
      </c>
      <c r="I334" s="5" t="s">
        <v>115</v>
      </c>
      <c r="J334" s="5" t="s">
        <v>80</v>
      </c>
      <c r="K334" s="5" t="s">
        <v>254</v>
      </c>
      <c r="L334" s="5" t="s">
        <v>2092</v>
      </c>
      <c r="M334" s="5" t="s">
        <v>1978</v>
      </c>
      <c r="N334" s="5" t="s">
        <v>114</v>
      </c>
      <c r="O334" s="5" t="s">
        <v>115</v>
      </c>
      <c r="P334" s="5" t="s">
        <v>232</v>
      </c>
      <c r="Q334" s="5"/>
      <c r="R334" s="5" t="s">
        <v>3235</v>
      </c>
      <c r="S334" s="5" t="s">
        <v>304</v>
      </c>
      <c r="T334" s="5" t="s">
        <v>114</v>
      </c>
      <c r="U334" s="5" t="s">
        <v>115</v>
      </c>
      <c r="V334" s="5" t="s">
        <v>117</v>
      </c>
      <c r="W334" s="5" t="s">
        <v>180</v>
      </c>
      <c r="X334" s="5" t="s">
        <v>3234</v>
      </c>
      <c r="Y334" s="5"/>
      <c r="Z334" s="5"/>
      <c r="AA334" s="5"/>
      <c r="AB334" s="5"/>
      <c r="AC334" s="8"/>
      <c r="AD334" s="10" t="s">
        <v>2099</v>
      </c>
      <c r="AE334" s="5" t="s">
        <v>2100</v>
      </c>
      <c r="AF334" s="5" t="s">
        <v>3232</v>
      </c>
      <c r="AG334" s="5" t="s">
        <v>304</v>
      </c>
      <c r="AH334" s="5" t="s">
        <v>114</v>
      </c>
      <c r="AI334" s="5" t="s">
        <v>128</v>
      </c>
      <c r="AJ334" s="5" t="s">
        <v>130</v>
      </c>
      <c r="AK334" s="5"/>
      <c r="AL334" s="5" t="s">
        <v>3232</v>
      </c>
      <c r="AM334" s="5" t="s">
        <v>304</v>
      </c>
      <c r="AN334" s="5" t="s">
        <v>114</v>
      </c>
      <c r="AO334" s="5" t="s">
        <v>305</v>
      </c>
      <c r="AP334" s="5" t="s">
        <v>504</v>
      </c>
      <c r="AQ334" s="5"/>
      <c r="AR334" s="5" t="s">
        <v>69</v>
      </c>
      <c r="AS334" s="5" t="s">
        <v>304</v>
      </c>
      <c r="AT334" s="5" t="s">
        <v>114</v>
      </c>
      <c r="AU334" s="5" t="s">
        <v>3204</v>
      </c>
      <c r="AV334" s="5" t="s">
        <v>132</v>
      </c>
      <c r="AW334" s="5"/>
      <c r="AX334" s="5" t="s">
        <v>69</v>
      </c>
      <c r="AY334" s="5"/>
      <c r="AZ334" s="5"/>
      <c r="BA334" s="5"/>
      <c r="BB334" s="5"/>
      <c r="BC334" s="8"/>
    </row>
    <row r="335" spans="1:55" x14ac:dyDescent="0.25">
      <c r="A335" s="11" t="s">
        <v>55</v>
      </c>
      <c r="B335" s="7" t="s">
        <v>55</v>
      </c>
      <c r="C335" s="54" t="s">
        <v>3778</v>
      </c>
      <c r="D335" s="5" t="s">
        <v>2101</v>
      </c>
      <c r="E335" s="8" t="s">
        <v>3581</v>
      </c>
      <c r="F335" s="10" t="s">
        <v>3236</v>
      </c>
      <c r="G335" s="5" t="s">
        <v>2102</v>
      </c>
      <c r="H335" s="5" t="s">
        <v>114</v>
      </c>
      <c r="I335" s="5" t="s">
        <v>115</v>
      </c>
      <c r="J335" s="5" t="s">
        <v>117</v>
      </c>
      <c r="K335" s="5" t="s">
        <v>263</v>
      </c>
      <c r="L335" s="5" t="s">
        <v>3236</v>
      </c>
      <c r="M335" s="5" t="s">
        <v>2103</v>
      </c>
      <c r="N335" s="5" t="s">
        <v>114</v>
      </c>
      <c r="O335" s="5" t="s">
        <v>115</v>
      </c>
      <c r="P335" s="5" t="s">
        <v>80</v>
      </c>
      <c r="Q335" s="5" t="s">
        <v>254</v>
      </c>
      <c r="R335" s="5" t="s">
        <v>2104</v>
      </c>
      <c r="S335" s="5" t="s">
        <v>2105</v>
      </c>
      <c r="T335" s="5" t="s">
        <v>114</v>
      </c>
      <c r="U335" s="5" t="s">
        <v>115</v>
      </c>
      <c r="V335" s="5" t="s">
        <v>117</v>
      </c>
      <c r="W335" s="5" t="s">
        <v>118</v>
      </c>
      <c r="X335" s="5" t="s">
        <v>2106</v>
      </c>
      <c r="Y335" s="5"/>
      <c r="Z335" s="5"/>
      <c r="AA335" s="5"/>
      <c r="AB335" s="5"/>
      <c r="AC335" s="8"/>
      <c r="AD335" s="10" t="s">
        <v>2107</v>
      </c>
      <c r="AE335" s="5" t="s">
        <v>2108</v>
      </c>
      <c r="AF335" s="5" t="s">
        <v>69</v>
      </c>
      <c r="AG335" s="5" t="s">
        <v>304</v>
      </c>
      <c r="AH335" s="5" t="s">
        <v>114</v>
      </c>
      <c r="AI335" s="5" t="s">
        <v>305</v>
      </c>
      <c r="AJ335" s="5" t="s">
        <v>504</v>
      </c>
      <c r="AK335" s="5"/>
      <c r="AL335" s="5" t="s">
        <v>69</v>
      </c>
      <c r="AM335" s="5" t="s">
        <v>304</v>
      </c>
      <c r="AN335" s="5" t="s">
        <v>114</v>
      </c>
      <c r="AO335" s="5" t="s">
        <v>305</v>
      </c>
      <c r="AP335" s="5" t="s">
        <v>504</v>
      </c>
      <c r="AQ335" s="5"/>
      <c r="AR335" s="5" t="s">
        <v>69</v>
      </c>
      <c r="AS335" s="5" t="s">
        <v>304</v>
      </c>
      <c r="AT335" s="5" t="s">
        <v>114</v>
      </c>
      <c r="AU335" s="5" t="s">
        <v>305</v>
      </c>
      <c r="AV335" s="5" t="s">
        <v>504</v>
      </c>
      <c r="AW335" s="5"/>
      <c r="AX335" s="5" t="s">
        <v>69</v>
      </c>
      <c r="AY335" s="5"/>
      <c r="AZ335" s="5"/>
      <c r="BA335" s="5"/>
      <c r="BB335" s="5"/>
      <c r="BC335" s="8"/>
    </row>
    <row r="336" spans="1:55" x14ac:dyDescent="0.25">
      <c r="A336" s="11" t="s">
        <v>55</v>
      </c>
      <c r="B336" s="7" t="s">
        <v>55</v>
      </c>
      <c r="C336" s="54" t="s">
        <v>3778</v>
      </c>
      <c r="D336" s="5" t="s">
        <v>2109</v>
      </c>
      <c r="E336" s="8" t="s">
        <v>3582</v>
      </c>
      <c r="F336" s="10" t="s">
        <v>2106</v>
      </c>
      <c r="G336" s="5" t="s">
        <v>2105</v>
      </c>
      <c r="H336" s="5" t="s">
        <v>114</v>
      </c>
      <c r="I336" s="5" t="s">
        <v>115</v>
      </c>
      <c r="J336" s="5" t="s">
        <v>117</v>
      </c>
      <c r="K336" s="5" t="s">
        <v>118</v>
      </c>
      <c r="L336" s="5" t="s">
        <v>2106</v>
      </c>
      <c r="M336" s="5" t="s">
        <v>2102</v>
      </c>
      <c r="N336" s="5" t="s">
        <v>114</v>
      </c>
      <c r="O336" s="5" t="s">
        <v>115</v>
      </c>
      <c r="P336" s="5" t="s">
        <v>117</v>
      </c>
      <c r="Q336" s="5" t="s">
        <v>263</v>
      </c>
      <c r="R336" s="5" t="s">
        <v>3236</v>
      </c>
      <c r="S336" s="5" t="s">
        <v>2103</v>
      </c>
      <c r="T336" s="5" t="s">
        <v>114</v>
      </c>
      <c r="U336" s="5" t="s">
        <v>115</v>
      </c>
      <c r="V336" s="5" t="s">
        <v>80</v>
      </c>
      <c r="W336" s="5" t="s">
        <v>254</v>
      </c>
      <c r="X336" s="5" t="s">
        <v>2104</v>
      </c>
      <c r="Y336" s="5"/>
      <c r="Z336" s="5"/>
      <c r="AA336" s="5"/>
      <c r="AB336" s="5"/>
      <c r="AC336" s="8"/>
      <c r="AD336" s="10" t="s">
        <v>2110</v>
      </c>
      <c r="AE336" s="5" t="s">
        <v>2111</v>
      </c>
      <c r="AF336" s="5" t="s">
        <v>69</v>
      </c>
      <c r="AG336" s="5" t="s">
        <v>304</v>
      </c>
      <c r="AH336" s="5" t="s">
        <v>114</v>
      </c>
      <c r="AI336" s="5" t="s">
        <v>305</v>
      </c>
      <c r="AJ336" s="5" t="s">
        <v>504</v>
      </c>
      <c r="AK336" s="5"/>
      <c r="AL336" s="5" t="s">
        <v>69</v>
      </c>
      <c r="AM336" s="5" t="s">
        <v>304</v>
      </c>
      <c r="AN336" s="5" t="s">
        <v>114</v>
      </c>
      <c r="AO336" s="5" t="s">
        <v>305</v>
      </c>
      <c r="AP336" s="5" t="s">
        <v>504</v>
      </c>
      <c r="AQ336" s="5"/>
      <c r="AR336" s="5" t="s">
        <v>69</v>
      </c>
      <c r="AS336" s="5" t="s">
        <v>304</v>
      </c>
      <c r="AT336" s="5" t="s">
        <v>114</v>
      </c>
      <c r="AU336" s="5" t="s">
        <v>305</v>
      </c>
      <c r="AV336" s="5" t="s">
        <v>504</v>
      </c>
      <c r="AW336" s="5"/>
      <c r="AX336" s="5" t="s">
        <v>69</v>
      </c>
      <c r="AY336" s="5"/>
      <c r="AZ336" s="5"/>
      <c r="BA336" s="5"/>
      <c r="BB336" s="5"/>
      <c r="BC336" s="8"/>
    </row>
    <row r="337" spans="1:55" x14ac:dyDescent="0.25">
      <c r="A337" s="11" t="s">
        <v>55</v>
      </c>
      <c r="B337" s="7" t="s">
        <v>55</v>
      </c>
      <c r="C337" s="54" t="s">
        <v>3778</v>
      </c>
      <c r="D337" s="5" t="s">
        <v>2112</v>
      </c>
      <c r="E337" s="8" t="s">
        <v>3583</v>
      </c>
      <c r="F337" s="10" t="s">
        <v>2104</v>
      </c>
      <c r="G337" s="5" t="s">
        <v>2103</v>
      </c>
      <c r="H337" s="5" t="s">
        <v>114</v>
      </c>
      <c r="I337" s="5" t="s">
        <v>115</v>
      </c>
      <c r="J337" s="5" t="s">
        <v>80</v>
      </c>
      <c r="K337" s="5" t="s">
        <v>254</v>
      </c>
      <c r="L337" s="5" t="s">
        <v>2104</v>
      </c>
      <c r="M337" s="5" t="s">
        <v>2105</v>
      </c>
      <c r="N337" s="5" t="s">
        <v>114</v>
      </c>
      <c r="O337" s="5" t="s">
        <v>115</v>
      </c>
      <c r="P337" s="5" t="s">
        <v>117</v>
      </c>
      <c r="Q337" s="5" t="s">
        <v>118</v>
      </c>
      <c r="R337" s="5" t="s">
        <v>2106</v>
      </c>
      <c r="S337" s="5" t="s">
        <v>2102</v>
      </c>
      <c r="T337" s="5" t="s">
        <v>114</v>
      </c>
      <c r="U337" s="5" t="s">
        <v>115</v>
      </c>
      <c r="V337" s="5" t="s">
        <v>117</v>
      </c>
      <c r="W337" s="5" t="s">
        <v>263</v>
      </c>
      <c r="X337" s="5" t="s">
        <v>3236</v>
      </c>
      <c r="Y337" s="5"/>
      <c r="Z337" s="5"/>
      <c r="AA337" s="5"/>
      <c r="AB337" s="5"/>
      <c r="AC337" s="8"/>
      <c r="AD337" s="10" t="s">
        <v>2113</v>
      </c>
      <c r="AE337" s="5" t="s">
        <v>2114</v>
      </c>
      <c r="AF337" s="5" t="s">
        <v>69</v>
      </c>
      <c r="AG337" s="5" t="s">
        <v>304</v>
      </c>
      <c r="AH337" s="5" t="s">
        <v>114</v>
      </c>
      <c r="AI337" s="5" t="s">
        <v>305</v>
      </c>
      <c r="AJ337" s="5" t="s">
        <v>504</v>
      </c>
      <c r="AK337" s="5"/>
      <c r="AL337" s="5" t="s">
        <v>69</v>
      </c>
      <c r="AM337" s="5" t="s">
        <v>304</v>
      </c>
      <c r="AN337" s="5" t="s">
        <v>114</v>
      </c>
      <c r="AO337" s="5" t="s">
        <v>305</v>
      </c>
      <c r="AP337" s="5" t="s">
        <v>504</v>
      </c>
      <c r="AQ337" s="5"/>
      <c r="AR337" s="5" t="s">
        <v>69</v>
      </c>
      <c r="AS337" s="5" t="s">
        <v>304</v>
      </c>
      <c r="AT337" s="5" t="s">
        <v>114</v>
      </c>
      <c r="AU337" s="5" t="s">
        <v>305</v>
      </c>
      <c r="AV337" s="5" t="s">
        <v>504</v>
      </c>
      <c r="AW337" s="5"/>
      <c r="AX337" s="5" t="s">
        <v>69</v>
      </c>
      <c r="AY337" s="5"/>
      <c r="AZ337" s="5"/>
      <c r="BA337" s="5"/>
      <c r="BB337" s="5"/>
      <c r="BC337" s="8"/>
    </row>
    <row r="338" spans="1:55" x14ac:dyDescent="0.25">
      <c r="A338" s="11" t="s">
        <v>55</v>
      </c>
      <c r="B338" s="7" t="s">
        <v>55</v>
      </c>
      <c r="C338" s="54" t="s">
        <v>3778</v>
      </c>
      <c r="D338" s="5" t="s">
        <v>2115</v>
      </c>
      <c r="E338" s="8" t="s">
        <v>3584</v>
      </c>
      <c r="F338" s="10" t="s">
        <v>2116</v>
      </c>
      <c r="G338" s="5" t="s">
        <v>2117</v>
      </c>
      <c r="H338" s="5" t="s">
        <v>114</v>
      </c>
      <c r="I338" s="5" t="s">
        <v>115</v>
      </c>
      <c r="J338" s="5" t="s">
        <v>117</v>
      </c>
      <c r="K338" s="5" t="s">
        <v>210</v>
      </c>
      <c r="L338" s="5" t="s">
        <v>2116</v>
      </c>
      <c r="M338" s="5" t="s">
        <v>2118</v>
      </c>
      <c r="N338" s="5" t="s">
        <v>114</v>
      </c>
      <c r="O338" s="5" t="s">
        <v>115</v>
      </c>
      <c r="P338" s="5" t="s">
        <v>80</v>
      </c>
      <c r="Q338" s="5" t="s">
        <v>316</v>
      </c>
      <c r="R338" s="5" t="s">
        <v>1977</v>
      </c>
      <c r="S338" s="5" t="s">
        <v>2119</v>
      </c>
      <c r="T338" s="5" t="s">
        <v>114</v>
      </c>
      <c r="U338" s="5" t="s">
        <v>115</v>
      </c>
      <c r="V338" s="5" t="s">
        <v>65</v>
      </c>
      <c r="W338" s="5"/>
      <c r="X338" s="5" t="s">
        <v>1999</v>
      </c>
      <c r="Y338" s="5"/>
      <c r="Z338" s="5"/>
      <c r="AA338" s="5"/>
      <c r="AB338" s="5"/>
      <c r="AC338" s="8"/>
      <c r="AD338" s="10" t="s">
        <v>2120</v>
      </c>
      <c r="AE338" s="5" t="s">
        <v>2121</v>
      </c>
      <c r="AF338" s="5" t="s">
        <v>69</v>
      </c>
      <c r="AG338" s="5" t="s">
        <v>304</v>
      </c>
      <c r="AH338" s="5" t="s">
        <v>114</v>
      </c>
      <c r="AI338" s="5" t="s">
        <v>305</v>
      </c>
      <c r="AJ338" s="5" t="s">
        <v>504</v>
      </c>
      <c r="AK338" s="5"/>
      <c r="AL338" s="5" t="s">
        <v>69</v>
      </c>
      <c r="AM338" s="5" t="s">
        <v>304</v>
      </c>
      <c r="AN338" s="5" t="s">
        <v>114</v>
      </c>
      <c r="AO338" s="5" t="s">
        <v>305</v>
      </c>
      <c r="AP338" s="5" t="s">
        <v>504</v>
      </c>
      <c r="AQ338" s="5"/>
      <c r="AR338" s="5" t="s">
        <v>69</v>
      </c>
      <c r="AS338" s="5" t="s">
        <v>304</v>
      </c>
      <c r="AT338" s="5" t="s">
        <v>114</v>
      </c>
      <c r="AU338" s="5" t="s">
        <v>305</v>
      </c>
      <c r="AV338" s="5" t="s">
        <v>504</v>
      </c>
      <c r="AW338" s="5"/>
      <c r="AX338" s="5" t="s">
        <v>69</v>
      </c>
      <c r="AY338" s="5"/>
      <c r="AZ338" s="5"/>
      <c r="BA338" s="5"/>
      <c r="BB338" s="5"/>
      <c r="BC338" s="8"/>
    </row>
    <row r="339" spans="1:55" x14ac:dyDescent="0.25">
      <c r="A339" s="11" t="s">
        <v>55</v>
      </c>
      <c r="B339" s="7" t="s">
        <v>55</v>
      </c>
      <c r="C339" s="54" t="s">
        <v>3778</v>
      </c>
      <c r="D339" s="5" t="s">
        <v>2122</v>
      </c>
      <c r="E339" s="8" t="s">
        <v>3585</v>
      </c>
      <c r="F339" s="10" t="s">
        <v>1999</v>
      </c>
      <c r="G339" s="5" t="s">
        <v>2119</v>
      </c>
      <c r="H339" s="5" t="s">
        <v>114</v>
      </c>
      <c r="I339" s="5" t="s">
        <v>115</v>
      </c>
      <c r="J339" s="5" t="s">
        <v>65</v>
      </c>
      <c r="K339" s="5"/>
      <c r="L339" s="5" t="s">
        <v>1999</v>
      </c>
      <c r="M339" s="5" t="s">
        <v>2117</v>
      </c>
      <c r="N339" s="5" t="s">
        <v>114</v>
      </c>
      <c r="O339" s="5" t="s">
        <v>115</v>
      </c>
      <c r="P339" s="5" t="s">
        <v>117</v>
      </c>
      <c r="Q339" s="5" t="s">
        <v>210</v>
      </c>
      <c r="R339" s="5" t="s">
        <v>2116</v>
      </c>
      <c r="S339" s="5" t="s">
        <v>2118</v>
      </c>
      <c r="T339" s="5" t="s">
        <v>114</v>
      </c>
      <c r="U339" s="5" t="s">
        <v>115</v>
      </c>
      <c r="V339" s="5" t="s">
        <v>80</v>
      </c>
      <c r="W339" s="5" t="s">
        <v>316</v>
      </c>
      <c r="X339" s="5" t="s">
        <v>1977</v>
      </c>
      <c r="Y339" s="5"/>
      <c r="Z339" s="5"/>
      <c r="AA339" s="5"/>
      <c r="AB339" s="5"/>
      <c r="AC339" s="8"/>
      <c r="AD339" s="10" t="s">
        <v>2123</v>
      </c>
      <c r="AE339" s="5" t="s">
        <v>2124</v>
      </c>
      <c r="AF339" s="5" t="s">
        <v>69</v>
      </c>
      <c r="AG339" s="5" t="s">
        <v>304</v>
      </c>
      <c r="AH339" s="5" t="s">
        <v>114</v>
      </c>
      <c r="AI339" s="5" t="s">
        <v>305</v>
      </c>
      <c r="AJ339" s="5" t="s">
        <v>504</v>
      </c>
      <c r="AK339" s="5"/>
      <c r="AL339" s="5" t="s">
        <v>69</v>
      </c>
      <c r="AM339" s="5" t="s">
        <v>304</v>
      </c>
      <c r="AN339" s="5" t="s">
        <v>114</v>
      </c>
      <c r="AO339" s="5" t="s">
        <v>305</v>
      </c>
      <c r="AP339" s="5" t="s">
        <v>504</v>
      </c>
      <c r="AQ339" s="5"/>
      <c r="AR339" s="5" t="s">
        <v>69</v>
      </c>
      <c r="AS339" s="5" t="s">
        <v>304</v>
      </c>
      <c r="AT339" s="5" t="s">
        <v>114</v>
      </c>
      <c r="AU339" s="5" t="s">
        <v>305</v>
      </c>
      <c r="AV339" s="5" t="s">
        <v>504</v>
      </c>
      <c r="AW339" s="5"/>
      <c r="AX339" s="5" t="s">
        <v>69</v>
      </c>
      <c r="AY339" s="5"/>
      <c r="AZ339" s="5"/>
      <c r="BA339" s="5"/>
      <c r="BB339" s="5"/>
      <c r="BC339" s="8"/>
    </row>
    <row r="340" spans="1:55" x14ac:dyDescent="0.25">
      <c r="A340" s="11" t="s">
        <v>55</v>
      </c>
      <c r="B340" s="7" t="s">
        <v>55</v>
      </c>
      <c r="C340" s="54" t="s">
        <v>3778</v>
      </c>
      <c r="D340" s="5" t="s">
        <v>2125</v>
      </c>
      <c r="E340" s="8" t="s">
        <v>3586</v>
      </c>
      <c r="F340" s="10" t="s">
        <v>1977</v>
      </c>
      <c r="G340" s="5" t="s">
        <v>2118</v>
      </c>
      <c r="H340" s="5" t="s">
        <v>114</v>
      </c>
      <c r="I340" s="5" t="s">
        <v>115</v>
      </c>
      <c r="J340" s="5" t="s">
        <v>80</v>
      </c>
      <c r="K340" s="5" t="s">
        <v>316</v>
      </c>
      <c r="L340" s="5" t="s">
        <v>1977</v>
      </c>
      <c r="M340" s="5" t="s">
        <v>2119</v>
      </c>
      <c r="N340" s="5" t="s">
        <v>114</v>
      </c>
      <c r="O340" s="5" t="s">
        <v>115</v>
      </c>
      <c r="P340" s="5" t="s">
        <v>65</v>
      </c>
      <c r="Q340" s="5"/>
      <c r="R340" s="5" t="s">
        <v>1999</v>
      </c>
      <c r="S340" s="5" t="s">
        <v>2117</v>
      </c>
      <c r="T340" s="5" t="s">
        <v>114</v>
      </c>
      <c r="U340" s="5" t="s">
        <v>115</v>
      </c>
      <c r="V340" s="5" t="s">
        <v>117</v>
      </c>
      <c r="W340" s="5" t="s">
        <v>210</v>
      </c>
      <c r="X340" s="5" t="s">
        <v>2116</v>
      </c>
      <c r="Y340" s="5"/>
      <c r="Z340" s="5"/>
      <c r="AA340" s="5"/>
      <c r="AB340" s="5"/>
      <c r="AC340" s="8"/>
      <c r="AD340" s="10" t="s">
        <v>2126</v>
      </c>
      <c r="AE340" s="5" t="s">
        <v>2127</v>
      </c>
      <c r="AF340" s="5" t="s">
        <v>69</v>
      </c>
      <c r="AG340" s="5" t="s">
        <v>304</v>
      </c>
      <c r="AH340" s="5" t="s">
        <v>114</v>
      </c>
      <c r="AI340" s="5" t="s">
        <v>305</v>
      </c>
      <c r="AJ340" s="5" t="s">
        <v>504</v>
      </c>
      <c r="AK340" s="5"/>
      <c r="AL340" s="5" t="s">
        <v>69</v>
      </c>
      <c r="AM340" s="5" t="s">
        <v>304</v>
      </c>
      <c r="AN340" s="5" t="s">
        <v>114</v>
      </c>
      <c r="AO340" s="5" t="s">
        <v>305</v>
      </c>
      <c r="AP340" s="5" t="s">
        <v>504</v>
      </c>
      <c r="AQ340" s="5"/>
      <c r="AR340" s="5" t="s">
        <v>69</v>
      </c>
      <c r="AS340" s="5" t="s">
        <v>304</v>
      </c>
      <c r="AT340" s="5" t="s">
        <v>114</v>
      </c>
      <c r="AU340" s="5" t="s">
        <v>305</v>
      </c>
      <c r="AV340" s="5" t="s">
        <v>504</v>
      </c>
      <c r="AW340" s="5"/>
      <c r="AX340" s="5" t="s">
        <v>69</v>
      </c>
      <c r="AY340" s="5"/>
      <c r="AZ340" s="5"/>
      <c r="BA340" s="5"/>
      <c r="BB340" s="5"/>
      <c r="BC340" s="8"/>
    </row>
    <row r="341" spans="1:55" x14ac:dyDescent="0.25">
      <c r="A341" s="11" t="s">
        <v>311</v>
      </c>
      <c r="B341" s="7" t="s">
        <v>311</v>
      </c>
      <c r="C341" s="54" t="s">
        <v>55</v>
      </c>
      <c r="D341" s="5" t="s">
        <v>2128</v>
      </c>
      <c r="E341" s="8" t="s">
        <v>3587</v>
      </c>
      <c r="F341" s="10" t="s">
        <v>2129</v>
      </c>
      <c r="G341" s="5" t="s">
        <v>2130</v>
      </c>
      <c r="H341" s="5" t="s">
        <v>171</v>
      </c>
      <c r="I341" s="5" t="s">
        <v>172</v>
      </c>
      <c r="J341" s="5" t="s">
        <v>117</v>
      </c>
      <c r="K341" s="5" t="s">
        <v>60</v>
      </c>
      <c r="L341" s="5" t="s">
        <v>1248</v>
      </c>
      <c r="M341" s="5" t="s">
        <v>2131</v>
      </c>
      <c r="N341" s="5" t="s">
        <v>171</v>
      </c>
      <c r="O341" s="5" t="s">
        <v>175</v>
      </c>
      <c r="P341" s="5" t="s">
        <v>80</v>
      </c>
      <c r="Q341" s="5" t="s">
        <v>316</v>
      </c>
      <c r="R341" s="5" t="s">
        <v>2132</v>
      </c>
      <c r="S341" s="5" t="s">
        <v>2133</v>
      </c>
      <c r="T341" s="5" t="s">
        <v>171</v>
      </c>
      <c r="U341" s="5" t="s">
        <v>827</v>
      </c>
      <c r="V341" s="5" t="s">
        <v>117</v>
      </c>
      <c r="W341" s="5" t="s">
        <v>180</v>
      </c>
      <c r="X341" s="5" t="s">
        <v>1228</v>
      </c>
      <c r="Y341" s="5" t="s">
        <v>2134</v>
      </c>
      <c r="Z341" s="5" t="s">
        <v>171</v>
      </c>
      <c r="AA341" s="5" t="s">
        <v>2135</v>
      </c>
      <c r="AB341" s="5" t="s">
        <v>1391</v>
      </c>
      <c r="AC341" s="8" t="s">
        <v>2136</v>
      </c>
      <c r="AD341" s="10" t="s">
        <v>2137</v>
      </c>
      <c r="AE341" s="5" t="s">
        <v>2138</v>
      </c>
      <c r="AF341" s="5" t="s">
        <v>2139</v>
      </c>
      <c r="AG341" s="5" t="s">
        <v>2140</v>
      </c>
      <c r="AH341" s="5" t="s">
        <v>171</v>
      </c>
      <c r="AI341" s="5" t="s">
        <v>2141</v>
      </c>
      <c r="AJ341" s="5" t="s">
        <v>132</v>
      </c>
      <c r="AK341" s="5"/>
      <c r="AL341" s="5" t="s">
        <v>2139</v>
      </c>
      <c r="AM341" s="5" t="s">
        <v>2142</v>
      </c>
      <c r="AN341" s="5" t="s">
        <v>171</v>
      </c>
      <c r="AO341" s="5" t="s">
        <v>172</v>
      </c>
      <c r="AP341" s="5" t="s">
        <v>80</v>
      </c>
      <c r="AQ341" s="5" t="s">
        <v>254</v>
      </c>
      <c r="AR341" s="5" t="s">
        <v>2143</v>
      </c>
      <c r="AS341" s="5" t="s">
        <v>2144</v>
      </c>
      <c r="AT341" s="5" t="s">
        <v>171</v>
      </c>
      <c r="AU341" s="5" t="s">
        <v>188</v>
      </c>
      <c r="AV341" s="5" t="s">
        <v>117</v>
      </c>
      <c r="AW341" s="5"/>
      <c r="AX341" s="5" t="s">
        <v>2145</v>
      </c>
      <c r="AY341" s="5"/>
      <c r="AZ341" s="5"/>
      <c r="BA341" s="5"/>
      <c r="BB341" s="5"/>
      <c r="BC341" s="8"/>
    </row>
    <row r="342" spans="1:55" x14ac:dyDescent="0.25">
      <c r="A342" s="11" t="s">
        <v>311</v>
      </c>
      <c r="B342" s="7" t="s">
        <v>311</v>
      </c>
      <c r="C342" s="54" t="s">
        <v>55</v>
      </c>
      <c r="D342" s="5" t="s">
        <v>2146</v>
      </c>
      <c r="E342" s="8" t="s">
        <v>3588</v>
      </c>
      <c r="F342" s="10" t="s">
        <v>2147</v>
      </c>
      <c r="G342" s="5" t="s">
        <v>2133</v>
      </c>
      <c r="H342" s="5" t="s">
        <v>171</v>
      </c>
      <c r="I342" s="5" t="s">
        <v>827</v>
      </c>
      <c r="J342" s="5" t="s">
        <v>117</v>
      </c>
      <c r="K342" s="5" t="s">
        <v>180</v>
      </c>
      <c r="L342" s="5" t="s">
        <v>1228</v>
      </c>
      <c r="M342" s="5" t="s">
        <v>2130</v>
      </c>
      <c r="N342" s="5" t="s">
        <v>171</v>
      </c>
      <c r="O342" s="5" t="s">
        <v>172</v>
      </c>
      <c r="P342" s="5" t="s">
        <v>117</v>
      </c>
      <c r="Q342" s="5" t="s">
        <v>60</v>
      </c>
      <c r="R342" s="5" t="s">
        <v>1248</v>
      </c>
      <c r="S342" s="5" t="s">
        <v>2131</v>
      </c>
      <c r="T342" s="5" t="s">
        <v>171</v>
      </c>
      <c r="U342" s="5" t="s">
        <v>175</v>
      </c>
      <c r="V342" s="5" t="s">
        <v>80</v>
      </c>
      <c r="W342" s="5" t="s">
        <v>316</v>
      </c>
      <c r="X342" s="5" t="s">
        <v>2132</v>
      </c>
      <c r="Y342" s="5" t="s">
        <v>2148</v>
      </c>
      <c r="Z342" s="5" t="s">
        <v>171</v>
      </c>
      <c r="AA342" s="5" t="s">
        <v>2135</v>
      </c>
      <c r="AB342" s="5" t="s">
        <v>1391</v>
      </c>
      <c r="AC342" s="8" t="s">
        <v>2149</v>
      </c>
      <c r="AD342" s="10" t="s">
        <v>2150</v>
      </c>
      <c r="AE342" s="5" t="s">
        <v>2151</v>
      </c>
      <c r="AF342" s="5" t="s">
        <v>2145</v>
      </c>
      <c r="AG342" s="5" t="s">
        <v>2144</v>
      </c>
      <c r="AH342" s="5" t="s">
        <v>171</v>
      </c>
      <c r="AI342" s="5" t="s">
        <v>188</v>
      </c>
      <c r="AJ342" s="5" t="s">
        <v>117</v>
      </c>
      <c r="AK342" s="5"/>
      <c r="AL342" s="5" t="s">
        <v>2145</v>
      </c>
      <c r="AM342" s="5" t="s">
        <v>2140</v>
      </c>
      <c r="AN342" s="5" t="s">
        <v>171</v>
      </c>
      <c r="AO342" s="5" t="s">
        <v>2141</v>
      </c>
      <c r="AP342" s="5" t="s">
        <v>132</v>
      </c>
      <c r="AQ342" s="5"/>
      <c r="AR342" s="5" t="s">
        <v>2139</v>
      </c>
      <c r="AS342" s="5" t="s">
        <v>2142</v>
      </c>
      <c r="AT342" s="5" t="s">
        <v>171</v>
      </c>
      <c r="AU342" s="5" t="s">
        <v>172</v>
      </c>
      <c r="AV342" s="5" t="s">
        <v>80</v>
      </c>
      <c r="AW342" s="5" t="s">
        <v>254</v>
      </c>
      <c r="AX342" s="5" t="s">
        <v>2143</v>
      </c>
      <c r="AY342" s="5"/>
      <c r="AZ342" s="5"/>
      <c r="BA342" s="5"/>
      <c r="BB342" s="5"/>
      <c r="BC342" s="8"/>
    </row>
    <row r="343" spans="1:55" x14ac:dyDescent="0.25">
      <c r="A343" s="11" t="s">
        <v>311</v>
      </c>
      <c r="B343" s="7" t="s">
        <v>311</v>
      </c>
      <c r="C343" s="54" t="s">
        <v>55</v>
      </c>
      <c r="D343" s="5" t="s">
        <v>2152</v>
      </c>
      <c r="E343" s="8" t="s">
        <v>3589</v>
      </c>
      <c r="F343" s="10" t="s">
        <v>2153</v>
      </c>
      <c r="G343" s="5" t="s">
        <v>2131</v>
      </c>
      <c r="H343" s="5" t="s">
        <v>171</v>
      </c>
      <c r="I343" s="5" t="s">
        <v>175</v>
      </c>
      <c r="J343" s="5" t="s">
        <v>80</v>
      </c>
      <c r="K343" s="5" t="s">
        <v>316</v>
      </c>
      <c r="L343" s="5" t="s">
        <v>2132</v>
      </c>
      <c r="M343" s="5" t="s">
        <v>2133</v>
      </c>
      <c r="N343" s="5" t="s">
        <v>171</v>
      </c>
      <c r="O343" s="5" t="s">
        <v>827</v>
      </c>
      <c r="P343" s="5" t="s">
        <v>117</v>
      </c>
      <c r="Q343" s="5" t="s">
        <v>180</v>
      </c>
      <c r="R343" s="5" t="s">
        <v>1228</v>
      </c>
      <c r="S343" s="5" t="s">
        <v>2130</v>
      </c>
      <c r="T343" s="5" t="s">
        <v>171</v>
      </c>
      <c r="U343" s="5" t="s">
        <v>172</v>
      </c>
      <c r="V343" s="5" t="s">
        <v>117</v>
      </c>
      <c r="W343" s="5" t="s">
        <v>60</v>
      </c>
      <c r="X343" s="5" t="s">
        <v>1248</v>
      </c>
      <c r="Y343" s="5" t="s">
        <v>2154</v>
      </c>
      <c r="Z343" s="5" t="s">
        <v>171</v>
      </c>
      <c r="AA343" s="5" t="s">
        <v>2135</v>
      </c>
      <c r="AB343" s="5" t="s">
        <v>1391</v>
      </c>
      <c r="AC343" s="8" t="s">
        <v>2155</v>
      </c>
      <c r="AD343" s="10" t="s">
        <v>2156</v>
      </c>
      <c r="AE343" s="5" t="s">
        <v>2157</v>
      </c>
      <c r="AF343" s="5" t="s">
        <v>2143</v>
      </c>
      <c r="AG343" s="5" t="s">
        <v>2142</v>
      </c>
      <c r="AH343" s="5" t="s">
        <v>171</v>
      </c>
      <c r="AI343" s="5" t="s">
        <v>172</v>
      </c>
      <c r="AJ343" s="5" t="s">
        <v>80</v>
      </c>
      <c r="AK343" s="5" t="s">
        <v>254</v>
      </c>
      <c r="AL343" s="5" t="s">
        <v>2143</v>
      </c>
      <c r="AM343" s="5" t="s">
        <v>2144</v>
      </c>
      <c r="AN343" s="5" t="s">
        <v>171</v>
      </c>
      <c r="AO343" s="5" t="s">
        <v>188</v>
      </c>
      <c r="AP343" s="5" t="s">
        <v>117</v>
      </c>
      <c r="AQ343" s="5"/>
      <c r="AR343" s="5" t="s">
        <v>2145</v>
      </c>
      <c r="AS343" s="5" t="s">
        <v>2140</v>
      </c>
      <c r="AT343" s="5" t="s">
        <v>171</v>
      </c>
      <c r="AU343" s="5" t="s">
        <v>2141</v>
      </c>
      <c r="AV343" s="5" t="s">
        <v>132</v>
      </c>
      <c r="AW343" s="5"/>
      <c r="AX343" s="5" t="s">
        <v>2139</v>
      </c>
      <c r="AY343" s="5"/>
      <c r="AZ343" s="5"/>
      <c r="BA343" s="5"/>
      <c r="BB343" s="5"/>
      <c r="BC343" s="8"/>
    </row>
    <row r="344" spans="1:55" x14ac:dyDescent="0.25">
      <c r="A344" s="11" t="s">
        <v>311</v>
      </c>
      <c r="B344" s="7" t="s">
        <v>311</v>
      </c>
      <c r="C344" s="54" t="s">
        <v>304</v>
      </c>
      <c r="D344" s="5" t="s">
        <v>2158</v>
      </c>
      <c r="E344" s="8" t="s">
        <v>3590</v>
      </c>
      <c r="F344" s="10" t="s">
        <v>427</v>
      </c>
      <c r="G344" s="5" t="s">
        <v>2159</v>
      </c>
      <c r="H344" s="5" t="s">
        <v>203</v>
      </c>
      <c r="I344" s="5" t="s">
        <v>204</v>
      </c>
      <c r="J344" s="5" t="s">
        <v>145</v>
      </c>
      <c r="K344" s="5"/>
      <c r="L344" s="5" t="s">
        <v>201</v>
      </c>
      <c r="M344" s="5" t="s">
        <v>2160</v>
      </c>
      <c r="N344" s="5" t="s">
        <v>203</v>
      </c>
      <c r="O344" s="5" t="s">
        <v>209</v>
      </c>
      <c r="P344" s="5" t="s">
        <v>117</v>
      </c>
      <c r="Q344" s="5" t="s">
        <v>92</v>
      </c>
      <c r="R344" s="5" t="s">
        <v>579</v>
      </c>
      <c r="S344" s="5" t="s">
        <v>2161</v>
      </c>
      <c r="T344" s="5" t="s">
        <v>203</v>
      </c>
      <c r="U344" s="5" t="s">
        <v>2162</v>
      </c>
      <c r="V344" s="5" t="s">
        <v>1692</v>
      </c>
      <c r="W344" s="5"/>
      <c r="X344" s="5" t="s">
        <v>2163</v>
      </c>
      <c r="Y344" s="5" t="s">
        <v>304</v>
      </c>
      <c r="Z344" s="5" t="s">
        <v>203</v>
      </c>
      <c r="AA344" s="5" t="s">
        <v>209</v>
      </c>
      <c r="AB344" s="5" t="s">
        <v>2341</v>
      </c>
      <c r="AC344" s="8" t="s">
        <v>3239</v>
      </c>
      <c r="AD344" s="10" t="s">
        <v>2164</v>
      </c>
      <c r="AE344" s="5" t="s">
        <v>2165</v>
      </c>
      <c r="AF344" s="5" t="s">
        <v>69</v>
      </c>
      <c r="AG344" s="5" t="s">
        <v>304</v>
      </c>
      <c r="AH344" s="5" t="s">
        <v>203</v>
      </c>
      <c r="AI344" s="5" t="s">
        <v>305</v>
      </c>
      <c r="AJ344" s="5" t="s">
        <v>504</v>
      </c>
      <c r="AK344" s="5"/>
      <c r="AL344" s="5" t="s">
        <v>69</v>
      </c>
      <c r="AM344" s="5" t="s">
        <v>304</v>
      </c>
      <c r="AN344" s="5" t="s">
        <v>203</v>
      </c>
      <c r="AO344" s="5" t="s">
        <v>305</v>
      </c>
      <c r="AP344" s="5" t="s">
        <v>504</v>
      </c>
      <c r="AQ344" s="5"/>
      <c r="AR344" s="5" t="s">
        <v>69</v>
      </c>
      <c r="AS344" s="5" t="s">
        <v>304</v>
      </c>
      <c r="AT344" s="5" t="s">
        <v>203</v>
      </c>
      <c r="AU344" s="5" t="s">
        <v>305</v>
      </c>
      <c r="AV344" s="5" t="s">
        <v>504</v>
      </c>
      <c r="AW344" s="5"/>
      <c r="AX344" s="5" t="s">
        <v>69</v>
      </c>
      <c r="AY344" s="5"/>
      <c r="AZ344" s="5"/>
      <c r="BA344" s="5"/>
      <c r="BB344" s="5"/>
      <c r="BC344" s="8"/>
    </row>
    <row r="345" spans="1:55" x14ac:dyDescent="0.25">
      <c r="A345" s="11" t="s">
        <v>311</v>
      </c>
      <c r="B345" s="7" t="s">
        <v>311</v>
      </c>
      <c r="C345" s="54" t="s">
        <v>304</v>
      </c>
      <c r="D345" s="5" t="s">
        <v>2166</v>
      </c>
      <c r="E345" s="8" t="s">
        <v>3591</v>
      </c>
      <c r="F345" s="10" t="s">
        <v>69</v>
      </c>
      <c r="G345" s="5" t="s">
        <v>2161</v>
      </c>
      <c r="H345" s="5" t="s">
        <v>203</v>
      </c>
      <c r="I345" s="5" t="s">
        <v>2162</v>
      </c>
      <c r="J345" s="5" t="s">
        <v>1692</v>
      </c>
      <c r="K345" s="5"/>
      <c r="L345" s="5" t="s">
        <v>2163</v>
      </c>
      <c r="M345" s="5" t="s">
        <v>2159</v>
      </c>
      <c r="N345" s="5" t="s">
        <v>203</v>
      </c>
      <c r="O345" s="5" t="s">
        <v>204</v>
      </c>
      <c r="P345" s="5" t="s">
        <v>145</v>
      </c>
      <c r="Q345" s="5"/>
      <c r="R345" s="5" t="s">
        <v>201</v>
      </c>
      <c r="S345" s="5" t="s">
        <v>2160</v>
      </c>
      <c r="T345" s="5" t="s">
        <v>203</v>
      </c>
      <c r="U345" s="5" t="s">
        <v>209</v>
      </c>
      <c r="V345" s="5" t="s">
        <v>117</v>
      </c>
      <c r="W345" s="5" t="s">
        <v>92</v>
      </c>
      <c r="X345" s="5" t="s">
        <v>579</v>
      </c>
      <c r="Y345" s="5" t="s">
        <v>304</v>
      </c>
      <c r="Z345" s="5" t="s">
        <v>203</v>
      </c>
      <c r="AA345" s="5" t="s">
        <v>662</v>
      </c>
      <c r="AB345" s="5" t="s">
        <v>504</v>
      </c>
      <c r="AC345" s="8" t="s">
        <v>69</v>
      </c>
      <c r="AD345" s="10" t="s">
        <v>2167</v>
      </c>
      <c r="AE345" s="5" t="s">
        <v>2168</v>
      </c>
      <c r="AF345" s="5" t="s">
        <v>69</v>
      </c>
      <c r="AG345" s="5" t="s">
        <v>304</v>
      </c>
      <c r="AH345" s="5" t="s">
        <v>203</v>
      </c>
      <c r="AI345" s="5" t="s">
        <v>305</v>
      </c>
      <c r="AJ345" s="5" t="s">
        <v>504</v>
      </c>
      <c r="AK345" s="5"/>
      <c r="AL345" s="5" t="s">
        <v>69</v>
      </c>
      <c r="AM345" s="5" t="s">
        <v>304</v>
      </c>
      <c r="AN345" s="5" t="s">
        <v>203</v>
      </c>
      <c r="AO345" s="5" t="s">
        <v>305</v>
      </c>
      <c r="AP345" s="5" t="s">
        <v>504</v>
      </c>
      <c r="AQ345" s="5"/>
      <c r="AR345" s="5" t="s">
        <v>69</v>
      </c>
      <c r="AS345" s="5" t="s">
        <v>304</v>
      </c>
      <c r="AT345" s="5" t="s">
        <v>203</v>
      </c>
      <c r="AU345" s="5" t="s">
        <v>305</v>
      </c>
      <c r="AV345" s="5" t="s">
        <v>504</v>
      </c>
      <c r="AW345" s="5"/>
      <c r="AX345" s="5" t="s">
        <v>69</v>
      </c>
      <c r="AY345" s="5"/>
      <c r="AZ345" s="5"/>
      <c r="BA345" s="5"/>
      <c r="BB345" s="5"/>
      <c r="BC345" s="8"/>
    </row>
    <row r="346" spans="1:55" x14ac:dyDescent="0.25">
      <c r="A346" s="11" t="s">
        <v>311</v>
      </c>
      <c r="B346" s="7" t="s">
        <v>311</v>
      </c>
      <c r="C346" s="54" t="s">
        <v>304</v>
      </c>
      <c r="D346" s="5" t="s">
        <v>2169</v>
      </c>
      <c r="E346" s="8" t="s">
        <v>3592</v>
      </c>
      <c r="F346" s="10" t="s">
        <v>539</v>
      </c>
      <c r="G346" s="5" t="s">
        <v>2160</v>
      </c>
      <c r="H346" s="5" t="s">
        <v>203</v>
      </c>
      <c r="I346" s="5" t="s">
        <v>209</v>
      </c>
      <c r="J346" s="5" t="s">
        <v>117</v>
      </c>
      <c r="K346" s="5" t="s">
        <v>92</v>
      </c>
      <c r="L346" s="5" t="s">
        <v>579</v>
      </c>
      <c r="M346" s="5" t="s">
        <v>2161</v>
      </c>
      <c r="N346" s="5" t="s">
        <v>203</v>
      </c>
      <c r="O346" s="5" t="s">
        <v>2162</v>
      </c>
      <c r="P346" s="5" t="s">
        <v>1692</v>
      </c>
      <c r="Q346" s="5"/>
      <c r="R346" s="5" t="s">
        <v>2163</v>
      </c>
      <c r="S346" s="5" t="s">
        <v>2159</v>
      </c>
      <c r="T346" s="5" t="s">
        <v>203</v>
      </c>
      <c r="U346" s="5" t="s">
        <v>204</v>
      </c>
      <c r="V346" s="5" t="s">
        <v>145</v>
      </c>
      <c r="W346" s="5"/>
      <c r="X346" s="5" t="s">
        <v>201</v>
      </c>
      <c r="Y346" s="5" t="s">
        <v>2170</v>
      </c>
      <c r="Z346" s="5" t="s">
        <v>203</v>
      </c>
      <c r="AA346" s="5" t="s">
        <v>2171</v>
      </c>
      <c r="AB346" s="5" t="s">
        <v>132</v>
      </c>
      <c r="AC346" s="8" t="s">
        <v>539</v>
      </c>
      <c r="AD346" s="10" t="s">
        <v>2172</v>
      </c>
      <c r="AE346" s="5" t="s">
        <v>2173</v>
      </c>
      <c r="AF346" s="5" t="s">
        <v>69</v>
      </c>
      <c r="AG346" s="5" t="s">
        <v>304</v>
      </c>
      <c r="AH346" s="5" t="s">
        <v>203</v>
      </c>
      <c r="AI346" s="5" t="s">
        <v>305</v>
      </c>
      <c r="AJ346" s="5" t="s">
        <v>504</v>
      </c>
      <c r="AK346" s="5"/>
      <c r="AL346" s="5" t="s">
        <v>69</v>
      </c>
      <c r="AM346" s="5" t="s">
        <v>304</v>
      </c>
      <c r="AN346" s="5" t="s">
        <v>203</v>
      </c>
      <c r="AO346" s="5" t="s">
        <v>305</v>
      </c>
      <c r="AP346" s="5" t="s">
        <v>504</v>
      </c>
      <c r="AQ346" s="5"/>
      <c r="AR346" s="5" t="s">
        <v>69</v>
      </c>
      <c r="AS346" s="5" t="s">
        <v>304</v>
      </c>
      <c r="AT346" s="5" t="s">
        <v>203</v>
      </c>
      <c r="AU346" s="5" t="s">
        <v>305</v>
      </c>
      <c r="AV346" s="5" t="s">
        <v>504</v>
      </c>
      <c r="AW346" s="5"/>
      <c r="AX346" s="5" t="s">
        <v>69</v>
      </c>
      <c r="AY346" s="5"/>
      <c r="AZ346" s="5"/>
      <c r="BA346" s="5"/>
      <c r="BB346" s="5"/>
      <c r="BC346" s="8"/>
    </row>
    <row r="347" spans="1:55" s="50" customFormat="1" x14ac:dyDescent="0.25">
      <c r="A347" s="59" t="s">
        <v>311</v>
      </c>
      <c r="B347" s="67" t="s">
        <v>311</v>
      </c>
      <c r="C347" s="67" t="s">
        <v>55</v>
      </c>
      <c r="D347" s="61" t="s">
        <v>2174</v>
      </c>
      <c r="E347" s="63" t="s">
        <v>3593</v>
      </c>
      <c r="F347" s="64" t="s">
        <v>1582</v>
      </c>
      <c r="G347" s="61" t="s">
        <v>2175</v>
      </c>
      <c r="H347" s="61" t="s">
        <v>143</v>
      </c>
      <c r="I347" s="61" t="s">
        <v>1563</v>
      </c>
      <c r="J347" s="61" t="s">
        <v>180</v>
      </c>
      <c r="K347" s="61"/>
      <c r="L347" s="61" t="s">
        <v>2176</v>
      </c>
      <c r="M347" s="61" t="s">
        <v>2177</v>
      </c>
      <c r="N347" s="61" t="s">
        <v>143</v>
      </c>
      <c r="O347" s="61" t="s">
        <v>1563</v>
      </c>
      <c r="P347" s="61" t="s">
        <v>117</v>
      </c>
      <c r="Q347" s="61" t="s">
        <v>60</v>
      </c>
      <c r="R347" s="61" t="s">
        <v>2178</v>
      </c>
      <c r="S347" s="61" t="s">
        <v>2179</v>
      </c>
      <c r="T347" s="61" t="s">
        <v>143</v>
      </c>
      <c r="U347" s="61" t="s">
        <v>1563</v>
      </c>
      <c r="V347" s="61" t="s">
        <v>145</v>
      </c>
      <c r="W347" s="61"/>
      <c r="X347" s="61" t="s">
        <v>1616</v>
      </c>
      <c r="Y347" s="61" t="s">
        <v>304</v>
      </c>
      <c r="Z347" s="61" t="s">
        <v>143</v>
      </c>
      <c r="AA347" s="61" t="s">
        <v>662</v>
      </c>
      <c r="AB347" s="61" t="s">
        <v>504</v>
      </c>
      <c r="AC347" s="63" t="s">
        <v>69</v>
      </c>
      <c r="AD347" s="64" t="s">
        <v>2181</v>
      </c>
      <c r="AE347" s="61" t="s">
        <v>2182</v>
      </c>
      <c r="AF347" s="61" t="s">
        <v>1573</v>
      </c>
      <c r="AG347" s="61" t="s">
        <v>2183</v>
      </c>
      <c r="AH347" s="61" t="s">
        <v>143</v>
      </c>
      <c r="AI347" s="61" t="s">
        <v>1563</v>
      </c>
      <c r="AJ347" s="61" t="s">
        <v>77</v>
      </c>
      <c r="AK347" s="61"/>
      <c r="AL347" s="61" t="s">
        <v>1573</v>
      </c>
      <c r="AM347" s="61" t="s">
        <v>2184</v>
      </c>
      <c r="AN347" s="61" t="s">
        <v>143</v>
      </c>
      <c r="AO347" s="61" t="s">
        <v>1563</v>
      </c>
      <c r="AP347" s="61" t="s">
        <v>80</v>
      </c>
      <c r="AQ347" s="61" t="s">
        <v>254</v>
      </c>
      <c r="AR347" s="61" t="s">
        <v>2185</v>
      </c>
      <c r="AS347" s="61" t="s">
        <v>2186</v>
      </c>
      <c r="AT347" s="61" t="s">
        <v>143</v>
      </c>
      <c r="AU347" s="61" t="s">
        <v>1563</v>
      </c>
      <c r="AV347" s="61" t="s">
        <v>173</v>
      </c>
      <c r="AW347" s="61"/>
      <c r="AX347" s="61" t="s">
        <v>2187</v>
      </c>
      <c r="AY347" s="61"/>
      <c r="AZ347" s="61"/>
      <c r="BA347" s="61"/>
      <c r="BB347" s="61"/>
      <c r="BC347" s="63"/>
    </row>
    <row r="348" spans="1:55" s="50" customFormat="1" x14ac:dyDescent="0.25">
      <c r="A348" s="59" t="s">
        <v>311</v>
      </c>
      <c r="B348" s="67" t="s">
        <v>311</v>
      </c>
      <c r="C348" s="67" t="s">
        <v>55</v>
      </c>
      <c r="D348" s="61" t="s">
        <v>2188</v>
      </c>
      <c r="E348" s="63" t="s">
        <v>3594</v>
      </c>
      <c r="F348" s="64" t="s">
        <v>2189</v>
      </c>
      <c r="G348" s="61" t="s">
        <v>2179</v>
      </c>
      <c r="H348" s="61" t="s">
        <v>143</v>
      </c>
      <c r="I348" s="61" t="s">
        <v>1563</v>
      </c>
      <c r="J348" s="61" t="s">
        <v>145</v>
      </c>
      <c r="K348" s="61"/>
      <c r="L348" s="61" t="s">
        <v>1616</v>
      </c>
      <c r="M348" s="61" t="s">
        <v>2175</v>
      </c>
      <c r="N348" s="61" t="s">
        <v>143</v>
      </c>
      <c r="O348" s="61" t="s">
        <v>1563</v>
      </c>
      <c r="P348" s="61" t="s">
        <v>180</v>
      </c>
      <c r="Q348" s="61"/>
      <c r="R348" s="61" t="s">
        <v>2176</v>
      </c>
      <c r="S348" s="61" t="s">
        <v>2177</v>
      </c>
      <c r="T348" s="61" t="s">
        <v>143</v>
      </c>
      <c r="U348" s="61" t="s">
        <v>1563</v>
      </c>
      <c r="V348" s="61" t="s">
        <v>117</v>
      </c>
      <c r="W348" s="61" t="s">
        <v>60</v>
      </c>
      <c r="X348" s="61" t="s">
        <v>2178</v>
      </c>
      <c r="Y348" s="61" t="s">
        <v>2190</v>
      </c>
      <c r="Z348" s="61" t="s">
        <v>143</v>
      </c>
      <c r="AA348" s="61" t="s">
        <v>1604</v>
      </c>
      <c r="AB348" s="61" t="s">
        <v>132</v>
      </c>
      <c r="AC348" s="63" t="s">
        <v>2189</v>
      </c>
      <c r="AD348" s="64" t="s">
        <v>2191</v>
      </c>
      <c r="AE348" s="61" t="s">
        <v>2192</v>
      </c>
      <c r="AF348" s="61" t="s">
        <v>2187</v>
      </c>
      <c r="AG348" s="61" t="s">
        <v>2186</v>
      </c>
      <c r="AH348" s="61" t="s">
        <v>143</v>
      </c>
      <c r="AI348" s="61" t="s">
        <v>1563</v>
      </c>
      <c r="AJ348" s="61" t="s">
        <v>173</v>
      </c>
      <c r="AK348" s="61"/>
      <c r="AL348" s="61" t="s">
        <v>2187</v>
      </c>
      <c r="AM348" s="61" t="s">
        <v>2183</v>
      </c>
      <c r="AN348" s="61" t="s">
        <v>143</v>
      </c>
      <c r="AO348" s="61" t="s">
        <v>1563</v>
      </c>
      <c r="AP348" s="61" t="s">
        <v>77</v>
      </c>
      <c r="AQ348" s="61"/>
      <c r="AR348" s="61" t="s">
        <v>1573</v>
      </c>
      <c r="AS348" s="61" t="s">
        <v>2184</v>
      </c>
      <c r="AT348" s="61" t="s">
        <v>143</v>
      </c>
      <c r="AU348" s="61" t="s">
        <v>1563</v>
      </c>
      <c r="AV348" s="61" t="s">
        <v>80</v>
      </c>
      <c r="AW348" s="61" t="s">
        <v>254</v>
      </c>
      <c r="AX348" s="61" t="s">
        <v>2185</v>
      </c>
      <c r="AY348" s="61"/>
      <c r="AZ348" s="61"/>
      <c r="BA348" s="61"/>
      <c r="BB348" s="61"/>
      <c r="BC348" s="63"/>
    </row>
    <row r="349" spans="1:55" s="50" customFormat="1" x14ac:dyDescent="0.25">
      <c r="A349" s="59" t="s">
        <v>311</v>
      </c>
      <c r="B349" s="67" t="s">
        <v>311</v>
      </c>
      <c r="C349" s="67" t="s">
        <v>55</v>
      </c>
      <c r="D349" s="61" t="s">
        <v>2193</v>
      </c>
      <c r="E349" s="63" t="s">
        <v>3595</v>
      </c>
      <c r="F349" s="64" t="s">
        <v>2194</v>
      </c>
      <c r="G349" s="61" t="s">
        <v>2177</v>
      </c>
      <c r="H349" s="61" t="s">
        <v>143</v>
      </c>
      <c r="I349" s="61" t="s">
        <v>1563</v>
      </c>
      <c r="J349" s="61" t="s">
        <v>117</v>
      </c>
      <c r="K349" s="61" t="s">
        <v>60</v>
      </c>
      <c r="L349" s="61" t="s">
        <v>2178</v>
      </c>
      <c r="M349" s="61" t="s">
        <v>2179</v>
      </c>
      <c r="N349" s="61" t="s">
        <v>143</v>
      </c>
      <c r="O349" s="61" t="s">
        <v>1563</v>
      </c>
      <c r="P349" s="61" t="s">
        <v>145</v>
      </c>
      <c r="Q349" s="61"/>
      <c r="R349" s="61" t="s">
        <v>1616</v>
      </c>
      <c r="S349" s="61" t="s">
        <v>2175</v>
      </c>
      <c r="T349" s="61" t="s">
        <v>143</v>
      </c>
      <c r="U349" s="61" t="s">
        <v>1563</v>
      </c>
      <c r="V349" s="61" t="s">
        <v>180</v>
      </c>
      <c r="W349" s="61"/>
      <c r="X349" s="61" t="s">
        <v>2176</v>
      </c>
      <c r="Y349" s="61" t="s">
        <v>2195</v>
      </c>
      <c r="Z349" s="61" t="s">
        <v>143</v>
      </c>
      <c r="AA349" s="61" t="s">
        <v>2196</v>
      </c>
      <c r="AB349" s="61" t="s">
        <v>132</v>
      </c>
      <c r="AC349" s="63" t="s">
        <v>2194</v>
      </c>
      <c r="AD349" s="64" t="s">
        <v>2197</v>
      </c>
      <c r="AE349" s="61" t="s">
        <v>2198</v>
      </c>
      <c r="AF349" s="61" t="s">
        <v>2185</v>
      </c>
      <c r="AG349" s="61" t="s">
        <v>2184</v>
      </c>
      <c r="AH349" s="61" t="s">
        <v>143</v>
      </c>
      <c r="AI349" s="61" t="s">
        <v>1563</v>
      </c>
      <c r="AJ349" s="61" t="s">
        <v>80</v>
      </c>
      <c r="AK349" s="61" t="s">
        <v>254</v>
      </c>
      <c r="AL349" s="61" t="s">
        <v>2185</v>
      </c>
      <c r="AM349" s="61" t="s">
        <v>2186</v>
      </c>
      <c r="AN349" s="61" t="s">
        <v>143</v>
      </c>
      <c r="AO349" s="61" t="s">
        <v>1563</v>
      </c>
      <c r="AP349" s="61" t="s">
        <v>173</v>
      </c>
      <c r="AQ349" s="61"/>
      <c r="AR349" s="61" t="s">
        <v>2187</v>
      </c>
      <c r="AS349" s="61" t="s">
        <v>2183</v>
      </c>
      <c r="AT349" s="61" t="s">
        <v>143</v>
      </c>
      <c r="AU349" s="61" t="s">
        <v>1563</v>
      </c>
      <c r="AV349" s="61" t="s">
        <v>77</v>
      </c>
      <c r="AW349" s="61"/>
      <c r="AX349" s="61" t="s">
        <v>1573</v>
      </c>
      <c r="AY349" s="61"/>
      <c r="AZ349" s="61"/>
      <c r="BA349" s="61"/>
      <c r="BB349" s="61"/>
      <c r="BC349" s="63"/>
    </row>
    <row r="350" spans="1:55" x14ac:dyDescent="0.25">
      <c r="A350" s="11" t="s">
        <v>311</v>
      </c>
      <c r="B350" s="7" t="s">
        <v>311</v>
      </c>
      <c r="C350" s="54" t="s">
        <v>304</v>
      </c>
      <c r="D350" s="5" t="s">
        <v>2199</v>
      </c>
      <c r="E350" s="8" t="s">
        <v>3596</v>
      </c>
      <c r="F350" s="10" t="s">
        <v>2200</v>
      </c>
      <c r="G350" s="5" t="s">
        <v>2201</v>
      </c>
      <c r="H350" s="5" t="s">
        <v>251</v>
      </c>
      <c r="I350" s="5" t="s">
        <v>1091</v>
      </c>
      <c r="J350" s="5" t="s">
        <v>100</v>
      </c>
      <c r="K350" s="5"/>
      <c r="L350" s="5" t="s">
        <v>2202</v>
      </c>
      <c r="M350" s="5" t="s">
        <v>2203</v>
      </c>
      <c r="N350" s="5" t="s">
        <v>251</v>
      </c>
      <c r="O350" s="5" t="s">
        <v>1091</v>
      </c>
      <c r="P350" s="5" t="s">
        <v>145</v>
      </c>
      <c r="Q350" s="5"/>
      <c r="R350" s="5" t="s">
        <v>2204</v>
      </c>
      <c r="S350" s="5" t="s">
        <v>2205</v>
      </c>
      <c r="T350" s="5" t="s">
        <v>251</v>
      </c>
      <c r="U350" s="5" t="s">
        <v>1091</v>
      </c>
      <c r="V350" s="5" t="s">
        <v>173</v>
      </c>
      <c r="W350" s="5"/>
      <c r="X350" s="5" t="s">
        <v>1801</v>
      </c>
      <c r="Y350" s="5" t="s">
        <v>2206</v>
      </c>
      <c r="Z350" s="5" t="s">
        <v>251</v>
      </c>
      <c r="AA350" s="5" t="s">
        <v>2207</v>
      </c>
      <c r="AB350" s="5" t="s">
        <v>132</v>
      </c>
      <c r="AC350" s="8" t="s">
        <v>2200</v>
      </c>
      <c r="AD350" s="10" t="s">
        <v>2208</v>
      </c>
      <c r="AE350" s="5" t="s">
        <v>2690</v>
      </c>
      <c r="AF350" s="5" t="s">
        <v>1089</v>
      </c>
      <c r="AG350" s="5" t="s">
        <v>2209</v>
      </c>
      <c r="AH350" s="5" t="s">
        <v>251</v>
      </c>
      <c r="AI350" s="5" t="s">
        <v>1091</v>
      </c>
      <c r="AJ350" s="5" t="s">
        <v>117</v>
      </c>
      <c r="AK350" s="5" t="s">
        <v>100</v>
      </c>
      <c r="AL350" s="5" t="s">
        <v>1089</v>
      </c>
      <c r="AM350" s="5" t="s">
        <v>2210</v>
      </c>
      <c r="AN350" s="5" t="s">
        <v>251</v>
      </c>
      <c r="AO350" s="5" t="s">
        <v>1091</v>
      </c>
      <c r="AP350" s="5" t="s">
        <v>102</v>
      </c>
      <c r="AQ350" s="5"/>
      <c r="AR350" s="5" t="s">
        <v>2211</v>
      </c>
      <c r="AS350" s="5" t="s">
        <v>304</v>
      </c>
      <c r="AT350" s="5" t="s">
        <v>251</v>
      </c>
      <c r="AU350" s="5" t="s">
        <v>305</v>
      </c>
      <c r="AV350" s="5" t="s">
        <v>504</v>
      </c>
      <c r="AW350" s="5"/>
      <c r="AX350" s="5" t="s">
        <v>69</v>
      </c>
      <c r="AY350" s="5"/>
      <c r="AZ350" s="5"/>
      <c r="BA350" s="5"/>
      <c r="BB350" s="5"/>
      <c r="BC350" s="8"/>
    </row>
    <row r="351" spans="1:55" x14ac:dyDescent="0.25">
      <c r="A351" s="11" t="s">
        <v>311</v>
      </c>
      <c r="B351" s="7" t="s">
        <v>311</v>
      </c>
      <c r="C351" s="54" t="s">
        <v>304</v>
      </c>
      <c r="D351" s="5" t="s">
        <v>2213</v>
      </c>
      <c r="E351" s="8" t="s">
        <v>3597</v>
      </c>
      <c r="F351" s="10" t="s">
        <v>2214</v>
      </c>
      <c r="G351" s="5" t="s">
        <v>2205</v>
      </c>
      <c r="H351" s="5" t="s">
        <v>251</v>
      </c>
      <c r="I351" s="5" t="s">
        <v>1091</v>
      </c>
      <c r="J351" s="5" t="s">
        <v>173</v>
      </c>
      <c r="K351" s="5"/>
      <c r="L351" s="5" t="s">
        <v>1801</v>
      </c>
      <c r="M351" s="5" t="s">
        <v>2201</v>
      </c>
      <c r="N351" s="5" t="s">
        <v>251</v>
      </c>
      <c r="O351" s="5" t="s">
        <v>1091</v>
      </c>
      <c r="P351" s="5" t="s">
        <v>100</v>
      </c>
      <c r="Q351" s="5"/>
      <c r="R351" s="5" t="s">
        <v>2202</v>
      </c>
      <c r="S351" s="5" t="s">
        <v>2203</v>
      </c>
      <c r="T351" s="5" t="s">
        <v>251</v>
      </c>
      <c r="U351" s="5" t="s">
        <v>1091</v>
      </c>
      <c r="V351" s="5" t="s">
        <v>145</v>
      </c>
      <c r="W351" s="5"/>
      <c r="X351" s="5" t="s">
        <v>2204</v>
      </c>
      <c r="Y351" s="5" t="s">
        <v>304</v>
      </c>
      <c r="Z351" s="5" t="s">
        <v>251</v>
      </c>
      <c r="AA351" s="5" t="s">
        <v>2215</v>
      </c>
      <c r="AB351" s="5" t="s">
        <v>132</v>
      </c>
      <c r="AC351" s="8" t="s">
        <v>2214</v>
      </c>
      <c r="AD351" s="10" t="s">
        <v>2216</v>
      </c>
      <c r="AE351" s="5" t="s">
        <v>2691</v>
      </c>
      <c r="AF351" s="5" t="s">
        <v>69</v>
      </c>
      <c r="AG351" s="5" t="s">
        <v>304</v>
      </c>
      <c r="AH351" s="5" t="s">
        <v>251</v>
      </c>
      <c r="AI351" s="5" t="s">
        <v>305</v>
      </c>
      <c r="AJ351" s="5" t="s">
        <v>504</v>
      </c>
      <c r="AK351" s="5"/>
      <c r="AL351" s="5" t="s">
        <v>69</v>
      </c>
      <c r="AM351" s="5" t="s">
        <v>2209</v>
      </c>
      <c r="AN351" s="5" t="s">
        <v>251</v>
      </c>
      <c r="AO351" s="5" t="s">
        <v>1091</v>
      </c>
      <c r="AP351" s="5" t="s">
        <v>117</v>
      </c>
      <c r="AQ351" s="5" t="s">
        <v>100</v>
      </c>
      <c r="AR351" s="5" t="s">
        <v>1089</v>
      </c>
      <c r="AS351" s="5" t="s">
        <v>2210</v>
      </c>
      <c r="AT351" s="5" t="s">
        <v>251</v>
      </c>
      <c r="AU351" s="5" t="s">
        <v>1091</v>
      </c>
      <c r="AV351" s="5" t="s">
        <v>102</v>
      </c>
      <c r="AW351" s="5"/>
      <c r="AX351" s="5" t="s">
        <v>2211</v>
      </c>
      <c r="AY351" s="5"/>
      <c r="AZ351" s="5"/>
      <c r="BA351" s="5"/>
      <c r="BB351" s="5"/>
      <c r="BC351" s="8"/>
    </row>
    <row r="352" spans="1:55" x14ac:dyDescent="0.25">
      <c r="A352" s="11" t="s">
        <v>311</v>
      </c>
      <c r="B352" s="7" t="s">
        <v>311</v>
      </c>
      <c r="C352" s="54" t="s">
        <v>304</v>
      </c>
      <c r="D352" s="5" t="s">
        <v>2217</v>
      </c>
      <c r="E352" s="8" t="s">
        <v>3598</v>
      </c>
      <c r="F352" s="10" t="s">
        <v>69</v>
      </c>
      <c r="G352" s="5" t="s">
        <v>2203</v>
      </c>
      <c r="H352" s="5" t="s">
        <v>251</v>
      </c>
      <c r="I352" s="5" t="s">
        <v>1091</v>
      </c>
      <c r="J352" s="5" t="s">
        <v>145</v>
      </c>
      <c r="K352" s="5"/>
      <c r="L352" s="5" t="s">
        <v>2204</v>
      </c>
      <c r="M352" s="5" t="s">
        <v>2205</v>
      </c>
      <c r="N352" s="5" t="s">
        <v>251</v>
      </c>
      <c r="O352" s="5" t="s">
        <v>1091</v>
      </c>
      <c r="P352" s="5" t="s">
        <v>173</v>
      </c>
      <c r="Q352" s="5"/>
      <c r="R352" s="5" t="s">
        <v>1801</v>
      </c>
      <c r="S352" s="5" t="s">
        <v>2201</v>
      </c>
      <c r="T352" s="5" t="s">
        <v>251</v>
      </c>
      <c r="U352" s="5" t="s">
        <v>1091</v>
      </c>
      <c r="V352" s="5" t="s">
        <v>100</v>
      </c>
      <c r="W352" s="5"/>
      <c r="X352" s="5" t="s">
        <v>2202</v>
      </c>
      <c r="Y352" s="5" t="s">
        <v>304</v>
      </c>
      <c r="Z352" s="5" t="s">
        <v>251</v>
      </c>
      <c r="AA352" s="5" t="s">
        <v>2215</v>
      </c>
      <c r="AB352" s="5" t="s">
        <v>132</v>
      </c>
      <c r="AC352" s="8" t="s">
        <v>69</v>
      </c>
      <c r="AD352" s="10" t="s">
        <v>2218</v>
      </c>
      <c r="AE352" s="5" t="s">
        <v>2692</v>
      </c>
      <c r="AF352" s="5" t="s">
        <v>2211</v>
      </c>
      <c r="AG352" s="5" t="s">
        <v>2210</v>
      </c>
      <c r="AH352" s="5" t="s">
        <v>251</v>
      </c>
      <c r="AI352" s="5" t="s">
        <v>1091</v>
      </c>
      <c r="AJ352" s="5" t="s">
        <v>102</v>
      </c>
      <c r="AK352" s="5"/>
      <c r="AL352" s="5" t="s">
        <v>2211</v>
      </c>
      <c r="AM352" s="5" t="s">
        <v>304</v>
      </c>
      <c r="AN352" s="5" t="s">
        <v>251</v>
      </c>
      <c r="AO352" s="5" t="s">
        <v>305</v>
      </c>
      <c r="AP352" s="5" t="s">
        <v>504</v>
      </c>
      <c r="AQ352" s="5"/>
      <c r="AR352" s="5" t="s">
        <v>69</v>
      </c>
      <c r="AS352" s="5" t="s">
        <v>2209</v>
      </c>
      <c r="AT352" s="5" t="s">
        <v>251</v>
      </c>
      <c r="AU352" s="5" t="s">
        <v>1091</v>
      </c>
      <c r="AV352" s="5" t="s">
        <v>117</v>
      </c>
      <c r="AW352" s="5" t="s">
        <v>100</v>
      </c>
      <c r="AX352" s="5" t="s">
        <v>1089</v>
      </c>
      <c r="AY352" s="5"/>
      <c r="AZ352" s="5"/>
      <c r="BA352" s="5"/>
      <c r="BB352" s="5"/>
      <c r="BC352" s="8"/>
    </row>
    <row r="353" spans="1:55" s="50" customFormat="1" x14ac:dyDescent="0.25">
      <c r="A353" s="59" t="s">
        <v>311</v>
      </c>
      <c r="B353" s="67" t="s">
        <v>311</v>
      </c>
      <c r="C353" s="68" t="s">
        <v>55</v>
      </c>
      <c r="D353" s="61" t="s">
        <v>2219</v>
      </c>
      <c r="E353" s="63" t="s">
        <v>3599</v>
      </c>
      <c r="F353" s="64" t="s">
        <v>2220</v>
      </c>
      <c r="G353" s="61" t="s">
        <v>2221</v>
      </c>
      <c r="H353" s="61" t="s">
        <v>143</v>
      </c>
      <c r="I353" s="61" t="s">
        <v>144</v>
      </c>
      <c r="J353" s="61" t="s">
        <v>117</v>
      </c>
      <c r="K353" s="61" t="s">
        <v>92</v>
      </c>
      <c r="L353" s="61" t="s">
        <v>2222</v>
      </c>
      <c r="M353" s="61" t="s">
        <v>2223</v>
      </c>
      <c r="N353" s="61" t="s">
        <v>143</v>
      </c>
      <c r="O353" s="61" t="s">
        <v>144</v>
      </c>
      <c r="P353" s="61" t="s">
        <v>80</v>
      </c>
      <c r="Q353" s="61" t="s">
        <v>254</v>
      </c>
      <c r="R353" s="61" t="s">
        <v>2224</v>
      </c>
      <c r="S353" s="61" t="s">
        <v>2225</v>
      </c>
      <c r="T353" s="61" t="s">
        <v>143</v>
      </c>
      <c r="U353" s="61" t="s">
        <v>144</v>
      </c>
      <c r="V353" s="61" t="s">
        <v>62</v>
      </c>
      <c r="W353" s="61"/>
      <c r="X353" s="61" t="s">
        <v>155</v>
      </c>
      <c r="Y353" s="61" t="s">
        <v>2226</v>
      </c>
      <c r="Z353" s="61" t="s">
        <v>143</v>
      </c>
      <c r="AA353" s="61" t="s">
        <v>2227</v>
      </c>
      <c r="AB353" s="61" t="s">
        <v>132</v>
      </c>
      <c r="AC353" s="63" t="s">
        <v>2220</v>
      </c>
      <c r="AD353" s="64" t="s">
        <v>2228</v>
      </c>
      <c r="AE353" s="61" t="s">
        <v>2229</v>
      </c>
      <c r="AF353" s="61" t="s">
        <v>2230</v>
      </c>
      <c r="AG353" s="61" t="s">
        <v>2231</v>
      </c>
      <c r="AH353" s="61" t="s">
        <v>143</v>
      </c>
      <c r="AI353" s="61" t="s">
        <v>144</v>
      </c>
      <c r="AJ353" s="61" t="s">
        <v>180</v>
      </c>
      <c r="AK353" s="61"/>
      <c r="AL353" s="61" t="s">
        <v>2230</v>
      </c>
      <c r="AM353" s="61" t="s">
        <v>2232</v>
      </c>
      <c r="AN353" s="61" t="s">
        <v>143</v>
      </c>
      <c r="AO353" s="61" t="s">
        <v>144</v>
      </c>
      <c r="AP353" s="61" t="s">
        <v>75</v>
      </c>
      <c r="AQ353" s="61"/>
      <c r="AR353" s="61" t="s">
        <v>2233</v>
      </c>
      <c r="AS353" s="61" t="s">
        <v>2234</v>
      </c>
      <c r="AT353" s="61" t="s">
        <v>143</v>
      </c>
      <c r="AU353" s="61" t="s">
        <v>144</v>
      </c>
      <c r="AV353" s="61" t="s">
        <v>145</v>
      </c>
      <c r="AW353" s="61"/>
      <c r="AX353" s="61" t="s">
        <v>2235</v>
      </c>
      <c r="AY353" s="61"/>
      <c r="AZ353" s="61"/>
      <c r="BA353" s="61"/>
      <c r="BB353" s="61"/>
      <c r="BC353" s="63"/>
    </row>
    <row r="354" spans="1:55" s="50" customFormat="1" x14ac:dyDescent="0.25">
      <c r="A354" s="59" t="s">
        <v>311</v>
      </c>
      <c r="B354" s="67" t="s">
        <v>311</v>
      </c>
      <c r="C354" s="68" t="s">
        <v>55</v>
      </c>
      <c r="D354" s="61" t="s">
        <v>2236</v>
      </c>
      <c r="E354" s="63" t="s">
        <v>3600</v>
      </c>
      <c r="F354" s="64" t="s">
        <v>2237</v>
      </c>
      <c r="G354" s="61" t="s">
        <v>2225</v>
      </c>
      <c r="H354" s="61" t="s">
        <v>143</v>
      </c>
      <c r="I354" s="61" t="s">
        <v>144</v>
      </c>
      <c r="J354" s="61" t="s">
        <v>62</v>
      </c>
      <c r="K354" s="61"/>
      <c r="L354" s="61" t="s">
        <v>155</v>
      </c>
      <c r="M354" s="61" t="s">
        <v>2221</v>
      </c>
      <c r="N354" s="61" t="s">
        <v>143</v>
      </c>
      <c r="O354" s="61" t="s">
        <v>144</v>
      </c>
      <c r="P354" s="61" t="s">
        <v>117</v>
      </c>
      <c r="Q354" s="61" t="s">
        <v>92</v>
      </c>
      <c r="R354" s="61" t="s">
        <v>2222</v>
      </c>
      <c r="S354" s="61" t="s">
        <v>2223</v>
      </c>
      <c r="T354" s="61" t="s">
        <v>143</v>
      </c>
      <c r="U354" s="61" t="s">
        <v>144</v>
      </c>
      <c r="V354" s="61" t="s">
        <v>80</v>
      </c>
      <c r="W354" s="61" t="s">
        <v>254</v>
      </c>
      <c r="X354" s="61" t="s">
        <v>2224</v>
      </c>
      <c r="Y354" s="61" t="s">
        <v>2238</v>
      </c>
      <c r="Z354" s="61" t="s">
        <v>143</v>
      </c>
      <c r="AA354" s="61" t="s">
        <v>2227</v>
      </c>
      <c r="AB354" s="61" t="s">
        <v>132</v>
      </c>
      <c r="AC354" s="63" t="s">
        <v>2237</v>
      </c>
      <c r="AD354" s="64" t="s">
        <v>2239</v>
      </c>
      <c r="AE354" s="61" t="s">
        <v>2240</v>
      </c>
      <c r="AF354" s="61" t="s">
        <v>2235</v>
      </c>
      <c r="AG354" s="61" t="s">
        <v>2234</v>
      </c>
      <c r="AH354" s="61" t="s">
        <v>143</v>
      </c>
      <c r="AI354" s="61" t="s">
        <v>144</v>
      </c>
      <c r="AJ354" s="61" t="s">
        <v>145</v>
      </c>
      <c r="AK354" s="61"/>
      <c r="AL354" s="61" t="s">
        <v>2235</v>
      </c>
      <c r="AM354" s="61" t="s">
        <v>2231</v>
      </c>
      <c r="AN354" s="61" t="s">
        <v>143</v>
      </c>
      <c r="AO354" s="61" t="s">
        <v>144</v>
      </c>
      <c r="AP354" s="61" t="s">
        <v>180</v>
      </c>
      <c r="AQ354" s="61"/>
      <c r="AR354" s="61" t="s">
        <v>2230</v>
      </c>
      <c r="AS354" s="61" t="s">
        <v>2232</v>
      </c>
      <c r="AT354" s="61" t="s">
        <v>143</v>
      </c>
      <c r="AU354" s="61" t="s">
        <v>144</v>
      </c>
      <c r="AV354" s="61" t="s">
        <v>75</v>
      </c>
      <c r="AW354" s="61"/>
      <c r="AX354" s="61" t="s">
        <v>2233</v>
      </c>
      <c r="AY354" s="61"/>
      <c r="AZ354" s="61"/>
      <c r="BA354" s="61"/>
      <c r="BB354" s="61"/>
      <c r="BC354" s="63"/>
    </row>
    <row r="355" spans="1:55" s="50" customFormat="1" x14ac:dyDescent="0.25">
      <c r="A355" s="59" t="s">
        <v>311</v>
      </c>
      <c r="B355" s="67" t="s">
        <v>311</v>
      </c>
      <c r="C355" s="68" t="s">
        <v>55</v>
      </c>
      <c r="D355" s="61" t="s">
        <v>2241</v>
      </c>
      <c r="E355" s="63" t="s">
        <v>3601</v>
      </c>
      <c r="F355" s="64" t="s">
        <v>3201</v>
      </c>
      <c r="G355" s="61" t="s">
        <v>2223</v>
      </c>
      <c r="H355" s="61" t="s">
        <v>143</v>
      </c>
      <c r="I355" s="61" t="s">
        <v>144</v>
      </c>
      <c r="J355" s="61" t="s">
        <v>80</v>
      </c>
      <c r="K355" s="61" t="s">
        <v>254</v>
      </c>
      <c r="L355" s="61" t="s">
        <v>2224</v>
      </c>
      <c r="M355" s="61" t="s">
        <v>2225</v>
      </c>
      <c r="N355" s="61" t="s">
        <v>143</v>
      </c>
      <c r="O355" s="61" t="s">
        <v>144</v>
      </c>
      <c r="P355" s="61" t="s">
        <v>62</v>
      </c>
      <c r="Q355" s="61"/>
      <c r="R355" s="61" t="s">
        <v>155</v>
      </c>
      <c r="S355" s="61" t="s">
        <v>2221</v>
      </c>
      <c r="T355" s="61" t="s">
        <v>143</v>
      </c>
      <c r="U355" s="61" t="s">
        <v>144</v>
      </c>
      <c r="V355" s="61" t="s">
        <v>117</v>
      </c>
      <c r="W355" s="61" t="s">
        <v>92</v>
      </c>
      <c r="X355" s="61" t="s">
        <v>2222</v>
      </c>
      <c r="Y355" s="61" t="s">
        <v>304</v>
      </c>
      <c r="Z355" s="61" t="s">
        <v>143</v>
      </c>
      <c r="AA355" s="61" t="s">
        <v>3200</v>
      </c>
      <c r="AB355" s="61" t="s">
        <v>132</v>
      </c>
      <c r="AC355" s="63" t="s">
        <v>3201</v>
      </c>
      <c r="AD355" s="64" t="s">
        <v>2242</v>
      </c>
      <c r="AE355" s="61" t="s">
        <v>2243</v>
      </c>
      <c r="AF355" s="61" t="s">
        <v>2233</v>
      </c>
      <c r="AG355" s="61" t="s">
        <v>2232</v>
      </c>
      <c r="AH355" s="61" t="s">
        <v>143</v>
      </c>
      <c r="AI355" s="61" t="s">
        <v>144</v>
      </c>
      <c r="AJ355" s="61" t="s">
        <v>75</v>
      </c>
      <c r="AK355" s="61"/>
      <c r="AL355" s="61" t="s">
        <v>2233</v>
      </c>
      <c r="AM355" s="61" t="s">
        <v>2234</v>
      </c>
      <c r="AN355" s="61" t="s">
        <v>143</v>
      </c>
      <c r="AO355" s="61" t="s">
        <v>144</v>
      </c>
      <c r="AP355" s="61" t="s">
        <v>145</v>
      </c>
      <c r="AQ355" s="61"/>
      <c r="AR355" s="61" t="s">
        <v>2235</v>
      </c>
      <c r="AS355" s="61" t="s">
        <v>2231</v>
      </c>
      <c r="AT355" s="61" t="s">
        <v>143</v>
      </c>
      <c r="AU355" s="61" t="s">
        <v>144</v>
      </c>
      <c r="AV355" s="61" t="s">
        <v>180</v>
      </c>
      <c r="AW355" s="61"/>
      <c r="AX355" s="61" t="s">
        <v>2230</v>
      </c>
      <c r="AY355" s="61"/>
      <c r="AZ355" s="61"/>
      <c r="BA355" s="61"/>
      <c r="BB355" s="61"/>
      <c r="BC355" s="63"/>
    </row>
    <row r="356" spans="1:55" s="50" customFormat="1" x14ac:dyDescent="0.25">
      <c r="A356" s="59" t="s">
        <v>311</v>
      </c>
      <c r="B356" s="67" t="s">
        <v>311</v>
      </c>
      <c r="C356" s="68" t="s">
        <v>55</v>
      </c>
      <c r="D356" s="61" t="s">
        <v>2244</v>
      </c>
      <c r="E356" s="63" t="s">
        <v>3602</v>
      </c>
      <c r="F356" s="64" t="s">
        <v>2245</v>
      </c>
      <c r="G356" s="61" t="s">
        <v>2246</v>
      </c>
      <c r="H356" s="61" t="s">
        <v>114</v>
      </c>
      <c r="I356" s="61" t="s">
        <v>115</v>
      </c>
      <c r="J356" s="61" t="s">
        <v>117</v>
      </c>
      <c r="K356" s="61" t="s">
        <v>89</v>
      </c>
      <c r="L356" s="61" t="s">
        <v>3237</v>
      </c>
      <c r="M356" s="61" t="s">
        <v>2247</v>
      </c>
      <c r="N356" s="61" t="s">
        <v>114</v>
      </c>
      <c r="O356" s="61" t="s">
        <v>115</v>
      </c>
      <c r="P356" s="61" t="s">
        <v>80</v>
      </c>
      <c r="Q356" s="61" t="s">
        <v>254</v>
      </c>
      <c r="R356" s="61" t="s">
        <v>2046</v>
      </c>
      <c r="S356" s="61" t="s">
        <v>2248</v>
      </c>
      <c r="T356" s="61" t="s">
        <v>114</v>
      </c>
      <c r="U356" s="61" t="s">
        <v>115</v>
      </c>
      <c r="V356" s="61" t="s">
        <v>117</v>
      </c>
      <c r="W356" s="61" t="s">
        <v>92</v>
      </c>
      <c r="X356" s="61" t="s">
        <v>2249</v>
      </c>
      <c r="Y356" s="61" t="s">
        <v>2250</v>
      </c>
      <c r="Z356" s="61" t="s">
        <v>114</v>
      </c>
      <c r="AA356" s="61" t="s">
        <v>2251</v>
      </c>
      <c r="AB356" s="61" t="s">
        <v>132</v>
      </c>
      <c r="AC356" s="63" t="s">
        <v>2245</v>
      </c>
      <c r="AD356" s="64" t="s">
        <v>2252</v>
      </c>
      <c r="AE356" s="61" t="s">
        <v>2253</v>
      </c>
      <c r="AF356" s="61" t="s">
        <v>2254</v>
      </c>
      <c r="AG356" s="61" t="s">
        <v>2255</v>
      </c>
      <c r="AH356" s="61" t="s">
        <v>114</v>
      </c>
      <c r="AI356" s="61" t="s">
        <v>115</v>
      </c>
      <c r="AJ356" s="61" t="s">
        <v>102</v>
      </c>
      <c r="AK356" s="61"/>
      <c r="AL356" s="61" t="s">
        <v>2254</v>
      </c>
      <c r="AM356" s="61" t="s">
        <v>2256</v>
      </c>
      <c r="AN356" s="61" t="s">
        <v>114</v>
      </c>
      <c r="AO356" s="61" t="s">
        <v>115</v>
      </c>
      <c r="AP356" s="61" t="s">
        <v>77</v>
      </c>
      <c r="AQ356" s="61"/>
      <c r="AR356" s="61" t="s">
        <v>2257</v>
      </c>
      <c r="AS356" s="61" t="s">
        <v>2258</v>
      </c>
      <c r="AT356" s="61" t="s">
        <v>114</v>
      </c>
      <c r="AU356" s="61" t="s">
        <v>115</v>
      </c>
      <c r="AV356" s="61" t="s">
        <v>2259</v>
      </c>
      <c r="AW356" s="61"/>
      <c r="AX356" s="61" t="s">
        <v>2260</v>
      </c>
      <c r="AY356" s="61"/>
      <c r="AZ356" s="61"/>
      <c r="BA356" s="61"/>
      <c r="BB356" s="61"/>
      <c r="BC356" s="63"/>
    </row>
    <row r="357" spans="1:55" s="50" customFormat="1" x14ac:dyDescent="0.25">
      <c r="A357" s="59" t="s">
        <v>311</v>
      </c>
      <c r="B357" s="67" t="s">
        <v>311</v>
      </c>
      <c r="C357" s="68" t="s">
        <v>55</v>
      </c>
      <c r="D357" s="61" t="s">
        <v>2261</v>
      </c>
      <c r="E357" s="63" t="s">
        <v>3603</v>
      </c>
      <c r="F357" s="64" t="s">
        <v>2262</v>
      </c>
      <c r="G357" s="61" t="s">
        <v>2248</v>
      </c>
      <c r="H357" s="61" t="s">
        <v>114</v>
      </c>
      <c r="I357" s="61" t="s">
        <v>115</v>
      </c>
      <c r="J357" s="61" t="s">
        <v>117</v>
      </c>
      <c r="K357" s="61" t="s">
        <v>92</v>
      </c>
      <c r="L357" s="61" t="s">
        <v>2249</v>
      </c>
      <c r="M357" s="61" t="s">
        <v>2246</v>
      </c>
      <c r="N357" s="61" t="s">
        <v>114</v>
      </c>
      <c r="O357" s="61" t="s">
        <v>115</v>
      </c>
      <c r="P357" s="61" t="s">
        <v>117</v>
      </c>
      <c r="Q357" s="61" t="s">
        <v>89</v>
      </c>
      <c r="R357" s="61" t="s">
        <v>3237</v>
      </c>
      <c r="S357" s="61" t="s">
        <v>2247</v>
      </c>
      <c r="T357" s="61" t="s">
        <v>114</v>
      </c>
      <c r="U357" s="61" t="s">
        <v>115</v>
      </c>
      <c r="V357" s="61" t="s">
        <v>80</v>
      </c>
      <c r="W357" s="61" t="s">
        <v>254</v>
      </c>
      <c r="X357" s="61" t="s">
        <v>2046</v>
      </c>
      <c r="Y357" s="61" t="s">
        <v>2263</v>
      </c>
      <c r="Z357" s="61" t="s">
        <v>114</v>
      </c>
      <c r="AA357" s="61" t="s">
        <v>2264</v>
      </c>
      <c r="AB357" s="61" t="s">
        <v>132</v>
      </c>
      <c r="AC357" s="63" t="s">
        <v>2262</v>
      </c>
      <c r="AD357" s="64" t="s">
        <v>2265</v>
      </c>
      <c r="AE357" s="61" t="s">
        <v>2266</v>
      </c>
      <c r="AF357" s="61" t="s">
        <v>2260</v>
      </c>
      <c r="AG357" s="61" t="s">
        <v>2258</v>
      </c>
      <c r="AH357" s="61" t="s">
        <v>114</v>
      </c>
      <c r="AI357" s="61" t="s">
        <v>115</v>
      </c>
      <c r="AJ357" s="61" t="s">
        <v>2259</v>
      </c>
      <c r="AK357" s="61"/>
      <c r="AL357" s="61" t="s">
        <v>2260</v>
      </c>
      <c r="AM357" s="61" t="s">
        <v>2255</v>
      </c>
      <c r="AN357" s="61" t="s">
        <v>114</v>
      </c>
      <c r="AO357" s="61" t="s">
        <v>115</v>
      </c>
      <c r="AP357" s="61" t="s">
        <v>102</v>
      </c>
      <c r="AQ357" s="61"/>
      <c r="AR357" s="61" t="s">
        <v>2254</v>
      </c>
      <c r="AS357" s="61" t="s">
        <v>2256</v>
      </c>
      <c r="AT357" s="61" t="s">
        <v>114</v>
      </c>
      <c r="AU357" s="61" t="s">
        <v>115</v>
      </c>
      <c r="AV357" s="61" t="s">
        <v>77</v>
      </c>
      <c r="AW357" s="61"/>
      <c r="AX357" s="61" t="s">
        <v>2257</v>
      </c>
      <c r="AY357" s="61"/>
      <c r="AZ357" s="61"/>
      <c r="BA357" s="61"/>
      <c r="BB357" s="61"/>
      <c r="BC357" s="63"/>
    </row>
    <row r="358" spans="1:55" s="50" customFormat="1" x14ac:dyDescent="0.25">
      <c r="A358" s="59" t="s">
        <v>311</v>
      </c>
      <c r="B358" s="67" t="s">
        <v>311</v>
      </c>
      <c r="C358" s="68" t="s">
        <v>55</v>
      </c>
      <c r="D358" s="61" t="s">
        <v>2267</v>
      </c>
      <c r="E358" s="63" t="s">
        <v>3604</v>
      </c>
      <c r="F358" s="64" t="s">
        <v>2268</v>
      </c>
      <c r="G358" s="61" t="s">
        <v>2247</v>
      </c>
      <c r="H358" s="61" t="s">
        <v>114</v>
      </c>
      <c r="I358" s="61" t="s">
        <v>115</v>
      </c>
      <c r="J358" s="61" t="s">
        <v>80</v>
      </c>
      <c r="K358" s="61" t="s">
        <v>254</v>
      </c>
      <c r="L358" s="61" t="s">
        <v>2046</v>
      </c>
      <c r="M358" s="61" t="s">
        <v>2248</v>
      </c>
      <c r="N358" s="61" t="s">
        <v>114</v>
      </c>
      <c r="O358" s="61" t="s">
        <v>115</v>
      </c>
      <c r="P358" s="61" t="s">
        <v>117</v>
      </c>
      <c r="Q358" s="61" t="s">
        <v>92</v>
      </c>
      <c r="R358" s="61" t="s">
        <v>2249</v>
      </c>
      <c r="S358" s="61" t="s">
        <v>2246</v>
      </c>
      <c r="T358" s="61" t="s">
        <v>114</v>
      </c>
      <c r="U358" s="61" t="s">
        <v>115</v>
      </c>
      <c r="V358" s="61" t="s">
        <v>117</v>
      </c>
      <c r="W358" s="61" t="s">
        <v>89</v>
      </c>
      <c r="X358" s="61" t="s">
        <v>3237</v>
      </c>
      <c r="Y358" s="61" t="s">
        <v>2269</v>
      </c>
      <c r="Z358" s="61" t="s">
        <v>114</v>
      </c>
      <c r="AA358" s="61" t="s">
        <v>2270</v>
      </c>
      <c r="AB358" s="61" t="s">
        <v>132</v>
      </c>
      <c r="AC358" s="63" t="s">
        <v>2268</v>
      </c>
      <c r="AD358" s="64" t="s">
        <v>2271</v>
      </c>
      <c r="AE358" s="61" t="s">
        <v>2272</v>
      </c>
      <c r="AF358" s="61" t="s">
        <v>2257</v>
      </c>
      <c r="AG358" s="61" t="s">
        <v>2256</v>
      </c>
      <c r="AH358" s="61" t="s">
        <v>114</v>
      </c>
      <c r="AI358" s="61" t="s">
        <v>115</v>
      </c>
      <c r="AJ358" s="61" t="s">
        <v>77</v>
      </c>
      <c r="AK358" s="61"/>
      <c r="AL358" s="61" t="s">
        <v>2257</v>
      </c>
      <c r="AM358" s="61" t="s">
        <v>2258</v>
      </c>
      <c r="AN358" s="61" t="s">
        <v>114</v>
      </c>
      <c r="AO358" s="61" t="s">
        <v>115</v>
      </c>
      <c r="AP358" s="61" t="s">
        <v>2259</v>
      </c>
      <c r="AQ358" s="61"/>
      <c r="AR358" s="61" t="s">
        <v>2260</v>
      </c>
      <c r="AS358" s="61" t="s">
        <v>2255</v>
      </c>
      <c r="AT358" s="61" t="s">
        <v>114</v>
      </c>
      <c r="AU358" s="61" t="s">
        <v>115</v>
      </c>
      <c r="AV358" s="61" t="s">
        <v>102</v>
      </c>
      <c r="AW358" s="61"/>
      <c r="AX358" s="61" t="s">
        <v>2254</v>
      </c>
      <c r="AY358" s="61"/>
      <c r="AZ358" s="61"/>
      <c r="BA358" s="61"/>
      <c r="BB358" s="61"/>
      <c r="BC358" s="63"/>
    </row>
    <row r="359" spans="1:55" x14ac:dyDescent="0.25">
      <c r="A359" s="11" t="s">
        <v>311</v>
      </c>
      <c r="B359" s="7" t="s">
        <v>311</v>
      </c>
      <c r="C359" s="54" t="s">
        <v>55</v>
      </c>
      <c r="D359" s="5" t="s">
        <v>2273</v>
      </c>
      <c r="E359" s="8" t="s">
        <v>3605</v>
      </c>
      <c r="F359" s="10" t="s">
        <v>2274</v>
      </c>
      <c r="G359" s="5" t="s">
        <v>2275</v>
      </c>
      <c r="H359" s="5" t="s">
        <v>58</v>
      </c>
      <c r="I359" s="5" t="s">
        <v>59</v>
      </c>
      <c r="J359" s="5" t="s">
        <v>117</v>
      </c>
      <c r="K359" s="5" t="s">
        <v>92</v>
      </c>
      <c r="L359" s="5" t="s">
        <v>2276</v>
      </c>
      <c r="M359" s="5" t="s">
        <v>2277</v>
      </c>
      <c r="N359" s="5" t="s">
        <v>58</v>
      </c>
      <c r="O359" s="5" t="s">
        <v>59</v>
      </c>
      <c r="P359" s="5" t="s">
        <v>80</v>
      </c>
      <c r="Q359" s="5" t="s">
        <v>81</v>
      </c>
      <c r="R359" s="5" t="s">
        <v>82</v>
      </c>
      <c r="S359" s="5" t="s">
        <v>2278</v>
      </c>
      <c r="T359" s="5" t="s">
        <v>58</v>
      </c>
      <c r="U359" s="5" t="s">
        <v>59</v>
      </c>
      <c r="V359" s="5" t="s">
        <v>77</v>
      </c>
      <c r="W359" s="5"/>
      <c r="X359" s="5" t="s">
        <v>1117</v>
      </c>
      <c r="Y359" s="5" t="s">
        <v>304</v>
      </c>
      <c r="Z359" s="5" t="s">
        <v>58</v>
      </c>
      <c r="AA359" s="5" t="s">
        <v>59</v>
      </c>
      <c r="AB359" s="5" t="s">
        <v>65</v>
      </c>
      <c r="AC359" s="8" t="s">
        <v>69</v>
      </c>
      <c r="AD359" s="10" t="s">
        <v>2281</v>
      </c>
      <c r="AE359" s="5" t="s">
        <v>2282</v>
      </c>
      <c r="AF359" s="5" t="s">
        <v>2283</v>
      </c>
      <c r="AG359" s="5" t="s">
        <v>2284</v>
      </c>
      <c r="AH359" s="5" t="s">
        <v>58</v>
      </c>
      <c r="AI359" s="5" t="s">
        <v>95</v>
      </c>
      <c r="AJ359" s="5" t="s">
        <v>459</v>
      </c>
      <c r="AK359" s="5" t="s">
        <v>1125</v>
      </c>
      <c r="AL359" s="5" t="s">
        <v>2283</v>
      </c>
      <c r="AM359" s="5" t="s">
        <v>2285</v>
      </c>
      <c r="AN359" s="5" t="s">
        <v>58</v>
      </c>
      <c r="AO359" s="5" t="s">
        <v>59</v>
      </c>
      <c r="AP359" s="5" t="s">
        <v>173</v>
      </c>
      <c r="AQ359" s="5"/>
      <c r="AR359" s="5" t="s">
        <v>800</v>
      </c>
      <c r="AS359" s="5" t="s">
        <v>2286</v>
      </c>
      <c r="AT359" s="5" t="s">
        <v>58</v>
      </c>
      <c r="AU359" s="5" t="s">
        <v>59</v>
      </c>
      <c r="AV359" s="5" t="s">
        <v>180</v>
      </c>
      <c r="AW359" s="5"/>
      <c r="AX359" s="5" t="s">
        <v>2287</v>
      </c>
      <c r="AY359" s="5"/>
      <c r="AZ359" s="5"/>
      <c r="BA359" s="5"/>
      <c r="BB359" s="5"/>
      <c r="BC359" s="8"/>
    </row>
    <row r="360" spans="1:55" x14ac:dyDescent="0.25">
      <c r="A360" s="11" t="s">
        <v>311</v>
      </c>
      <c r="B360" s="7" t="s">
        <v>311</v>
      </c>
      <c r="C360" s="54" t="s">
        <v>55</v>
      </c>
      <c r="D360" s="5" t="s">
        <v>2288</v>
      </c>
      <c r="E360" s="8" t="s">
        <v>3606</v>
      </c>
      <c r="F360" s="10" t="s">
        <v>2274</v>
      </c>
      <c r="G360" s="5" t="s">
        <v>2278</v>
      </c>
      <c r="H360" s="5" t="s">
        <v>58</v>
      </c>
      <c r="I360" s="5" t="s">
        <v>59</v>
      </c>
      <c r="J360" s="5" t="s">
        <v>77</v>
      </c>
      <c r="K360" s="5"/>
      <c r="L360" s="5" t="s">
        <v>1117</v>
      </c>
      <c r="M360" s="5" t="s">
        <v>2275</v>
      </c>
      <c r="N360" s="5" t="s">
        <v>58</v>
      </c>
      <c r="O360" s="5" t="s">
        <v>59</v>
      </c>
      <c r="P360" s="5" t="s">
        <v>117</v>
      </c>
      <c r="Q360" s="5" t="s">
        <v>92</v>
      </c>
      <c r="R360" s="5" t="s">
        <v>2276</v>
      </c>
      <c r="S360" s="5" t="s">
        <v>2277</v>
      </c>
      <c r="T360" s="5" t="s">
        <v>58</v>
      </c>
      <c r="U360" s="5" t="s">
        <v>59</v>
      </c>
      <c r="V360" s="5" t="s">
        <v>80</v>
      </c>
      <c r="W360" s="5" t="s">
        <v>81</v>
      </c>
      <c r="X360" s="5" t="s">
        <v>82</v>
      </c>
      <c r="Y360" s="5" t="s">
        <v>2289</v>
      </c>
      <c r="Z360" s="5" t="s">
        <v>58</v>
      </c>
      <c r="AA360" s="5" t="s">
        <v>2280</v>
      </c>
      <c r="AB360" s="5" t="s">
        <v>132</v>
      </c>
      <c r="AC360" s="8" t="s">
        <v>2274</v>
      </c>
      <c r="AD360" s="10" t="s">
        <v>2290</v>
      </c>
      <c r="AE360" s="5" t="s">
        <v>2291</v>
      </c>
      <c r="AF360" s="5" t="s">
        <v>2287</v>
      </c>
      <c r="AG360" s="5" t="s">
        <v>2286</v>
      </c>
      <c r="AH360" s="5" t="s">
        <v>58</v>
      </c>
      <c r="AI360" s="5" t="s">
        <v>59</v>
      </c>
      <c r="AJ360" s="5" t="s">
        <v>180</v>
      </c>
      <c r="AK360" s="5"/>
      <c r="AL360" s="5" t="s">
        <v>2287</v>
      </c>
      <c r="AM360" s="5" t="s">
        <v>2284</v>
      </c>
      <c r="AN360" s="5" t="s">
        <v>58</v>
      </c>
      <c r="AO360" s="5" t="s">
        <v>95</v>
      </c>
      <c r="AP360" s="5" t="s">
        <v>459</v>
      </c>
      <c r="AQ360" s="5" t="s">
        <v>1125</v>
      </c>
      <c r="AR360" s="5" t="s">
        <v>2283</v>
      </c>
      <c r="AS360" s="5" t="s">
        <v>2285</v>
      </c>
      <c r="AT360" s="5" t="s">
        <v>58</v>
      </c>
      <c r="AU360" s="5" t="s">
        <v>59</v>
      </c>
      <c r="AV360" s="5" t="s">
        <v>173</v>
      </c>
      <c r="AW360" s="5"/>
      <c r="AX360" s="5" t="s">
        <v>800</v>
      </c>
      <c r="AY360" s="5"/>
      <c r="AZ360" s="5"/>
      <c r="BA360" s="5"/>
      <c r="BB360" s="5"/>
      <c r="BC360" s="8"/>
    </row>
    <row r="361" spans="1:55" x14ac:dyDescent="0.25">
      <c r="A361" s="11" t="s">
        <v>311</v>
      </c>
      <c r="B361" s="7" t="s">
        <v>311</v>
      </c>
      <c r="C361" s="54" t="s">
        <v>55</v>
      </c>
      <c r="D361" s="5" t="s">
        <v>2292</v>
      </c>
      <c r="E361" s="8" t="s">
        <v>3607</v>
      </c>
      <c r="F361" s="10" t="s">
        <v>1048</v>
      </c>
      <c r="G361" s="5" t="s">
        <v>2277</v>
      </c>
      <c r="H361" s="5" t="s">
        <v>58</v>
      </c>
      <c r="I361" s="5" t="s">
        <v>59</v>
      </c>
      <c r="J361" s="5" t="s">
        <v>80</v>
      </c>
      <c r="K361" s="5" t="s">
        <v>81</v>
      </c>
      <c r="L361" s="5" t="s">
        <v>82</v>
      </c>
      <c r="M361" s="5" t="s">
        <v>2278</v>
      </c>
      <c r="N361" s="5" t="s">
        <v>58</v>
      </c>
      <c r="O361" s="5" t="s">
        <v>59</v>
      </c>
      <c r="P361" s="5" t="s">
        <v>77</v>
      </c>
      <c r="Q361" s="5"/>
      <c r="R361" s="5" t="s">
        <v>1117</v>
      </c>
      <c r="S361" s="5" t="s">
        <v>2275</v>
      </c>
      <c r="T361" s="5" t="s">
        <v>58</v>
      </c>
      <c r="U361" s="5" t="s">
        <v>59</v>
      </c>
      <c r="V361" s="5" t="s">
        <v>117</v>
      </c>
      <c r="W361" s="5" t="s">
        <v>92</v>
      </c>
      <c r="X361" s="5" t="s">
        <v>2276</v>
      </c>
      <c r="Y361" s="5" t="s">
        <v>2293</v>
      </c>
      <c r="Z361" s="5" t="s">
        <v>58</v>
      </c>
      <c r="AA361" s="5" t="s">
        <v>1050</v>
      </c>
      <c r="AB361" s="5" t="s">
        <v>132</v>
      </c>
      <c r="AC361" s="8" t="s">
        <v>1048</v>
      </c>
      <c r="AD361" s="10" t="s">
        <v>2294</v>
      </c>
      <c r="AE361" s="5" t="s">
        <v>2295</v>
      </c>
      <c r="AF361" s="5" t="s">
        <v>800</v>
      </c>
      <c r="AG361" s="5" t="s">
        <v>2285</v>
      </c>
      <c r="AH361" s="5" t="s">
        <v>58</v>
      </c>
      <c r="AI361" s="5" t="s">
        <v>59</v>
      </c>
      <c r="AJ361" s="5" t="s">
        <v>173</v>
      </c>
      <c r="AK361" s="5"/>
      <c r="AL361" s="5" t="s">
        <v>800</v>
      </c>
      <c r="AM361" s="5" t="s">
        <v>2286</v>
      </c>
      <c r="AN361" s="5" t="s">
        <v>58</v>
      </c>
      <c r="AO361" s="5" t="s">
        <v>59</v>
      </c>
      <c r="AP361" s="5" t="s">
        <v>180</v>
      </c>
      <c r="AQ361" s="5"/>
      <c r="AR361" s="5" t="s">
        <v>2287</v>
      </c>
      <c r="AS361" s="5" t="s">
        <v>2284</v>
      </c>
      <c r="AT361" s="5" t="s">
        <v>58</v>
      </c>
      <c r="AU361" s="5" t="s">
        <v>95</v>
      </c>
      <c r="AV361" s="5" t="s">
        <v>459</v>
      </c>
      <c r="AW361" s="5" t="s">
        <v>1125</v>
      </c>
      <c r="AX361" s="5" t="s">
        <v>2283</v>
      </c>
      <c r="AY361" s="5"/>
      <c r="AZ361" s="5"/>
      <c r="BA361" s="5"/>
      <c r="BB361" s="5"/>
      <c r="BC361" s="8"/>
    </row>
    <row r="362" spans="1:55" s="50" customFormat="1" x14ac:dyDescent="0.25">
      <c r="A362" s="59" t="s">
        <v>311</v>
      </c>
      <c r="B362" s="67" t="s">
        <v>311</v>
      </c>
      <c r="C362" s="68" t="s">
        <v>55</v>
      </c>
      <c r="D362" s="61" t="s">
        <v>2296</v>
      </c>
      <c r="E362" s="63" t="s">
        <v>3608</v>
      </c>
      <c r="F362" s="64" t="s">
        <v>2297</v>
      </c>
      <c r="G362" s="61" t="s">
        <v>2298</v>
      </c>
      <c r="H362" s="61" t="s">
        <v>251</v>
      </c>
      <c r="I362" s="61" t="s">
        <v>252</v>
      </c>
      <c r="J362" s="61" t="s">
        <v>117</v>
      </c>
      <c r="K362" s="61" t="s">
        <v>210</v>
      </c>
      <c r="L362" s="61" t="s">
        <v>2299</v>
      </c>
      <c r="M362" s="61" t="s">
        <v>2300</v>
      </c>
      <c r="N362" s="61" t="s">
        <v>251</v>
      </c>
      <c r="O362" s="61" t="s">
        <v>252</v>
      </c>
      <c r="P362" s="61" t="s">
        <v>80</v>
      </c>
      <c r="Q362" s="61" t="s">
        <v>316</v>
      </c>
      <c r="R362" s="61" t="s">
        <v>278</v>
      </c>
      <c r="S362" s="61" t="s">
        <v>2301</v>
      </c>
      <c r="T362" s="61" t="s">
        <v>251</v>
      </c>
      <c r="U362" s="61" t="s">
        <v>252</v>
      </c>
      <c r="V362" s="61" t="s">
        <v>77</v>
      </c>
      <c r="W362" s="61"/>
      <c r="X362" s="61" t="s">
        <v>280</v>
      </c>
      <c r="Y362" s="61" t="s">
        <v>304</v>
      </c>
      <c r="Z362" s="61" t="s">
        <v>251</v>
      </c>
      <c r="AA362" s="61" t="s">
        <v>662</v>
      </c>
      <c r="AB362" s="61" t="s">
        <v>504</v>
      </c>
      <c r="AC362" s="63" t="s">
        <v>69</v>
      </c>
      <c r="AD362" s="64" t="s">
        <v>2303</v>
      </c>
      <c r="AE362" s="61" t="s">
        <v>2304</v>
      </c>
      <c r="AF362" s="61" t="s">
        <v>2299</v>
      </c>
      <c r="AG362" s="61" t="s">
        <v>2305</v>
      </c>
      <c r="AH362" s="61" t="s">
        <v>251</v>
      </c>
      <c r="AI362" s="61" t="s">
        <v>252</v>
      </c>
      <c r="AJ362" s="61" t="s">
        <v>117</v>
      </c>
      <c r="AK362" s="61" t="s">
        <v>210</v>
      </c>
      <c r="AL362" s="61" t="s">
        <v>2299</v>
      </c>
      <c r="AM362" s="61" t="s">
        <v>2306</v>
      </c>
      <c r="AN362" s="61" t="s">
        <v>251</v>
      </c>
      <c r="AO362" s="61" t="s">
        <v>252</v>
      </c>
      <c r="AP362" s="61" t="s">
        <v>100</v>
      </c>
      <c r="AQ362" s="61"/>
      <c r="AR362" s="61" t="s">
        <v>2307</v>
      </c>
      <c r="AS362" s="61" t="s">
        <v>2308</v>
      </c>
      <c r="AT362" s="61" t="s">
        <v>251</v>
      </c>
      <c r="AU362" s="61" t="s">
        <v>252</v>
      </c>
      <c r="AV362" s="61" t="s">
        <v>62</v>
      </c>
      <c r="AW362" s="61"/>
      <c r="AX362" s="61" t="s">
        <v>267</v>
      </c>
      <c r="AY362" s="61"/>
      <c r="AZ362" s="61"/>
      <c r="BA362" s="61"/>
      <c r="BB362" s="61"/>
      <c r="BC362" s="63"/>
    </row>
    <row r="363" spans="1:55" s="50" customFormat="1" x14ac:dyDescent="0.25">
      <c r="A363" s="59" t="s">
        <v>311</v>
      </c>
      <c r="B363" s="67" t="s">
        <v>311</v>
      </c>
      <c r="C363" s="68" t="s">
        <v>55</v>
      </c>
      <c r="D363" s="61" t="s">
        <v>2309</v>
      </c>
      <c r="E363" s="63" t="s">
        <v>3609</v>
      </c>
      <c r="F363" s="64" t="s">
        <v>69</v>
      </c>
      <c r="G363" s="61" t="s">
        <v>2301</v>
      </c>
      <c r="H363" s="61" t="s">
        <v>251</v>
      </c>
      <c r="I363" s="61" t="s">
        <v>252</v>
      </c>
      <c r="J363" s="61" t="s">
        <v>77</v>
      </c>
      <c r="K363" s="61"/>
      <c r="L363" s="61" t="s">
        <v>280</v>
      </c>
      <c r="M363" s="61" t="s">
        <v>2298</v>
      </c>
      <c r="N363" s="61" t="s">
        <v>251</v>
      </c>
      <c r="O363" s="61" t="s">
        <v>252</v>
      </c>
      <c r="P363" s="61" t="s">
        <v>117</v>
      </c>
      <c r="Q363" s="61" t="s">
        <v>210</v>
      </c>
      <c r="R363" s="61" t="s">
        <v>2299</v>
      </c>
      <c r="S363" s="61" t="s">
        <v>2300</v>
      </c>
      <c r="T363" s="61" t="s">
        <v>251</v>
      </c>
      <c r="U363" s="61" t="s">
        <v>252</v>
      </c>
      <c r="V363" s="61" t="s">
        <v>80</v>
      </c>
      <c r="W363" s="61" t="s">
        <v>316</v>
      </c>
      <c r="X363" s="61" t="s">
        <v>278</v>
      </c>
      <c r="Y363" s="61" t="s">
        <v>304</v>
      </c>
      <c r="Z363" s="61" t="s">
        <v>251</v>
      </c>
      <c r="AA363" s="61" t="s">
        <v>662</v>
      </c>
      <c r="AB363" s="61" t="s">
        <v>504</v>
      </c>
      <c r="AC363" s="63" t="s">
        <v>69</v>
      </c>
      <c r="AD363" s="64" t="s">
        <v>2310</v>
      </c>
      <c r="AE363" s="61" t="s">
        <v>2311</v>
      </c>
      <c r="AF363" s="61" t="s">
        <v>267</v>
      </c>
      <c r="AG363" s="61" t="s">
        <v>2308</v>
      </c>
      <c r="AH363" s="61" t="s">
        <v>251</v>
      </c>
      <c r="AI363" s="61" t="s">
        <v>252</v>
      </c>
      <c r="AJ363" s="61" t="s">
        <v>62</v>
      </c>
      <c r="AK363" s="61"/>
      <c r="AL363" s="61" t="s">
        <v>267</v>
      </c>
      <c r="AM363" s="61" t="s">
        <v>2305</v>
      </c>
      <c r="AN363" s="61" t="s">
        <v>251</v>
      </c>
      <c r="AO363" s="61" t="s">
        <v>252</v>
      </c>
      <c r="AP363" s="61" t="s">
        <v>117</v>
      </c>
      <c r="AQ363" s="61" t="s">
        <v>210</v>
      </c>
      <c r="AR363" s="61" t="s">
        <v>2299</v>
      </c>
      <c r="AS363" s="61" t="s">
        <v>2306</v>
      </c>
      <c r="AT363" s="61" t="s">
        <v>251</v>
      </c>
      <c r="AU363" s="61" t="s">
        <v>252</v>
      </c>
      <c r="AV363" s="61" t="s">
        <v>100</v>
      </c>
      <c r="AW363" s="61"/>
      <c r="AX363" s="61" t="s">
        <v>2307</v>
      </c>
      <c r="AY363" s="61"/>
      <c r="AZ363" s="61"/>
      <c r="BA363" s="61"/>
      <c r="BB363" s="61"/>
      <c r="BC363" s="63"/>
    </row>
    <row r="364" spans="1:55" s="50" customFormat="1" x14ac:dyDescent="0.25">
      <c r="A364" s="59" t="s">
        <v>311</v>
      </c>
      <c r="B364" s="67" t="s">
        <v>311</v>
      </c>
      <c r="C364" s="68" t="s">
        <v>55</v>
      </c>
      <c r="D364" s="61" t="s">
        <v>2312</v>
      </c>
      <c r="E364" s="63" t="s">
        <v>3610</v>
      </c>
      <c r="F364" s="64" t="s">
        <v>2313</v>
      </c>
      <c r="G364" s="61" t="s">
        <v>2300</v>
      </c>
      <c r="H364" s="61" t="s">
        <v>251</v>
      </c>
      <c r="I364" s="61" t="s">
        <v>252</v>
      </c>
      <c r="J364" s="61" t="s">
        <v>80</v>
      </c>
      <c r="K364" s="61" t="s">
        <v>316</v>
      </c>
      <c r="L364" s="61" t="s">
        <v>278</v>
      </c>
      <c r="M364" s="61" t="s">
        <v>2301</v>
      </c>
      <c r="N364" s="61" t="s">
        <v>251</v>
      </c>
      <c r="O364" s="61" t="s">
        <v>252</v>
      </c>
      <c r="P364" s="61" t="s">
        <v>77</v>
      </c>
      <c r="Q364" s="61"/>
      <c r="R364" s="61" t="s">
        <v>280</v>
      </c>
      <c r="S364" s="61" t="s">
        <v>2298</v>
      </c>
      <c r="T364" s="61" t="s">
        <v>251</v>
      </c>
      <c r="U364" s="61" t="s">
        <v>252</v>
      </c>
      <c r="V364" s="61" t="s">
        <v>117</v>
      </c>
      <c r="W364" s="61" t="s">
        <v>210</v>
      </c>
      <c r="X364" s="61" t="s">
        <v>2299</v>
      </c>
      <c r="Y364" s="61" t="s">
        <v>2314</v>
      </c>
      <c r="Z364" s="61" t="s">
        <v>251</v>
      </c>
      <c r="AA364" s="61" t="s">
        <v>2315</v>
      </c>
      <c r="AB364" s="61" t="s">
        <v>132</v>
      </c>
      <c r="AC364" s="63" t="s">
        <v>2313</v>
      </c>
      <c r="AD364" s="64" t="s">
        <v>2316</v>
      </c>
      <c r="AE364" s="61" t="s">
        <v>2317</v>
      </c>
      <c r="AF364" s="61" t="s">
        <v>2307</v>
      </c>
      <c r="AG364" s="61" t="s">
        <v>2306</v>
      </c>
      <c r="AH364" s="61" t="s">
        <v>251</v>
      </c>
      <c r="AI364" s="61" t="s">
        <v>252</v>
      </c>
      <c r="AJ364" s="61" t="s">
        <v>100</v>
      </c>
      <c r="AK364" s="61"/>
      <c r="AL364" s="61" t="s">
        <v>2307</v>
      </c>
      <c r="AM364" s="61" t="s">
        <v>2308</v>
      </c>
      <c r="AN364" s="61" t="s">
        <v>251</v>
      </c>
      <c r="AO364" s="61" t="s">
        <v>252</v>
      </c>
      <c r="AP364" s="61" t="s">
        <v>62</v>
      </c>
      <c r="AQ364" s="61"/>
      <c r="AR364" s="61" t="s">
        <v>267</v>
      </c>
      <c r="AS364" s="61" t="s">
        <v>2305</v>
      </c>
      <c r="AT364" s="61" t="s">
        <v>251</v>
      </c>
      <c r="AU364" s="61" t="s">
        <v>252</v>
      </c>
      <c r="AV364" s="61" t="s">
        <v>117</v>
      </c>
      <c r="AW364" s="61" t="s">
        <v>210</v>
      </c>
      <c r="AX364" s="61" t="s">
        <v>2299</v>
      </c>
      <c r="AY364" s="61"/>
      <c r="AZ364" s="61"/>
      <c r="BA364" s="61"/>
      <c r="BB364" s="61"/>
      <c r="BC364" s="63"/>
    </row>
    <row r="365" spans="1:55" x14ac:dyDescent="0.25">
      <c r="A365" s="11" t="s">
        <v>311</v>
      </c>
      <c r="B365" s="7" t="s">
        <v>311</v>
      </c>
      <c r="C365" s="7" t="s">
        <v>3776</v>
      </c>
      <c r="D365" s="5" t="s">
        <v>2318</v>
      </c>
      <c r="E365" s="8" t="s">
        <v>3611</v>
      </c>
      <c r="F365" s="10" t="s">
        <v>2319</v>
      </c>
      <c r="G365" s="5" t="s">
        <v>2320</v>
      </c>
      <c r="H365" s="5" t="s">
        <v>143</v>
      </c>
      <c r="I365" s="5" t="s">
        <v>590</v>
      </c>
      <c r="J365" s="5" t="s">
        <v>117</v>
      </c>
      <c r="K365" s="5" t="s">
        <v>210</v>
      </c>
      <c r="L365" s="5" t="s">
        <v>2321</v>
      </c>
      <c r="M365" s="5" t="s">
        <v>2322</v>
      </c>
      <c r="N365" s="5" t="s">
        <v>143</v>
      </c>
      <c r="O365" s="5" t="s">
        <v>590</v>
      </c>
      <c r="P365" s="5" t="s">
        <v>102</v>
      </c>
      <c r="Q365" s="5" t="s">
        <v>2323</v>
      </c>
      <c r="R365" s="5" t="s">
        <v>2324</v>
      </c>
      <c r="S365" s="5" t="s">
        <v>2325</v>
      </c>
      <c r="T365" s="5" t="s">
        <v>143</v>
      </c>
      <c r="U365" s="5" t="s">
        <v>590</v>
      </c>
      <c r="V365" s="5" t="s">
        <v>77</v>
      </c>
      <c r="W365" s="5"/>
      <c r="X365" s="5" t="s">
        <v>604</v>
      </c>
      <c r="Y365" s="5" t="s">
        <v>2326</v>
      </c>
      <c r="Z365" s="5" t="s">
        <v>143</v>
      </c>
      <c r="AA365" s="5" t="s">
        <v>2327</v>
      </c>
      <c r="AB365" s="5" t="s">
        <v>132</v>
      </c>
      <c r="AC365" s="8" t="s">
        <v>2319</v>
      </c>
      <c r="AD365" s="10"/>
      <c r="AE365" s="5"/>
      <c r="AF365" s="5"/>
      <c r="AG365" s="5"/>
      <c r="AH365" s="5" t="s">
        <v>143</v>
      </c>
      <c r="AI365" s="5" t="s">
        <v>305</v>
      </c>
      <c r="AJ365" s="5" t="s">
        <v>504</v>
      </c>
      <c r="AK365" s="5"/>
      <c r="AL365" s="5" t="s">
        <v>69</v>
      </c>
      <c r="AM365" s="5"/>
      <c r="AN365" s="5" t="s">
        <v>143</v>
      </c>
      <c r="AO365" s="5" t="s">
        <v>305</v>
      </c>
      <c r="AP365" s="5" t="s">
        <v>504</v>
      </c>
      <c r="AQ365" s="5"/>
      <c r="AR365" s="5" t="s">
        <v>69</v>
      </c>
      <c r="AS365" s="5"/>
      <c r="AT365" s="5" t="s">
        <v>143</v>
      </c>
      <c r="AU365" s="5" t="s">
        <v>305</v>
      </c>
      <c r="AV365" s="5" t="s">
        <v>504</v>
      </c>
      <c r="AW365" s="5"/>
      <c r="AX365" s="5" t="s">
        <v>69</v>
      </c>
      <c r="AY365" s="5"/>
      <c r="AZ365" s="5"/>
      <c r="BA365" s="5"/>
      <c r="BB365" s="5"/>
      <c r="BC365" s="8"/>
    </row>
    <row r="366" spans="1:55" x14ac:dyDescent="0.25">
      <c r="A366" s="11" t="s">
        <v>311</v>
      </c>
      <c r="B366" s="7" t="s">
        <v>311</v>
      </c>
      <c r="C366" s="7" t="s">
        <v>3776</v>
      </c>
      <c r="D366" s="5" t="s">
        <v>2328</v>
      </c>
      <c r="E366" s="8" t="s">
        <v>3612</v>
      </c>
      <c r="F366" s="10" t="s">
        <v>2329</v>
      </c>
      <c r="G366" s="5" t="s">
        <v>2325</v>
      </c>
      <c r="H366" s="5" t="s">
        <v>143</v>
      </c>
      <c r="I366" s="5" t="s">
        <v>590</v>
      </c>
      <c r="J366" s="5" t="s">
        <v>77</v>
      </c>
      <c r="K366" s="5"/>
      <c r="L366" s="5" t="s">
        <v>604</v>
      </c>
      <c r="M366" s="5" t="s">
        <v>2320</v>
      </c>
      <c r="N366" s="5" t="s">
        <v>143</v>
      </c>
      <c r="O366" s="5" t="s">
        <v>590</v>
      </c>
      <c r="P366" s="5" t="s">
        <v>117</v>
      </c>
      <c r="Q366" s="5" t="s">
        <v>210</v>
      </c>
      <c r="R366" s="5" t="s">
        <v>2321</v>
      </c>
      <c r="S366" s="5" t="s">
        <v>2322</v>
      </c>
      <c r="T366" s="5" t="s">
        <v>143</v>
      </c>
      <c r="U366" s="5" t="s">
        <v>590</v>
      </c>
      <c r="V366" s="5" t="s">
        <v>102</v>
      </c>
      <c r="W366" s="5" t="s">
        <v>2323</v>
      </c>
      <c r="X366" s="5" t="s">
        <v>2324</v>
      </c>
      <c r="Y366" s="5" t="s">
        <v>2330</v>
      </c>
      <c r="Z366" s="5" t="s">
        <v>143</v>
      </c>
      <c r="AA366" s="5" t="s">
        <v>2327</v>
      </c>
      <c r="AB366" s="5" t="s">
        <v>132</v>
      </c>
      <c r="AC366" s="8" t="s">
        <v>2329</v>
      </c>
      <c r="AD366" s="10"/>
      <c r="AE366" s="5"/>
      <c r="AF366" s="5"/>
      <c r="AG366" s="5"/>
      <c r="AH366" s="5" t="s">
        <v>143</v>
      </c>
      <c r="AI366" s="5" t="s">
        <v>305</v>
      </c>
      <c r="AJ366" s="5" t="s">
        <v>504</v>
      </c>
      <c r="AK366" s="5"/>
      <c r="AL366" s="5" t="s">
        <v>69</v>
      </c>
      <c r="AM366" s="5"/>
      <c r="AN366" s="5" t="s">
        <v>143</v>
      </c>
      <c r="AO366" s="5" t="s">
        <v>305</v>
      </c>
      <c r="AP366" s="5" t="s">
        <v>504</v>
      </c>
      <c r="AQ366" s="5"/>
      <c r="AR366" s="5" t="s">
        <v>69</v>
      </c>
      <c r="AS366" s="5"/>
      <c r="AT366" s="5" t="s">
        <v>143</v>
      </c>
      <c r="AU366" s="5" t="s">
        <v>305</v>
      </c>
      <c r="AV366" s="5" t="s">
        <v>504</v>
      </c>
      <c r="AW366" s="5"/>
      <c r="AX366" s="5" t="s">
        <v>69</v>
      </c>
      <c r="AY366" s="5"/>
      <c r="AZ366" s="5"/>
      <c r="BA366" s="5"/>
      <c r="BB366" s="5"/>
      <c r="BC366" s="8"/>
    </row>
    <row r="367" spans="1:55" x14ac:dyDescent="0.25">
      <c r="A367" s="11" t="s">
        <v>311</v>
      </c>
      <c r="B367" s="7" t="s">
        <v>311</v>
      </c>
      <c r="C367" s="7" t="s">
        <v>3776</v>
      </c>
      <c r="D367" s="5" t="s">
        <v>2331</v>
      </c>
      <c r="E367" s="8" t="s">
        <v>3613</v>
      </c>
      <c r="F367" s="10" t="s">
        <v>2332</v>
      </c>
      <c r="G367" s="5" t="s">
        <v>2322</v>
      </c>
      <c r="H367" s="5" t="s">
        <v>143</v>
      </c>
      <c r="I367" s="5" t="s">
        <v>590</v>
      </c>
      <c r="J367" s="5" t="s">
        <v>102</v>
      </c>
      <c r="K367" s="5" t="s">
        <v>2323</v>
      </c>
      <c r="L367" s="5" t="s">
        <v>2333</v>
      </c>
      <c r="M367" s="5" t="s">
        <v>2325</v>
      </c>
      <c r="N367" s="5" t="s">
        <v>143</v>
      </c>
      <c r="O367" s="5" t="s">
        <v>590</v>
      </c>
      <c r="P367" s="5" t="s">
        <v>77</v>
      </c>
      <c r="Q367" s="5"/>
      <c r="R367" s="5" t="s">
        <v>604</v>
      </c>
      <c r="S367" s="5" t="s">
        <v>2320</v>
      </c>
      <c r="T367" s="5" t="s">
        <v>143</v>
      </c>
      <c r="U367" s="5" t="s">
        <v>590</v>
      </c>
      <c r="V367" s="5" t="s">
        <v>117</v>
      </c>
      <c r="W367" s="5" t="s">
        <v>210</v>
      </c>
      <c r="X367" s="5" t="s">
        <v>2321</v>
      </c>
      <c r="Y367" s="5" t="s">
        <v>2334</v>
      </c>
      <c r="Z367" s="5" t="s">
        <v>143</v>
      </c>
      <c r="AA367" s="5" t="s">
        <v>2327</v>
      </c>
      <c r="AB367" s="5" t="s">
        <v>132</v>
      </c>
      <c r="AC367" s="8" t="s">
        <v>2332</v>
      </c>
      <c r="AD367" s="10"/>
      <c r="AE367" s="5"/>
      <c r="AF367" s="5"/>
      <c r="AG367" s="5"/>
      <c r="AH367" s="5" t="s">
        <v>143</v>
      </c>
      <c r="AI367" s="5" t="s">
        <v>305</v>
      </c>
      <c r="AJ367" s="5" t="s">
        <v>504</v>
      </c>
      <c r="AK367" s="5"/>
      <c r="AL367" s="5" t="s">
        <v>69</v>
      </c>
      <c r="AM367" s="5"/>
      <c r="AN367" s="5" t="s">
        <v>143</v>
      </c>
      <c r="AO367" s="5" t="s">
        <v>305</v>
      </c>
      <c r="AP367" s="5" t="s">
        <v>504</v>
      </c>
      <c r="AQ367" s="5"/>
      <c r="AR367" s="5" t="s">
        <v>69</v>
      </c>
      <c r="AS367" s="5"/>
      <c r="AT367" s="5" t="s">
        <v>143</v>
      </c>
      <c r="AU367" s="5" t="s">
        <v>305</v>
      </c>
      <c r="AV367" s="5" t="s">
        <v>504</v>
      </c>
      <c r="AW367" s="5"/>
      <c r="AX367" s="5" t="s">
        <v>69</v>
      </c>
      <c r="AY367" s="5"/>
      <c r="AZ367" s="5"/>
      <c r="BA367" s="5"/>
      <c r="BB367" s="5"/>
      <c r="BC367" s="8"/>
    </row>
    <row r="368" spans="1:55" s="50" customFormat="1" x14ac:dyDescent="0.25">
      <c r="A368" s="59" t="s">
        <v>311</v>
      </c>
      <c r="B368" s="67" t="s">
        <v>311</v>
      </c>
      <c r="C368" s="68" t="s">
        <v>55</v>
      </c>
      <c r="D368" s="61" t="s">
        <v>2335</v>
      </c>
      <c r="E368" s="63" t="s">
        <v>3614</v>
      </c>
      <c r="F368" s="64" t="s">
        <v>566</v>
      </c>
      <c r="G368" s="61" t="s">
        <v>2336</v>
      </c>
      <c r="H368" s="61" t="s">
        <v>203</v>
      </c>
      <c r="I368" s="61" t="s">
        <v>206</v>
      </c>
      <c r="J368" s="61" t="s">
        <v>77</v>
      </c>
      <c r="K368" s="61" t="s">
        <v>561</v>
      </c>
      <c r="L368" s="61" t="s">
        <v>566</v>
      </c>
      <c r="M368" s="61" t="s">
        <v>2337</v>
      </c>
      <c r="N368" s="61" t="s">
        <v>203</v>
      </c>
      <c r="O368" s="61" t="s">
        <v>206</v>
      </c>
      <c r="P368" s="61" t="s">
        <v>117</v>
      </c>
      <c r="Q368" s="61" t="s">
        <v>180</v>
      </c>
      <c r="R368" s="61" t="s">
        <v>541</v>
      </c>
      <c r="S368" s="61" t="s">
        <v>2338</v>
      </c>
      <c r="T368" s="61" t="s">
        <v>203</v>
      </c>
      <c r="U368" s="61" t="s">
        <v>206</v>
      </c>
      <c r="V368" s="61" t="s">
        <v>117</v>
      </c>
      <c r="W368" s="61" t="s">
        <v>210</v>
      </c>
      <c r="X368" s="61" t="s">
        <v>2339</v>
      </c>
      <c r="Y368" s="61" t="s">
        <v>2340</v>
      </c>
      <c r="Z368" s="61" t="s">
        <v>203</v>
      </c>
      <c r="AA368" s="61" t="s">
        <v>206</v>
      </c>
      <c r="AB368" s="61" t="s">
        <v>2341</v>
      </c>
      <c r="AC368" s="63" t="s">
        <v>2342</v>
      </c>
      <c r="AD368" s="64" t="s">
        <v>2343</v>
      </c>
      <c r="AE368" s="61" t="s">
        <v>2344</v>
      </c>
      <c r="AF368" s="61" t="s">
        <v>2345</v>
      </c>
      <c r="AG368" s="61" t="s">
        <v>2346</v>
      </c>
      <c r="AH368" s="61" t="s">
        <v>203</v>
      </c>
      <c r="AI368" s="61" t="s">
        <v>206</v>
      </c>
      <c r="AJ368" s="61" t="s">
        <v>117</v>
      </c>
      <c r="AK368" s="61" t="s">
        <v>60</v>
      </c>
      <c r="AL368" s="61" t="s">
        <v>2345</v>
      </c>
      <c r="AM368" s="61" t="s">
        <v>2347</v>
      </c>
      <c r="AN368" s="61" t="s">
        <v>203</v>
      </c>
      <c r="AO368" s="61" t="s">
        <v>209</v>
      </c>
      <c r="AP368" s="61" t="s">
        <v>102</v>
      </c>
      <c r="AQ368" s="61"/>
      <c r="AR368" s="61" t="s">
        <v>470</v>
      </c>
      <c r="AS368" s="61" t="s">
        <v>2348</v>
      </c>
      <c r="AT368" s="61" t="s">
        <v>203</v>
      </c>
      <c r="AU368" s="61" t="s">
        <v>2349</v>
      </c>
      <c r="AV368" s="61" t="s">
        <v>158</v>
      </c>
      <c r="AW368" s="61"/>
      <c r="AX368" s="61" t="s">
        <v>3244</v>
      </c>
      <c r="AY368" s="61"/>
      <c r="AZ368" s="61"/>
      <c r="BA368" s="61"/>
      <c r="BB368" s="61"/>
      <c r="BC368" s="63"/>
    </row>
    <row r="369" spans="1:55" s="50" customFormat="1" x14ac:dyDescent="0.25">
      <c r="A369" s="59" t="s">
        <v>311</v>
      </c>
      <c r="B369" s="67" t="s">
        <v>311</v>
      </c>
      <c r="C369" s="68" t="s">
        <v>55</v>
      </c>
      <c r="D369" s="61" t="s">
        <v>2350</v>
      </c>
      <c r="E369" s="63" t="s">
        <v>3615</v>
      </c>
      <c r="F369" s="64" t="s">
        <v>2339</v>
      </c>
      <c r="G369" s="61" t="s">
        <v>2338</v>
      </c>
      <c r="H369" s="61" t="s">
        <v>203</v>
      </c>
      <c r="I369" s="61" t="s">
        <v>206</v>
      </c>
      <c r="J369" s="61" t="s">
        <v>117</v>
      </c>
      <c r="K369" s="61" t="s">
        <v>210</v>
      </c>
      <c r="L369" s="61" t="s">
        <v>2339</v>
      </c>
      <c r="M369" s="61" t="s">
        <v>2336</v>
      </c>
      <c r="N369" s="61" t="s">
        <v>203</v>
      </c>
      <c r="O369" s="61" t="s">
        <v>206</v>
      </c>
      <c r="P369" s="61" t="s">
        <v>77</v>
      </c>
      <c r="Q369" s="61" t="s">
        <v>561</v>
      </c>
      <c r="R369" s="61" t="s">
        <v>566</v>
      </c>
      <c r="S369" s="61" t="s">
        <v>2337</v>
      </c>
      <c r="T369" s="61" t="s">
        <v>203</v>
      </c>
      <c r="U369" s="61" t="s">
        <v>206</v>
      </c>
      <c r="V369" s="61" t="s">
        <v>117</v>
      </c>
      <c r="W369" s="61" t="s">
        <v>180</v>
      </c>
      <c r="X369" s="61" t="s">
        <v>541</v>
      </c>
      <c r="Y369" s="61" t="s">
        <v>2351</v>
      </c>
      <c r="Z369" s="61" t="s">
        <v>203</v>
      </c>
      <c r="AA369" s="61" t="s">
        <v>206</v>
      </c>
      <c r="AB369" s="61" t="s">
        <v>2341</v>
      </c>
      <c r="AC369" s="63" t="s">
        <v>2342</v>
      </c>
      <c r="AD369" s="64" t="s">
        <v>2352</v>
      </c>
      <c r="AE369" s="61" t="s">
        <v>2353</v>
      </c>
      <c r="AF369" s="61" t="s">
        <v>3244</v>
      </c>
      <c r="AG369" s="61" t="s">
        <v>2348</v>
      </c>
      <c r="AH369" s="61" t="s">
        <v>203</v>
      </c>
      <c r="AI369" s="61" t="s">
        <v>2349</v>
      </c>
      <c r="AJ369" s="61" t="s">
        <v>158</v>
      </c>
      <c r="AK369" s="61"/>
      <c r="AL369" s="61" t="s">
        <v>3244</v>
      </c>
      <c r="AM369" s="61" t="s">
        <v>2346</v>
      </c>
      <c r="AN369" s="61" t="s">
        <v>203</v>
      </c>
      <c r="AO369" s="61" t="s">
        <v>206</v>
      </c>
      <c r="AP369" s="61" t="s">
        <v>117</v>
      </c>
      <c r="AQ369" s="61" t="s">
        <v>60</v>
      </c>
      <c r="AR369" s="61" t="s">
        <v>2345</v>
      </c>
      <c r="AS369" s="61" t="s">
        <v>2347</v>
      </c>
      <c r="AT369" s="61" t="s">
        <v>203</v>
      </c>
      <c r="AU369" s="61" t="s">
        <v>209</v>
      </c>
      <c r="AV369" s="61" t="s">
        <v>102</v>
      </c>
      <c r="AW369" s="61"/>
      <c r="AX369" s="61" t="s">
        <v>470</v>
      </c>
      <c r="AY369" s="61"/>
      <c r="AZ369" s="61"/>
      <c r="BA369" s="61"/>
      <c r="BB369" s="61"/>
      <c r="BC369" s="63"/>
    </row>
    <row r="370" spans="1:55" s="50" customFormat="1" x14ac:dyDescent="0.25">
      <c r="A370" s="59" t="s">
        <v>311</v>
      </c>
      <c r="B370" s="67" t="s">
        <v>311</v>
      </c>
      <c r="C370" s="68" t="s">
        <v>55</v>
      </c>
      <c r="D370" s="61" t="s">
        <v>2354</v>
      </c>
      <c r="E370" s="63" t="s">
        <v>3616</v>
      </c>
      <c r="F370" s="64" t="s">
        <v>541</v>
      </c>
      <c r="G370" s="61" t="s">
        <v>2337</v>
      </c>
      <c r="H370" s="61" t="s">
        <v>203</v>
      </c>
      <c r="I370" s="61" t="s">
        <v>206</v>
      </c>
      <c r="J370" s="61" t="s">
        <v>117</v>
      </c>
      <c r="K370" s="61" t="s">
        <v>180</v>
      </c>
      <c r="L370" s="61" t="s">
        <v>541</v>
      </c>
      <c r="M370" s="61" t="s">
        <v>2338</v>
      </c>
      <c r="N370" s="61" t="s">
        <v>203</v>
      </c>
      <c r="O370" s="61" t="s">
        <v>206</v>
      </c>
      <c r="P370" s="61" t="s">
        <v>117</v>
      </c>
      <c r="Q370" s="61" t="s">
        <v>210</v>
      </c>
      <c r="R370" s="61" t="s">
        <v>2339</v>
      </c>
      <c r="S370" s="61" t="s">
        <v>2336</v>
      </c>
      <c r="T370" s="61" t="s">
        <v>203</v>
      </c>
      <c r="U370" s="61" t="s">
        <v>206</v>
      </c>
      <c r="V370" s="61" t="s">
        <v>77</v>
      </c>
      <c r="W370" s="61" t="s">
        <v>561</v>
      </c>
      <c r="X370" s="61" t="s">
        <v>566</v>
      </c>
      <c r="Y370" s="61" t="s">
        <v>2355</v>
      </c>
      <c r="Z370" s="61" t="s">
        <v>203</v>
      </c>
      <c r="AA370" s="61" t="s">
        <v>206</v>
      </c>
      <c r="AB370" s="61" t="s">
        <v>2341</v>
      </c>
      <c r="AC370" s="63" t="s">
        <v>2342</v>
      </c>
      <c r="AD370" s="64" t="s">
        <v>2356</v>
      </c>
      <c r="AE370" s="61" t="s">
        <v>2357</v>
      </c>
      <c r="AF370" s="61" t="s">
        <v>470</v>
      </c>
      <c r="AG370" s="61" t="s">
        <v>2347</v>
      </c>
      <c r="AH370" s="61" t="s">
        <v>203</v>
      </c>
      <c r="AI370" s="61" t="s">
        <v>209</v>
      </c>
      <c r="AJ370" s="61" t="s">
        <v>102</v>
      </c>
      <c r="AK370" s="61"/>
      <c r="AL370" s="61" t="s">
        <v>470</v>
      </c>
      <c r="AM370" s="61" t="s">
        <v>2348</v>
      </c>
      <c r="AN370" s="61" t="s">
        <v>203</v>
      </c>
      <c r="AO370" s="61" t="s">
        <v>2349</v>
      </c>
      <c r="AP370" s="61" t="s">
        <v>158</v>
      </c>
      <c r="AQ370" s="61"/>
      <c r="AR370" s="61" t="s">
        <v>3244</v>
      </c>
      <c r="AS370" s="61" t="s">
        <v>2346</v>
      </c>
      <c r="AT370" s="61" t="s">
        <v>203</v>
      </c>
      <c r="AU370" s="61" t="s">
        <v>206</v>
      </c>
      <c r="AV370" s="61" t="s">
        <v>117</v>
      </c>
      <c r="AW370" s="61" t="s">
        <v>60</v>
      </c>
      <c r="AX370" s="61" t="s">
        <v>2345</v>
      </c>
      <c r="AY370" s="61"/>
      <c r="AZ370" s="61"/>
      <c r="BA370" s="61"/>
      <c r="BB370" s="61"/>
      <c r="BC370" s="63"/>
    </row>
    <row r="371" spans="1:55" s="50" customFormat="1" x14ac:dyDescent="0.25">
      <c r="A371" s="59" t="s">
        <v>311</v>
      </c>
      <c r="B371" s="67" t="s">
        <v>311</v>
      </c>
      <c r="C371" s="67" t="s">
        <v>55</v>
      </c>
      <c r="D371" s="61" t="s">
        <v>2358</v>
      </c>
      <c r="E371" s="63" t="s">
        <v>3617</v>
      </c>
      <c r="F371" s="64" t="s">
        <v>2359</v>
      </c>
      <c r="G371" s="61" t="s">
        <v>2360</v>
      </c>
      <c r="H371" s="61" t="s">
        <v>251</v>
      </c>
      <c r="I371" s="61" t="s">
        <v>1521</v>
      </c>
      <c r="J371" s="61" t="s">
        <v>80</v>
      </c>
      <c r="K371" s="61" t="s">
        <v>254</v>
      </c>
      <c r="L371" s="61" t="s">
        <v>2361</v>
      </c>
      <c r="M371" s="61" t="s">
        <v>2362</v>
      </c>
      <c r="N371" s="61" t="s">
        <v>251</v>
      </c>
      <c r="O371" s="61" t="s">
        <v>1521</v>
      </c>
      <c r="P371" s="61" t="s">
        <v>117</v>
      </c>
      <c r="Q371" s="61" t="s">
        <v>60</v>
      </c>
      <c r="R371" s="61" t="s">
        <v>2363</v>
      </c>
      <c r="S371" s="61" t="s">
        <v>2364</v>
      </c>
      <c r="T371" s="61" t="s">
        <v>251</v>
      </c>
      <c r="U371" s="61" t="s">
        <v>1521</v>
      </c>
      <c r="V371" s="61" t="s">
        <v>2323</v>
      </c>
      <c r="W371" s="61"/>
      <c r="X371" s="61" t="s">
        <v>2365</v>
      </c>
      <c r="Y371" s="61" t="s">
        <v>2366</v>
      </c>
      <c r="Z371" s="61" t="s">
        <v>251</v>
      </c>
      <c r="AA371" s="61" t="s">
        <v>2367</v>
      </c>
      <c r="AB371" s="61" t="s">
        <v>132</v>
      </c>
      <c r="AC371" s="63" t="s">
        <v>2359</v>
      </c>
      <c r="AD371" s="64" t="s">
        <v>2755</v>
      </c>
      <c r="AE371" s="61" t="s">
        <v>2754</v>
      </c>
      <c r="AF371" s="61" t="s">
        <v>2368</v>
      </c>
      <c r="AG371" s="61" t="s">
        <v>2212</v>
      </c>
      <c r="AH371" s="61" t="s">
        <v>251</v>
      </c>
      <c r="AI371" s="61" t="s">
        <v>1521</v>
      </c>
      <c r="AJ371" s="61" t="s">
        <v>303</v>
      </c>
      <c r="AK371" s="61"/>
      <c r="AL371" s="61" t="s">
        <v>2368</v>
      </c>
      <c r="AM371" s="61" t="s">
        <v>2749</v>
      </c>
      <c r="AN371" s="61" t="s">
        <v>251</v>
      </c>
      <c r="AO371" s="61" t="s">
        <v>1521</v>
      </c>
      <c r="AP371" s="61" t="s">
        <v>118</v>
      </c>
      <c r="AQ371" s="61"/>
      <c r="AR371" s="61" t="s">
        <v>2739</v>
      </c>
      <c r="AS371" s="61" t="s">
        <v>1849</v>
      </c>
      <c r="AT371" s="61" t="s">
        <v>251</v>
      </c>
      <c r="AU371" s="61" t="s">
        <v>1850</v>
      </c>
      <c r="AV371" s="61" t="s">
        <v>158</v>
      </c>
      <c r="AW371" s="61"/>
      <c r="AX371" s="61" t="s">
        <v>1851</v>
      </c>
      <c r="AY371" s="61"/>
      <c r="AZ371" s="61"/>
      <c r="BA371" s="61"/>
      <c r="BB371" s="61"/>
      <c r="BC371" s="63"/>
    </row>
    <row r="372" spans="1:55" s="50" customFormat="1" x14ac:dyDescent="0.25">
      <c r="A372" s="59" t="s">
        <v>311</v>
      </c>
      <c r="B372" s="67" t="s">
        <v>311</v>
      </c>
      <c r="C372" s="67" t="s">
        <v>55</v>
      </c>
      <c r="D372" s="61" t="s">
        <v>2369</v>
      </c>
      <c r="E372" s="63" t="s">
        <v>3618</v>
      </c>
      <c r="F372" s="64" t="s">
        <v>2359</v>
      </c>
      <c r="G372" s="61" t="s">
        <v>2364</v>
      </c>
      <c r="H372" s="61" t="s">
        <v>251</v>
      </c>
      <c r="I372" s="61" t="s">
        <v>1521</v>
      </c>
      <c r="J372" s="61" t="s">
        <v>2323</v>
      </c>
      <c r="K372" s="61"/>
      <c r="L372" s="61" t="s">
        <v>2365</v>
      </c>
      <c r="M372" s="61" t="s">
        <v>2360</v>
      </c>
      <c r="N372" s="61" t="s">
        <v>251</v>
      </c>
      <c r="O372" s="61" t="s">
        <v>1521</v>
      </c>
      <c r="P372" s="61" t="s">
        <v>80</v>
      </c>
      <c r="Q372" s="61" t="s">
        <v>254</v>
      </c>
      <c r="R372" s="61" t="s">
        <v>2361</v>
      </c>
      <c r="S372" s="61" t="s">
        <v>2362</v>
      </c>
      <c r="T372" s="61" t="s">
        <v>251</v>
      </c>
      <c r="U372" s="61" t="s">
        <v>1521</v>
      </c>
      <c r="V372" s="61" t="s">
        <v>117</v>
      </c>
      <c r="W372" s="61" t="s">
        <v>60</v>
      </c>
      <c r="X372" s="61" t="s">
        <v>2363</v>
      </c>
      <c r="Y372" s="61" t="s">
        <v>2370</v>
      </c>
      <c r="Z372" s="61" t="s">
        <v>251</v>
      </c>
      <c r="AA372" s="61" t="s">
        <v>2367</v>
      </c>
      <c r="AB372" s="61" t="s">
        <v>132</v>
      </c>
      <c r="AC372" s="63" t="s">
        <v>2359</v>
      </c>
      <c r="AD372" s="64" t="s">
        <v>2757</v>
      </c>
      <c r="AE372" s="61" t="s">
        <v>2756</v>
      </c>
      <c r="AF372" s="61" t="s">
        <v>1851</v>
      </c>
      <c r="AG372" s="61" t="s">
        <v>1849</v>
      </c>
      <c r="AH372" s="61" t="s">
        <v>251</v>
      </c>
      <c r="AI372" s="61" t="s">
        <v>1850</v>
      </c>
      <c r="AJ372" s="61" t="s">
        <v>158</v>
      </c>
      <c r="AK372" s="61"/>
      <c r="AL372" s="61" t="s">
        <v>1851</v>
      </c>
      <c r="AM372" s="61" t="s">
        <v>2212</v>
      </c>
      <c r="AN372" s="61" t="s">
        <v>251</v>
      </c>
      <c r="AO372" s="61" t="s">
        <v>1521</v>
      </c>
      <c r="AP372" s="61" t="s">
        <v>303</v>
      </c>
      <c r="AQ372" s="61"/>
      <c r="AR372" s="61" t="s">
        <v>2368</v>
      </c>
      <c r="AS372" s="61" t="s">
        <v>2749</v>
      </c>
      <c r="AT372" s="61" t="s">
        <v>251</v>
      </c>
      <c r="AU372" s="61" t="s">
        <v>1521</v>
      </c>
      <c r="AV372" s="61" t="s">
        <v>118</v>
      </c>
      <c r="AW372" s="61"/>
      <c r="AX372" s="61" t="s">
        <v>2739</v>
      </c>
      <c r="AY372" s="61"/>
      <c r="AZ372" s="61"/>
      <c r="BA372" s="61"/>
      <c r="BB372" s="61"/>
      <c r="BC372" s="63"/>
    </row>
    <row r="373" spans="1:55" s="50" customFormat="1" x14ac:dyDescent="0.25">
      <c r="A373" s="59" t="s">
        <v>311</v>
      </c>
      <c r="B373" s="67" t="s">
        <v>311</v>
      </c>
      <c r="C373" s="67" t="s">
        <v>55</v>
      </c>
      <c r="D373" s="61" t="s">
        <v>2371</v>
      </c>
      <c r="E373" s="63" t="s">
        <v>3619</v>
      </c>
      <c r="F373" s="64" t="s">
        <v>2372</v>
      </c>
      <c r="G373" s="61" t="s">
        <v>2362</v>
      </c>
      <c r="H373" s="61" t="s">
        <v>251</v>
      </c>
      <c r="I373" s="61" t="s">
        <v>1521</v>
      </c>
      <c r="J373" s="61" t="s">
        <v>117</v>
      </c>
      <c r="K373" s="61" t="s">
        <v>60</v>
      </c>
      <c r="L373" s="61" t="s">
        <v>2363</v>
      </c>
      <c r="M373" s="61" t="s">
        <v>2364</v>
      </c>
      <c r="N373" s="61" t="s">
        <v>251</v>
      </c>
      <c r="O373" s="61" t="s">
        <v>1521</v>
      </c>
      <c r="P373" s="61" t="s">
        <v>2323</v>
      </c>
      <c r="Q373" s="61"/>
      <c r="R373" s="61" t="s">
        <v>2365</v>
      </c>
      <c r="S373" s="61" t="s">
        <v>2360</v>
      </c>
      <c r="T373" s="61" t="s">
        <v>251</v>
      </c>
      <c r="U373" s="61" t="s">
        <v>1521</v>
      </c>
      <c r="V373" s="61" t="s">
        <v>80</v>
      </c>
      <c r="W373" s="61" t="s">
        <v>254</v>
      </c>
      <c r="X373" s="61" t="s">
        <v>2361</v>
      </c>
      <c r="Y373" s="61" t="s">
        <v>2373</v>
      </c>
      <c r="Z373" s="61" t="s">
        <v>251</v>
      </c>
      <c r="AA373" s="61" t="s">
        <v>2367</v>
      </c>
      <c r="AB373" s="61" t="s">
        <v>132</v>
      </c>
      <c r="AC373" s="63" t="s">
        <v>2372</v>
      </c>
      <c r="AD373" s="64" t="s">
        <v>2759</v>
      </c>
      <c r="AE373" s="61" t="s">
        <v>2758</v>
      </c>
      <c r="AF373" s="61" t="s">
        <v>2739</v>
      </c>
      <c r="AG373" s="61" t="s">
        <v>2749</v>
      </c>
      <c r="AH373" s="61" t="s">
        <v>251</v>
      </c>
      <c r="AI373" s="61" t="s">
        <v>1521</v>
      </c>
      <c r="AJ373" s="61" t="s">
        <v>118</v>
      </c>
      <c r="AK373" s="61"/>
      <c r="AL373" s="61" t="s">
        <v>2739</v>
      </c>
      <c r="AM373" s="61" t="s">
        <v>1849</v>
      </c>
      <c r="AN373" s="61" t="s">
        <v>251</v>
      </c>
      <c r="AO373" s="61" t="s">
        <v>1850</v>
      </c>
      <c r="AP373" s="61" t="s">
        <v>158</v>
      </c>
      <c r="AQ373" s="61"/>
      <c r="AR373" s="61" t="s">
        <v>1851</v>
      </c>
      <c r="AS373" s="61" t="s">
        <v>2212</v>
      </c>
      <c r="AT373" s="61" t="s">
        <v>251</v>
      </c>
      <c r="AU373" s="61" t="s">
        <v>1521</v>
      </c>
      <c r="AV373" s="61" t="s">
        <v>303</v>
      </c>
      <c r="AW373" s="61"/>
      <c r="AX373" s="61" t="s">
        <v>2368</v>
      </c>
      <c r="AY373" s="61"/>
      <c r="AZ373" s="61"/>
      <c r="BA373" s="61"/>
      <c r="BB373" s="61"/>
      <c r="BC373" s="63"/>
    </row>
    <row r="374" spans="1:55" s="50" customFormat="1" x14ac:dyDescent="0.25">
      <c r="A374" s="59" t="s">
        <v>311</v>
      </c>
      <c r="B374" s="7" t="s">
        <v>311</v>
      </c>
      <c r="C374" s="54" t="s">
        <v>55</v>
      </c>
      <c r="D374" s="61" t="s">
        <v>2374</v>
      </c>
      <c r="E374" s="63" t="s">
        <v>3620</v>
      </c>
      <c r="F374" s="64" t="s">
        <v>744</v>
      </c>
      <c r="G374" s="61" t="s">
        <v>2375</v>
      </c>
      <c r="H374" s="61" t="s">
        <v>58</v>
      </c>
      <c r="I374" s="61" t="s">
        <v>74</v>
      </c>
      <c r="J374" s="61" t="s">
        <v>117</v>
      </c>
      <c r="K374" s="61" t="s">
        <v>180</v>
      </c>
      <c r="L374" s="61" t="s">
        <v>744</v>
      </c>
      <c r="M374" s="61" t="s">
        <v>2376</v>
      </c>
      <c r="N374" s="61" t="s">
        <v>58</v>
      </c>
      <c r="O374" s="61" t="s">
        <v>59</v>
      </c>
      <c r="P374" s="61" t="s">
        <v>80</v>
      </c>
      <c r="Q374" s="61" t="s">
        <v>254</v>
      </c>
      <c r="R374" s="61" t="s">
        <v>747</v>
      </c>
      <c r="S374" s="61" t="s">
        <v>2377</v>
      </c>
      <c r="T374" s="61" t="s">
        <v>58</v>
      </c>
      <c r="U374" s="61" t="s">
        <v>59</v>
      </c>
      <c r="V374" s="61" t="s">
        <v>62</v>
      </c>
      <c r="W374" s="61"/>
      <c r="X374" s="61" t="s">
        <v>63</v>
      </c>
      <c r="Y374" s="61" t="s">
        <v>2378</v>
      </c>
      <c r="Z374" s="61" t="s">
        <v>58</v>
      </c>
      <c r="AA374" s="61" t="s">
        <v>2379</v>
      </c>
      <c r="AB374" s="61" t="s">
        <v>1692</v>
      </c>
      <c r="AC374" s="63" t="s">
        <v>2380</v>
      </c>
      <c r="AD374" s="64" t="s">
        <v>2381</v>
      </c>
      <c r="AE374" s="61" t="s">
        <v>2382</v>
      </c>
      <c r="AF374" s="61" t="s">
        <v>2383</v>
      </c>
      <c r="AG374" s="61" t="s">
        <v>2384</v>
      </c>
      <c r="AH374" s="61" t="s">
        <v>58</v>
      </c>
      <c r="AI374" s="61" t="s">
        <v>74</v>
      </c>
      <c r="AJ374" s="61" t="s">
        <v>158</v>
      </c>
      <c r="AK374" s="61"/>
      <c r="AL374" s="61" t="s">
        <v>2383</v>
      </c>
      <c r="AM374" s="61" t="s">
        <v>2385</v>
      </c>
      <c r="AN374" s="61" t="s">
        <v>58</v>
      </c>
      <c r="AO374" s="61" t="s">
        <v>74</v>
      </c>
      <c r="AP374" s="61" t="s">
        <v>2259</v>
      </c>
      <c r="AQ374" s="61"/>
      <c r="AR374" s="61" t="s">
        <v>2386</v>
      </c>
      <c r="AS374" s="61" t="s">
        <v>2387</v>
      </c>
      <c r="AT374" s="61" t="s">
        <v>58</v>
      </c>
      <c r="AU374" s="61" t="s">
        <v>59</v>
      </c>
      <c r="AV374" s="61" t="s">
        <v>130</v>
      </c>
      <c r="AW374" s="61"/>
      <c r="AX374" s="61" t="s">
        <v>2388</v>
      </c>
      <c r="AY374" s="61"/>
      <c r="AZ374" s="61"/>
      <c r="BA374" s="61"/>
      <c r="BB374" s="61"/>
      <c r="BC374" s="63"/>
    </row>
    <row r="375" spans="1:55" s="50" customFormat="1" x14ac:dyDescent="0.25">
      <c r="A375" s="59" t="s">
        <v>311</v>
      </c>
      <c r="B375" s="7" t="s">
        <v>311</v>
      </c>
      <c r="C375" s="54" t="s">
        <v>55</v>
      </c>
      <c r="D375" s="61" t="s">
        <v>2389</v>
      </c>
      <c r="E375" s="63" t="s">
        <v>3621</v>
      </c>
      <c r="F375" s="64" t="s">
        <v>63</v>
      </c>
      <c r="G375" s="61" t="s">
        <v>2377</v>
      </c>
      <c r="H375" s="61" t="s">
        <v>58</v>
      </c>
      <c r="I375" s="61" t="s">
        <v>59</v>
      </c>
      <c r="J375" s="61" t="s">
        <v>62</v>
      </c>
      <c r="K375" s="61"/>
      <c r="L375" s="61" t="s">
        <v>63</v>
      </c>
      <c r="M375" s="61" t="s">
        <v>2375</v>
      </c>
      <c r="N375" s="61" t="s">
        <v>58</v>
      </c>
      <c r="O375" s="61" t="s">
        <v>74</v>
      </c>
      <c r="P375" s="61" t="s">
        <v>117</v>
      </c>
      <c r="Q375" s="61" t="s">
        <v>180</v>
      </c>
      <c r="R375" s="61" t="s">
        <v>744</v>
      </c>
      <c r="S375" s="61" t="s">
        <v>2376</v>
      </c>
      <c r="T375" s="61" t="s">
        <v>58</v>
      </c>
      <c r="U375" s="61" t="s">
        <v>59</v>
      </c>
      <c r="V375" s="61" t="s">
        <v>80</v>
      </c>
      <c r="W375" s="61" t="s">
        <v>254</v>
      </c>
      <c r="X375" s="61" t="s">
        <v>747</v>
      </c>
      <c r="Y375" s="61" t="s">
        <v>2390</v>
      </c>
      <c r="Z375" s="61" t="s">
        <v>58</v>
      </c>
      <c r="AA375" s="61" t="s">
        <v>2379</v>
      </c>
      <c r="AB375" s="61" t="s">
        <v>1692</v>
      </c>
      <c r="AC375" s="63" t="s">
        <v>2391</v>
      </c>
      <c r="AD375" s="64" t="s">
        <v>2392</v>
      </c>
      <c r="AE375" s="61" t="s">
        <v>2393</v>
      </c>
      <c r="AF375" s="61" t="s">
        <v>2388</v>
      </c>
      <c r="AG375" s="61" t="s">
        <v>2387</v>
      </c>
      <c r="AH375" s="61" t="s">
        <v>58</v>
      </c>
      <c r="AI375" s="61" t="s">
        <v>59</v>
      </c>
      <c r="AJ375" s="61" t="s">
        <v>130</v>
      </c>
      <c r="AK375" s="61"/>
      <c r="AL375" s="61" t="s">
        <v>2388</v>
      </c>
      <c r="AM375" s="61" t="s">
        <v>2384</v>
      </c>
      <c r="AN375" s="61" t="s">
        <v>58</v>
      </c>
      <c r="AO375" s="61" t="s">
        <v>74</v>
      </c>
      <c r="AP375" s="61" t="s">
        <v>158</v>
      </c>
      <c r="AQ375" s="61"/>
      <c r="AR375" s="61" t="s">
        <v>2383</v>
      </c>
      <c r="AS375" s="61" t="s">
        <v>2385</v>
      </c>
      <c r="AT375" s="61" t="s">
        <v>58</v>
      </c>
      <c r="AU375" s="61" t="s">
        <v>74</v>
      </c>
      <c r="AV375" s="61" t="s">
        <v>2259</v>
      </c>
      <c r="AW375" s="61"/>
      <c r="AX375" s="61" t="s">
        <v>2386</v>
      </c>
      <c r="AY375" s="61"/>
      <c r="AZ375" s="61"/>
      <c r="BA375" s="61"/>
      <c r="BB375" s="61"/>
      <c r="BC375" s="63"/>
    </row>
    <row r="376" spans="1:55" s="50" customFormat="1" x14ac:dyDescent="0.25">
      <c r="A376" s="59" t="s">
        <v>311</v>
      </c>
      <c r="B376" s="7" t="s">
        <v>311</v>
      </c>
      <c r="C376" s="54" t="s">
        <v>55</v>
      </c>
      <c r="D376" s="61" t="s">
        <v>2394</v>
      </c>
      <c r="E376" s="63" t="s">
        <v>3622</v>
      </c>
      <c r="F376" s="64" t="s">
        <v>747</v>
      </c>
      <c r="G376" s="61" t="s">
        <v>2376</v>
      </c>
      <c r="H376" s="61" t="s">
        <v>58</v>
      </c>
      <c r="I376" s="61" t="s">
        <v>59</v>
      </c>
      <c r="J376" s="61" t="s">
        <v>80</v>
      </c>
      <c r="K376" s="61" t="s">
        <v>254</v>
      </c>
      <c r="L376" s="61" t="s">
        <v>747</v>
      </c>
      <c r="M376" s="61" t="s">
        <v>2377</v>
      </c>
      <c r="N376" s="61" t="s">
        <v>58</v>
      </c>
      <c r="O376" s="61" t="s">
        <v>59</v>
      </c>
      <c r="P376" s="61" t="s">
        <v>62</v>
      </c>
      <c r="Q376" s="61"/>
      <c r="R376" s="61" t="s">
        <v>63</v>
      </c>
      <c r="S376" s="61" t="s">
        <v>2375</v>
      </c>
      <c r="T376" s="61" t="s">
        <v>58</v>
      </c>
      <c r="U376" s="61" t="s">
        <v>74</v>
      </c>
      <c r="V376" s="61" t="s">
        <v>117</v>
      </c>
      <c r="W376" s="61" t="s">
        <v>180</v>
      </c>
      <c r="X376" s="61" t="s">
        <v>744</v>
      </c>
      <c r="Y376" s="61" t="s">
        <v>2395</v>
      </c>
      <c r="Z376" s="61" t="s">
        <v>58</v>
      </c>
      <c r="AA376" s="61" t="s">
        <v>2379</v>
      </c>
      <c r="AB376" s="61" t="s">
        <v>1692</v>
      </c>
      <c r="AC376" s="63" t="s">
        <v>2391</v>
      </c>
      <c r="AD376" s="64" t="s">
        <v>2396</v>
      </c>
      <c r="AE376" s="61" t="s">
        <v>2397</v>
      </c>
      <c r="AF376" s="61" t="s">
        <v>2386</v>
      </c>
      <c r="AG376" s="61" t="s">
        <v>2385</v>
      </c>
      <c r="AH376" s="61" t="s">
        <v>58</v>
      </c>
      <c r="AI376" s="61" t="s">
        <v>74</v>
      </c>
      <c r="AJ376" s="61" t="s">
        <v>2259</v>
      </c>
      <c r="AK376" s="61"/>
      <c r="AL376" s="61" t="s">
        <v>2386</v>
      </c>
      <c r="AM376" s="61" t="s">
        <v>2387</v>
      </c>
      <c r="AN376" s="61" t="s">
        <v>58</v>
      </c>
      <c r="AO376" s="61" t="s">
        <v>59</v>
      </c>
      <c r="AP376" s="61" t="s">
        <v>130</v>
      </c>
      <c r="AQ376" s="61"/>
      <c r="AR376" s="61" t="s">
        <v>2388</v>
      </c>
      <c r="AS376" s="61" t="s">
        <v>2384</v>
      </c>
      <c r="AT376" s="61" t="s">
        <v>58</v>
      </c>
      <c r="AU376" s="61" t="s">
        <v>74</v>
      </c>
      <c r="AV376" s="61" t="s">
        <v>158</v>
      </c>
      <c r="AW376" s="61"/>
      <c r="AX376" s="61" t="s">
        <v>2383</v>
      </c>
      <c r="AY376" s="61"/>
      <c r="AZ376" s="61"/>
      <c r="BA376" s="61"/>
      <c r="BB376" s="61"/>
      <c r="BC376" s="63"/>
    </row>
    <row r="377" spans="1:55" s="50" customFormat="1" x14ac:dyDescent="0.25">
      <c r="A377" s="59" t="s">
        <v>311</v>
      </c>
      <c r="B377" s="7" t="s">
        <v>311</v>
      </c>
      <c r="C377" s="54" t="s">
        <v>55</v>
      </c>
      <c r="D377" s="61" t="s">
        <v>2398</v>
      </c>
      <c r="E377" s="63" t="s">
        <v>3623</v>
      </c>
      <c r="F377" s="64" t="s">
        <v>2399</v>
      </c>
      <c r="G377" s="61" t="s">
        <v>2400</v>
      </c>
      <c r="H377" s="61" t="s">
        <v>171</v>
      </c>
      <c r="I377" s="61" t="s">
        <v>172</v>
      </c>
      <c r="J377" s="61" t="s">
        <v>62</v>
      </c>
      <c r="K377" s="61"/>
      <c r="L377" s="61" t="s">
        <v>2401</v>
      </c>
      <c r="M377" s="61" t="s">
        <v>2402</v>
      </c>
      <c r="N377" s="61" t="s">
        <v>171</v>
      </c>
      <c r="O377" s="61" t="s">
        <v>827</v>
      </c>
      <c r="P377" s="61" t="s">
        <v>180</v>
      </c>
      <c r="Q377" s="61" t="s">
        <v>89</v>
      </c>
      <c r="R377" s="61" t="s">
        <v>2403</v>
      </c>
      <c r="S377" s="61" t="s">
        <v>2404</v>
      </c>
      <c r="T377" s="61" t="s">
        <v>171</v>
      </c>
      <c r="U377" s="61" t="s">
        <v>175</v>
      </c>
      <c r="V377" s="61" t="s">
        <v>80</v>
      </c>
      <c r="W377" s="61" t="s">
        <v>254</v>
      </c>
      <c r="X377" s="61" t="s">
        <v>2405</v>
      </c>
      <c r="Y377" s="61" t="s">
        <v>304</v>
      </c>
      <c r="Z377" s="61" t="s">
        <v>171</v>
      </c>
      <c r="AA377" s="61" t="s">
        <v>2406</v>
      </c>
      <c r="AB377" s="61" t="s">
        <v>132</v>
      </c>
      <c r="AC377" s="63" t="s">
        <v>2399</v>
      </c>
      <c r="AD377" s="64" t="s">
        <v>2407</v>
      </c>
      <c r="AE377" s="61" t="s">
        <v>2408</v>
      </c>
      <c r="AF377" s="61" t="s">
        <v>2409</v>
      </c>
      <c r="AG377" s="61" t="s">
        <v>2410</v>
      </c>
      <c r="AH377" s="61" t="s">
        <v>171</v>
      </c>
      <c r="AI377" s="61" t="s">
        <v>172</v>
      </c>
      <c r="AJ377" s="61" t="s">
        <v>80</v>
      </c>
      <c r="AK377" s="61" t="s">
        <v>316</v>
      </c>
      <c r="AL377" s="61" t="s">
        <v>2409</v>
      </c>
      <c r="AM377" s="61" t="s">
        <v>2411</v>
      </c>
      <c r="AN377" s="61" t="s">
        <v>171</v>
      </c>
      <c r="AO377" s="61" t="s">
        <v>175</v>
      </c>
      <c r="AP377" s="61" t="s">
        <v>75</v>
      </c>
      <c r="AQ377" s="61"/>
      <c r="AR377" s="61" t="s">
        <v>2412</v>
      </c>
      <c r="AS377" s="61" t="s">
        <v>2413</v>
      </c>
      <c r="AT377" s="61" t="s">
        <v>171</v>
      </c>
      <c r="AU377" s="61" t="s">
        <v>1238</v>
      </c>
      <c r="AV377" s="61" t="s">
        <v>257</v>
      </c>
      <c r="AW377" s="61"/>
      <c r="AX377" s="61" t="s">
        <v>1239</v>
      </c>
      <c r="AY377" s="61"/>
      <c r="AZ377" s="61"/>
      <c r="BA377" s="61"/>
      <c r="BB377" s="61"/>
      <c r="BC377" s="63"/>
    </row>
    <row r="378" spans="1:55" s="50" customFormat="1" x14ac:dyDescent="0.25">
      <c r="A378" s="59" t="s">
        <v>311</v>
      </c>
      <c r="B378" s="7" t="s">
        <v>311</v>
      </c>
      <c r="C378" s="54" t="s">
        <v>55</v>
      </c>
      <c r="D378" s="61" t="s">
        <v>2414</v>
      </c>
      <c r="E378" s="63" t="s">
        <v>3624</v>
      </c>
      <c r="F378" s="64" t="s">
        <v>2415</v>
      </c>
      <c r="G378" s="61" t="s">
        <v>2404</v>
      </c>
      <c r="H378" s="61" t="s">
        <v>171</v>
      </c>
      <c r="I378" s="61" t="s">
        <v>175</v>
      </c>
      <c r="J378" s="61" t="s">
        <v>80</v>
      </c>
      <c r="K378" s="61" t="s">
        <v>254</v>
      </c>
      <c r="L378" s="61" t="s">
        <v>2405</v>
      </c>
      <c r="M378" s="61" t="s">
        <v>2400</v>
      </c>
      <c r="N378" s="61" t="s">
        <v>171</v>
      </c>
      <c r="O378" s="61" t="s">
        <v>172</v>
      </c>
      <c r="P378" s="61" t="s">
        <v>62</v>
      </c>
      <c r="Q378" s="61"/>
      <c r="R378" s="61" t="s">
        <v>2401</v>
      </c>
      <c r="S378" s="61" t="s">
        <v>2402</v>
      </c>
      <c r="T378" s="61" t="s">
        <v>171</v>
      </c>
      <c r="U378" s="61" t="s">
        <v>827</v>
      </c>
      <c r="V378" s="61" t="s">
        <v>180</v>
      </c>
      <c r="W378" s="61" t="s">
        <v>89</v>
      </c>
      <c r="X378" s="61" t="s">
        <v>2403</v>
      </c>
      <c r="Y378" s="61" t="s">
        <v>2416</v>
      </c>
      <c r="Z378" s="61" t="s">
        <v>171</v>
      </c>
      <c r="AA378" s="61" t="s">
        <v>2417</v>
      </c>
      <c r="AB378" s="61" t="s">
        <v>132</v>
      </c>
      <c r="AC378" s="63" t="s">
        <v>2415</v>
      </c>
      <c r="AD378" s="64" t="s">
        <v>2418</v>
      </c>
      <c r="AE378" s="61" t="s">
        <v>2419</v>
      </c>
      <c r="AF378" s="61" t="s">
        <v>1239</v>
      </c>
      <c r="AG378" s="61" t="s">
        <v>2413</v>
      </c>
      <c r="AH378" s="61" t="s">
        <v>171</v>
      </c>
      <c r="AI378" s="61" t="s">
        <v>1238</v>
      </c>
      <c r="AJ378" s="61" t="s">
        <v>257</v>
      </c>
      <c r="AK378" s="61"/>
      <c r="AL378" s="61" t="s">
        <v>1239</v>
      </c>
      <c r="AM378" s="61" t="s">
        <v>2410</v>
      </c>
      <c r="AN378" s="61" t="s">
        <v>171</v>
      </c>
      <c r="AO378" s="61" t="s">
        <v>172</v>
      </c>
      <c r="AP378" s="61" t="s">
        <v>80</v>
      </c>
      <c r="AQ378" s="61" t="s">
        <v>316</v>
      </c>
      <c r="AR378" s="61" t="s">
        <v>2409</v>
      </c>
      <c r="AS378" s="61" t="s">
        <v>2411</v>
      </c>
      <c r="AT378" s="61" t="s">
        <v>171</v>
      </c>
      <c r="AU378" s="61" t="s">
        <v>175</v>
      </c>
      <c r="AV378" s="61" t="s">
        <v>75</v>
      </c>
      <c r="AW378" s="61"/>
      <c r="AX378" s="61" t="s">
        <v>2412</v>
      </c>
      <c r="AY378" s="61"/>
      <c r="AZ378" s="61"/>
      <c r="BA378" s="61"/>
      <c r="BB378" s="61"/>
      <c r="BC378" s="63"/>
    </row>
    <row r="379" spans="1:55" s="50" customFormat="1" x14ac:dyDescent="0.25">
      <c r="A379" s="59" t="s">
        <v>311</v>
      </c>
      <c r="B379" s="7" t="s">
        <v>311</v>
      </c>
      <c r="C379" s="54" t="s">
        <v>55</v>
      </c>
      <c r="D379" s="61" t="s">
        <v>2420</v>
      </c>
      <c r="E379" s="63" t="s">
        <v>3625</v>
      </c>
      <c r="F379" s="64" t="s">
        <v>2415</v>
      </c>
      <c r="G379" s="61" t="s">
        <v>2402</v>
      </c>
      <c r="H379" s="61" t="s">
        <v>171</v>
      </c>
      <c r="I379" s="61" t="s">
        <v>827</v>
      </c>
      <c r="J379" s="61" t="s">
        <v>180</v>
      </c>
      <c r="K379" s="61" t="s">
        <v>89</v>
      </c>
      <c r="L379" s="61" t="s">
        <v>2403</v>
      </c>
      <c r="M379" s="61" t="s">
        <v>2404</v>
      </c>
      <c r="N379" s="61" t="s">
        <v>171</v>
      </c>
      <c r="O379" s="61" t="s">
        <v>175</v>
      </c>
      <c r="P379" s="61" t="s">
        <v>80</v>
      </c>
      <c r="Q379" s="61" t="s">
        <v>254</v>
      </c>
      <c r="R379" s="61" t="s">
        <v>2405</v>
      </c>
      <c r="S379" s="61" t="s">
        <v>2400</v>
      </c>
      <c r="T379" s="61" t="s">
        <v>171</v>
      </c>
      <c r="U379" s="61" t="s">
        <v>172</v>
      </c>
      <c r="V379" s="61" t="s">
        <v>62</v>
      </c>
      <c r="W379" s="61"/>
      <c r="X379" s="61" t="s">
        <v>2401</v>
      </c>
      <c r="Y379" s="61" t="s">
        <v>304</v>
      </c>
      <c r="Z379" s="61" t="s">
        <v>171</v>
      </c>
      <c r="AA379" s="61" t="s">
        <v>662</v>
      </c>
      <c r="AB379" s="61" t="s">
        <v>504</v>
      </c>
      <c r="AC379" s="63" t="s">
        <v>69</v>
      </c>
      <c r="AD379" s="64" t="s">
        <v>2421</v>
      </c>
      <c r="AE379" s="61" t="s">
        <v>2422</v>
      </c>
      <c r="AF379" s="61" t="s">
        <v>2412</v>
      </c>
      <c r="AG379" s="61" t="s">
        <v>2411</v>
      </c>
      <c r="AH379" s="61" t="s">
        <v>171</v>
      </c>
      <c r="AI379" s="61" t="s">
        <v>175</v>
      </c>
      <c r="AJ379" s="61" t="s">
        <v>75</v>
      </c>
      <c r="AK379" s="61"/>
      <c r="AL379" s="61" t="s">
        <v>2412</v>
      </c>
      <c r="AM379" s="61" t="s">
        <v>2413</v>
      </c>
      <c r="AN379" s="61" t="s">
        <v>171</v>
      </c>
      <c r="AO379" s="61" t="s">
        <v>1238</v>
      </c>
      <c r="AP379" s="61" t="s">
        <v>257</v>
      </c>
      <c r="AQ379" s="61"/>
      <c r="AR379" s="61" t="s">
        <v>1239</v>
      </c>
      <c r="AS379" s="61" t="s">
        <v>2410</v>
      </c>
      <c r="AT379" s="61" t="s">
        <v>171</v>
      </c>
      <c r="AU379" s="61" t="s">
        <v>172</v>
      </c>
      <c r="AV379" s="61" t="s">
        <v>80</v>
      </c>
      <c r="AW379" s="61" t="s">
        <v>316</v>
      </c>
      <c r="AX379" s="61" t="s">
        <v>2409</v>
      </c>
      <c r="AY379" s="61"/>
      <c r="AZ379" s="61"/>
      <c r="BA379" s="61"/>
      <c r="BB379" s="61"/>
      <c r="BC379" s="63"/>
    </row>
    <row r="380" spans="1:55" x14ac:dyDescent="0.25">
      <c r="A380" s="11" t="s">
        <v>311</v>
      </c>
      <c r="B380" s="7" t="s">
        <v>311</v>
      </c>
      <c r="C380" s="54" t="s">
        <v>55</v>
      </c>
      <c r="D380" s="5" t="s">
        <v>2423</v>
      </c>
      <c r="E380" s="8" t="s">
        <v>3626</v>
      </c>
      <c r="F380" s="10" t="s">
        <v>2424</v>
      </c>
      <c r="G380" s="5" t="s">
        <v>2425</v>
      </c>
      <c r="H380" s="5" t="s">
        <v>171</v>
      </c>
      <c r="I380" s="5" t="s">
        <v>172</v>
      </c>
      <c r="J380" s="5" t="s">
        <v>117</v>
      </c>
      <c r="K380" s="5" t="s">
        <v>92</v>
      </c>
      <c r="L380" s="5" t="s">
        <v>2424</v>
      </c>
      <c r="M380" s="5" t="s">
        <v>2426</v>
      </c>
      <c r="N380" s="5" t="s">
        <v>171</v>
      </c>
      <c r="O380" s="5" t="s">
        <v>175</v>
      </c>
      <c r="P380" s="5" t="s">
        <v>80</v>
      </c>
      <c r="Q380" s="5" t="s">
        <v>316</v>
      </c>
      <c r="R380" s="5" t="s">
        <v>2427</v>
      </c>
      <c r="S380" s="5" t="s">
        <v>2428</v>
      </c>
      <c r="T380" s="5" t="s">
        <v>171</v>
      </c>
      <c r="U380" s="5" t="s">
        <v>175</v>
      </c>
      <c r="V380" s="5" t="s">
        <v>80</v>
      </c>
      <c r="W380" s="5" t="s">
        <v>254</v>
      </c>
      <c r="X380" s="5" t="s">
        <v>2429</v>
      </c>
      <c r="Y380" s="5" t="s">
        <v>2430</v>
      </c>
      <c r="Z380" s="5" t="s">
        <v>171</v>
      </c>
      <c r="AA380" s="5" t="s">
        <v>2431</v>
      </c>
      <c r="AB380" s="5" t="s">
        <v>132</v>
      </c>
      <c r="AC380" s="8" t="s">
        <v>2129</v>
      </c>
      <c r="AD380" s="10" t="s">
        <v>2432</v>
      </c>
      <c r="AE380" s="5" t="s">
        <v>2433</v>
      </c>
      <c r="AF380" s="5" t="s">
        <v>2434</v>
      </c>
      <c r="AG380" s="5" t="s">
        <v>2435</v>
      </c>
      <c r="AH380" s="5" t="s">
        <v>171</v>
      </c>
      <c r="AI380" s="5" t="s">
        <v>827</v>
      </c>
      <c r="AJ380" s="5" t="s">
        <v>145</v>
      </c>
      <c r="AK380" s="5"/>
      <c r="AL380" s="5" t="s">
        <v>2434</v>
      </c>
      <c r="AM380" s="5" t="s">
        <v>2436</v>
      </c>
      <c r="AN380" s="5" t="s">
        <v>171</v>
      </c>
      <c r="AO380" s="5" t="s">
        <v>172</v>
      </c>
      <c r="AP380" s="5" t="s">
        <v>62</v>
      </c>
      <c r="AQ380" s="5"/>
      <c r="AR380" s="5" t="s">
        <v>2437</v>
      </c>
      <c r="AS380" s="5" t="s">
        <v>2438</v>
      </c>
      <c r="AT380" s="5" t="s">
        <v>171</v>
      </c>
      <c r="AU380" s="5" t="s">
        <v>827</v>
      </c>
      <c r="AV380" s="5" t="s">
        <v>117</v>
      </c>
      <c r="AW380" s="5" t="s">
        <v>180</v>
      </c>
      <c r="AX380" s="5" t="s">
        <v>2439</v>
      </c>
      <c r="AY380" s="5"/>
      <c r="AZ380" s="5"/>
      <c r="BA380" s="5"/>
      <c r="BB380" s="5"/>
      <c r="BC380" s="8"/>
    </row>
    <row r="381" spans="1:55" x14ac:dyDescent="0.25">
      <c r="A381" s="11" t="s">
        <v>311</v>
      </c>
      <c r="B381" s="7" t="s">
        <v>311</v>
      </c>
      <c r="C381" s="54" t="s">
        <v>55</v>
      </c>
      <c r="D381" s="5" t="s">
        <v>2440</v>
      </c>
      <c r="E381" s="8" t="s">
        <v>3627</v>
      </c>
      <c r="F381" s="10" t="s">
        <v>2429</v>
      </c>
      <c r="G381" s="5" t="s">
        <v>2428</v>
      </c>
      <c r="H381" s="5" t="s">
        <v>171</v>
      </c>
      <c r="I381" s="5" t="s">
        <v>175</v>
      </c>
      <c r="J381" s="5" t="s">
        <v>80</v>
      </c>
      <c r="K381" s="5" t="s">
        <v>254</v>
      </c>
      <c r="L381" s="5" t="s">
        <v>2429</v>
      </c>
      <c r="M381" s="5" t="s">
        <v>2425</v>
      </c>
      <c r="N381" s="5" t="s">
        <v>171</v>
      </c>
      <c r="O381" s="5" t="s">
        <v>172</v>
      </c>
      <c r="P381" s="5" t="s">
        <v>117</v>
      </c>
      <c r="Q381" s="5" t="s">
        <v>92</v>
      </c>
      <c r="R381" s="5" t="s">
        <v>2424</v>
      </c>
      <c r="S381" s="5" t="s">
        <v>2426</v>
      </c>
      <c r="T381" s="5" t="s">
        <v>171</v>
      </c>
      <c r="U381" s="5" t="s">
        <v>175</v>
      </c>
      <c r="V381" s="5" t="s">
        <v>80</v>
      </c>
      <c r="W381" s="5" t="s">
        <v>316</v>
      </c>
      <c r="X381" s="5" t="s">
        <v>2427</v>
      </c>
      <c r="Y381" s="5" t="s">
        <v>2441</v>
      </c>
      <c r="Z381" s="5" t="s">
        <v>171</v>
      </c>
      <c r="AA381" s="5" t="s">
        <v>2431</v>
      </c>
      <c r="AB381" s="5" t="s">
        <v>132</v>
      </c>
      <c r="AC381" s="8" t="s">
        <v>2147</v>
      </c>
      <c r="AD381" s="10" t="s">
        <v>2442</v>
      </c>
      <c r="AE381" s="5" t="s">
        <v>2443</v>
      </c>
      <c r="AF381" s="5" t="s">
        <v>2439</v>
      </c>
      <c r="AG381" s="5" t="s">
        <v>2438</v>
      </c>
      <c r="AH381" s="5" t="s">
        <v>171</v>
      </c>
      <c r="AI381" s="5" t="s">
        <v>827</v>
      </c>
      <c r="AJ381" s="5" t="s">
        <v>117</v>
      </c>
      <c r="AK381" s="5" t="s">
        <v>180</v>
      </c>
      <c r="AL381" s="5" t="s">
        <v>2439</v>
      </c>
      <c r="AM381" s="5" t="s">
        <v>2435</v>
      </c>
      <c r="AN381" s="5" t="s">
        <v>171</v>
      </c>
      <c r="AO381" s="5" t="s">
        <v>827</v>
      </c>
      <c r="AP381" s="5" t="s">
        <v>145</v>
      </c>
      <c r="AQ381" s="5"/>
      <c r="AR381" s="5" t="s">
        <v>2434</v>
      </c>
      <c r="AS381" s="5" t="s">
        <v>2436</v>
      </c>
      <c r="AT381" s="5" t="s">
        <v>171</v>
      </c>
      <c r="AU381" s="5" t="s">
        <v>172</v>
      </c>
      <c r="AV381" s="5" t="s">
        <v>62</v>
      </c>
      <c r="AW381" s="5"/>
      <c r="AX381" s="5" t="s">
        <v>2437</v>
      </c>
      <c r="AY381" s="5"/>
      <c r="AZ381" s="5"/>
      <c r="BA381" s="5"/>
      <c r="BB381" s="5"/>
      <c r="BC381" s="8"/>
    </row>
    <row r="382" spans="1:55" x14ac:dyDescent="0.25">
      <c r="A382" s="11" t="s">
        <v>311</v>
      </c>
      <c r="B382" s="7" t="s">
        <v>311</v>
      </c>
      <c r="C382" s="54" t="s">
        <v>55</v>
      </c>
      <c r="D382" s="5" t="s">
        <v>2444</v>
      </c>
      <c r="E382" s="8" t="s">
        <v>3628</v>
      </c>
      <c r="F382" s="10" t="s">
        <v>2427</v>
      </c>
      <c r="G382" s="5" t="s">
        <v>2426</v>
      </c>
      <c r="H382" s="5" t="s">
        <v>171</v>
      </c>
      <c r="I382" s="5" t="s">
        <v>175</v>
      </c>
      <c r="J382" s="5" t="s">
        <v>80</v>
      </c>
      <c r="K382" s="5" t="s">
        <v>316</v>
      </c>
      <c r="L382" s="5" t="s">
        <v>2427</v>
      </c>
      <c r="M382" s="5" t="s">
        <v>2428</v>
      </c>
      <c r="N382" s="5" t="s">
        <v>171</v>
      </c>
      <c r="O382" s="5" t="s">
        <v>175</v>
      </c>
      <c r="P382" s="5" t="s">
        <v>80</v>
      </c>
      <c r="Q382" s="5" t="s">
        <v>254</v>
      </c>
      <c r="R382" s="5" t="s">
        <v>2429</v>
      </c>
      <c r="S382" s="5" t="s">
        <v>2425</v>
      </c>
      <c r="T382" s="5" t="s">
        <v>171</v>
      </c>
      <c r="U382" s="5" t="s">
        <v>172</v>
      </c>
      <c r="V382" s="5" t="s">
        <v>117</v>
      </c>
      <c r="W382" s="5" t="s">
        <v>92</v>
      </c>
      <c r="X382" s="5" t="s">
        <v>2424</v>
      </c>
      <c r="Y382" s="5" t="s">
        <v>2445</v>
      </c>
      <c r="Z382" s="5" t="s">
        <v>171</v>
      </c>
      <c r="AA382" s="5" t="s">
        <v>2431</v>
      </c>
      <c r="AB382" s="5" t="s">
        <v>132</v>
      </c>
      <c r="AC382" s="8" t="s">
        <v>2153</v>
      </c>
      <c r="AD382" s="10" t="s">
        <v>2446</v>
      </c>
      <c r="AE382" s="5" t="s">
        <v>2447</v>
      </c>
      <c r="AF382" s="5" t="s">
        <v>2437</v>
      </c>
      <c r="AG382" s="5" t="s">
        <v>2436</v>
      </c>
      <c r="AH382" s="5" t="s">
        <v>171</v>
      </c>
      <c r="AI382" s="5" t="s">
        <v>172</v>
      </c>
      <c r="AJ382" s="5" t="s">
        <v>62</v>
      </c>
      <c r="AK382" s="5"/>
      <c r="AL382" s="5" t="s">
        <v>2437</v>
      </c>
      <c r="AM382" s="5" t="s">
        <v>2438</v>
      </c>
      <c r="AN382" s="5" t="s">
        <v>171</v>
      </c>
      <c r="AO382" s="5" t="s">
        <v>827</v>
      </c>
      <c r="AP382" s="5" t="s">
        <v>117</v>
      </c>
      <c r="AQ382" s="5" t="s">
        <v>180</v>
      </c>
      <c r="AR382" s="5" t="s">
        <v>2439</v>
      </c>
      <c r="AS382" s="5" t="s">
        <v>2435</v>
      </c>
      <c r="AT382" s="5" t="s">
        <v>171</v>
      </c>
      <c r="AU382" s="5" t="s">
        <v>827</v>
      </c>
      <c r="AV382" s="5" t="s">
        <v>145</v>
      </c>
      <c r="AW382" s="5"/>
      <c r="AX382" s="5" t="s">
        <v>2434</v>
      </c>
      <c r="AY382" s="5"/>
      <c r="AZ382" s="5"/>
      <c r="BA382" s="5"/>
      <c r="BB382" s="5"/>
      <c r="BC382" s="8"/>
    </row>
    <row r="383" spans="1:55" s="50" customFormat="1" x14ac:dyDescent="0.25">
      <c r="A383" s="59" t="s">
        <v>311</v>
      </c>
      <c r="B383" s="7" t="s">
        <v>311</v>
      </c>
      <c r="C383" s="54" t="s">
        <v>55</v>
      </c>
      <c r="D383" s="61" t="s">
        <v>2448</v>
      </c>
      <c r="E383" s="63" t="s">
        <v>3629</v>
      </c>
      <c r="F383" s="64" t="s">
        <v>1616</v>
      </c>
      <c r="G383" s="61" t="s">
        <v>2449</v>
      </c>
      <c r="H383" s="61" t="s">
        <v>143</v>
      </c>
      <c r="I383" s="61" t="s">
        <v>1563</v>
      </c>
      <c r="J383" s="61" t="s">
        <v>145</v>
      </c>
      <c r="K383" s="61"/>
      <c r="L383" s="61" t="s">
        <v>1616</v>
      </c>
      <c r="M383" s="61" t="s">
        <v>2450</v>
      </c>
      <c r="N383" s="61" t="s">
        <v>143</v>
      </c>
      <c r="O383" s="61" t="s">
        <v>1563</v>
      </c>
      <c r="P383" s="61" t="s">
        <v>117</v>
      </c>
      <c r="Q383" s="61" t="s">
        <v>210</v>
      </c>
      <c r="R383" s="61" t="s">
        <v>1640</v>
      </c>
      <c r="S383" s="61" t="s">
        <v>2451</v>
      </c>
      <c r="T383" s="61" t="s">
        <v>143</v>
      </c>
      <c r="U383" s="61" t="s">
        <v>1563</v>
      </c>
      <c r="V383" s="61" t="s">
        <v>62</v>
      </c>
      <c r="W383" s="61"/>
      <c r="X383" s="61" t="s">
        <v>1626</v>
      </c>
      <c r="Y383" s="61" t="s">
        <v>2452</v>
      </c>
      <c r="Z383" s="61" t="s">
        <v>143</v>
      </c>
      <c r="AA383" s="61" t="s">
        <v>1563</v>
      </c>
      <c r="AB383" s="61" t="s">
        <v>1692</v>
      </c>
      <c r="AC383" s="63" t="s">
        <v>2453</v>
      </c>
      <c r="AD383" s="64" t="s">
        <v>2454</v>
      </c>
      <c r="AE383" s="61" t="s">
        <v>2455</v>
      </c>
      <c r="AF383" s="61" t="s">
        <v>2456</v>
      </c>
      <c r="AG383" s="61" t="s">
        <v>2457</v>
      </c>
      <c r="AH383" s="61" t="s">
        <v>143</v>
      </c>
      <c r="AI383" s="61" t="s">
        <v>1563</v>
      </c>
      <c r="AJ383" s="61" t="s">
        <v>75</v>
      </c>
      <c r="AK383" s="61" t="s">
        <v>89</v>
      </c>
      <c r="AL383" s="61" t="s">
        <v>2456</v>
      </c>
      <c r="AM383" s="61" t="s">
        <v>2458</v>
      </c>
      <c r="AN383" s="61" t="s">
        <v>143</v>
      </c>
      <c r="AO383" s="61" t="s">
        <v>1563</v>
      </c>
      <c r="AP383" s="61" t="s">
        <v>80</v>
      </c>
      <c r="AQ383" s="61"/>
      <c r="AR383" s="61" t="s">
        <v>1638</v>
      </c>
      <c r="AS383" s="61" t="s">
        <v>2459</v>
      </c>
      <c r="AT383" s="61" t="s">
        <v>143</v>
      </c>
      <c r="AU383" s="61" t="s">
        <v>1563</v>
      </c>
      <c r="AV383" s="61" t="s">
        <v>77</v>
      </c>
      <c r="AW383" s="61"/>
      <c r="AX383" s="61" t="s">
        <v>1573</v>
      </c>
      <c r="AY383" s="61"/>
      <c r="AZ383" s="61"/>
      <c r="BA383" s="61"/>
      <c r="BB383" s="61"/>
      <c r="BC383" s="63"/>
    </row>
    <row r="384" spans="1:55" s="50" customFormat="1" x14ac:dyDescent="0.25">
      <c r="A384" s="59" t="s">
        <v>311</v>
      </c>
      <c r="B384" s="7" t="s">
        <v>311</v>
      </c>
      <c r="C384" s="54" t="s">
        <v>55</v>
      </c>
      <c r="D384" s="61" t="s">
        <v>2460</v>
      </c>
      <c r="E384" s="63" t="s">
        <v>3630</v>
      </c>
      <c r="F384" s="64" t="s">
        <v>2180</v>
      </c>
      <c r="G384" s="61" t="s">
        <v>2451</v>
      </c>
      <c r="H384" s="61" t="s">
        <v>143</v>
      </c>
      <c r="I384" s="61" t="s">
        <v>1563</v>
      </c>
      <c r="J384" s="61" t="s">
        <v>62</v>
      </c>
      <c r="K384" s="61"/>
      <c r="L384" s="61" t="s">
        <v>1626</v>
      </c>
      <c r="M384" s="61" t="s">
        <v>2449</v>
      </c>
      <c r="N384" s="61" t="s">
        <v>143</v>
      </c>
      <c r="O384" s="61" t="s">
        <v>1563</v>
      </c>
      <c r="P384" s="61" t="s">
        <v>145</v>
      </c>
      <c r="Q384" s="61"/>
      <c r="R384" s="61" t="s">
        <v>1616</v>
      </c>
      <c r="S384" s="61" t="s">
        <v>2450</v>
      </c>
      <c r="T384" s="61" t="s">
        <v>143</v>
      </c>
      <c r="U384" s="61" t="s">
        <v>1563</v>
      </c>
      <c r="V384" s="61" t="s">
        <v>117</v>
      </c>
      <c r="W384" s="61" t="s">
        <v>210</v>
      </c>
      <c r="X384" s="61" t="s">
        <v>1640</v>
      </c>
      <c r="Y384" s="61" t="s">
        <v>304</v>
      </c>
      <c r="Z384" s="61" t="s">
        <v>143</v>
      </c>
      <c r="AA384" s="61" t="s">
        <v>1563</v>
      </c>
      <c r="AB384" s="61" t="s">
        <v>1391</v>
      </c>
      <c r="AC384" s="63" t="s">
        <v>69</v>
      </c>
      <c r="AD384" s="64" t="s">
        <v>2461</v>
      </c>
      <c r="AE384" s="61" t="s">
        <v>2462</v>
      </c>
      <c r="AF384" s="61" t="s">
        <v>1573</v>
      </c>
      <c r="AG384" s="61" t="s">
        <v>2459</v>
      </c>
      <c r="AH384" s="61" t="s">
        <v>143</v>
      </c>
      <c r="AI384" s="61" t="s">
        <v>1563</v>
      </c>
      <c r="AJ384" s="61" t="s">
        <v>77</v>
      </c>
      <c r="AK384" s="61"/>
      <c r="AL384" s="61" t="s">
        <v>1573</v>
      </c>
      <c r="AM384" s="61" t="s">
        <v>2457</v>
      </c>
      <c r="AN384" s="61" t="s">
        <v>143</v>
      </c>
      <c r="AO384" s="61" t="s">
        <v>1563</v>
      </c>
      <c r="AP384" s="61" t="s">
        <v>75</v>
      </c>
      <c r="AQ384" s="61" t="s">
        <v>2463</v>
      </c>
      <c r="AR384" s="61" t="s">
        <v>2456</v>
      </c>
      <c r="AS384" s="61" t="s">
        <v>2458</v>
      </c>
      <c r="AT384" s="61" t="s">
        <v>143</v>
      </c>
      <c r="AU384" s="61" t="s">
        <v>1563</v>
      </c>
      <c r="AV384" s="61" t="s">
        <v>80</v>
      </c>
      <c r="AW384" s="61"/>
      <c r="AX384" s="61" t="s">
        <v>1638</v>
      </c>
      <c r="AY384" s="61"/>
      <c r="AZ384" s="61"/>
      <c r="BA384" s="61"/>
      <c r="BB384" s="61"/>
      <c r="BC384" s="63"/>
    </row>
    <row r="385" spans="1:55" s="50" customFormat="1" x14ac:dyDescent="0.25">
      <c r="A385" s="59" t="s">
        <v>311</v>
      </c>
      <c r="B385" s="7" t="s">
        <v>311</v>
      </c>
      <c r="C385" s="54" t="s">
        <v>55</v>
      </c>
      <c r="D385" s="61" t="s">
        <v>2464</v>
      </c>
      <c r="E385" s="63" t="s">
        <v>3631</v>
      </c>
      <c r="F385" s="64" t="s">
        <v>1640</v>
      </c>
      <c r="G385" s="61" t="s">
        <v>2450</v>
      </c>
      <c r="H385" s="61" t="s">
        <v>143</v>
      </c>
      <c r="I385" s="61" t="s">
        <v>1563</v>
      </c>
      <c r="J385" s="61" t="s">
        <v>117</v>
      </c>
      <c r="K385" s="61" t="s">
        <v>210</v>
      </c>
      <c r="L385" s="61" t="s">
        <v>1640</v>
      </c>
      <c r="M385" s="61" t="s">
        <v>2451</v>
      </c>
      <c r="N385" s="61" t="s">
        <v>143</v>
      </c>
      <c r="O385" s="61" t="s">
        <v>1563</v>
      </c>
      <c r="P385" s="61" t="s">
        <v>62</v>
      </c>
      <c r="Q385" s="61"/>
      <c r="R385" s="61" t="s">
        <v>1626</v>
      </c>
      <c r="S385" s="61" t="s">
        <v>2449</v>
      </c>
      <c r="T385" s="61" t="s">
        <v>143</v>
      </c>
      <c r="U385" s="61" t="s">
        <v>1563</v>
      </c>
      <c r="V385" s="61" t="s">
        <v>145</v>
      </c>
      <c r="W385" s="61"/>
      <c r="X385" s="61" t="s">
        <v>1616</v>
      </c>
      <c r="Y385" s="61" t="s">
        <v>2465</v>
      </c>
      <c r="Z385" s="61" t="s">
        <v>143</v>
      </c>
      <c r="AA385" s="61" t="s">
        <v>1563</v>
      </c>
      <c r="AB385" s="61" t="s">
        <v>320</v>
      </c>
      <c r="AC385" s="63" t="s">
        <v>2466</v>
      </c>
      <c r="AD385" s="64" t="s">
        <v>2467</v>
      </c>
      <c r="AE385" s="61" t="s">
        <v>2468</v>
      </c>
      <c r="AF385" s="61" t="s">
        <v>1638</v>
      </c>
      <c r="AG385" s="61" t="s">
        <v>2458</v>
      </c>
      <c r="AH385" s="61" t="s">
        <v>143</v>
      </c>
      <c r="AI385" s="61" t="s">
        <v>1563</v>
      </c>
      <c r="AJ385" s="61" t="s">
        <v>80</v>
      </c>
      <c r="AK385" s="61"/>
      <c r="AL385" s="61" t="s">
        <v>1638</v>
      </c>
      <c r="AM385" s="61" t="s">
        <v>2459</v>
      </c>
      <c r="AN385" s="61" t="s">
        <v>143</v>
      </c>
      <c r="AO385" s="61" t="s">
        <v>1563</v>
      </c>
      <c r="AP385" s="61" t="s">
        <v>77</v>
      </c>
      <c r="AQ385" s="61"/>
      <c r="AR385" s="61" t="s">
        <v>1573</v>
      </c>
      <c r="AS385" s="61" t="s">
        <v>2457</v>
      </c>
      <c r="AT385" s="61" t="s">
        <v>143</v>
      </c>
      <c r="AU385" s="61" t="s">
        <v>1563</v>
      </c>
      <c r="AV385" s="61" t="s">
        <v>75</v>
      </c>
      <c r="AW385" s="61" t="s">
        <v>89</v>
      </c>
      <c r="AX385" s="61" t="s">
        <v>2456</v>
      </c>
      <c r="AY385" s="61"/>
      <c r="AZ385" s="61"/>
      <c r="BA385" s="61"/>
      <c r="BB385" s="61"/>
      <c r="BC385" s="63"/>
    </row>
    <row r="386" spans="1:55" x14ac:dyDescent="0.25">
      <c r="A386" s="11" t="s">
        <v>311</v>
      </c>
      <c r="B386" s="7" t="s">
        <v>311</v>
      </c>
      <c r="C386" s="7" t="s">
        <v>3776</v>
      </c>
      <c r="D386" s="5" t="s">
        <v>2469</v>
      </c>
      <c r="E386" s="8" t="s">
        <v>3632</v>
      </c>
      <c r="F386" s="10" t="s">
        <v>2470</v>
      </c>
      <c r="G386" s="5" t="s">
        <v>2471</v>
      </c>
      <c r="H386" s="5" t="s">
        <v>143</v>
      </c>
      <c r="I386" s="5" t="s">
        <v>590</v>
      </c>
      <c r="J386" s="5" t="s">
        <v>117</v>
      </c>
      <c r="K386" s="5" t="s">
        <v>92</v>
      </c>
      <c r="L386" s="5" t="s">
        <v>599</v>
      </c>
      <c r="M386" s="5" t="s">
        <v>2472</v>
      </c>
      <c r="N386" s="5" t="s">
        <v>143</v>
      </c>
      <c r="O386" s="5" t="s">
        <v>590</v>
      </c>
      <c r="P386" s="5" t="s">
        <v>80</v>
      </c>
      <c r="Q386" s="5"/>
      <c r="R386" s="5" t="s">
        <v>620</v>
      </c>
      <c r="S386" s="5" t="s">
        <v>2473</v>
      </c>
      <c r="T386" s="5" t="s">
        <v>143</v>
      </c>
      <c r="U386" s="5" t="s">
        <v>590</v>
      </c>
      <c r="V386" s="5" t="s">
        <v>117</v>
      </c>
      <c r="W386" s="5" t="s">
        <v>180</v>
      </c>
      <c r="X386" s="5" t="s">
        <v>622</v>
      </c>
      <c r="Y386" s="5" t="s">
        <v>2474</v>
      </c>
      <c r="Z386" s="5" t="s">
        <v>143</v>
      </c>
      <c r="AA386" s="5" t="s">
        <v>2327</v>
      </c>
      <c r="AB386" s="5" t="s">
        <v>132</v>
      </c>
      <c r="AC386" s="8" t="s">
        <v>2470</v>
      </c>
      <c r="AD386" s="10"/>
      <c r="AE386" s="5"/>
      <c r="AF386" s="5"/>
      <c r="AG386" s="5"/>
      <c r="AH386" s="5" t="s">
        <v>143</v>
      </c>
      <c r="AI386" s="5" t="s">
        <v>305</v>
      </c>
      <c r="AJ386" s="5" t="s">
        <v>504</v>
      </c>
      <c r="AK386" s="5"/>
      <c r="AL386" s="5" t="s">
        <v>69</v>
      </c>
      <c r="AM386" s="5"/>
      <c r="AN386" s="5" t="s">
        <v>143</v>
      </c>
      <c r="AO386" s="5" t="s">
        <v>305</v>
      </c>
      <c r="AP386" s="5" t="s">
        <v>504</v>
      </c>
      <c r="AQ386" s="5"/>
      <c r="AR386" s="5" t="s">
        <v>69</v>
      </c>
      <c r="AS386" s="5"/>
      <c r="AT386" s="5" t="s">
        <v>143</v>
      </c>
      <c r="AU386" s="5" t="s">
        <v>305</v>
      </c>
      <c r="AV386" s="5" t="s">
        <v>504</v>
      </c>
      <c r="AW386" s="5"/>
      <c r="AX386" s="5" t="s">
        <v>69</v>
      </c>
      <c r="AY386" s="5"/>
      <c r="AZ386" s="5"/>
      <c r="BA386" s="5"/>
      <c r="BB386" s="5"/>
      <c r="BC386" s="8"/>
    </row>
    <row r="387" spans="1:55" x14ac:dyDescent="0.25">
      <c r="A387" s="11" t="s">
        <v>311</v>
      </c>
      <c r="B387" s="7" t="s">
        <v>311</v>
      </c>
      <c r="C387" s="7" t="s">
        <v>3776</v>
      </c>
      <c r="D387" s="5" t="s">
        <v>2475</v>
      </c>
      <c r="E387" s="8" t="s">
        <v>3633</v>
      </c>
      <c r="F387" s="10" t="s">
        <v>69</v>
      </c>
      <c r="G387" s="5" t="s">
        <v>2473</v>
      </c>
      <c r="H387" s="5" t="s">
        <v>143</v>
      </c>
      <c r="I387" s="5" t="s">
        <v>590</v>
      </c>
      <c r="J387" s="5" t="s">
        <v>117</v>
      </c>
      <c r="K387" s="5" t="s">
        <v>180</v>
      </c>
      <c r="L387" s="5" t="s">
        <v>622</v>
      </c>
      <c r="M387" s="5" t="s">
        <v>2471</v>
      </c>
      <c r="N387" s="5" t="s">
        <v>143</v>
      </c>
      <c r="O387" s="5" t="s">
        <v>590</v>
      </c>
      <c r="P387" s="5" t="s">
        <v>117</v>
      </c>
      <c r="Q387" s="5" t="s">
        <v>92</v>
      </c>
      <c r="R387" s="5" t="s">
        <v>599</v>
      </c>
      <c r="S387" s="5" t="s">
        <v>2472</v>
      </c>
      <c r="T387" s="5" t="s">
        <v>143</v>
      </c>
      <c r="U387" s="5" t="s">
        <v>590</v>
      </c>
      <c r="V387" s="5" t="s">
        <v>80</v>
      </c>
      <c r="W387" s="5"/>
      <c r="X387" s="5" t="s">
        <v>620</v>
      </c>
      <c r="Y387" s="5" t="s">
        <v>304</v>
      </c>
      <c r="Z387" s="5" t="s">
        <v>143</v>
      </c>
      <c r="AA387" s="5" t="s">
        <v>3229</v>
      </c>
      <c r="AB387" s="5" t="s">
        <v>132</v>
      </c>
      <c r="AC387" s="8" t="s">
        <v>69</v>
      </c>
      <c r="AD387" s="10"/>
      <c r="AE387" s="5"/>
      <c r="AF387" s="5"/>
      <c r="AG387" s="5"/>
      <c r="AH387" s="5" t="s">
        <v>143</v>
      </c>
      <c r="AI387" s="5" t="s">
        <v>305</v>
      </c>
      <c r="AJ387" s="5" t="s">
        <v>504</v>
      </c>
      <c r="AK387" s="5"/>
      <c r="AL387" s="5" t="s">
        <v>69</v>
      </c>
      <c r="AM387" s="5"/>
      <c r="AN387" s="5" t="s">
        <v>143</v>
      </c>
      <c r="AO387" s="5" t="s">
        <v>305</v>
      </c>
      <c r="AP387" s="5" t="s">
        <v>504</v>
      </c>
      <c r="AQ387" s="5"/>
      <c r="AR387" s="5" t="s">
        <v>69</v>
      </c>
      <c r="AS387" s="5"/>
      <c r="AT387" s="5" t="s">
        <v>143</v>
      </c>
      <c r="AU387" s="5" t="s">
        <v>305</v>
      </c>
      <c r="AV387" s="5" t="s">
        <v>504</v>
      </c>
      <c r="AW387" s="5"/>
      <c r="AX387" s="5" t="s">
        <v>69</v>
      </c>
      <c r="AY387" s="5"/>
      <c r="AZ387" s="5"/>
      <c r="BA387" s="5"/>
      <c r="BB387" s="5"/>
      <c r="BC387" s="8"/>
    </row>
    <row r="388" spans="1:55" x14ac:dyDescent="0.25">
      <c r="A388" s="11" t="s">
        <v>311</v>
      </c>
      <c r="B388" s="7" t="s">
        <v>311</v>
      </c>
      <c r="C388" s="7" t="s">
        <v>3776</v>
      </c>
      <c r="D388" s="5" t="s">
        <v>2476</v>
      </c>
      <c r="E388" s="8" t="s">
        <v>3634</v>
      </c>
      <c r="F388" s="10" t="s">
        <v>69</v>
      </c>
      <c r="G388" s="5" t="s">
        <v>2472</v>
      </c>
      <c r="H388" s="5" t="s">
        <v>143</v>
      </c>
      <c r="I388" s="5" t="s">
        <v>590</v>
      </c>
      <c r="J388" s="5" t="s">
        <v>80</v>
      </c>
      <c r="K388" s="5"/>
      <c r="L388" s="5" t="s">
        <v>620</v>
      </c>
      <c r="M388" s="5" t="s">
        <v>2473</v>
      </c>
      <c r="N388" s="5" t="s">
        <v>143</v>
      </c>
      <c r="O388" s="5" t="s">
        <v>590</v>
      </c>
      <c r="P388" s="5" t="s">
        <v>117</v>
      </c>
      <c r="Q388" s="5" t="s">
        <v>180</v>
      </c>
      <c r="R388" s="5" t="s">
        <v>622</v>
      </c>
      <c r="S388" s="5" t="s">
        <v>2471</v>
      </c>
      <c r="T388" s="5" t="s">
        <v>143</v>
      </c>
      <c r="U388" s="5" t="s">
        <v>590</v>
      </c>
      <c r="V388" s="5" t="s">
        <v>117</v>
      </c>
      <c r="W388" s="5" t="s">
        <v>92</v>
      </c>
      <c r="X388" s="5" t="s">
        <v>599</v>
      </c>
      <c r="Y388" s="5" t="s">
        <v>304</v>
      </c>
      <c r="Z388" s="5" t="s">
        <v>143</v>
      </c>
      <c r="AA388" s="5" t="s">
        <v>662</v>
      </c>
      <c r="AB388" s="5" t="s">
        <v>132</v>
      </c>
      <c r="AC388" s="8" t="s">
        <v>69</v>
      </c>
      <c r="AD388" s="10"/>
      <c r="AE388" s="5"/>
      <c r="AF388" s="5"/>
      <c r="AG388" s="5"/>
      <c r="AH388" s="5" t="s">
        <v>143</v>
      </c>
      <c r="AI388" s="5" t="s">
        <v>305</v>
      </c>
      <c r="AJ388" s="5" t="s">
        <v>504</v>
      </c>
      <c r="AK388" s="5"/>
      <c r="AL388" s="5" t="s">
        <v>69</v>
      </c>
      <c r="AM388" s="5"/>
      <c r="AN388" s="5" t="s">
        <v>143</v>
      </c>
      <c r="AO388" s="5" t="s">
        <v>305</v>
      </c>
      <c r="AP388" s="5" t="s">
        <v>504</v>
      </c>
      <c r="AQ388" s="5"/>
      <c r="AR388" s="5" t="s">
        <v>69</v>
      </c>
      <c r="AS388" s="5"/>
      <c r="AT388" s="5" t="s">
        <v>143</v>
      </c>
      <c r="AU388" s="5" t="s">
        <v>305</v>
      </c>
      <c r="AV388" s="5" t="s">
        <v>504</v>
      </c>
      <c r="AW388" s="5"/>
      <c r="AX388" s="5" t="s">
        <v>69</v>
      </c>
      <c r="AY388" s="5"/>
      <c r="AZ388" s="5"/>
      <c r="BA388" s="5"/>
      <c r="BB388" s="5"/>
      <c r="BC388" s="8"/>
    </row>
    <row r="389" spans="1:55" s="50" customFormat="1" x14ac:dyDescent="0.25">
      <c r="A389" s="59" t="s">
        <v>2477</v>
      </c>
      <c r="B389" s="67" t="s">
        <v>2477</v>
      </c>
      <c r="C389" s="68" t="s">
        <v>55</v>
      </c>
      <c r="D389" s="61" t="s">
        <v>2478</v>
      </c>
      <c r="E389" s="63" t="s">
        <v>3635</v>
      </c>
      <c r="F389" s="64" t="s">
        <v>69</v>
      </c>
      <c r="G389" s="61" t="s">
        <v>2479</v>
      </c>
      <c r="H389" s="61" t="s">
        <v>203</v>
      </c>
      <c r="I389" s="61" t="s">
        <v>657</v>
      </c>
      <c r="J389" s="61" t="s">
        <v>117</v>
      </c>
      <c r="K389" s="61" t="s">
        <v>118</v>
      </c>
      <c r="L389" s="61" t="s">
        <v>680</v>
      </c>
      <c r="M389" s="61" t="s">
        <v>2480</v>
      </c>
      <c r="N389" s="61" t="s">
        <v>203</v>
      </c>
      <c r="O389" s="61" t="s">
        <v>657</v>
      </c>
      <c r="P389" s="61" t="s">
        <v>117</v>
      </c>
      <c r="Q389" s="61" t="s">
        <v>180</v>
      </c>
      <c r="R389" s="61" t="s">
        <v>701</v>
      </c>
      <c r="S389" s="61" t="s">
        <v>2481</v>
      </c>
      <c r="T389" s="61" t="s">
        <v>203</v>
      </c>
      <c r="U389" s="61" t="s">
        <v>657</v>
      </c>
      <c r="V389" s="61" t="s">
        <v>80</v>
      </c>
      <c r="W389" s="61" t="s">
        <v>145</v>
      </c>
      <c r="X389" s="61" t="s">
        <v>2482</v>
      </c>
      <c r="Y389" s="61" t="s">
        <v>304</v>
      </c>
      <c r="Z389" s="61" t="s">
        <v>203</v>
      </c>
      <c r="AA389" s="61" t="s">
        <v>712</v>
      </c>
      <c r="AB389" s="61" t="s">
        <v>132</v>
      </c>
      <c r="AC389" s="63" t="s">
        <v>710</v>
      </c>
      <c r="AD389" s="64" t="s">
        <v>2484</v>
      </c>
      <c r="AE389" s="61" t="s">
        <v>2485</v>
      </c>
      <c r="AF389" s="61" t="s">
        <v>688</v>
      </c>
      <c r="AG389" s="61" t="s">
        <v>2486</v>
      </c>
      <c r="AH389" s="61" t="s">
        <v>203</v>
      </c>
      <c r="AI389" s="61" t="s">
        <v>657</v>
      </c>
      <c r="AJ389" s="61" t="s">
        <v>77</v>
      </c>
      <c r="AK389" s="61"/>
      <c r="AL389" s="61" t="s">
        <v>688</v>
      </c>
      <c r="AM389" s="61" t="s">
        <v>2487</v>
      </c>
      <c r="AN389" s="61" t="s">
        <v>203</v>
      </c>
      <c r="AO389" s="61" t="s">
        <v>657</v>
      </c>
      <c r="AP389" s="61" t="s">
        <v>75</v>
      </c>
      <c r="AQ389" s="61"/>
      <c r="AR389" s="61" t="s">
        <v>2488</v>
      </c>
      <c r="AS389" s="61" t="s">
        <v>2489</v>
      </c>
      <c r="AT389" s="61" t="s">
        <v>203</v>
      </c>
      <c r="AU389" s="61" t="s">
        <v>657</v>
      </c>
      <c r="AV389" s="61" t="s">
        <v>461</v>
      </c>
      <c r="AW389" s="61"/>
      <c r="AX389" s="61" t="s">
        <v>669</v>
      </c>
      <c r="AY389" s="61"/>
      <c r="AZ389" s="61"/>
      <c r="BA389" s="61"/>
      <c r="BB389" s="61"/>
      <c r="BC389" s="63"/>
    </row>
    <row r="390" spans="1:55" s="50" customFormat="1" x14ac:dyDescent="0.25">
      <c r="A390" s="59" t="s">
        <v>2477</v>
      </c>
      <c r="B390" s="67" t="s">
        <v>2477</v>
      </c>
      <c r="C390" s="68" t="s">
        <v>55</v>
      </c>
      <c r="D390" s="61" t="s">
        <v>2490</v>
      </c>
      <c r="E390" s="63" t="s">
        <v>3636</v>
      </c>
      <c r="F390" s="64" t="s">
        <v>2491</v>
      </c>
      <c r="G390" s="61" t="s">
        <v>2481</v>
      </c>
      <c r="H390" s="61" t="s">
        <v>203</v>
      </c>
      <c r="I390" s="61" t="s">
        <v>657</v>
      </c>
      <c r="J390" s="61" t="s">
        <v>80</v>
      </c>
      <c r="K390" s="61" t="s">
        <v>145</v>
      </c>
      <c r="L390" s="61" t="s">
        <v>2482</v>
      </c>
      <c r="M390" s="61" t="s">
        <v>2479</v>
      </c>
      <c r="N390" s="61" t="s">
        <v>203</v>
      </c>
      <c r="O390" s="61" t="s">
        <v>657</v>
      </c>
      <c r="P390" s="61" t="s">
        <v>117</v>
      </c>
      <c r="Q390" s="61" t="s">
        <v>118</v>
      </c>
      <c r="R390" s="61" t="s">
        <v>680</v>
      </c>
      <c r="S390" s="61" t="s">
        <v>2480</v>
      </c>
      <c r="T390" s="61" t="s">
        <v>203</v>
      </c>
      <c r="U390" s="61" t="s">
        <v>657</v>
      </c>
      <c r="V390" s="61" t="s">
        <v>117</v>
      </c>
      <c r="W390" s="61" t="s">
        <v>180</v>
      </c>
      <c r="X390" s="61" t="s">
        <v>701</v>
      </c>
      <c r="Y390" s="61" t="s">
        <v>2492</v>
      </c>
      <c r="Z390" s="61" t="s">
        <v>203</v>
      </c>
      <c r="AA390" s="61" t="s">
        <v>671</v>
      </c>
      <c r="AB390" s="61" t="s">
        <v>132</v>
      </c>
      <c r="AC390" s="63" t="s">
        <v>2491</v>
      </c>
      <c r="AD390" s="64" t="s">
        <v>2493</v>
      </c>
      <c r="AE390" s="61" t="s">
        <v>2494</v>
      </c>
      <c r="AF390" s="61" t="s">
        <v>669</v>
      </c>
      <c r="AG390" s="61" t="s">
        <v>2489</v>
      </c>
      <c r="AH390" s="61" t="s">
        <v>203</v>
      </c>
      <c r="AI390" s="61" t="s">
        <v>657</v>
      </c>
      <c r="AJ390" s="61" t="s">
        <v>461</v>
      </c>
      <c r="AK390" s="61"/>
      <c r="AL390" s="61" t="s">
        <v>669</v>
      </c>
      <c r="AM390" s="61" t="s">
        <v>2486</v>
      </c>
      <c r="AN390" s="61" t="s">
        <v>203</v>
      </c>
      <c r="AO390" s="61" t="s">
        <v>657</v>
      </c>
      <c r="AP390" s="61" t="s">
        <v>77</v>
      </c>
      <c r="AQ390" s="61"/>
      <c r="AR390" s="61" t="s">
        <v>688</v>
      </c>
      <c r="AS390" s="61" t="s">
        <v>2487</v>
      </c>
      <c r="AT390" s="61" t="s">
        <v>203</v>
      </c>
      <c r="AU390" s="61" t="s">
        <v>657</v>
      </c>
      <c r="AV390" s="61" t="s">
        <v>75</v>
      </c>
      <c r="AW390" s="61"/>
      <c r="AX390" s="61" t="s">
        <v>2488</v>
      </c>
      <c r="AY390" s="61"/>
      <c r="AZ390" s="61"/>
      <c r="BA390" s="61"/>
      <c r="BB390" s="61"/>
      <c r="BC390" s="63"/>
    </row>
    <row r="391" spans="1:55" s="50" customFormat="1" x14ac:dyDescent="0.25">
      <c r="A391" s="59" t="s">
        <v>2477</v>
      </c>
      <c r="B391" s="67" t="s">
        <v>2477</v>
      </c>
      <c r="C391" s="68" t="s">
        <v>55</v>
      </c>
      <c r="D391" s="61" t="s">
        <v>2495</v>
      </c>
      <c r="E391" s="63" t="s">
        <v>3637</v>
      </c>
      <c r="F391" s="64" t="s">
        <v>2496</v>
      </c>
      <c r="G391" s="61" t="s">
        <v>2480</v>
      </c>
      <c r="H391" s="61" t="s">
        <v>203</v>
      </c>
      <c r="I391" s="61" t="s">
        <v>657</v>
      </c>
      <c r="J391" s="61" t="s">
        <v>117</v>
      </c>
      <c r="K391" s="61" t="s">
        <v>180</v>
      </c>
      <c r="L391" s="61" t="s">
        <v>701</v>
      </c>
      <c r="M391" s="61" t="s">
        <v>2481</v>
      </c>
      <c r="N391" s="61" t="s">
        <v>203</v>
      </c>
      <c r="O391" s="61" t="s">
        <v>657</v>
      </c>
      <c r="P391" s="61" t="s">
        <v>80</v>
      </c>
      <c r="Q391" s="61" t="s">
        <v>145</v>
      </c>
      <c r="R391" s="61" t="s">
        <v>2482</v>
      </c>
      <c r="S391" s="61" t="s">
        <v>2479</v>
      </c>
      <c r="T391" s="61" t="s">
        <v>203</v>
      </c>
      <c r="U391" s="61" t="s">
        <v>657</v>
      </c>
      <c r="V391" s="61" t="s">
        <v>117</v>
      </c>
      <c r="W391" s="61" t="s">
        <v>118</v>
      </c>
      <c r="X391" s="61" t="s">
        <v>680</v>
      </c>
      <c r="Y391" s="61" t="s">
        <v>2497</v>
      </c>
      <c r="Z391" s="61" t="s">
        <v>203</v>
      </c>
      <c r="AA391" s="61" t="s">
        <v>2498</v>
      </c>
      <c r="AB391" s="61" t="s">
        <v>132</v>
      </c>
      <c r="AC391" s="63" t="s">
        <v>2496</v>
      </c>
      <c r="AD391" s="64" t="s">
        <v>2499</v>
      </c>
      <c r="AE391" s="61" t="s">
        <v>2500</v>
      </c>
      <c r="AF391" s="61" t="s">
        <v>2488</v>
      </c>
      <c r="AG391" s="61" t="s">
        <v>2487</v>
      </c>
      <c r="AH391" s="61" t="s">
        <v>203</v>
      </c>
      <c r="AI391" s="61" t="s">
        <v>657</v>
      </c>
      <c r="AJ391" s="61" t="s">
        <v>75</v>
      </c>
      <c r="AK391" s="61"/>
      <c r="AL391" s="61" t="s">
        <v>2488</v>
      </c>
      <c r="AM391" s="61" t="s">
        <v>2489</v>
      </c>
      <c r="AN391" s="61" t="s">
        <v>203</v>
      </c>
      <c r="AO391" s="61" t="s">
        <v>657</v>
      </c>
      <c r="AP391" s="61" t="s">
        <v>461</v>
      </c>
      <c r="AQ391" s="61"/>
      <c r="AR391" s="61" t="s">
        <v>669</v>
      </c>
      <c r="AS391" s="61" t="s">
        <v>2486</v>
      </c>
      <c r="AT391" s="61" t="s">
        <v>203</v>
      </c>
      <c r="AU391" s="61" t="s">
        <v>657</v>
      </c>
      <c r="AV391" s="61" t="s">
        <v>77</v>
      </c>
      <c r="AW391" s="61"/>
      <c r="AX391" s="61" t="s">
        <v>688</v>
      </c>
      <c r="AY391" s="61"/>
      <c r="AZ391" s="61"/>
      <c r="BA391" s="61"/>
      <c r="BB391" s="61"/>
      <c r="BC391" s="63"/>
    </row>
    <row r="392" spans="1:55" x14ac:dyDescent="0.25">
      <c r="A392" s="11" t="s">
        <v>311</v>
      </c>
      <c r="B392" s="7" t="s">
        <v>311</v>
      </c>
      <c r="C392" s="7" t="s">
        <v>304</v>
      </c>
      <c r="D392" s="5" t="s">
        <v>2501</v>
      </c>
      <c r="E392" s="8" t="s">
        <v>3638</v>
      </c>
      <c r="F392" s="10" t="s">
        <v>1710</v>
      </c>
      <c r="G392" s="5" t="s">
        <v>2502</v>
      </c>
      <c r="H392" s="5" t="s">
        <v>203</v>
      </c>
      <c r="I392" s="5" t="s">
        <v>1704</v>
      </c>
      <c r="J392" s="5" t="s">
        <v>100</v>
      </c>
      <c r="K392" s="5"/>
      <c r="L392" s="5" t="s">
        <v>1710</v>
      </c>
      <c r="M392" s="5" t="s">
        <v>2503</v>
      </c>
      <c r="N392" s="5" t="s">
        <v>203</v>
      </c>
      <c r="O392" s="5" t="s">
        <v>1704</v>
      </c>
      <c r="P392" s="5" t="s">
        <v>80</v>
      </c>
      <c r="Q392" s="92"/>
      <c r="R392" s="5" t="s">
        <v>3240</v>
      </c>
      <c r="S392" s="5" t="s">
        <v>2504</v>
      </c>
      <c r="T392" s="5" t="s">
        <v>203</v>
      </c>
      <c r="U392" s="5" t="s">
        <v>1704</v>
      </c>
      <c r="V392" s="5" t="s">
        <v>77</v>
      </c>
      <c r="W392" s="5"/>
      <c r="X392" s="5" t="s">
        <v>1715</v>
      </c>
      <c r="Y392" s="5" t="s">
        <v>2505</v>
      </c>
      <c r="Z392" s="5" t="s">
        <v>203</v>
      </c>
      <c r="AA392" s="5" t="s">
        <v>1704</v>
      </c>
      <c r="AB392" s="5" t="s">
        <v>320</v>
      </c>
      <c r="AC392" s="8" t="s">
        <v>69</v>
      </c>
      <c r="AD392" s="10" t="s">
        <v>2742</v>
      </c>
      <c r="AE392" s="5" t="s">
        <v>2506</v>
      </c>
      <c r="AF392" s="5" t="s">
        <v>2507</v>
      </c>
      <c r="AG392" s="5" t="s">
        <v>2508</v>
      </c>
      <c r="AH392" s="5" t="s">
        <v>203</v>
      </c>
      <c r="AI392" s="5" t="s">
        <v>1704</v>
      </c>
      <c r="AJ392" s="5" t="s">
        <v>117</v>
      </c>
      <c r="AK392" s="5" t="s">
        <v>180</v>
      </c>
      <c r="AL392" s="5" t="s">
        <v>2507</v>
      </c>
      <c r="AM392" s="5" t="s">
        <v>2509</v>
      </c>
      <c r="AN392" s="5" t="s">
        <v>203</v>
      </c>
      <c r="AO392" s="5" t="s">
        <v>2510</v>
      </c>
      <c r="AP392" s="5" t="s">
        <v>132</v>
      </c>
      <c r="AQ392" s="5"/>
      <c r="AR392" s="5" t="s">
        <v>2511</v>
      </c>
      <c r="AS392" s="5" t="s">
        <v>304</v>
      </c>
      <c r="AT392" s="5" t="s">
        <v>203</v>
      </c>
      <c r="AU392" s="5" t="s">
        <v>1704</v>
      </c>
      <c r="AV392" s="5" t="s">
        <v>80</v>
      </c>
      <c r="AW392" s="5"/>
      <c r="AX392" s="5" t="s">
        <v>69</v>
      </c>
      <c r="AY392" s="5"/>
      <c r="AZ392" s="5"/>
      <c r="BA392" s="5"/>
      <c r="BB392" s="5"/>
      <c r="BC392" s="8"/>
    </row>
    <row r="393" spans="1:55" x14ac:dyDescent="0.25">
      <c r="A393" s="11" t="s">
        <v>311</v>
      </c>
      <c r="B393" s="7" t="s">
        <v>311</v>
      </c>
      <c r="C393" s="7" t="s">
        <v>304</v>
      </c>
      <c r="D393" s="5" t="s">
        <v>2512</v>
      </c>
      <c r="E393" s="8" t="s">
        <v>3639</v>
      </c>
      <c r="F393" s="10" t="s">
        <v>1715</v>
      </c>
      <c r="G393" s="5" t="s">
        <v>2504</v>
      </c>
      <c r="H393" s="5" t="s">
        <v>203</v>
      </c>
      <c r="I393" s="5" t="s">
        <v>1704</v>
      </c>
      <c r="J393" s="5" t="s">
        <v>77</v>
      </c>
      <c r="K393" s="5"/>
      <c r="L393" s="5" t="s">
        <v>1715</v>
      </c>
      <c r="M393" s="5" t="s">
        <v>2502</v>
      </c>
      <c r="N393" s="5" t="s">
        <v>203</v>
      </c>
      <c r="O393" s="5" t="s">
        <v>1704</v>
      </c>
      <c r="P393" s="5" t="s">
        <v>100</v>
      </c>
      <c r="Q393" s="5"/>
      <c r="R393" s="5" t="s">
        <v>1710</v>
      </c>
      <c r="S393" s="5" t="s">
        <v>2503</v>
      </c>
      <c r="T393" s="5" t="s">
        <v>203</v>
      </c>
      <c r="U393" s="5" t="s">
        <v>1704</v>
      </c>
      <c r="V393" s="5" t="s">
        <v>80</v>
      </c>
      <c r="W393" s="92"/>
      <c r="X393" s="5" t="s">
        <v>3240</v>
      </c>
      <c r="Y393" s="5" t="s">
        <v>2513</v>
      </c>
      <c r="Z393" s="5" t="s">
        <v>203</v>
      </c>
      <c r="AA393" s="5" t="s">
        <v>1704</v>
      </c>
      <c r="AB393" s="5" t="s">
        <v>320</v>
      </c>
      <c r="AC393" s="8" t="s">
        <v>2514</v>
      </c>
      <c r="AD393" s="10" t="s">
        <v>2743</v>
      </c>
      <c r="AE393" s="5" t="s">
        <v>2515</v>
      </c>
      <c r="AF393" s="5" t="s">
        <v>69</v>
      </c>
      <c r="AG393" s="5" t="s">
        <v>304</v>
      </c>
      <c r="AH393" s="5" t="s">
        <v>203</v>
      </c>
      <c r="AI393" s="5" t="s">
        <v>1704</v>
      </c>
      <c r="AJ393" s="5" t="s">
        <v>80</v>
      </c>
      <c r="AK393" s="5"/>
      <c r="AL393" s="5" t="s">
        <v>69</v>
      </c>
      <c r="AM393" s="5" t="s">
        <v>2508</v>
      </c>
      <c r="AN393" s="5" t="s">
        <v>203</v>
      </c>
      <c r="AO393" s="5" t="s">
        <v>1704</v>
      </c>
      <c r="AP393" s="5" t="s">
        <v>117</v>
      </c>
      <c r="AQ393" s="5" t="s">
        <v>180</v>
      </c>
      <c r="AR393" s="5" t="s">
        <v>2507</v>
      </c>
      <c r="AS393" s="5" t="s">
        <v>2509</v>
      </c>
      <c r="AT393" s="5" t="s">
        <v>203</v>
      </c>
      <c r="AU393" s="5" t="s">
        <v>2510</v>
      </c>
      <c r="AV393" s="5" t="s">
        <v>132</v>
      </c>
      <c r="AW393" s="5"/>
      <c r="AX393" s="5" t="s">
        <v>2511</v>
      </c>
      <c r="AY393" s="5"/>
      <c r="AZ393" s="5"/>
      <c r="BA393" s="5"/>
      <c r="BB393" s="5"/>
      <c r="BC393" s="8"/>
    </row>
    <row r="394" spans="1:55" x14ac:dyDescent="0.25">
      <c r="A394" s="11" t="s">
        <v>311</v>
      </c>
      <c r="B394" s="7" t="s">
        <v>311</v>
      </c>
      <c r="C394" s="7" t="s">
        <v>304</v>
      </c>
      <c r="D394" s="5" t="s">
        <v>2516</v>
      </c>
      <c r="E394" s="8" t="s">
        <v>3640</v>
      </c>
      <c r="F394" s="10" t="s">
        <v>3240</v>
      </c>
      <c r="G394" s="5" t="s">
        <v>2503</v>
      </c>
      <c r="H394" s="5" t="s">
        <v>203</v>
      </c>
      <c r="I394" s="5" t="s">
        <v>1704</v>
      </c>
      <c r="J394" s="5" t="s">
        <v>80</v>
      </c>
      <c r="K394" s="92"/>
      <c r="L394" s="5" t="s">
        <v>3240</v>
      </c>
      <c r="M394" s="5" t="s">
        <v>2504</v>
      </c>
      <c r="N394" s="5" t="s">
        <v>203</v>
      </c>
      <c r="O394" s="5" t="s">
        <v>1704</v>
      </c>
      <c r="P394" s="5" t="s">
        <v>77</v>
      </c>
      <c r="Q394" s="5"/>
      <c r="R394" s="5" t="s">
        <v>1715</v>
      </c>
      <c r="S394" s="5" t="s">
        <v>2502</v>
      </c>
      <c r="T394" s="5" t="s">
        <v>203</v>
      </c>
      <c r="U394" s="5" t="s">
        <v>1704</v>
      </c>
      <c r="V394" s="5" t="s">
        <v>100</v>
      </c>
      <c r="W394" s="5"/>
      <c r="X394" s="5" t="s">
        <v>1710</v>
      </c>
      <c r="Y394" s="5" t="s">
        <v>2517</v>
      </c>
      <c r="Z394" s="5" t="s">
        <v>203</v>
      </c>
      <c r="AA394" s="5" t="s">
        <v>1704</v>
      </c>
      <c r="AB394" s="5" t="s">
        <v>320</v>
      </c>
      <c r="AC394" s="8" t="s">
        <v>2518</v>
      </c>
      <c r="AD394" s="10" t="s">
        <v>2744</v>
      </c>
      <c r="AE394" s="5" t="s">
        <v>2519</v>
      </c>
      <c r="AF394" s="5" t="s">
        <v>2511</v>
      </c>
      <c r="AG394" s="5" t="s">
        <v>2509</v>
      </c>
      <c r="AH394" s="5" t="s">
        <v>203</v>
      </c>
      <c r="AI394" s="5" t="s">
        <v>2510</v>
      </c>
      <c r="AJ394" s="5" t="s">
        <v>132</v>
      </c>
      <c r="AK394" s="5"/>
      <c r="AL394" s="5" t="s">
        <v>2511</v>
      </c>
      <c r="AM394" s="5" t="s">
        <v>304</v>
      </c>
      <c r="AN394" s="5" t="s">
        <v>203</v>
      </c>
      <c r="AO394" s="5" t="s">
        <v>1704</v>
      </c>
      <c r="AP394" s="5" t="s">
        <v>80</v>
      </c>
      <c r="AQ394" s="5"/>
      <c r="AR394" s="5" t="s">
        <v>69</v>
      </c>
      <c r="AS394" s="5" t="s">
        <v>2508</v>
      </c>
      <c r="AT394" s="5" t="s">
        <v>203</v>
      </c>
      <c r="AU394" s="5" t="s">
        <v>1704</v>
      </c>
      <c r="AV394" s="5" t="s">
        <v>117</v>
      </c>
      <c r="AW394" s="5" t="s">
        <v>180</v>
      </c>
      <c r="AX394" s="5" t="s">
        <v>2507</v>
      </c>
      <c r="AY394" s="5"/>
      <c r="AZ394" s="5"/>
      <c r="BA394" s="5"/>
      <c r="BB394" s="5"/>
      <c r="BC394" s="8"/>
    </row>
    <row r="395" spans="1:55" x14ac:dyDescent="0.25">
      <c r="A395" s="11" t="s">
        <v>311</v>
      </c>
      <c r="B395" s="7" t="s">
        <v>311</v>
      </c>
      <c r="C395" s="54" t="s">
        <v>55</v>
      </c>
      <c r="D395" s="5" t="s">
        <v>2520</v>
      </c>
      <c r="E395" s="8" t="s">
        <v>3641</v>
      </c>
      <c r="F395" s="10" t="s">
        <v>69</v>
      </c>
      <c r="G395" s="5" t="s">
        <v>2521</v>
      </c>
      <c r="H395" s="5" t="s">
        <v>203</v>
      </c>
      <c r="I395" s="5" t="s">
        <v>419</v>
      </c>
      <c r="J395" s="5" t="s">
        <v>80</v>
      </c>
      <c r="K395" s="5" t="s">
        <v>147</v>
      </c>
      <c r="L395" s="5" t="s">
        <v>420</v>
      </c>
      <c r="M395" s="5" t="s">
        <v>2522</v>
      </c>
      <c r="N395" s="5" t="s">
        <v>203</v>
      </c>
      <c r="O395" s="5" t="s">
        <v>206</v>
      </c>
      <c r="P395" s="5" t="s">
        <v>117</v>
      </c>
      <c r="Q395" s="5" t="s">
        <v>60</v>
      </c>
      <c r="R395" s="5" t="s">
        <v>2523</v>
      </c>
      <c r="S395" s="5" t="s">
        <v>2524</v>
      </c>
      <c r="T395" s="5" t="s">
        <v>203</v>
      </c>
      <c r="U395" s="5" t="s">
        <v>206</v>
      </c>
      <c r="V395" s="5" t="s">
        <v>117</v>
      </c>
      <c r="W395" s="5" t="s">
        <v>118</v>
      </c>
      <c r="X395" s="5" t="s">
        <v>416</v>
      </c>
      <c r="Y395" s="5" t="s">
        <v>304</v>
      </c>
      <c r="Z395" s="5" t="s">
        <v>203</v>
      </c>
      <c r="AA395" s="5" t="s">
        <v>662</v>
      </c>
      <c r="AB395" s="5" t="s">
        <v>504</v>
      </c>
      <c r="AC395" s="8" t="s">
        <v>69</v>
      </c>
      <c r="AD395" s="10" t="s">
        <v>2526</v>
      </c>
      <c r="AE395" s="5" t="s">
        <v>2527</v>
      </c>
      <c r="AF395" s="5" t="s">
        <v>2528</v>
      </c>
      <c r="AG395" s="5" t="s">
        <v>2529</v>
      </c>
      <c r="AH395" s="5" t="s">
        <v>203</v>
      </c>
      <c r="AI395" s="5" t="s">
        <v>206</v>
      </c>
      <c r="AJ395" s="5" t="s">
        <v>344</v>
      </c>
      <c r="AK395" s="5" t="s">
        <v>130</v>
      </c>
      <c r="AL395" s="5" t="s">
        <v>2528</v>
      </c>
      <c r="AM395" s="5" t="s">
        <v>2530</v>
      </c>
      <c r="AN395" s="5" t="s">
        <v>203</v>
      </c>
      <c r="AO395" s="5" t="s">
        <v>209</v>
      </c>
      <c r="AP395" s="5" t="s">
        <v>75</v>
      </c>
      <c r="AQ395" s="5"/>
      <c r="AR395" s="5" t="s">
        <v>2531</v>
      </c>
      <c r="AS395" s="5" t="s">
        <v>2532</v>
      </c>
      <c r="AT395" s="5" t="s">
        <v>203</v>
      </c>
      <c r="AU395" s="5" t="s">
        <v>209</v>
      </c>
      <c r="AV395" s="5" t="s">
        <v>77</v>
      </c>
      <c r="AW395" s="5" t="s">
        <v>219</v>
      </c>
      <c r="AX395" s="5" t="s">
        <v>220</v>
      </c>
      <c r="AY395" s="5"/>
      <c r="AZ395" s="5"/>
      <c r="BA395" s="5"/>
      <c r="BB395" s="5"/>
      <c r="BC395" s="8"/>
    </row>
    <row r="396" spans="1:55" x14ac:dyDescent="0.25">
      <c r="A396" s="11" t="s">
        <v>311</v>
      </c>
      <c r="B396" s="7" t="s">
        <v>311</v>
      </c>
      <c r="C396" s="54" t="s">
        <v>55</v>
      </c>
      <c r="D396" s="5" t="s">
        <v>2533</v>
      </c>
      <c r="E396" s="8" t="s">
        <v>3642</v>
      </c>
      <c r="F396" s="10" t="s">
        <v>2534</v>
      </c>
      <c r="G396" s="5" t="s">
        <v>2524</v>
      </c>
      <c r="H396" s="5" t="s">
        <v>203</v>
      </c>
      <c r="I396" s="5" t="s">
        <v>206</v>
      </c>
      <c r="J396" s="5" t="s">
        <v>117</v>
      </c>
      <c r="K396" s="5" t="s">
        <v>118</v>
      </c>
      <c r="L396" s="5" t="s">
        <v>416</v>
      </c>
      <c r="M396" s="5" t="s">
        <v>2521</v>
      </c>
      <c r="N396" s="5" t="s">
        <v>203</v>
      </c>
      <c r="O396" s="5" t="s">
        <v>419</v>
      </c>
      <c r="P396" s="5" t="s">
        <v>80</v>
      </c>
      <c r="Q396" s="5" t="s">
        <v>147</v>
      </c>
      <c r="R396" s="5" t="s">
        <v>420</v>
      </c>
      <c r="S396" s="5" t="s">
        <v>2522</v>
      </c>
      <c r="T396" s="5" t="s">
        <v>203</v>
      </c>
      <c r="U396" s="5" t="s">
        <v>206</v>
      </c>
      <c r="V396" s="5" t="s">
        <v>117</v>
      </c>
      <c r="W396" s="5" t="s">
        <v>60</v>
      </c>
      <c r="X396" s="5" t="s">
        <v>2523</v>
      </c>
      <c r="Y396" s="5" t="s">
        <v>2525</v>
      </c>
      <c r="Z396" s="5" t="s">
        <v>203</v>
      </c>
      <c r="AA396" s="5" t="s">
        <v>2535</v>
      </c>
      <c r="AB396" s="5" t="s">
        <v>132</v>
      </c>
      <c r="AC396" s="8" t="s">
        <v>2534</v>
      </c>
      <c r="AD396" s="10" t="s">
        <v>2536</v>
      </c>
      <c r="AE396" s="5" t="s">
        <v>2537</v>
      </c>
      <c r="AF396" s="5" t="s">
        <v>220</v>
      </c>
      <c r="AG396" s="5" t="s">
        <v>2532</v>
      </c>
      <c r="AH396" s="5" t="s">
        <v>203</v>
      </c>
      <c r="AI396" s="5" t="s">
        <v>209</v>
      </c>
      <c r="AJ396" s="5" t="s">
        <v>77</v>
      </c>
      <c r="AK396" s="5" t="s">
        <v>219</v>
      </c>
      <c r="AL396" s="5" t="s">
        <v>220</v>
      </c>
      <c r="AM396" s="5" t="s">
        <v>2529</v>
      </c>
      <c r="AN396" s="5" t="s">
        <v>203</v>
      </c>
      <c r="AO396" s="5" t="s">
        <v>206</v>
      </c>
      <c r="AP396" s="5" t="s">
        <v>344</v>
      </c>
      <c r="AQ396" s="5" t="s">
        <v>130</v>
      </c>
      <c r="AR396" s="5" t="s">
        <v>2528</v>
      </c>
      <c r="AS396" s="5" t="s">
        <v>2530</v>
      </c>
      <c r="AT396" s="5" t="s">
        <v>203</v>
      </c>
      <c r="AU396" s="5" t="s">
        <v>209</v>
      </c>
      <c r="AV396" s="5" t="s">
        <v>75</v>
      </c>
      <c r="AW396" s="5"/>
      <c r="AX396" s="5" t="s">
        <v>2531</v>
      </c>
      <c r="AY396" s="5"/>
      <c r="AZ396" s="5"/>
      <c r="BA396" s="5"/>
      <c r="BB396" s="5"/>
      <c r="BC396" s="8"/>
    </row>
    <row r="397" spans="1:55" x14ac:dyDescent="0.25">
      <c r="A397" s="11" t="s">
        <v>311</v>
      </c>
      <c r="B397" s="7" t="s">
        <v>311</v>
      </c>
      <c r="C397" s="54" t="s">
        <v>55</v>
      </c>
      <c r="D397" s="5" t="s">
        <v>2538</v>
      </c>
      <c r="E397" s="8" t="s">
        <v>3643</v>
      </c>
      <c r="F397" s="10" t="s">
        <v>69</v>
      </c>
      <c r="G397" s="5" t="s">
        <v>2522</v>
      </c>
      <c r="H397" s="5" t="s">
        <v>203</v>
      </c>
      <c r="I397" s="5" t="s">
        <v>206</v>
      </c>
      <c r="J397" s="5" t="s">
        <v>117</v>
      </c>
      <c r="K397" s="5" t="s">
        <v>60</v>
      </c>
      <c r="L397" s="5" t="s">
        <v>2523</v>
      </c>
      <c r="M397" s="5" t="s">
        <v>2524</v>
      </c>
      <c r="N397" s="5" t="s">
        <v>203</v>
      </c>
      <c r="O397" s="5" t="s">
        <v>206</v>
      </c>
      <c r="P397" s="5" t="s">
        <v>117</v>
      </c>
      <c r="Q397" s="5" t="s">
        <v>118</v>
      </c>
      <c r="R397" s="5" t="s">
        <v>416</v>
      </c>
      <c r="S397" s="5" t="s">
        <v>2521</v>
      </c>
      <c r="T397" s="5" t="s">
        <v>203</v>
      </c>
      <c r="U397" s="5" t="s">
        <v>419</v>
      </c>
      <c r="V397" s="5" t="s">
        <v>80</v>
      </c>
      <c r="W397" s="5" t="s">
        <v>147</v>
      </c>
      <c r="X397" s="5" t="s">
        <v>420</v>
      </c>
      <c r="Y397" s="5" t="s">
        <v>304</v>
      </c>
      <c r="Z397" s="5" t="s">
        <v>203</v>
      </c>
      <c r="AA397" s="5" t="s">
        <v>662</v>
      </c>
      <c r="AB397" s="5" t="s">
        <v>504</v>
      </c>
      <c r="AC397" s="8" t="s">
        <v>69</v>
      </c>
      <c r="AD397" s="10" t="s">
        <v>2539</v>
      </c>
      <c r="AE397" s="5" t="s">
        <v>2540</v>
      </c>
      <c r="AF397" s="5" t="s">
        <v>2531</v>
      </c>
      <c r="AG397" s="5" t="s">
        <v>2530</v>
      </c>
      <c r="AH397" s="5" t="s">
        <v>203</v>
      </c>
      <c r="AI397" s="5" t="s">
        <v>209</v>
      </c>
      <c r="AJ397" s="5" t="s">
        <v>75</v>
      </c>
      <c r="AK397" s="5"/>
      <c r="AL397" s="5" t="s">
        <v>2531</v>
      </c>
      <c r="AM397" s="5" t="s">
        <v>2532</v>
      </c>
      <c r="AN397" s="5" t="s">
        <v>203</v>
      </c>
      <c r="AO397" s="5" t="s">
        <v>209</v>
      </c>
      <c r="AP397" s="5" t="s">
        <v>77</v>
      </c>
      <c r="AQ397" s="5" t="s">
        <v>219</v>
      </c>
      <c r="AR397" s="5" t="s">
        <v>220</v>
      </c>
      <c r="AS397" s="5" t="s">
        <v>2529</v>
      </c>
      <c r="AT397" s="5" t="s">
        <v>203</v>
      </c>
      <c r="AU397" s="5" t="s">
        <v>206</v>
      </c>
      <c r="AV397" s="5" t="s">
        <v>344</v>
      </c>
      <c r="AW397" s="5" t="s">
        <v>130</v>
      </c>
      <c r="AX397" s="5" t="s">
        <v>2528</v>
      </c>
      <c r="AY397" s="5"/>
      <c r="AZ397" s="5"/>
      <c r="BA397" s="5"/>
      <c r="BB397" s="5"/>
      <c r="BC397" s="8"/>
    </row>
    <row r="398" spans="1:55" s="50" customFormat="1" x14ac:dyDescent="0.25">
      <c r="A398" s="59" t="s">
        <v>311</v>
      </c>
      <c r="B398" s="7" t="s">
        <v>311</v>
      </c>
      <c r="C398" s="54" t="s">
        <v>55</v>
      </c>
      <c r="D398" s="61" t="s">
        <v>2541</v>
      </c>
      <c r="E398" s="63" t="s">
        <v>3644</v>
      </c>
      <c r="F398" s="64" t="s">
        <v>2027</v>
      </c>
      <c r="G398" s="61" t="s">
        <v>2542</v>
      </c>
      <c r="H398" s="61" t="s">
        <v>114</v>
      </c>
      <c r="I398" s="61" t="s">
        <v>115</v>
      </c>
      <c r="J398" s="61" t="s">
        <v>117</v>
      </c>
      <c r="K398" s="61" t="s">
        <v>118</v>
      </c>
      <c r="L398" s="61" t="s">
        <v>2027</v>
      </c>
      <c r="M398" s="61" t="s">
        <v>2543</v>
      </c>
      <c r="N398" s="61" t="s">
        <v>114</v>
      </c>
      <c r="O398" s="61" t="s">
        <v>115</v>
      </c>
      <c r="P398" s="61" t="s">
        <v>80</v>
      </c>
      <c r="Q398" s="61" t="s">
        <v>176</v>
      </c>
      <c r="R398" s="61" t="s">
        <v>2030</v>
      </c>
      <c r="S398" s="61" t="s">
        <v>2544</v>
      </c>
      <c r="T398" s="61" t="s">
        <v>114</v>
      </c>
      <c r="U398" s="61" t="s">
        <v>2545</v>
      </c>
      <c r="V398" s="61" t="s">
        <v>257</v>
      </c>
      <c r="W398" s="61"/>
      <c r="X398" s="61" t="s">
        <v>2546</v>
      </c>
      <c r="Y398" s="61" t="s">
        <v>2547</v>
      </c>
      <c r="Z398" s="61" t="s">
        <v>114</v>
      </c>
      <c r="AA398" s="61" t="s">
        <v>115</v>
      </c>
      <c r="AB398" s="61" t="s">
        <v>1125</v>
      </c>
      <c r="AC398" s="63" t="s">
        <v>2548</v>
      </c>
      <c r="AD398" s="64" t="s">
        <v>2549</v>
      </c>
      <c r="AE398" s="61" t="s">
        <v>2550</v>
      </c>
      <c r="AF398" s="61" t="s">
        <v>2052</v>
      </c>
      <c r="AG398" s="61" t="s">
        <v>2551</v>
      </c>
      <c r="AH398" s="61" t="s">
        <v>114</v>
      </c>
      <c r="AI398" s="61" t="s">
        <v>115</v>
      </c>
      <c r="AJ398" s="61" t="s">
        <v>121</v>
      </c>
      <c r="AK398" s="61"/>
      <c r="AL398" s="61" t="s">
        <v>2052</v>
      </c>
      <c r="AM398" s="61" t="s">
        <v>2552</v>
      </c>
      <c r="AN398" s="61" t="s">
        <v>114</v>
      </c>
      <c r="AO398" s="61" t="s">
        <v>115</v>
      </c>
      <c r="AP398" s="61" t="s">
        <v>77</v>
      </c>
      <c r="AQ398" s="61"/>
      <c r="AR398" s="61" t="s">
        <v>1897</v>
      </c>
      <c r="AS398" s="61" t="s">
        <v>2553</v>
      </c>
      <c r="AT398" s="61" t="s">
        <v>114</v>
      </c>
      <c r="AU398" s="61" t="s">
        <v>115</v>
      </c>
      <c r="AV398" s="61" t="s">
        <v>2259</v>
      </c>
      <c r="AW398" s="61"/>
      <c r="AX398" s="61" t="s">
        <v>2260</v>
      </c>
      <c r="AY398" s="61"/>
      <c r="AZ398" s="61"/>
      <c r="BA398" s="61"/>
      <c r="BB398" s="61"/>
      <c r="BC398" s="63"/>
    </row>
    <row r="399" spans="1:55" s="50" customFormat="1" x14ac:dyDescent="0.25">
      <c r="A399" s="59" t="s">
        <v>311</v>
      </c>
      <c r="B399" s="67" t="s">
        <v>311</v>
      </c>
      <c r="C399" s="68" t="s">
        <v>55</v>
      </c>
      <c r="D399" s="61" t="s">
        <v>2554</v>
      </c>
      <c r="E399" s="63" t="s">
        <v>3645</v>
      </c>
      <c r="F399" s="64" t="s">
        <v>2555</v>
      </c>
      <c r="G399" s="61" t="s">
        <v>2544</v>
      </c>
      <c r="H399" s="61" t="s">
        <v>114</v>
      </c>
      <c r="I399" s="61" t="s">
        <v>2545</v>
      </c>
      <c r="J399" s="61" t="s">
        <v>257</v>
      </c>
      <c r="K399" s="61"/>
      <c r="L399" s="61" t="s">
        <v>2546</v>
      </c>
      <c r="M399" s="61" t="s">
        <v>2542</v>
      </c>
      <c r="N399" s="61" t="s">
        <v>114</v>
      </c>
      <c r="O399" s="61" t="s">
        <v>115</v>
      </c>
      <c r="P399" s="61" t="s">
        <v>117</v>
      </c>
      <c r="Q399" s="61" t="s">
        <v>118</v>
      </c>
      <c r="R399" s="61" t="s">
        <v>2027</v>
      </c>
      <c r="S399" s="61" t="s">
        <v>2543</v>
      </c>
      <c r="T399" s="61" t="s">
        <v>114</v>
      </c>
      <c r="U399" s="61" t="s">
        <v>115</v>
      </c>
      <c r="V399" s="61" t="s">
        <v>80</v>
      </c>
      <c r="W399" s="61" t="s">
        <v>176</v>
      </c>
      <c r="X399" s="61" t="s">
        <v>2030</v>
      </c>
      <c r="Y399" s="61" t="s">
        <v>2556</v>
      </c>
      <c r="Z399" s="61" t="s">
        <v>114</v>
      </c>
      <c r="AA399" s="61" t="s">
        <v>2055</v>
      </c>
      <c r="AB399" s="61" t="s">
        <v>344</v>
      </c>
      <c r="AC399" s="63" t="s">
        <v>2555</v>
      </c>
      <c r="AD399" s="64" t="s">
        <v>2557</v>
      </c>
      <c r="AE399" s="61" t="s">
        <v>2558</v>
      </c>
      <c r="AF399" s="61" t="s">
        <v>2260</v>
      </c>
      <c r="AG399" s="61" t="s">
        <v>2553</v>
      </c>
      <c r="AH399" s="61" t="s">
        <v>114</v>
      </c>
      <c r="AI399" s="61" t="s">
        <v>115</v>
      </c>
      <c r="AJ399" s="61" t="s">
        <v>2259</v>
      </c>
      <c r="AK399" s="61"/>
      <c r="AL399" s="61" t="s">
        <v>2260</v>
      </c>
      <c r="AM399" s="61" t="s">
        <v>2551</v>
      </c>
      <c r="AN399" s="61" t="s">
        <v>114</v>
      </c>
      <c r="AO399" s="61" t="s">
        <v>115</v>
      </c>
      <c r="AP399" s="61" t="s">
        <v>121</v>
      </c>
      <c r="AQ399" s="61"/>
      <c r="AR399" s="61" t="s">
        <v>2052</v>
      </c>
      <c r="AS399" s="61" t="s">
        <v>2552</v>
      </c>
      <c r="AT399" s="61" t="s">
        <v>114</v>
      </c>
      <c r="AU399" s="61" t="s">
        <v>115</v>
      </c>
      <c r="AV399" s="61" t="s">
        <v>77</v>
      </c>
      <c r="AW399" s="61"/>
      <c r="AX399" s="61" t="s">
        <v>1897</v>
      </c>
      <c r="AY399" s="61"/>
      <c r="AZ399" s="61"/>
      <c r="BA399" s="61"/>
      <c r="BB399" s="61"/>
      <c r="BC399" s="63"/>
    </row>
    <row r="400" spans="1:55" s="50" customFormat="1" x14ac:dyDescent="0.25">
      <c r="A400" s="59" t="s">
        <v>311</v>
      </c>
      <c r="B400" s="67" t="s">
        <v>311</v>
      </c>
      <c r="C400" s="68" t="s">
        <v>55</v>
      </c>
      <c r="D400" s="61" t="s">
        <v>2559</v>
      </c>
      <c r="E400" s="63" t="s">
        <v>3646</v>
      </c>
      <c r="F400" s="64" t="s">
        <v>2560</v>
      </c>
      <c r="G400" s="61" t="s">
        <v>2543</v>
      </c>
      <c r="H400" s="61" t="s">
        <v>114</v>
      </c>
      <c r="I400" s="61" t="s">
        <v>115</v>
      </c>
      <c r="J400" s="61" t="s">
        <v>80</v>
      </c>
      <c r="K400" s="61" t="s">
        <v>176</v>
      </c>
      <c r="L400" s="61" t="s">
        <v>2030</v>
      </c>
      <c r="M400" s="61" t="s">
        <v>2544</v>
      </c>
      <c r="N400" s="61" t="s">
        <v>114</v>
      </c>
      <c r="O400" s="61" t="s">
        <v>2545</v>
      </c>
      <c r="P400" s="61" t="s">
        <v>257</v>
      </c>
      <c r="Q400" s="61"/>
      <c r="R400" s="61" t="s">
        <v>2546</v>
      </c>
      <c r="S400" s="61" t="s">
        <v>2542</v>
      </c>
      <c r="T400" s="61" t="s">
        <v>114</v>
      </c>
      <c r="U400" s="61" t="s">
        <v>115</v>
      </c>
      <c r="V400" s="61" t="s">
        <v>117</v>
      </c>
      <c r="W400" s="61" t="s">
        <v>118</v>
      </c>
      <c r="X400" s="61" t="s">
        <v>2027</v>
      </c>
      <c r="Y400" s="61" t="s">
        <v>2561</v>
      </c>
      <c r="Z400" s="61" t="s">
        <v>114</v>
      </c>
      <c r="AA400" s="61" t="s">
        <v>115</v>
      </c>
      <c r="AB400" s="61" t="s">
        <v>232</v>
      </c>
      <c r="AC400" s="63" t="s">
        <v>2560</v>
      </c>
      <c r="AD400" s="64" t="s">
        <v>2562</v>
      </c>
      <c r="AE400" s="61" t="s">
        <v>2563</v>
      </c>
      <c r="AF400" s="61" t="s">
        <v>1897</v>
      </c>
      <c r="AG400" s="61" t="s">
        <v>2552</v>
      </c>
      <c r="AH400" s="61" t="s">
        <v>114</v>
      </c>
      <c r="AI400" s="61" t="s">
        <v>115</v>
      </c>
      <c r="AJ400" s="61" t="s">
        <v>77</v>
      </c>
      <c r="AK400" s="61"/>
      <c r="AL400" s="61" t="s">
        <v>1897</v>
      </c>
      <c r="AM400" s="61" t="s">
        <v>2553</v>
      </c>
      <c r="AN400" s="61" t="s">
        <v>114</v>
      </c>
      <c r="AO400" s="61" t="s">
        <v>115</v>
      </c>
      <c r="AP400" s="61" t="s">
        <v>2259</v>
      </c>
      <c r="AQ400" s="61"/>
      <c r="AR400" s="61" t="s">
        <v>2260</v>
      </c>
      <c r="AS400" s="61" t="s">
        <v>2551</v>
      </c>
      <c r="AT400" s="61" t="s">
        <v>114</v>
      </c>
      <c r="AU400" s="61" t="s">
        <v>115</v>
      </c>
      <c r="AV400" s="61" t="s">
        <v>121</v>
      </c>
      <c r="AW400" s="61"/>
      <c r="AX400" s="61" t="s">
        <v>2052</v>
      </c>
      <c r="AY400" s="61"/>
      <c r="AZ400" s="61"/>
      <c r="BA400" s="61"/>
      <c r="BB400" s="61"/>
      <c r="BC400" s="63"/>
    </row>
    <row r="401" spans="1:55" s="50" customFormat="1" x14ac:dyDescent="0.25">
      <c r="A401" s="59" t="s">
        <v>311</v>
      </c>
      <c r="B401" s="67" t="s">
        <v>311</v>
      </c>
      <c r="C401" s="68" t="s">
        <v>55</v>
      </c>
      <c r="D401" s="61" t="s">
        <v>2564</v>
      </c>
      <c r="E401" s="63" t="s">
        <v>3647</v>
      </c>
      <c r="F401" s="64" t="s">
        <v>2565</v>
      </c>
      <c r="G401" s="61" t="s">
        <v>2566</v>
      </c>
      <c r="H401" s="61" t="s">
        <v>114</v>
      </c>
      <c r="I401" s="61" t="s">
        <v>115</v>
      </c>
      <c r="J401" s="61" t="s">
        <v>117</v>
      </c>
      <c r="K401" s="61" t="s">
        <v>210</v>
      </c>
      <c r="L401" s="61" t="s">
        <v>2012</v>
      </c>
      <c r="M401" s="61" t="s">
        <v>2567</v>
      </c>
      <c r="N401" s="61" t="s">
        <v>114</v>
      </c>
      <c r="O401" s="61" t="s">
        <v>115</v>
      </c>
      <c r="P401" s="61" t="s">
        <v>80</v>
      </c>
      <c r="Q401" s="61"/>
      <c r="R401" s="61" t="s">
        <v>2015</v>
      </c>
      <c r="S401" s="61" t="s">
        <v>2568</v>
      </c>
      <c r="T401" s="61" t="s">
        <v>114</v>
      </c>
      <c r="U401" s="61" t="s">
        <v>115</v>
      </c>
      <c r="V401" s="61" t="s">
        <v>117</v>
      </c>
      <c r="W401" s="61" t="s">
        <v>180</v>
      </c>
      <c r="X401" s="61" t="s">
        <v>2017</v>
      </c>
      <c r="Y401" s="61" t="s">
        <v>2569</v>
      </c>
      <c r="Z401" s="61" t="s">
        <v>114</v>
      </c>
      <c r="AA401" s="61" t="s">
        <v>2570</v>
      </c>
      <c r="AB401" s="61" t="s">
        <v>132</v>
      </c>
      <c r="AC401" s="63" t="s">
        <v>2565</v>
      </c>
      <c r="AD401" s="64" t="s">
        <v>2571</v>
      </c>
      <c r="AE401" s="61" t="s">
        <v>2572</v>
      </c>
      <c r="AF401" s="61" t="s">
        <v>2257</v>
      </c>
      <c r="AG401" s="61" t="s">
        <v>2573</v>
      </c>
      <c r="AH401" s="61" t="s">
        <v>114</v>
      </c>
      <c r="AI401" s="61" t="s">
        <v>115</v>
      </c>
      <c r="AJ401" s="61" t="s">
        <v>77</v>
      </c>
      <c r="AK401" s="61"/>
      <c r="AL401" s="61" t="s">
        <v>2257</v>
      </c>
      <c r="AM401" s="61" t="s">
        <v>2574</v>
      </c>
      <c r="AN401" s="61" t="s">
        <v>114</v>
      </c>
      <c r="AO401" s="61" t="s">
        <v>115</v>
      </c>
      <c r="AP401" s="61" t="s">
        <v>232</v>
      </c>
      <c r="AQ401" s="61"/>
      <c r="AR401" s="61" t="s">
        <v>2575</v>
      </c>
      <c r="AS401" s="61" t="s">
        <v>2576</v>
      </c>
      <c r="AT401" s="61" t="s">
        <v>114</v>
      </c>
      <c r="AU401" s="61" t="s">
        <v>115</v>
      </c>
      <c r="AV401" s="61" t="s">
        <v>121</v>
      </c>
      <c r="AW401" s="61"/>
      <c r="AX401" s="61" t="s">
        <v>2052</v>
      </c>
      <c r="AY401" s="61"/>
      <c r="AZ401" s="61"/>
      <c r="BA401" s="61"/>
      <c r="BB401" s="61"/>
      <c r="BC401" s="63"/>
    </row>
    <row r="402" spans="1:55" s="50" customFormat="1" x14ac:dyDescent="0.25">
      <c r="A402" s="59" t="s">
        <v>311</v>
      </c>
      <c r="B402" s="67" t="s">
        <v>311</v>
      </c>
      <c r="C402" s="68" t="s">
        <v>55</v>
      </c>
      <c r="D402" s="61" t="s">
        <v>2577</v>
      </c>
      <c r="E402" s="63" t="s">
        <v>3648</v>
      </c>
      <c r="F402" s="64" t="s">
        <v>2578</v>
      </c>
      <c r="G402" s="61" t="s">
        <v>2568</v>
      </c>
      <c r="H402" s="61" t="s">
        <v>114</v>
      </c>
      <c r="I402" s="61" t="s">
        <v>115</v>
      </c>
      <c r="J402" s="61" t="s">
        <v>117</v>
      </c>
      <c r="K402" s="61" t="s">
        <v>180</v>
      </c>
      <c r="L402" s="61" t="s">
        <v>2017</v>
      </c>
      <c r="M402" s="61" t="s">
        <v>2566</v>
      </c>
      <c r="N402" s="61" t="s">
        <v>114</v>
      </c>
      <c r="O402" s="61" t="s">
        <v>115</v>
      </c>
      <c r="P402" s="61" t="s">
        <v>117</v>
      </c>
      <c r="Q402" s="61" t="s">
        <v>210</v>
      </c>
      <c r="R402" s="61" t="s">
        <v>2012</v>
      </c>
      <c r="S402" s="61" t="s">
        <v>2567</v>
      </c>
      <c r="T402" s="61" t="s">
        <v>114</v>
      </c>
      <c r="U402" s="61" t="s">
        <v>115</v>
      </c>
      <c r="V402" s="61" t="s">
        <v>80</v>
      </c>
      <c r="W402" s="61"/>
      <c r="X402" s="61" t="s">
        <v>2015</v>
      </c>
      <c r="Y402" s="61" t="s">
        <v>2579</v>
      </c>
      <c r="Z402" s="61" t="s">
        <v>114</v>
      </c>
      <c r="AA402" s="61" t="s">
        <v>2580</v>
      </c>
      <c r="AB402" s="61" t="s">
        <v>132</v>
      </c>
      <c r="AC402" s="63" t="s">
        <v>2578</v>
      </c>
      <c r="AD402" s="64" t="s">
        <v>2581</v>
      </c>
      <c r="AE402" s="61" t="s">
        <v>2582</v>
      </c>
      <c r="AF402" s="61" t="s">
        <v>2052</v>
      </c>
      <c r="AG402" s="61" t="s">
        <v>2576</v>
      </c>
      <c r="AH402" s="61" t="s">
        <v>114</v>
      </c>
      <c r="AI402" s="61" t="s">
        <v>115</v>
      </c>
      <c r="AJ402" s="61" t="s">
        <v>121</v>
      </c>
      <c r="AK402" s="61"/>
      <c r="AL402" s="61" t="s">
        <v>2052</v>
      </c>
      <c r="AM402" s="61" t="s">
        <v>2573</v>
      </c>
      <c r="AN402" s="61" t="s">
        <v>114</v>
      </c>
      <c r="AO402" s="61" t="s">
        <v>115</v>
      </c>
      <c r="AP402" s="61" t="s">
        <v>77</v>
      </c>
      <c r="AQ402" s="61"/>
      <c r="AR402" s="61" t="s">
        <v>2257</v>
      </c>
      <c r="AS402" s="61" t="s">
        <v>2574</v>
      </c>
      <c r="AT402" s="61" t="s">
        <v>114</v>
      </c>
      <c r="AU402" s="61" t="s">
        <v>115</v>
      </c>
      <c r="AV402" s="61" t="s">
        <v>232</v>
      </c>
      <c r="AW402" s="61"/>
      <c r="AX402" s="61" t="s">
        <v>2575</v>
      </c>
      <c r="AY402" s="61"/>
      <c r="AZ402" s="61"/>
      <c r="BA402" s="61"/>
      <c r="BB402" s="61"/>
      <c r="BC402" s="63"/>
    </row>
    <row r="403" spans="1:55" s="50" customFormat="1" x14ac:dyDescent="0.25">
      <c r="A403" s="59" t="s">
        <v>311</v>
      </c>
      <c r="B403" s="67" t="s">
        <v>311</v>
      </c>
      <c r="C403" s="68" t="s">
        <v>55</v>
      </c>
      <c r="D403" s="61" t="s">
        <v>2583</v>
      </c>
      <c r="E403" s="63" t="s">
        <v>3649</v>
      </c>
      <c r="F403" s="64" t="s">
        <v>69</v>
      </c>
      <c r="G403" s="61" t="s">
        <v>2567</v>
      </c>
      <c r="H403" s="61" t="s">
        <v>114</v>
      </c>
      <c r="I403" s="61" t="s">
        <v>115</v>
      </c>
      <c r="J403" s="61" t="s">
        <v>80</v>
      </c>
      <c r="K403" s="61"/>
      <c r="L403" s="61" t="s">
        <v>2015</v>
      </c>
      <c r="M403" s="61" t="s">
        <v>2568</v>
      </c>
      <c r="N403" s="61" t="s">
        <v>114</v>
      </c>
      <c r="O403" s="61" t="s">
        <v>115</v>
      </c>
      <c r="P403" s="61" t="s">
        <v>117</v>
      </c>
      <c r="Q403" s="61" t="s">
        <v>180</v>
      </c>
      <c r="R403" s="61" t="s">
        <v>2017</v>
      </c>
      <c r="S403" s="61" t="s">
        <v>2566</v>
      </c>
      <c r="T403" s="61" t="s">
        <v>114</v>
      </c>
      <c r="U403" s="61" t="s">
        <v>115</v>
      </c>
      <c r="V403" s="61" t="s">
        <v>117</v>
      </c>
      <c r="W403" s="61" t="s">
        <v>210</v>
      </c>
      <c r="X403" s="61" t="s">
        <v>2012</v>
      </c>
      <c r="Y403" s="61" t="s">
        <v>304</v>
      </c>
      <c r="Z403" s="61" t="s">
        <v>114</v>
      </c>
      <c r="AA403" s="61" t="s">
        <v>2584</v>
      </c>
      <c r="AB403" s="61" t="s">
        <v>132</v>
      </c>
      <c r="AC403" s="63" t="s">
        <v>69</v>
      </c>
      <c r="AD403" s="64" t="s">
        <v>2585</v>
      </c>
      <c r="AE403" s="61" t="s">
        <v>2586</v>
      </c>
      <c r="AF403" s="61" t="s">
        <v>2575</v>
      </c>
      <c r="AG403" s="61" t="s">
        <v>2574</v>
      </c>
      <c r="AH403" s="61" t="s">
        <v>114</v>
      </c>
      <c r="AI403" s="61" t="s">
        <v>115</v>
      </c>
      <c r="AJ403" s="61" t="s">
        <v>232</v>
      </c>
      <c r="AK403" s="61"/>
      <c r="AL403" s="61" t="s">
        <v>2575</v>
      </c>
      <c r="AM403" s="61" t="s">
        <v>2576</v>
      </c>
      <c r="AN403" s="61" t="s">
        <v>114</v>
      </c>
      <c r="AO403" s="61" t="s">
        <v>115</v>
      </c>
      <c r="AP403" s="61" t="s">
        <v>121</v>
      </c>
      <c r="AQ403" s="61"/>
      <c r="AR403" s="61" t="s">
        <v>2052</v>
      </c>
      <c r="AS403" s="61" t="s">
        <v>2573</v>
      </c>
      <c r="AT403" s="61" t="s">
        <v>114</v>
      </c>
      <c r="AU403" s="61" t="s">
        <v>115</v>
      </c>
      <c r="AV403" s="61" t="s">
        <v>77</v>
      </c>
      <c r="AW403" s="61"/>
      <c r="AX403" s="61" t="s">
        <v>2257</v>
      </c>
      <c r="AY403" s="61"/>
      <c r="AZ403" s="61"/>
      <c r="BA403" s="61"/>
      <c r="BB403" s="61"/>
      <c r="BC403" s="63"/>
    </row>
    <row r="404" spans="1:55" x14ac:dyDescent="0.25">
      <c r="A404" s="11" t="s">
        <v>311</v>
      </c>
      <c r="B404" s="7" t="s">
        <v>311</v>
      </c>
      <c r="C404" s="7" t="s">
        <v>55</v>
      </c>
      <c r="D404" s="5" t="s">
        <v>2587</v>
      </c>
      <c r="E404" s="8" t="s">
        <v>3650</v>
      </c>
      <c r="F404" s="10" t="s">
        <v>2588</v>
      </c>
      <c r="G404" s="5" t="s">
        <v>2589</v>
      </c>
      <c r="H404" s="5" t="s">
        <v>58</v>
      </c>
      <c r="I404" s="5" t="s">
        <v>59</v>
      </c>
      <c r="J404" s="5" t="s">
        <v>62</v>
      </c>
      <c r="K404" s="5" t="s">
        <v>2590</v>
      </c>
      <c r="L404" s="5" t="s">
        <v>2588</v>
      </c>
      <c r="M404" s="5" t="s">
        <v>2591</v>
      </c>
      <c r="N404" s="5" t="s">
        <v>58</v>
      </c>
      <c r="O404" s="5" t="s">
        <v>74</v>
      </c>
      <c r="P404" s="5" t="s">
        <v>117</v>
      </c>
      <c r="Q404" s="5" t="s">
        <v>118</v>
      </c>
      <c r="R404" s="5" t="s">
        <v>723</v>
      </c>
      <c r="S404" s="5" t="s">
        <v>2592</v>
      </c>
      <c r="T404" s="5" t="s">
        <v>58</v>
      </c>
      <c r="U404" s="5" t="s">
        <v>59</v>
      </c>
      <c r="V404" s="5" t="s">
        <v>80</v>
      </c>
      <c r="W404" s="5" t="s">
        <v>81</v>
      </c>
      <c r="X404" s="5" t="s">
        <v>2593</v>
      </c>
      <c r="Y404" s="5" t="s">
        <v>2594</v>
      </c>
      <c r="Z404" s="5" t="s">
        <v>58</v>
      </c>
      <c r="AA404" s="5" t="s">
        <v>59</v>
      </c>
      <c r="AB404" s="5" t="s">
        <v>65</v>
      </c>
      <c r="AC404" s="8" t="s">
        <v>2595</v>
      </c>
      <c r="AD404" s="10" t="s">
        <v>2596</v>
      </c>
      <c r="AE404" s="5" t="s">
        <v>3779</v>
      </c>
      <c r="AF404" s="5" t="s">
        <v>917</v>
      </c>
      <c r="AG404" s="5" t="s">
        <v>2597</v>
      </c>
      <c r="AH404" s="5" t="s">
        <v>58</v>
      </c>
      <c r="AI404" s="5" t="s">
        <v>59</v>
      </c>
      <c r="AJ404" s="5" t="s">
        <v>80</v>
      </c>
      <c r="AK404" s="5" t="s">
        <v>3242</v>
      </c>
      <c r="AL404" s="5" t="s">
        <v>917</v>
      </c>
      <c r="AM404" s="5" t="s">
        <v>2598</v>
      </c>
      <c r="AN404" s="5" t="s">
        <v>58</v>
      </c>
      <c r="AO404" s="5" t="s">
        <v>1119</v>
      </c>
      <c r="AP404" s="5" t="s">
        <v>344</v>
      </c>
      <c r="AQ404" s="5"/>
      <c r="AR404" s="5" t="s">
        <v>1120</v>
      </c>
      <c r="AS404" s="5" t="s">
        <v>2665</v>
      </c>
      <c r="AT404" s="5" t="s">
        <v>58</v>
      </c>
      <c r="AU404" s="5" t="s">
        <v>59</v>
      </c>
      <c r="AV404" s="5" t="s">
        <v>117</v>
      </c>
      <c r="AW404" s="5" t="s">
        <v>219</v>
      </c>
      <c r="AX404" s="5" t="s">
        <v>2664</v>
      </c>
      <c r="AY404" s="5"/>
      <c r="AZ404" s="5"/>
      <c r="BA404" s="5"/>
      <c r="BB404" s="5"/>
      <c r="BC404" s="8"/>
    </row>
    <row r="405" spans="1:55" x14ac:dyDescent="0.25">
      <c r="A405" s="11" t="s">
        <v>311</v>
      </c>
      <c r="B405" s="7" t="s">
        <v>311</v>
      </c>
      <c r="C405" s="7" t="s">
        <v>55</v>
      </c>
      <c r="D405" s="5" t="s">
        <v>2599</v>
      </c>
      <c r="E405" s="8" t="s">
        <v>3651</v>
      </c>
      <c r="F405" s="10" t="s">
        <v>2593</v>
      </c>
      <c r="G405" s="5" t="s">
        <v>2665</v>
      </c>
      <c r="H405" s="5" t="s">
        <v>58</v>
      </c>
      <c r="I405" s="5" t="s">
        <v>59</v>
      </c>
      <c r="J405" s="5" t="s">
        <v>80</v>
      </c>
      <c r="K405" s="5" t="s">
        <v>81</v>
      </c>
      <c r="L405" s="5" t="s">
        <v>2593</v>
      </c>
      <c r="M405" s="5" t="s">
        <v>2589</v>
      </c>
      <c r="N405" s="5" t="s">
        <v>58</v>
      </c>
      <c r="O405" s="5" t="s">
        <v>59</v>
      </c>
      <c r="P405" s="5" t="s">
        <v>62</v>
      </c>
      <c r="Q405" s="5" t="s">
        <v>2590</v>
      </c>
      <c r="R405" s="5" t="s">
        <v>2588</v>
      </c>
      <c r="S405" s="5" t="s">
        <v>2591</v>
      </c>
      <c r="T405" s="5" t="s">
        <v>58</v>
      </c>
      <c r="U405" s="5" t="s">
        <v>74</v>
      </c>
      <c r="V405" s="5" t="s">
        <v>117</v>
      </c>
      <c r="W405" s="5" t="s">
        <v>118</v>
      </c>
      <c r="X405" s="5" t="s">
        <v>723</v>
      </c>
      <c r="Y405" s="5" t="s">
        <v>304</v>
      </c>
      <c r="Z405" s="5" t="s">
        <v>58</v>
      </c>
      <c r="AA405" s="5" t="s">
        <v>662</v>
      </c>
      <c r="AB405" s="5" t="s">
        <v>3222</v>
      </c>
      <c r="AC405" s="8" t="s">
        <v>3224</v>
      </c>
      <c r="AD405" s="10" t="s">
        <v>2600</v>
      </c>
      <c r="AE405" s="5" t="s">
        <v>3780</v>
      </c>
      <c r="AF405" s="5" t="s">
        <v>2664</v>
      </c>
      <c r="AG405" s="5" t="s">
        <v>2665</v>
      </c>
      <c r="AH405" s="5" t="s">
        <v>58</v>
      </c>
      <c r="AI405" s="5" t="s">
        <v>59</v>
      </c>
      <c r="AJ405" s="5" t="s">
        <v>117</v>
      </c>
      <c r="AK405" s="5" t="s">
        <v>219</v>
      </c>
      <c r="AL405" s="5" t="s">
        <v>2664</v>
      </c>
      <c r="AM405" s="5" t="s">
        <v>2597</v>
      </c>
      <c r="AN405" s="5" t="s">
        <v>58</v>
      </c>
      <c r="AO405" s="5" t="s">
        <v>59</v>
      </c>
      <c r="AP405" s="5" t="s">
        <v>80</v>
      </c>
      <c r="AQ405" s="5" t="s">
        <v>3242</v>
      </c>
      <c r="AR405" s="5" t="s">
        <v>917</v>
      </c>
      <c r="AS405" s="5" t="s">
        <v>2598</v>
      </c>
      <c r="AT405" s="5" t="s">
        <v>58</v>
      </c>
      <c r="AU405" s="5" t="s">
        <v>1119</v>
      </c>
      <c r="AV405" s="5" t="s">
        <v>344</v>
      </c>
      <c r="AW405" s="5"/>
      <c r="AX405" s="5" t="s">
        <v>1120</v>
      </c>
      <c r="AY405" s="5"/>
      <c r="AZ405" s="5"/>
      <c r="BA405" s="5"/>
      <c r="BB405" s="5"/>
      <c r="BC405" s="8"/>
    </row>
    <row r="406" spans="1:55" x14ac:dyDescent="0.25">
      <c r="A406" s="11" t="s">
        <v>311</v>
      </c>
      <c r="B406" s="7" t="s">
        <v>311</v>
      </c>
      <c r="C406" s="7" t="s">
        <v>55</v>
      </c>
      <c r="D406" s="5" t="s">
        <v>2601</v>
      </c>
      <c r="E406" s="8" t="s">
        <v>3652</v>
      </c>
      <c r="F406" s="10" t="s">
        <v>723</v>
      </c>
      <c r="G406" s="5" t="s">
        <v>2591</v>
      </c>
      <c r="H406" s="5" t="s">
        <v>58</v>
      </c>
      <c r="I406" s="5" t="s">
        <v>74</v>
      </c>
      <c r="J406" s="5" t="s">
        <v>117</v>
      </c>
      <c r="K406" s="5" t="s">
        <v>118</v>
      </c>
      <c r="L406" s="5" t="s">
        <v>723</v>
      </c>
      <c r="M406" s="5" t="s">
        <v>2592</v>
      </c>
      <c r="N406" s="5" t="s">
        <v>58</v>
      </c>
      <c r="O406" s="5" t="s">
        <v>59</v>
      </c>
      <c r="P406" s="5" t="s">
        <v>80</v>
      </c>
      <c r="Q406" s="5" t="s">
        <v>81</v>
      </c>
      <c r="R406" s="5" t="s">
        <v>2593</v>
      </c>
      <c r="S406" s="5" t="s">
        <v>2589</v>
      </c>
      <c r="T406" s="5" t="s">
        <v>58</v>
      </c>
      <c r="U406" s="5" t="s">
        <v>59</v>
      </c>
      <c r="V406" s="5" t="s">
        <v>62</v>
      </c>
      <c r="W406" s="5" t="s">
        <v>2590</v>
      </c>
      <c r="X406" s="5" t="s">
        <v>2588</v>
      </c>
      <c r="Y406" s="5" t="s">
        <v>2279</v>
      </c>
      <c r="Z406" s="5" t="s">
        <v>58</v>
      </c>
      <c r="AA406" s="5" t="s">
        <v>2280</v>
      </c>
      <c r="AB406" s="5" t="s">
        <v>132</v>
      </c>
      <c r="AC406" s="8" t="s">
        <v>2274</v>
      </c>
      <c r="AD406" s="10" t="s">
        <v>2602</v>
      </c>
      <c r="AE406" s="5" t="s">
        <v>3781</v>
      </c>
      <c r="AF406" s="5" t="s">
        <v>1120</v>
      </c>
      <c r="AG406" s="5" t="s">
        <v>2598</v>
      </c>
      <c r="AH406" s="5" t="s">
        <v>58</v>
      </c>
      <c r="AI406" s="5" t="s">
        <v>1119</v>
      </c>
      <c r="AJ406" s="5" t="s">
        <v>344</v>
      </c>
      <c r="AK406" s="5"/>
      <c r="AL406" s="5" t="s">
        <v>1120</v>
      </c>
      <c r="AM406" s="5" t="s">
        <v>2665</v>
      </c>
      <c r="AN406" s="5" t="s">
        <v>58</v>
      </c>
      <c r="AO406" s="5" t="s">
        <v>59</v>
      </c>
      <c r="AP406" s="5" t="s">
        <v>117</v>
      </c>
      <c r="AQ406" s="5" t="s">
        <v>219</v>
      </c>
      <c r="AR406" s="5" t="s">
        <v>2664</v>
      </c>
      <c r="AS406" s="5" t="s">
        <v>2597</v>
      </c>
      <c r="AT406" s="5" t="s">
        <v>58</v>
      </c>
      <c r="AU406" s="5" t="s">
        <v>59</v>
      </c>
      <c r="AV406" s="5" t="s">
        <v>80</v>
      </c>
      <c r="AW406" s="5" t="s">
        <v>3242</v>
      </c>
      <c r="AX406" s="5" t="s">
        <v>917</v>
      </c>
      <c r="AY406" s="5"/>
      <c r="AZ406" s="5"/>
      <c r="BA406" s="5"/>
      <c r="BB406" s="5"/>
      <c r="BC406" s="8"/>
    </row>
    <row r="407" spans="1:55" s="50" customFormat="1" x14ac:dyDescent="0.25">
      <c r="A407" s="59" t="s">
        <v>311</v>
      </c>
      <c r="B407" s="7" t="s">
        <v>311</v>
      </c>
      <c r="C407" s="54" t="s">
        <v>55</v>
      </c>
      <c r="D407" s="61" t="s">
        <v>2603</v>
      </c>
      <c r="E407" s="63" t="s">
        <v>3653</v>
      </c>
      <c r="F407" s="64" t="s">
        <v>380</v>
      </c>
      <c r="G407" s="61" t="s">
        <v>2604</v>
      </c>
      <c r="H407" s="61" t="s">
        <v>251</v>
      </c>
      <c r="I407" s="61" t="s">
        <v>252</v>
      </c>
      <c r="J407" s="61" t="s">
        <v>100</v>
      </c>
      <c r="K407" s="61"/>
      <c r="L407" s="61" t="s">
        <v>380</v>
      </c>
      <c r="M407" s="61" t="s">
        <v>2605</v>
      </c>
      <c r="N407" s="61" t="s">
        <v>251</v>
      </c>
      <c r="O407" s="61" t="s">
        <v>252</v>
      </c>
      <c r="P407" s="61" t="s">
        <v>80</v>
      </c>
      <c r="Q407" s="61"/>
      <c r="R407" s="61" t="s">
        <v>278</v>
      </c>
      <c r="S407" s="61" t="s">
        <v>2606</v>
      </c>
      <c r="T407" s="61" t="s">
        <v>251</v>
      </c>
      <c r="U407" s="61" t="s">
        <v>252</v>
      </c>
      <c r="V407" s="61" t="s">
        <v>257</v>
      </c>
      <c r="W407" s="61"/>
      <c r="X407" s="61" t="s">
        <v>258</v>
      </c>
      <c r="Y407" s="61" t="s">
        <v>2607</v>
      </c>
      <c r="Z407" s="61" t="s">
        <v>251</v>
      </c>
      <c r="AA407" s="61" t="s">
        <v>252</v>
      </c>
      <c r="AB407" s="61" t="s">
        <v>173</v>
      </c>
      <c r="AC407" s="63" t="s">
        <v>328</v>
      </c>
      <c r="AD407" s="64" t="s">
        <v>2608</v>
      </c>
      <c r="AE407" s="61" t="s">
        <v>2609</v>
      </c>
      <c r="AF407" s="61" t="s">
        <v>369</v>
      </c>
      <c r="AG407" s="61" t="s">
        <v>2610</v>
      </c>
      <c r="AH407" s="61" t="s">
        <v>251</v>
      </c>
      <c r="AI407" s="61" t="s">
        <v>252</v>
      </c>
      <c r="AJ407" s="61" t="s">
        <v>117</v>
      </c>
      <c r="AK407" s="61" t="s">
        <v>92</v>
      </c>
      <c r="AL407" s="61" t="s">
        <v>369</v>
      </c>
      <c r="AM407" s="61" t="s">
        <v>2611</v>
      </c>
      <c r="AN407" s="61" t="s">
        <v>251</v>
      </c>
      <c r="AO407" s="61" t="s">
        <v>326</v>
      </c>
      <c r="AP407" s="61" t="s">
        <v>132</v>
      </c>
      <c r="AQ407" s="61"/>
      <c r="AR407" s="61" t="s">
        <v>324</v>
      </c>
      <c r="AS407" s="61" t="s">
        <v>2612</v>
      </c>
      <c r="AT407" s="61" t="s">
        <v>251</v>
      </c>
      <c r="AU407" s="61" t="s">
        <v>252</v>
      </c>
      <c r="AV407" s="61" t="s">
        <v>62</v>
      </c>
      <c r="AW407" s="61"/>
      <c r="AX407" s="61" t="s">
        <v>267</v>
      </c>
      <c r="AY407" s="61"/>
      <c r="AZ407" s="61"/>
      <c r="BA407" s="61"/>
      <c r="BB407" s="61"/>
      <c r="BC407" s="63"/>
    </row>
    <row r="408" spans="1:55" s="50" customFormat="1" x14ac:dyDescent="0.25">
      <c r="A408" s="59" t="s">
        <v>311</v>
      </c>
      <c r="B408" s="7" t="s">
        <v>311</v>
      </c>
      <c r="C408" s="54" t="s">
        <v>55</v>
      </c>
      <c r="D408" s="61" t="s">
        <v>2613</v>
      </c>
      <c r="E408" s="63" t="s">
        <v>3654</v>
      </c>
      <c r="F408" s="64" t="s">
        <v>258</v>
      </c>
      <c r="G408" s="61" t="s">
        <v>2606</v>
      </c>
      <c r="H408" s="61" t="s">
        <v>251</v>
      </c>
      <c r="I408" s="61" t="s">
        <v>252</v>
      </c>
      <c r="J408" s="61" t="s">
        <v>257</v>
      </c>
      <c r="K408" s="61"/>
      <c r="L408" s="61" t="s">
        <v>258</v>
      </c>
      <c r="M408" s="61" t="s">
        <v>2604</v>
      </c>
      <c r="N408" s="61" t="s">
        <v>251</v>
      </c>
      <c r="O408" s="61" t="s">
        <v>252</v>
      </c>
      <c r="P408" s="61" t="s">
        <v>100</v>
      </c>
      <c r="Q408" s="61"/>
      <c r="R408" s="61" t="s">
        <v>380</v>
      </c>
      <c r="S408" s="61" t="s">
        <v>2605</v>
      </c>
      <c r="T408" s="61" t="s">
        <v>251</v>
      </c>
      <c r="U408" s="61" t="s">
        <v>252</v>
      </c>
      <c r="V408" s="61" t="s">
        <v>80</v>
      </c>
      <c r="W408" s="61"/>
      <c r="X408" s="61" t="s">
        <v>278</v>
      </c>
      <c r="Y408" s="61" t="s">
        <v>2614</v>
      </c>
      <c r="Z408" s="61" t="s">
        <v>251</v>
      </c>
      <c r="AA408" s="61" t="s">
        <v>252</v>
      </c>
      <c r="AB408" s="61" t="s">
        <v>173</v>
      </c>
      <c r="AC408" s="63" t="s">
        <v>328</v>
      </c>
      <c r="AD408" s="64" t="s">
        <v>2615</v>
      </c>
      <c r="AE408" s="61" t="s">
        <v>2616</v>
      </c>
      <c r="AF408" s="61" t="s">
        <v>267</v>
      </c>
      <c r="AG408" s="61" t="s">
        <v>2612</v>
      </c>
      <c r="AH408" s="61" t="s">
        <v>251</v>
      </c>
      <c r="AI408" s="61" t="s">
        <v>252</v>
      </c>
      <c r="AJ408" s="61" t="s">
        <v>62</v>
      </c>
      <c r="AK408" s="61"/>
      <c r="AL408" s="61" t="s">
        <v>267</v>
      </c>
      <c r="AM408" s="61" t="s">
        <v>2610</v>
      </c>
      <c r="AN408" s="61" t="s">
        <v>251</v>
      </c>
      <c r="AO408" s="61" t="s">
        <v>252</v>
      </c>
      <c r="AP408" s="61" t="s">
        <v>117</v>
      </c>
      <c r="AQ408" s="61" t="s">
        <v>92</v>
      </c>
      <c r="AR408" s="61" t="s">
        <v>369</v>
      </c>
      <c r="AS408" s="61" t="s">
        <v>2611</v>
      </c>
      <c r="AT408" s="61" t="s">
        <v>251</v>
      </c>
      <c r="AU408" s="61" t="s">
        <v>326</v>
      </c>
      <c r="AV408" s="61" t="s">
        <v>132</v>
      </c>
      <c r="AW408" s="61"/>
      <c r="AX408" s="61" t="s">
        <v>324</v>
      </c>
      <c r="AY408" s="61"/>
      <c r="AZ408" s="61"/>
      <c r="BA408" s="61"/>
      <c r="BB408" s="61"/>
      <c r="BC408" s="63"/>
    </row>
    <row r="409" spans="1:55" s="50" customFormat="1" x14ac:dyDescent="0.25">
      <c r="A409" s="59" t="s">
        <v>311</v>
      </c>
      <c r="B409" s="7" t="s">
        <v>311</v>
      </c>
      <c r="C409" s="54" t="s">
        <v>55</v>
      </c>
      <c r="D409" s="61" t="s">
        <v>2617</v>
      </c>
      <c r="E409" s="63" t="s">
        <v>3655</v>
      </c>
      <c r="F409" s="64" t="s">
        <v>278</v>
      </c>
      <c r="G409" s="61" t="s">
        <v>2605</v>
      </c>
      <c r="H409" s="61" t="s">
        <v>251</v>
      </c>
      <c r="I409" s="61" t="s">
        <v>252</v>
      </c>
      <c r="J409" s="61" t="s">
        <v>80</v>
      </c>
      <c r="K409" s="61"/>
      <c r="L409" s="61" t="s">
        <v>278</v>
      </c>
      <c r="M409" s="61" t="s">
        <v>2606</v>
      </c>
      <c r="N409" s="61" t="s">
        <v>251</v>
      </c>
      <c r="O409" s="61" t="s">
        <v>252</v>
      </c>
      <c r="P409" s="61" t="s">
        <v>257</v>
      </c>
      <c r="Q409" s="61"/>
      <c r="R409" s="61" t="s">
        <v>258</v>
      </c>
      <c r="S409" s="61" t="s">
        <v>2604</v>
      </c>
      <c r="T409" s="61" t="s">
        <v>251</v>
      </c>
      <c r="U409" s="61" t="s">
        <v>252</v>
      </c>
      <c r="V409" s="61" t="s">
        <v>100</v>
      </c>
      <c r="W409" s="61"/>
      <c r="X409" s="61" t="s">
        <v>380</v>
      </c>
      <c r="Y409" s="61" t="s">
        <v>2618</v>
      </c>
      <c r="Z409" s="61" t="s">
        <v>251</v>
      </c>
      <c r="AA409" s="61" t="s">
        <v>252</v>
      </c>
      <c r="AB409" s="61" t="s">
        <v>173</v>
      </c>
      <c r="AC409" s="63" t="s">
        <v>328</v>
      </c>
      <c r="AD409" s="64" t="s">
        <v>2619</v>
      </c>
      <c r="AE409" s="61" t="s">
        <v>2620</v>
      </c>
      <c r="AF409" s="61" t="s">
        <v>324</v>
      </c>
      <c r="AG409" s="61" t="s">
        <v>2611</v>
      </c>
      <c r="AH409" s="61" t="s">
        <v>251</v>
      </c>
      <c r="AI409" s="61" t="s">
        <v>326</v>
      </c>
      <c r="AJ409" s="61" t="s">
        <v>132</v>
      </c>
      <c r="AK409" s="61"/>
      <c r="AL409" s="61" t="s">
        <v>324</v>
      </c>
      <c r="AM409" s="61" t="s">
        <v>2612</v>
      </c>
      <c r="AN409" s="61" t="s">
        <v>251</v>
      </c>
      <c r="AO409" s="61" t="s">
        <v>252</v>
      </c>
      <c r="AP409" s="61" t="s">
        <v>62</v>
      </c>
      <c r="AQ409" s="61"/>
      <c r="AR409" s="61" t="s">
        <v>267</v>
      </c>
      <c r="AS409" s="61" t="s">
        <v>2610</v>
      </c>
      <c r="AT409" s="61" t="s">
        <v>251</v>
      </c>
      <c r="AU409" s="61" t="s">
        <v>252</v>
      </c>
      <c r="AV409" s="61" t="s">
        <v>117</v>
      </c>
      <c r="AW409" s="61" t="s">
        <v>92</v>
      </c>
      <c r="AX409" s="61" t="s">
        <v>369</v>
      </c>
      <c r="AY409" s="61"/>
      <c r="AZ409" s="61"/>
      <c r="BA409" s="61"/>
      <c r="BB409" s="61"/>
      <c r="BC409" s="63"/>
    </row>
    <row r="410" spans="1:55" s="50" customFormat="1" x14ac:dyDescent="0.25">
      <c r="A410" s="59" t="s">
        <v>311</v>
      </c>
      <c r="B410" s="7" t="s">
        <v>311</v>
      </c>
      <c r="C410" s="54" t="s">
        <v>55</v>
      </c>
      <c r="D410" s="61" t="s">
        <v>2621</v>
      </c>
      <c r="E410" s="63" t="s">
        <v>3656</v>
      </c>
      <c r="F410" s="64" t="s">
        <v>2403</v>
      </c>
      <c r="G410" s="61" t="s">
        <v>2622</v>
      </c>
      <c r="H410" s="61" t="s">
        <v>171</v>
      </c>
      <c r="I410" s="61" t="s">
        <v>827</v>
      </c>
      <c r="J410" s="61" t="s">
        <v>180</v>
      </c>
      <c r="K410" s="61" t="s">
        <v>89</v>
      </c>
      <c r="L410" s="61" t="s">
        <v>2403</v>
      </c>
      <c r="M410" s="61" t="s">
        <v>2623</v>
      </c>
      <c r="N410" s="61" t="s">
        <v>171</v>
      </c>
      <c r="O410" s="61" t="s">
        <v>172</v>
      </c>
      <c r="P410" s="61" t="s">
        <v>117</v>
      </c>
      <c r="Q410" s="61" t="s">
        <v>60</v>
      </c>
      <c r="R410" s="61" t="s">
        <v>2624</v>
      </c>
      <c r="S410" s="61" t="s">
        <v>2625</v>
      </c>
      <c r="T410" s="61" t="s">
        <v>171</v>
      </c>
      <c r="U410" s="61" t="s">
        <v>175</v>
      </c>
      <c r="V410" s="61" t="s">
        <v>80</v>
      </c>
      <c r="W410" s="61"/>
      <c r="X410" s="61" t="s">
        <v>1164</v>
      </c>
      <c r="Y410" s="61" t="s">
        <v>2626</v>
      </c>
      <c r="Z410" s="61" t="s">
        <v>171</v>
      </c>
      <c r="AA410" s="61" t="s">
        <v>2627</v>
      </c>
      <c r="AB410" s="61" t="s">
        <v>344</v>
      </c>
      <c r="AC410" s="63" t="s">
        <v>2628</v>
      </c>
      <c r="AD410" s="64" t="s">
        <v>2629</v>
      </c>
      <c r="AE410" s="61" t="s">
        <v>2630</v>
      </c>
      <c r="AF410" s="61" t="s">
        <v>2631</v>
      </c>
      <c r="AG410" s="61" t="s">
        <v>2632</v>
      </c>
      <c r="AH410" s="61" t="s">
        <v>171</v>
      </c>
      <c r="AI410" s="61" t="s">
        <v>172</v>
      </c>
      <c r="AJ410" s="61" t="s">
        <v>62</v>
      </c>
      <c r="AK410" s="61"/>
      <c r="AL410" s="61" t="s">
        <v>2631</v>
      </c>
      <c r="AM410" s="61" t="s">
        <v>2633</v>
      </c>
      <c r="AN410" s="61" t="s">
        <v>171</v>
      </c>
      <c r="AO410" s="61" t="s">
        <v>188</v>
      </c>
      <c r="AP410" s="61" t="s">
        <v>117</v>
      </c>
      <c r="AQ410" s="61" t="s">
        <v>180</v>
      </c>
      <c r="AR410" s="61" t="s">
        <v>1326</v>
      </c>
      <c r="AS410" s="61" t="s">
        <v>2634</v>
      </c>
      <c r="AT410" s="61" t="s">
        <v>171</v>
      </c>
      <c r="AU410" s="61" t="s">
        <v>172</v>
      </c>
      <c r="AV410" s="61" t="s">
        <v>100</v>
      </c>
      <c r="AW410" s="61"/>
      <c r="AX410" s="61" t="s">
        <v>1304</v>
      </c>
      <c r="AY410" s="61"/>
      <c r="AZ410" s="61"/>
      <c r="BA410" s="61"/>
      <c r="BB410" s="61"/>
      <c r="BC410" s="63"/>
    </row>
    <row r="411" spans="1:55" s="50" customFormat="1" x14ac:dyDescent="0.25">
      <c r="A411" s="59" t="s">
        <v>311</v>
      </c>
      <c r="B411" s="7" t="s">
        <v>311</v>
      </c>
      <c r="C411" s="54" t="s">
        <v>55</v>
      </c>
      <c r="D411" s="61" t="s">
        <v>2635</v>
      </c>
      <c r="E411" s="63" t="s">
        <v>3657</v>
      </c>
      <c r="F411" s="64" t="s">
        <v>1164</v>
      </c>
      <c r="G411" s="61" t="s">
        <v>2625</v>
      </c>
      <c r="H411" s="61" t="s">
        <v>171</v>
      </c>
      <c r="I411" s="61" t="s">
        <v>175</v>
      </c>
      <c r="J411" s="61" t="s">
        <v>80</v>
      </c>
      <c r="K411" s="61"/>
      <c r="L411" s="61" t="s">
        <v>1164</v>
      </c>
      <c r="M411" s="61" t="s">
        <v>2622</v>
      </c>
      <c r="N411" s="61" t="s">
        <v>171</v>
      </c>
      <c r="O411" s="61" t="s">
        <v>827</v>
      </c>
      <c r="P411" s="61" t="s">
        <v>180</v>
      </c>
      <c r="Q411" s="61" t="s">
        <v>89</v>
      </c>
      <c r="R411" s="61" t="s">
        <v>2403</v>
      </c>
      <c r="S411" s="61" t="s">
        <v>2623</v>
      </c>
      <c r="T411" s="61" t="s">
        <v>171</v>
      </c>
      <c r="U411" s="61" t="s">
        <v>172</v>
      </c>
      <c r="V411" s="61" t="s">
        <v>117</v>
      </c>
      <c r="W411" s="61" t="s">
        <v>60</v>
      </c>
      <c r="X411" s="61" t="s">
        <v>2624</v>
      </c>
      <c r="Y411" s="61" t="s">
        <v>2636</v>
      </c>
      <c r="Z411" s="61" t="s">
        <v>171</v>
      </c>
      <c r="AA411" s="61" t="s">
        <v>2627</v>
      </c>
      <c r="AB411" s="61" t="s">
        <v>344</v>
      </c>
      <c r="AC411" s="63" t="s">
        <v>2628</v>
      </c>
      <c r="AD411" s="64" t="s">
        <v>2637</v>
      </c>
      <c r="AE411" s="61" t="s">
        <v>2638</v>
      </c>
      <c r="AF411" s="61" t="s">
        <v>1304</v>
      </c>
      <c r="AG411" s="61" t="s">
        <v>2634</v>
      </c>
      <c r="AH411" s="61" t="s">
        <v>171</v>
      </c>
      <c r="AI411" s="61" t="s">
        <v>172</v>
      </c>
      <c r="AJ411" s="61" t="s">
        <v>100</v>
      </c>
      <c r="AK411" s="61"/>
      <c r="AL411" s="61" t="s">
        <v>1304</v>
      </c>
      <c r="AM411" s="61" t="s">
        <v>2632</v>
      </c>
      <c r="AN411" s="61" t="s">
        <v>171</v>
      </c>
      <c r="AO411" s="61" t="s">
        <v>172</v>
      </c>
      <c r="AP411" s="61" t="s">
        <v>62</v>
      </c>
      <c r="AQ411" s="61"/>
      <c r="AR411" s="61" t="s">
        <v>2631</v>
      </c>
      <c r="AS411" s="61" t="s">
        <v>2633</v>
      </c>
      <c r="AT411" s="61" t="s">
        <v>171</v>
      </c>
      <c r="AU411" s="61" t="s">
        <v>188</v>
      </c>
      <c r="AV411" s="61" t="s">
        <v>117</v>
      </c>
      <c r="AW411" s="61" t="s">
        <v>180</v>
      </c>
      <c r="AX411" s="61" t="s">
        <v>1326</v>
      </c>
      <c r="AY411" s="61"/>
      <c r="AZ411" s="61"/>
      <c r="BA411" s="61"/>
      <c r="BB411" s="61"/>
      <c r="BC411" s="63"/>
    </row>
    <row r="412" spans="1:55" s="50" customFormat="1" x14ac:dyDescent="0.25">
      <c r="A412" s="59" t="s">
        <v>311</v>
      </c>
      <c r="B412" s="7" t="s">
        <v>311</v>
      </c>
      <c r="C412" s="54" t="s">
        <v>55</v>
      </c>
      <c r="D412" s="61" t="s">
        <v>2639</v>
      </c>
      <c r="E412" s="63" t="s">
        <v>3658</v>
      </c>
      <c r="F412" s="64" t="s">
        <v>2624</v>
      </c>
      <c r="G412" s="61" t="s">
        <v>2623</v>
      </c>
      <c r="H412" s="61" t="s">
        <v>171</v>
      </c>
      <c r="I412" s="61" t="s">
        <v>172</v>
      </c>
      <c r="J412" s="61" t="s">
        <v>117</v>
      </c>
      <c r="K412" s="61" t="s">
        <v>60</v>
      </c>
      <c r="L412" s="61" t="s">
        <v>2624</v>
      </c>
      <c r="M412" s="61" t="s">
        <v>2625</v>
      </c>
      <c r="N412" s="61" t="s">
        <v>171</v>
      </c>
      <c r="O412" s="61" t="s">
        <v>175</v>
      </c>
      <c r="P412" s="61" t="s">
        <v>80</v>
      </c>
      <c r="Q412" s="61"/>
      <c r="R412" s="61" t="s">
        <v>1164</v>
      </c>
      <c r="S412" s="61" t="s">
        <v>2622</v>
      </c>
      <c r="T412" s="61" t="s">
        <v>171</v>
      </c>
      <c r="U412" s="61" t="s">
        <v>827</v>
      </c>
      <c r="V412" s="61" t="s">
        <v>180</v>
      </c>
      <c r="W412" s="61" t="s">
        <v>89</v>
      </c>
      <c r="X412" s="61" t="s">
        <v>2403</v>
      </c>
      <c r="Y412" s="61" t="s">
        <v>2640</v>
      </c>
      <c r="Z412" s="61" t="s">
        <v>171</v>
      </c>
      <c r="AA412" s="61" t="s">
        <v>2627</v>
      </c>
      <c r="AB412" s="61" t="s">
        <v>344</v>
      </c>
      <c r="AC412" s="63" t="s">
        <v>2628</v>
      </c>
      <c r="AD412" s="64" t="s">
        <v>2641</v>
      </c>
      <c r="AE412" s="61" t="s">
        <v>2642</v>
      </c>
      <c r="AF412" s="61" t="s">
        <v>1326</v>
      </c>
      <c r="AG412" s="61" t="s">
        <v>2633</v>
      </c>
      <c r="AH412" s="61" t="s">
        <v>171</v>
      </c>
      <c r="AI412" s="61" t="s">
        <v>188</v>
      </c>
      <c r="AJ412" s="61" t="s">
        <v>117</v>
      </c>
      <c r="AK412" s="61" t="s">
        <v>180</v>
      </c>
      <c r="AL412" s="61" t="s">
        <v>1326</v>
      </c>
      <c r="AM412" s="61" t="s">
        <v>2634</v>
      </c>
      <c r="AN412" s="61" t="s">
        <v>171</v>
      </c>
      <c r="AO412" s="61" t="s">
        <v>172</v>
      </c>
      <c r="AP412" s="61" t="s">
        <v>100</v>
      </c>
      <c r="AQ412" s="61"/>
      <c r="AR412" s="61" t="s">
        <v>1304</v>
      </c>
      <c r="AS412" s="61" t="s">
        <v>2632</v>
      </c>
      <c r="AT412" s="61" t="s">
        <v>171</v>
      </c>
      <c r="AU412" s="61" t="s">
        <v>172</v>
      </c>
      <c r="AV412" s="61" t="s">
        <v>62</v>
      </c>
      <c r="AW412" s="61"/>
      <c r="AX412" s="61" t="s">
        <v>2631</v>
      </c>
      <c r="AY412" s="61"/>
      <c r="AZ412" s="61"/>
      <c r="BA412" s="61"/>
      <c r="BB412" s="61"/>
      <c r="BC412" s="63"/>
    </row>
    <row r="413" spans="1:55" x14ac:dyDescent="0.25">
      <c r="AL413" s="1"/>
      <c r="AX413" s="1"/>
    </row>
  </sheetData>
  <autoFilter ref="A1:BC413" xr:uid="{743170B2-5FA2-4F2B-857D-D3AD0B27406F}">
    <sortState xmlns:xlrd2="http://schemas.microsoft.com/office/spreadsheetml/2017/richdata2" ref="A2:BC413">
      <sortCondition ref="E1:E413"/>
    </sortState>
  </autoFilter>
  <conditionalFormatting sqref="AD179:AX181">
    <cfRule type="expression" dxfId="256" priority="240">
      <formula>$A179="SE"</formula>
    </cfRule>
    <cfRule type="expression" dxfId="255" priority="241">
      <formula>$A179="NP"</formula>
    </cfRule>
    <cfRule type="expression" dxfId="254" priority="242">
      <formula>$A179="FPP/SE"</formula>
    </cfRule>
    <cfRule type="expression" dxfId="253" priority="243">
      <formula>$A179="FPP/LIFT"</formula>
    </cfRule>
    <cfRule type="expression" dxfId="252" priority="244">
      <formula>$A179="FPP"</formula>
    </cfRule>
    <cfRule type="expression" dxfId="251" priority="245">
      <formula>$A179="LIFT"</formula>
    </cfRule>
    <cfRule type="expression" dxfId="250" priority="246">
      <formula>$A179="SFP"</formula>
    </cfRule>
  </conditionalFormatting>
  <conditionalFormatting sqref="AE179:AE181">
    <cfRule type="duplicateValues" dxfId="249" priority="239"/>
  </conditionalFormatting>
  <conditionalFormatting sqref="AO196">
    <cfRule type="expression" dxfId="248" priority="225">
      <formula>$A196="FP-Cross"</formula>
    </cfRule>
    <cfRule type="expression" dxfId="247" priority="226">
      <formula>$A196="SFP (NP)"</formula>
    </cfRule>
    <cfRule type="expression" dxfId="246" priority="227">
      <formula>$A196="FPP/SE"</formula>
    </cfRule>
    <cfRule type="expression" dxfId="245" priority="228">
      <formula>$A196="FPP/LIFT"</formula>
    </cfRule>
    <cfRule type="expression" dxfId="244" priority="229">
      <formula>$A196="FPP"</formula>
    </cfRule>
    <cfRule type="expression" dxfId="243" priority="230">
      <formula>$A196="LIFT"</formula>
    </cfRule>
    <cfRule type="expression" dxfId="242" priority="231">
      <formula>$A196="SFP"</formula>
    </cfRule>
  </conditionalFormatting>
  <conditionalFormatting sqref="AO194">
    <cfRule type="expression" dxfId="241" priority="218">
      <formula>$A194="FP-Cross"</formula>
    </cfRule>
    <cfRule type="expression" dxfId="240" priority="219">
      <formula>$A194="SFP (NP)"</formula>
    </cfRule>
    <cfRule type="expression" dxfId="239" priority="220">
      <formula>$A194="FPP/SE"</formula>
    </cfRule>
    <cfRule type="expression" dxfId="238" priority="221">
      <formula>$A194="FPP/LIFT"</formula>
    </cfRule>
    <cfRule type="expression" dxfId="237" priority="222">
      <formula>$A194="FPP"</formula>
    </cfRule>
    <cfRule type="expression" dxfId="236" priority="223">
      <formula>$A194="LIFT"</formula>
    </cfRule>
    <cfRule type="expression" dxfId="235" priority="224">
      <formula>$A194="SFP"</formula>
    </cfRule>
  </conditionalFormatting>
  <conditionalFormatting sqref="AO193">
    <cfRule type="expression" dxfId="234" priority="211">
      <formula>$A193="FP-Cross"</formula>
    </cfRule>
    <cfRule type="expression" dxfId="233" priority="212">
      <formula>$A193="SFP (NP)"</formula>
    </cfRule>
    <cfRule type="expression" dxfId="232" priority="213">
      <formula>$A193="FPP/SE"</formula>
    </cfRule>
    <cfRule type="expression" dxfId="231" priority="214">
      <formula>$A193="FPP/LIFT"</formula>
    </cfRule>
    <cfRule type="expression" dxfId="230" priority="215">
      <formula>$A193="FPP"</formula>
    </cfRule>
    <cfRule type="expression" dxfId="229" priority="216">
      <formula>$A193="LIFT"</formula>
    </cfRule>
    <cfRule type="expression" dxfId="228" priority="217">
      <formula>$A193="SFP"</formula>
    </cfRule>
  </conditionalFormatting>
  <conditionalFormatting sqref="AN195:AO195">
    <cfRule type="expression" dxfId="227" priority="198">
      <formula>$A195="LIFT/SE"</formula>
    </cfRule>
    <cfRule type="expression" dxfId="226" priority="199">
      <formula>$A195="SE"</formula>
    </cfRule>
    <cfRule type="expression" dxfId="225" priority="200">
      <formula>$A195="LIFT/FP-Cross"</formula>
    </cfRule>
    <cfRule type="expression" dxfId="224" priority="201">
      <formula>$A195="FP-Cross"</formula>
    </cfRule>
    <cfRule type="expression" dxfId="223" priority="202">
      <formula>$A195="SFP (NP)"</formula>
    </cfRule>
    <cfRule type="expression" dxfId="222" priority="203">
      <formula>$A195="FPP/SE"</formula>
    </cfRule>
    <cfRule type="expression" dxfId="221" priority="204">
      <formula>$A195="FPP/LIFT"</formula>
    </cfRule>
    <cfRule type="expression" dxfId="220" priority="205">
      <formula>$A195="FPP"</formula>
    </cfRule>
    <cfRule type="expression" dxfId="219" priority="206">
      <formula>$A195="LIFT"</formula>
    </cfRule>
    <cfRule type="expression" dxfId="218" priority="207">
      <formula>$A195="SFP"</formula>
    </cfRule>
  </conditionalFormatting>
  <conditionalFormatting sqref="AT196:AU196">
    <cfRule type="expression" dxfId="217" priority="188">
      <formula>$A196="LIFT/SE"</formula>
    </cfRule>
    <cfRule type="expression" dxfId="216" priority="189">
      <formula>$A196="SE"</formula>
    </cfRule>
    <cfRule type="expression" dxfId="215" priority="190">
      <formula>$A196="LIFT/FP-Cross"</formula>
    </cfRule>
    <cfRule type="expression" dxfId="214" priority="191">
      <formula>$A196="FP-Cross"</formula>
    </cfRule>
    <cfRule type="expression" dxfId="213" priority="192">
      <formula>$A196="SFP (NP)"</formula>
    </cfRule>
    <cfRule type="expression" dxfId="212" priority="193">
      <formula>$A196="FPP/SE"</formula>
    </cfRule>
    <cfRule type="expression" dxfId="211" priority="194">
      <formula>$A196="FPP/LIFT"</formula>
    </cfRule>
    <cfRule type="expression" dxfId="210" priority="195">
      <formula>$A196="FPP"</formula>
    </cfRule>
    <cfRule type="expression" dxfId="209" priority="196">
      <formula>$A196="LIFT"</formula>
    </cfRule>
    <cfRule type="expression" dxfId="208" priority="197">
      <formula>$A196="SFP"</formula>
    </cfRule>
  </conditionalFormatting>
  <conditionalFormatting sqref="AG343">
    <cfRule type="expression" dxfId="207" priority="178">
      <formula>$A343="LIFT/SE"</formula>
    </cfRule>
    <cfRule type="expression" dxfId="206" priority="179">
      <formula>$A343="SE"</formula>
    </cfRule>
    <cfRule type="expression" dxfId="205" priority="180">
      <formula>$A343="LIFT/FP-Cross"</formula>
    </cfRule>
    <cfRule type="expression" dxfId="204" priority="181">
      <formula>$A343="FP-Cross"</formula>
    </cfRule>
    <cfRule type="expression" dxfId="203" priority="182">
      <formula>$A343="SFP (NP)"</formula>
    </cfRule>
    <cfRule type="expression" dxfId="202" priority="183">
      <formula>$A343="FPP/SE"</formula>
    </cfRule>
    <cfRule type="expression" dxfId="201" priority="184">
      <formula>$A343="FPP/LIFT"</formula>
    </cfRule>
    <cfRule type="expression" dxfId="200" priority="185">
      <formula>$A343="FPP"</formula>
    </cfRule>
    <cfRule type="expression" dxfId="199" priority="186">
      <formula>$A343="LIFT"</formula>
    </cfRule>
    <cfRule type="expression" dxfId="198" priority="187">
      <formula>$A343="SFP"</formula>
    </cfRule>
  </conditionalFormatting>
  <conditionalFormatting sqref="AN341:AO341">
    <cfRule type="expression" dxfId="197" priority="168">
      <formula>$A341="LIFT/SE"</formula>
    </cfRule>
    <cfRule type="expression" dxfId="196" priority="169">
      <formula>$A341="SE"</formula>
    </cfRule>
    <cfRule type="expression" dxfId="195" priority="170">
      <formula>$A341="LIFT/FP-Cross"</formula>
    </cfRule>
    <cfRule type="expression" dxfId="194" priority="171">
      <formula>$A341="FP-Cross"</formula>
    </cfRule>
    <cfRule type="expression" dxfId="193" priority="172">
      <formula>$A341="SFP (NP)"</formula>
    </cfRule>
    <cfRule type="expression" dxfId="192" priority="173">
      <formula>$A341="FPP/SE"</formula>
    </cfRule>
    <cfRule type="expression" dxfId="191" priority="174">
      <formula>$A341="FPP/LIFT"</formula>
    </cfRule>
    <cfRule type="expression" dxfId="190" priority="175">
      <formula>$A341="FPP"</formula>
    </cfRule>
    <cfRule type="expression" dxfId="189" priority="176">
      <formula>$A341="LIFT"</formula>
    </cfRule>
    <cfRule type="expression" dxfId="188" priority="177">
      <formula>$A341="SFP"</formula>
    </cfRule>
  </conditionalFormatting>
  <conditionalFormatting sqref="AM341">
    <cfRule type="expression" dxfId="187" priority="158">
      <formula>$A341="LIFT/SE"</formula>
    </cfRule>
    <cfRule type="expression" dxfId="186" priority="159">
      <formula>$A341="SE"</formula>
    </cfRule>
    <cfRule type="expression" dxfId="185" priority="160">
      <formula>$A341="LIFT/FP-Cross"</formula>
    </cfRule>
    <cfRule type="expression" dxfId="184" priority="161">
      <formula>$A341="FP-Cross"</formula>
    </cfRule>
    <cfRule type="expression" dxfId="183" priority="162">
      <formula>$A341="SFP (NP)"</formula>
    </cfRule>
    <cfRule type="expression" dxfId="182" priority="163">
      <formula>$A341="FPP/SE"</formula>
    </cfRule>
    <cfRule type="expression" dxfId="181" priority="164">
      <formula>$A341="FPP/LIFT"</formula>
    </cfRule>
    <cfRule type="expression" dxfId="180" priority="165">
      <formula>$A341="FPP"</formula>
    </cfRule>
    <cfRule type="expression" dxfId="179" priority="166">
      <formula>$A341="LIFT"</formula>
    </cfRule>
    <cfRule type="expression" dxfId="178" priority="167">
      <formula>$A341="SFP"</formula>
    </cfRule>
  </conditionalFormatting>
  <conditionalFormatting sqref="AT342:AU342">
    <cfRule type="expression" dxfId="177" priority="148">
      <formula>$A342="LIFT/SE"</formula>
    </cfRule>
    <cfRule type="expression" dxfId="176" priority="149">
      <formula>$A342="SE"</formula>
    </cfRule>
    <cfRule type="expression" dxfId="175" priority="150">
      <formula>$A342="LIFT/FP-Cross"</formula>
    </cfRule>
    <cfRule type="expression" dxfId="174" priority="151">
      <formula>$A342="FP-Cross"</formula>
    </cfRule>
    <cfRule type="expression" dxfId="173" priority="152">
      <formula>$A342="SFP (NP)"</formula>
    </cfRule>
    <cfRule type="expression" dxfId="172" priority="153">
      <formula>$A342="FPP/SE"</formula>
    </cfRule>
    <cfRule type="expression" dxfId="171" priority="154">
      <formula>$A342="FPP/LIFT"</formula>
    </cfRule>
    <cfRule type="expression" dxfId="170" priority="155">
      <formula>$A342="FPP"</formula>
    </cfRule>
    <cfRule type="expression" dxfId="169" priority="156">
      <formula>$A342="LIFT"</formula>
    </cfRule>
    <cfRule type="expression" dxfId="168" priority="157">
      <formula>$A342="SFP"</formula>
    </cfRule>
  </conditionalFormatting>
  <conditionalFormatting sqref="AS342">
    <cfRule type="expression" dxfId="167" priority="138">
      <formula>$A342="LIFT/SE"</formula>
    </cfRule>
    <cfRule type="expression" dxfId="166" priority="139">
      <formula>$A342="SE"</formula>
    </cfRule>
    <cfRule type="expression" dxfId="165" priority="140">
      <formula>$A342="LIFT/FP-Cross"</formula>
    </cfRule>
    <cfRule type="expression" dxfId="164" priority="141">
      <formula>$A342="FP-Cross"</formula>
    </cfRule>
    <cfRule type="expression" dxfId="163" priority="142">
      <formula>$A342="SFP (NP)"</formula>
    </cfRule>
    <cfRule type="expression" dxfId="162" priority="143">
      <formula>$A342="FPP/SE"</formula>
    </cfRule>
    <cfRule type="expression" dxfId="161" priority="144">
      <formula>$A342="FPP/LIFT"</formula>
    </cfRule>
    <cfRule type="expression" dxfId="160" priority="145">
      <formula>$A342="FPP"</formula>
    </cfRule>
    <cfRule type="expression" dxfId="159" priority="146">
      <formula>$A342="LIFT"</formula>
    </cfRule>
    <cfRule type="expression" dxfId="158" priority="147">
      <formula>$A342="SFP"</formula>
    </cfRule>
  </conditionalFormatting>
  <conditionalFormatting sqref="AG377">
    <cfRule type="expression" dxfId="157" priority="128">
      <formula>$A377="LIFT/SE"</formula>
    </cfRule>
    <cfRule type="expression" dxfId="156" priority="129">
      <formula>$A377="SE"</formula>
    </cfRule>
    <cfRule type="expression" dxfId="155" priority="130">
      <formula>$A377="LIFT/FP-Cross"</formula>
    </cfRule>
    <cfRule type="expression" dxfId="154" priority="131">
      <formula>$A377="FP-Cross"</formula>
    </cfRule>
    <cfRule type="expression" dxfId="153" priority="132">
      <formula>$A377="SFP (NP)"</formula>
    </cfRule>
    <cfRule type="expression" dxfId="152" priority="133">
      <formula>$A377="FPP/SE"</formula>
    </cfRule>
    <cfRule type="expression" dxfId="151" priority="134">
      <formula>$A377="FPP/LIFT"</formula>
    </cfRule>
    <cfRule type="expression" dxfId="150" priority="135">
      <formula>$A377="FPP"</formula>
    </cfRule>
    <cfRule type="expression" dxfId="149" priority="136">
      <formula>$A377="LIFT"</formula>
    </cfRule>
    <cfRule type="expression" dxfId="148" priority="137">
      <formula>$A377="SFP"</formula>
    </cfRule>
  </conditionalFormatting>
  <conditionalFormatting sqref="AN378:AO378">
    <cfRule type="expression" dxfId="147" priority="118">
      <formula>$A378="LIFT/SE"</formula>
    </cfRule>
    <cfRule type="expression" dxfId="146" priority="119">
      <formula>$A378="SE"</formula>
    </cfRule>
    <cfRule type="expression" dxfId="145" priority="120">
      <formula>$A378="LIFT/FP-Cross"</formula>
    </cfRule>
    <cfRule type="expression" dxfId="144" priority="121">
      <formula>$A378="FP-Cross"</formula>
    </cfRule>
    <cfRule type="expression" dxfId="143" priority="122">
      <formula>$A378="SFP (NP)"</formula>
    </cfRule>
    <cfRule type="expression" dxfId="142" priority="123">
      <formula>$A378="FPP/SE"</formula>
    </cfRule>
    <cfRule type="expression" dxfId="141" priority="124">
      <formula>$A378="FPP/LIFT"</formula>
    </cfRule>
    <cfRule type="expression" dxfId="140" priority="125">
      <formula>$A378="FPP"</formula>
    </cfRule>
    <cfRule type="expression" dxfId="139" priority="126">
      <formula>$A378="LIFT"</formula>
    </cfRule>
    <cfRule type="expression" dxfId="138" priority="127">
      <formula>$A378="SFP"</formula>
    </cfRule>
  </conditionalFormatting>
  <conditionalFormatting sqref="AM378">
    <cfRule type="expression" dxfId="137" priority="108">
      <formula>$A378="LIFT/SE"</formula>
    </cfRule>
    <cfRule type="expression" dxfId="136" priority="109">
      <formula>$A378="SE"</formula>
    </cfRule>
    <cfRule type="expression" dxfId="135" priority="110">
      <formula>$A378="LIFT/FP-Cross"</formula>
    </cfRule>
    <cfRule type="expression" dxfId="134" priority="111">
      <formula>$A378="FP-Cross"</formula>
    </cfRule>
    <cfRule type="expression" dxfId="133" priority="112">
      <formula>$A378="SFP (NP)"</formula>
    </cfRule>
    <cfRule type="expression" dxfId="132" priority="113">
      <formula>$A378="FPP/SE"</formula>
    </cfRule>
    <cfRule type="expression" dxfId="131" priority="114">
      <formula>$A378="FPP/LIFT"</formula>
    </cfRule>
    <cfRule type="expression" dxfId="130" priority="115">
      <formula>$A378="FPP"</formula>
    </cfRule>
    <cfRule type="expression" dxfId="129" priority="116">
      <formula>$A378="LIFT"</formula>
    </cfRule>
    <cfRule type="expression" dxfId="128" priority="117">
      <formula>$A378="SFP"</formula>
    </cfRule>
  </conditionalFormatting>
  <conditionalFormatting sqref="AT379:AU379">
    <cfRule type="expression" dxfId="127" priority="98">
      <formula>$A379="LIFT/SE"</formula>
    </cfRule>
    <cfRule type="expression" dxfId="126" priority="99">
      <formula>$A379="SE"</formula>
    </cfRule>
    <cfRule type="expression" dxfId="125" priority="100">
      <formula>$A379="LIFT/FP-Cross"</formula>
    </cfRule>
    <cfRule type="expression" dxfId="124" priority="101">
      <formula>$A379="FP-Cross"</formula>
    </cfRule>
    <cfRule type="expression" dxfId="123" priority="102">
      <formula>$A379="SFP (NP)"</formula>
    </cfRule>
    <cfRule type="expression" dxfId="122" priority="103">
      <formula>$A379="FPP/SE"</formula>
    </cfRule>
    <cfRule type="expression" dxfId="121" priority="104">
      <formula>$A379="FPP/LIFT"</formula>
    </cfRule>
    <cfRule type="expression" dxfId="120" priority="105">
      <formula>$A379="FPP"</formula>
    </cfRule>
    <cfRule type="expression" dxfId="119" priority="106">
      <formula>$A379="LIFT"</formula>
    </cfRule>
    <cfRule type="expression" dxfId="118" priority="107">
      <formula>$A379="SFP"</formula>
    </cfRule>
  </conditionalFormatting>
  <conditionalFormatting sqref="AS379">
    <cfRule type="expression" dxfId="117" priority="88">
      <formula>$A379="LIFT/SE"</formula>
    </cfRule>
    <cfRule type="expression" dxfId="116" priority="89">
      <formula>$A379="SFP-Other"</formula>
    </cfRule>
    <cfRule type="expression" dxfId="115" priority="90">
      <formula>$A379="LIFT/FP-Cross"</formula>
    </cfRule>
    <cfRule type="expression" dxfId="114" priority="91">
      <formula>$A379="FP-Cross"</formula>
    </cfRule>
    <cfRule type="expression" dxfId="113" priority="92">
      <formula>$A379="SFP (NP)"</formula>
    </cfRule>
    <cfRule type="expression" dxfId="112" priority="93">
      <formula>$A379="FPP/SE"</formula>
    </cfRule>
    <cfRule type="expression" dxfId="111" priority="94">
      <formula>$A379="FPP/LIFT"</formula>
    </cfRule>
    <cfRule type="expression" dxfId="110" priority="95">
      <formula>$A379="FPP"</formula>
    </cfRule>
    <cfRule type="expression" dxfId="109" priority="96">
      <formula>$A379="LIFT"</formula>
    </cfRule>
    <cfRule type="expression" dxfId="108" priority="97">
      <formula>$A379="SFP"</formula>
    </cfRule>
  </conditionalFormatting>
  <conditionalFormatting sqref="AG212:AK214 AM212:AQ214 AS214:BC214 AS212:AW213 AY212:BC213 A187:AH187 AV186:BC187 AP186:AT186 A186:AN186 AP185:BC185 A185:AH185 AJ185:AN185 AJ187:AT187 A212:AE214 A2:BC184 A188:BC211 A215:BC561">
    <cfRule type="expression" dxfId="107" priority="73">
      <formula>$A2="SFP-Other"</formula>
    </cfRule>
    <cfRule type="expression" dxfId="106" priority="74">
      <formula>$A2="LIFT/SFP-Other"</formula>
    </cfRule>
    <cfRule type="expression" dxfId="105" priority="75">
      <formula>$A2="FPP/LIFT"</formula>
    </cfRule>
    <cfRule type="expression" dxfId="104" priority="76">
      <formula>$A2="FP-Cross"</formula>
    </cfRule>
    <cfRule type="expression" dxfId="103" priority="77">
      <formula>$A2="LIFT/FP-Cross"</formula>
    </cfRule>
    <cfRule type="expression" dxfId="102" priority="78">
      <formula>$A2="FPP"</formula>
    </cfRule>
    <cfRule type="expression" dxfId="101" priority="79">
      <formula>$A2="LIFT"</formula>
    </cfRule>
    <cfRule type="expression" dxfId="100" priority="80">
      <formula>$A2="SFP-Edu"</formula>
    </cfRule>
    <cfRule type="expression" dxfId="99" priority="81">
      <formula>$A2="SFP-Res"</formula>
    </cfRule>
  </conditionalFormatting>
  <conditionalFormatting sqref="AF212:AF214">
    <cfRule type="expression" dxfId="98" priority="64">
      <formula>$A212="SFP-Other"</formula>
    </cfRule>
    <cfRule type="expression" dxfId="97" priority="65">
      <formula>$A212="LIFT/SFP-Other"</formula>
    </cfRule>
    <cfRule type="expression" dxfId="96" priority="66">
      <formula>$A212="FPP/LIFT"</formula>
    </cfRule>
    <cfRule type="expression" dxfId="95" priority="67">
      <formula>$A212="FP-Cross"</formula>
    </cfRule>
    <cfRule type="expression" dxfId="94" priority="68">
      <formula>$A212="LIFT/FP-Cross"</formula>
    </cfRule>
    <cfRule type="expression" dxfId="93" priority="69">
      <formula>$A212="FPP"</formula>
    </cfRule>
    <cfRule type="expression" dxfId="92" priority="70">
      <formula>$A212="LIFT"</formula>
    </cfRule>
    <cfRule type="expression" dxfId="91" priority="71">
      <formula>$A212="SFP-Edu"</formula>
    </cfRule>
    <cfRule type="expression" dxfId="90" priority="72">
      <formula>$A212="SFP-Res"</formula>
    </cfRule>
  </conditionalFormatting>
  <conditionalFormatting sqref="AL212:AL214">
    <cfRule type="expression" dxfId="89" priority="55">
      <formula>$A212="SFP-Other"</formula>
    </cfRule>
    <cfRule type="expression" dxfId="88" priority="56">
      <formula>$A212="LIFT/SFP-Other"</formula>
    </cfRule>
    <cfRule type="expression" dxfId="87" priority="57">
      <formula>$A212="FPP/LIFT"</formula>
    </cfRule>
    <cfRule type="expression" dxfId="86" priority="58">
      <formula>$A212="FP-Cross"</formula>
    </cfRule>
    <cfRule type="expression" dxfId="85" priority="59">
      <formula>$A212="LIFT/FP-Cross"</formula>
    </cfRule>
    <cfRule type="expression" dxfId="84" priority="60">
      <formula>$A212="FPP"</formula>
    </cfRule>
    <cfRule type="expression" dxfId="83" priority="61">
      <formula>$A212="LIFT"</formula>
    </cfRule>
    <cfRule type="expression" dxfId="82" priority="62">
      <formula>$A212="SFP-Edu"</formula>
    </cfRule>
    <cfRule type="expression" dxfId="81" priority="63">
      <formula>$A212="SFP-Res"</formula>
    </cfRule>
  </conditionalFormatting>
  <conditionalFormatting sqref="AR212">
    <cfRule type="expression" dxfId="80" priority="46">
      <formula>$A212="SFP-Other"</formula>
    </cfRule>
    <cfRule type="expression" dxfId="79" priority="47">
      <formula>$A212="LIFT/SFP-Other"</formula>
    </cfRule>
    <cfRule type="expression" dxfId="78" priority="48">
      <formula>$A212="FPP/LIFT"</formula>
    </cfRule>
    <cfRule type="expression" dxfId="77" priority="49">
      <formula>$A212="FP-Cross"</formula>
    </cfRule>
    <cfRule type="expression" dxfId="76" priority="50">
      <formula>$A212="LIFT/FP-Cross"</formula>
    </cfRule>
    <cfRule type="expression" dxfId="75" priority="51">
      <formula>$A212="FPP"</formula>
    </cfRule>
    <cfRule type="expression" dxfId="74" priority="52">
      <formula>$A212="LIFT"</formula>
    </cfRule>
    <cfRule type="expression" dxfId="73" priority="53">
      <formula>$A212="SFP-Edu"</formula>
    </cfRule>
    <cfRule type="expression" dxfId="72" priority="54">
      <formula>$A212="SFP-Res"</formula>
    </cfRule>
  </conditionalFormatting>
  <conditionalFormatting sqref="AR213">
    <cfRule type="expression" dxfId="71" priority="37">
      <formula>$A213="SFP-Other"</formula>
    </cfRule>
    <cfRule type="expression" dxfId="70" priority="38">
      <formula>$A213="LIFT/SFP-Other"</formula>
    </cfRule>
    <cfRule type="expression" dxfId="69" priority="39">
      <formula>$A213="FPP/LIFT"</formula>
    </cfRule>
    <cfRule type="expression" dxfId="68" priority="40">
      <formula>$A213="FP-Cross"</formula>
    </cfRule>
    <cfRule type="expression" dxfId="67" priority="41">
      <formula>$A213="LIFT/FP-Cross"</formula>
    </cfRule>
    <cfRule type="expression" dxfId="66" priority="42">
      <formula>$A213="FPP"</formula>
    </cfRule>
    <cfRule type="expression" dxfId="65" priority="43">
      <formula>$A213="LIFT"</formula>
    </cfRule>
    <cfRule type="expression" dxfId="64" priority="44">
      <formula>$A213="SFP-Edu"</formula>
    </cfRule>
    <cfRule type="expression" dxfId="63" priority="45">
      <formula>$A213="SFP-Res"</formula>
    </cfRule>
  </conditionalFormatting>
  <conditionalFormatting sqref="AR214">
    <cfRule type="expression" dxfId="62" priority="19">
      <formula>$A214="SFP-Other"</formula>
    </cfRule>
    <cfRule type="expression" dxfId="61" priority="20">
      <formula>$A214="LIFT/SFP-Other"</formula>
    </cfRule>
    <cfRule type="expression" dxfId="60" priority="21">
      <formula>$A214="FPP/LIFT"</formula>
    </cfRule>
    <cfRule type="expression" dxfId="59" priority="22">
      <formula>$A214="FP-Cross"</formula>
    </cfRule>
    <cfRule type="expression" dxfId="58" priority="23">
      <formula>$A214="LIFT/FP-Cross"</formula>
    </cfRule>
    <cfRule type="expression" dxfId="57" priority="24">
      <formula>$A214="FPP"</formula>
    </cfRule>
    <cfRule type="expression" dxfId="56" priority="25">
      <formula>$A214="LIFT"</formula>
    </cfRule>
    <cfRule type="expression" dxfId="55" priority="26">
      <formula>$A214="SFP-Edu"</formula>
    </cfRule>
    <cfRule type="expression" dxfId="54" priority="27">
      <formula>$A214="SFP-Res"</formula>
    </cfRule>
  </conditionalFormatting>
  <conditionalFormatting sqref="AX212">
    <cfRule type="expression" dxfId="53" priority="10">
      <formula>$A212="SFP-Other"</formula>
    </cfRule>
    <cfRule type="expression" dxfId="52" priority="11">
      <formula>$A212="LIFT/SFP-Other"</formula>
    </cfRule>
    <cfRule type="expression" dxfId="51" priority="12">
      <formula>$A212="FPP/LIFT"</formula>
    </cfRule>
    <cfRule type="expression" dxfId="50" priority="13">
      <formula>$A212="FP-Cross"</formula>
    </cfRule>
    <cfRule type="expression" dxfId="49" priority="14">
      <formula>$A212="LIFT/FP-Cross"</formula>
    </cfRule>
    <cfRule type="expression" dxfId="48" priority="15">
      <formula>$A212="FPP"</formula>
    </cfRule>
    <cfRule type="expression" dxfId="47" priority="16">
      <formula>$A212="LIFT"</formula>
    </cfRule>
    <cfRule type="expression" dxfId="46" priority="17">
      <formula>$A212="SFP-Edu"</formula>
    </cfRule>
    <cfRule type="expression" dxfId="45" priority="18">
      <formula>$A212="SFP-Res"</formula>
    </cfRule>
  </conditionalFormatting>
  <conditionalFormatting sqref="AX213">
    <cfRule type="expression" dxfId="44" priority="1">
      <formula>$A213="SFP-Other"</formula>
    </cfRule>
    <cfRule type="expression" dxfId="43" priority="2">
      <formula>$A213="LIFT/SFP-Other"</formula>
    </cfRule>
    <cfRule type="expression" dxfId="42" priority="3">
      <formula>$A213="FPP/LIFT"</formula>
    </cfRule>
    <cfRule type="expression" dxfId="41" priority="4">
      <formula>$A213="FP-Cross"</formula>
    </cfRule>
    <cfRule type="expression" dxfId="40" priority="5">
      <formula>$A213="LIFT/FP-Cross"</formula>
    </cfRule>
    <cfRule type="expression" dxfId="39" priority="6">
      <formula>$A213="FPP"</formula>
    </cfRule>
    <cfRule type="expression" dxfId="38" priority="7">
      <formula>$A213="LIFT"</formula>
    </cfRule>
    <cfRule type="expression" dxfId="37" priority="8">
      <formula>$A213="SFP-Edu"</formula>
    </cfRule>
    <cfRule type="expression" dxfId="36" priority="9">
      <formula>$A213="SFP-Res"</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DE8B0-C38C-4956-AD6A-64BA6CE341AD}">
  <dimension ref="A1:E318"/>
  <sheetViews>
    <sheetView workbookViewId="0">
      <selection activeCell="D288" sqref="D288"/>
    </sheetView>
  </sheetViews>
  <sheetFormatPr defaultRowHeight="15" x14ac:dyDescent="0.25"/>
  <cols>
    <col min="1" max="1" width="4.7109375" customWidth="1"/>
    <col min="2" max="2" width="61.85546875" bestFit="1" customWidth="1"/>
    <col min="3" max="3" width="63.42578125" bestFit="1" customWidth="1"/>
    <col min="4" max="4" width="40" customWidth="1"/>
  </cols>
  <sheetData>
    <row r="1" spans="1:4" x14ac:dyDescent="0.25">
      <c r="B1" s="21" t="s">
        <v>2779</v>
      </c>
      <c r="C1" s="21" t="s">
        <v>2780</v>
      </c>
      <c r="D1" s="21" t="s">
        <v>2781</v>
      </c>
    </row>
    <row r="2" spans="1:4" x14ac:dyDescent="0.25">
      <c r="A2" s="95" t="s">
        <v>2782</v>
      </c>
      <c r="B2" s="1" t="s">
        <v>171</v>
      </c>
      <c r="C2" t="s">
        <v>2783</v>
      </c>
    </row>
    <row r="3" spans="1:4" x14ac:dyDescent="0.25">
      <c r="A3" s="95"/>
      <c r="B3" s="1" t="s">
        <v>143</v>
      </c>
      <c r="C3" t="s">
        <v>2784</v>
      </c>
    </row>
    <row r="4" spans="1:4" x14ac:dyDescent="0.25">
      <c r="A4" s="95"/>
      <c r="B4" s="1" t="s">
        <v>58</v>
      </c>
      <c r="C4" t="s">
        <v>2785</v>
      </c>
    </row>
    <row r="5" spans="1:4" x14ac:dyDescent="0.25">
      <c r="A5" s="95"/>
      <c r="B5" s="1" t="s">
        <v>251</v>
      </c>
      <c r="C5" t="s">
        <v>2786</v>
      </c>
    </row>
    <row r="6" spans="1:4" x14ac:dyDescent="0.25">
      <c r="A6" s="95"/>
      <c r="B6" s="1" t="s">
        <v>203</v>
      </c>
      <c r="C6" t="s">
        <v>2787</v>
      </c>
    </row>
    <row r="7" spans="1:4" x14ac:dyDescent="0.25">
      <c r="A7" s="95"/>
      <c r="B7" s="1" t="s">
        <v>114</v>
      </c>
      <c r="C7" t="s">
        <v>2788</v>
      </c>
    </row>
    <row r="9" spans="1:4" ht="15" customHeight="1" x14ac:dyDescent="0.25">
      <c r="A9" s="95" t="s">
        <v>2789</v>
      </c>
      <c r="B9" t="s">
        <v>2570</v>
      </c>
      <c r="C9" t="s">
        <v>2790</v>
      </c>
      <c r="D9" t="s">
        <v>2791</v>
      </c>
    </row>
    <row r="10" spans="1:4" ht="15" customHeight="1" x14ac:dyDescent="0.25">
      <c r="A10" s="95"/>
      <c r="B10" s="1" t="s">
        <v>487</v>
      </c>
      <c r="C10" s="1" t="s">
        <v>487</v>
      </c>
      <c r="D10" t="s">
        <v>2792</v>
      </c>
    </row>
    <row r="11" spans="1:4" ht="15" customHeight="1" x14ac:dyDescent="0.25">
      <c r="A11" s="95"/>
      <c r="B11" s="1" t="s">
        <v>2643</v>
      </c>
      <c r="C11" s="1" t="s">
        <v>3757</v>
      </c>
      <c r="D11" t="s">
        <v>2797</v>
      </c>
    </row>
    <row r="12" spans="1:4" ht="15" customHeight="1" x14ac:dyDescent="0.25">
      <c r="A12" s="95"/>
      <c r="B12" s="1" t="s">
        <v>2510</v>
      </c>
      <c r="C12" s="1" t="s">
        <v>2510</v>
      </c>
      <c r="D12" t="s">
        <v>3742</v>
      </c>
    </row>
    <row r="13" spans="1:4" ht="15" customHeight="1" x14ac:dyDescent="0.25">
      <c r="A13" s="95"/>
      <c r="B13" s="1" t="s">
        <v>3200</v>
      </c>
      <c r="C13" s="1" t="s">
        <v>3247</v>
      </c>
      <c r="D13" t="s">
        <v>3248</v>
      </c>
    </row>
    <row r="14" spans="1:4" x14ac:dyDescent="0.25">
      <c r="A14" s="95"/>
      <c r="B14" t="s">
        <v>2498</v>
      </c>
      <c r="C14" t="s">
        <v>2793</v>
      </c>
      <c r="D14" t="s">
        <v>2794</v>
      </c>
    </row>
    <row r="15" spans="1:4" x14ac:dyDescent="0.25">
      <c r="A15" s="95"/>
      <c r="B15" t="s">
        <v>162</v>
      </c>
      <c r="C15" t="s">
        <v>162</v>
      </c>
      <c r="D15" t="s">
        <v>2880</v>
      </c>
    </row>
    <row r="16" spans="1:4" x14ac:dyDescent="0.25">
      <c r="A16" s="95"/>
      <c r="B16" t="s">
        <v>1922</v>
      </c>
      <c r="C16" t="s">
        <v>1922</v>
      </c>
      <c r="D16" t="s">
        <v>2795</v>
      </c>
    </row>
    <row r="17" spans="1:4" x14ac:dyDescent="0.25">
      <c r="A17" s="95"/>
      <c r="B17" t="s">
        <v>1647</v>
      </c>
      <c r="C17" t="s">
        <v>2796</v>
      </c>
      <c r="D17" t="s">
        <v>2797</v>
      </c>
    </row>
    <row r="18" spans="1:4" x14ac:dyDescent="0.25">
      <c r="A18" s="95"/>
      <c r="B18" t="s">
        <v>2798</v>
      </c>
      <c r="C18" t="s">
        <v>2798</v>
      </c>
      <c r="D18" t="s">
        <v>2799</v>
      </c>
    </row>
    <row r="19" spans="1:4" x14ac:dyDescent="0.25">
      <c r="A19" s="95"/>
      <c r="B19" t="s">
        <v>657</v>
      </c>
      <c r="C19" t="s">
        <v>2800</v>
      </c>
      <c r="D19" t="s">
        <v>2801</v>
      </c>
    </row>
    <row r="20" spans="1:4" x14ac:dyDescent="0.25">
      <c r="A20" s="95"/>
      <c r="B20" t="s">
        <v>2227</v>
      </c>
      <c r="C20" t="s">
        <v>2227</v>
      </c>
      <c r="D20" t="s">
        <v>2802</v>
      </c>
    </row>
    <row r="21" spans="1:4" x14ac:dyDescent="0.25">
      <c r="A21" s="95"/>
      <c r="B21" t="s">
        <v>1962</v>
      </c>
      <c r="C21" t="s">
        <v>1962</v>
      </c>
      <c r="D21" t="s">
        <v>2791</v>
      </c>
    </row>
    <row r="22" spans="1:4" x14ac:dyDescent="0.25">
      <c r="A22" s="95"/>
      <c r="B22" t="s">
        <v>2196</v>
      </c>
      <c r="C22" t="s">
        <v>2196</v>
      </c>
      <c r="D22" t="s">
        <v>2803</v>
      </c>
    </row>
    <row r="23" spans="1:4" x14ac:dyDescent="0.25">
      <c r="A23" s="95"/>
      <c r="B23" t="s">
        <v>2379</v>
      </c>
      <c r="C23" t="s">
        <v>2804</v>
      </c>
      <c r="D23" t="s">
        <v>2805</v>
      </c>
    </row>
    <row r="24" spans="1:4" x14ac:dyDescent="0.25">
      <c r="A24" s="95"/>
      <c r="B24" t="s">
        <v>1494</v>
      </c>
      <c r="C24" t="s">
        <v>1494</v>
      </c>
      <c r="D24" t="s">
        <v>2802</v>
      </c>
    </row>
    <row r="25" spans="1:4" x14ac:dyDescent="0.25">
      <c r="A25" s="95"/>
      <c r="B25" t="s">
        <v>2778</v>
      </c>
      <c r="C25" t="s">
        <v>3754</v>
      </c>
      <c r="D25" t="s">
        <v>2791</v>
      </c>
    </row>
    <row r="26" spans="1:4" x14ac:dyDescent="0.25">
      <c r="A26" s="95"/>
      <c r="B26" t="s">
        <v>2545</v>
      </c>
      <c r="C26" t="s">
        <v>2806</v>
      </c>
      <c r="D26" t="s">
        <v>2791</v>
      </c>
    </row>
    <row r="27" spans="1:4" x14ac:dyDescent="0.25">
      <c r="A27" s="95"/>
      <c r="B27" t="s">
        <v>1576</v>
      </c>
      <c r="C27" t="s">
        <v>2807</v>
      </c>
      <c r="D27" t="s">
        <v>2808</v>
      </c>
    </row>
    <row r="28" spans="1:4" x14ac:dyDescent="0.25">
      <c r="A28" s="95"/>
      <c r="B28" t="s">
        <v>2809</v>
      </c>
      <c r="C28" t="s">
        <v>2809</v>
      </c>
      <c r="D28" t="s">
        <v>2810</v>
      </c>
    </row>
    <row r="29" spans="1:4" x14ac:dyDescent="0.25">
      <c r="A29" s="95"/>
      <c r="B29" t="s">
        <v>2327</v>
      </c>
      <c r="C29" t="s">
        <v>2327</v>
      </c>
      <c r="D29" t="s">
        <v>2811</v>
      </c>
    </row>
    <row r="30" spans="1:4" x14ac:dyDescent="0.25">
      <c r="A30" s="95"/>
      <c r="B30" t="s">
        <v>2812</v>
      </c>
      <c r="C30" t="s">
        <v>2813</v>
      </c>
      <c r="D30" t="s">
        <v>2814</v>
      </c>
    </row>
    <row r="31" spans="1:4" x14ac:dyDescent="0.25">
      <c r="A31" s="95"/>
      <c r="B31" t="s">
        <v>2406</v>
      </c>
      <c r="C31" t="s">
        <v>2406</v>
      </c>
      <c r="D31" t="s">
        <v>2815</v>
      </c>
    </row>
    <row r="32" spans="1:4" x14ac:dyDescent="0.25">
      <c r="A32" s="95"/>
      <c r="B32" t="s">
        <v>3198</v>
      </c>
      <c r="C32" t="s">
        <v>3733</v>
      </c>
      <c r="D32" t="s">
        <v>3734</v>
      </c>
    </row>
    <row r="33" spans="1:4" x14ac:dyDescent="0.25">
      <c r="A33" s="95"/>
      <c r="B33" t="s">
        <v>2280</v>
      </c>
      <c r="C33" t="s">
        <v>2816</v>
      </c>
      <c r="D33" t="s">
        <v>2817</v>
      </c>
    </row>
    <row r="34" spans="1:4" x14ac:dyDescent="0.25">
      <c r="A34" s="95"/>
      <c r="B34" t="s">
        <v>2004</v>
      </c>
      <c r="C34" t="s">
        <v>2818</v>
      </c>
      <c r="D34" t="s">
        <v>2795</v>
      </c>
    </row>
    <row r="35" spans="1:4" x14ac:dyDescent="0.25">
      <c r="A35" s="95"/>
      <c r="B35" t="s">
        <v>2646</v>
      </c>
      <c r="C35" t="s">
        <v>2819</v>
      </c>
      <c r="D35" t="s">
        <v>2820</v>
      </c>
    </row>
    <row r="36" spans="1:4" x14ac:dyDescent="0.25">
      <c r="A36" s="95"/>
      <c r="B36" t="s">
        <v>1822</v>
      </c>
      <c r="C36" t="s">
        <v>2821</v>
      </c>
      <c r="D36" t="s">
        <v>2822</v>
      </c>
    </row>
    <row r="37" spans="1:4" x14ac:dyDescent="0.25">
      <c r="A37" s="95"/>
      <c r="B37" t="s">
        <v>1584</v>
      </c>
      <c r="C37" t="s">
        <v>1584</v>
      </c>
      <c r="D37" t="s">
        <v>2823</v>
      </c>
    </row>
    <row r="38" spans="1:4" x14ac:dyDescent="0.25">
      <c r="A38" s="95"/>
      <c r="B38" t="s">
        <v>2431</v>
      </c>
      <c r="C38" t="s">
        <v>2431</v>
      </c>
      <c r="D38" t="s">
        <v>2824</v>
      </c>
    </row>
    <row r="39" spans="1:4" x14ac:dyDescent="0.25">
      <c r="A39" s="95"/>
      <c r="B39" t="s">
        <v>590</v>
      </c>
      <c r="C39" t="s">
        <v>2825</v>
      </c>
      <c r="D39" t="s">
        <v>2811</v>
      </c>
    </row>
    <row r="40" spans="1:4" x14ac:dyDescent="0.25">
      <c r="A40" s="95"/>
      <c r="B40" t="s">
        <v>209</v>
      </c>
      <c r="C40" t="s">
        <v>2826</v>
      </c>
      <c r="D40" t="s">
        <v>2827</v>
      </c>
    </row>
    <row r="41" spans="1:4" x14ac:dyDescent="0.25">
      <c r="A41" s="95"/>
      <c r="B41" t="s">
        <v>2162</v>
      </c>
      <c r="C41" t="s">
        <v>2828</v>
      </c>
      <c r="D41" t="s">
        <v>2829</v>
      </c>
    </row>
    <row r="42" spans="1:4" x14ac:dyDescent="0.25">
      <c r="A42" s="95"/>
      <c r="B42" t="s">
        <v>204</v>
      </c>
      <c r="C42" t="s">
        <v>2830</v>
      </c>
      <c r="D42" t="s">
        <v>2829</v>
      </c>
    </row>
    <row r="43" spans="1:4" x14ac:dyDescent="0.25">
      <c r="A43" s="95"/>
      <c r="B43" t="s">
        <v>825</v>
      </c>
      <c r="C43" t="s">
        <v>2831</v>
      </c>
      <c r="D43" t="s">
        <v>2824</v>
      </c>
    </row>
    <row r="44" spans="1:4" x14ac:dyDescent="0.25">
      <c r="A44" s="95"/>
      <c r="B44" t="s">
        <v>2270</v>
      </c>
      <c r="C44" t="s">
        <v>2832</v>
      </c>
      <c r="D44" t="s">
        <v>2833</v>
      </c>
    </row>
    <row r="45" spans="1:4" x14ac:dyDescent="0.25">
      <c r="A45" s="95"/>
      <c r="B45" t="s">
        <v>1570</v>
      </c>
      <c r="C45" t="s">
        <v>1570</v>
      </c>
      <c r="D45" t="s">
        <v>2834</v>
      </c>
    </row>
    <row r="46" spans="1:4" x14ac:dyDescent="0.25">
      <c r="A46" s="95"/>
      <c r="B46" t="s">
        <v>2349</v>
      </c>
      <c r="C46" t="s">
        <v>2349</v>
      </c>
      <c r="D46" t="s">
        <v>2827</v>
      </c>
    </row>
    <row r="47" spans="1:4" x14ac:dyDescent="0.25">
      <c r="A47" s="95"/>
      <c r="B47" t="s">
        <v>2584</v>
      </c>
      <c r="C47" t="s">
        <v>3739</v>
      </c>
      <c r="D47" t="s">
        <v>2791</v>
      </c>
    </row>
    <row r="48" spans="1:4" x14ac:dyDescent="0.25">
      <c r="A48" s="95"/>
      <c r="B48" t="s">
        <v>1850</v>
      </c>
      <c r="C48" t="s">
        <v>1850</v>
      </c>
      <c r="D48" t="s">
        <v>2835</v>
      </c>
    </row>
    <row r="49" spans="1:5" x14ac:dyDescent="0.25">
      <c r="A49" s="95"/>
      <c r="B49" t="s">
        <v>871</v>
      </c>
      <c r="C49" t="s">
        <v>871</v>
      </c>
      <c r="D49" t="s">
        <v>2805</v>
      </c>
    </row>
    <row r="50" spans="1:5" x14ac:dyDescent="0.25">
      <c r="A50" s="95"/>
      <c r="B50" t="s">
        <v>426</v>
      </c>
      <c r="C50" t="s">
        <v>426</v>
      </c>
      <c r="D50" t="s">
        <v>2836</v>
      </c>
    </row>
    <row r="51" spans="1:5" x14ac:dyDescent="0.25">
      <c r="A51" s="95"/>
      <c r="B51" t="s">
        <v>407</v>
      </c>
      <c r="C51" t="s">
        <v>407</v>
      </c>
      <c r="D51" t="s">
        <v>2837</v>
      </c>
    </row>
    <row r="52" spans="1:5" x14ac:dyDescent="0.25">
      <c r="A52" s="95"/>
      <c r="B52" t="s">
        <v>3226</v>
      </c>
      <c r="C52" t="s">
        <v>3245</v>
      </c>
      <c r="D52" t="s">
        <v>2920</v>
      </c>
    </row>
    <row r="53" spans="1:5" x14ac:dyDescent="0.25">
      <c r="A53" s="95"/>
      <c r="B53" t="s">
        <v>1119</v>
      </c>
      <c r="C53" t="s">
        <v>2838</v>
      </c>
      <c r="D53" t="s">
        <v>2839</v>
      </c>
    </row>
    <row r="54" spans="1:5" x14ac:dyDescent="0.25">
      <c r="A54" s="95"/>
      <c r="B54" t="s">
        <v>934</v>
      </c>
      <c r="C54" t="s">
        <v>2840</v>
      </c>
      <c r="D54" t="s">
        <v>2839</v>
      </c>
    </row>
    <row r="55" spans="1:5" x14ac:dyDescent="0.25">
      <c r="A55" s="95"/>
      <c r="B55" t="s">
        <v>2748</v>
      </c>
      <c r="C55" t="s">
        <v>2748</v>
      </c>
      <c r="D55" t="s">
        <v>2822</v>
      </c>
    </row>
    <row r="56" spans="1:5" x14ac:dyDescent="0.25">
      <c r="A56" s="95"/>
      <c r="B56" t="s">
        <v>1392</v>
      </c>
      <c r="C56" t="s">
        <v>1392</v>
      </c>
      <c r="D56" t="s">
        <v>2814</v>
      </c>
    </row>
    <row r="57" spans="1:5" x14ac:dyDescent="0.25">
      <c r="A57" s="95"/>
      <c r="B57" t="s">
        <v>186</v>
      </c>
      <c r="C57" t="s">
        <v>186</v>
      </c>
      <c r="D57" t="s">
        <v>2841</v>
      </c>
    </row>
    <row r="58" spans="1:5" x14ac:dyDescent="0.25">
      <c r="A58" s="95"/>
      <c r="B58" t="s">
        <v>1604</v>
      </c>
      <c r="C58" t="s">
        <v>1604</v>
      </c>
      <c r="D58" t="s">
        <v>2842</v>
      </c>
      <c r="E58" s="1"/>
    </row>
    <row r="59" spans="1:5" x14ac:dyDescent="0.25">
      <c r="A59" s="95"/>
      <c r="B59" t="s">
        <v>2171</v>
      </c>
      <c r="C59" t="s">
        <v>2171</v>
      </c>
      <c r="D59" t="s">
        <v>2843</v>
      </c>
    </row>
    <row r="60" spans="1:5" x14ac:dyDescent="0.25">
      <c r="A60" s="95"/>
      <c r="B60" t="s">
        <v>538</v>
      </c>
      <c r="C60" s="6" t="s">
        <v>2844</v>
      </c>
      <c r="D60" t="s">
        <v>2845</v>
      </c>
    </row>
    <row r="61" spans="1:5" x14ac:dyDescent="0.25">
      <c r="A61" s="95"/>
      <c r="B61" t="s">
        <v>2535</v>
      </c>
      <c r="C61" t="s">
        <v>2535</v>
      </c>
      <c r="D61" t="s">
        <v>2846</v>
      </c>
    </row>
    <row r="62" spans="1:5" x14ac:dyDescent="0.25">
      <c r="A62" s="95"/>
      <c r="B62" t="s">
        <v>2712</v>
      </c>
      <c r="C62" t="s">
        <v>2712</v>
      </c>
      <c r="D62" t="s">
        <v>3246</v>
      </c>
    </row>
    <row r="63" spans="1:5" x14ac:dyDescent="0.25">
      <c r="A63" s="95"/>
      <c r="B63" t="s">
        <v>115</v>
      </c>
      <c r="C63" t="s">
        <v>2847</v>
      </c>
      <c r="D63" t="s">
        <v>2791</v>
      </c>
    </row>
    <row r="64" spans="1:5" x14ac:dyDescent="0.25">
      <c r="A64" s="95"/>
      <c r="B64" t="s">
        <v>239</v>
      </c>
      <c r="C64" t="s">
        <v>2848</v>
      </c>
      <c r="D64" t="s">
        <v>2791</v>
      </c>
    </row>
    <row r="65" spans="1:4" x14ac:dyDescent="0.25">
      <c r="A65" s="95"/>
      <c r="B65" t="s">
        <v>2849</v>
      </c>
      <c r="C65" t="s">
        <v>2850</v>
      </c>
      <c r="D65" t="s">
        <v>2791</v>
      </c>
    </row>
    <row r="66" spans="1:4" x14ac:dyDescent="0.25">
      <c r="A66" s="95"/>
      <c r="B66" t="s">
        <v>319</v>
      </c>
      <c r="C66" t="s">
        <v>2851</v>
      </c>
      <c r="D66" t="s">
        <v>2852</v>
      </c>
    </row>
    <row r="67" spans="1:4" x14ac:dyDescent="0.25">
      <c r="A67" s="95"/>
      <c r="B67" t="s">
        <v>135</v>
      </c>
      <c r="C67" t="s">
        <v>2853</v>
      </c>
      <c r="D67" t="s">
        <v>2854</v>
      </c>
    </row>
    <row r="68" spans="1:4" x14ac:dyDescent="0.25">
      <c r="A68" s="95"/>
      <c r="B68" t="s">
        <v>2032</v>
      </c>
      <c r="C68" t="s">
        <v>2855</v>
      </c>
      <c r="D68" t="s">
        <v>2856</v>
      </c>
    </row>
    <row r="69" spans="1:4" x14ac:dyDescent="0.25">
      <c r="A69" s="95"/>
      <c r="B69" t="s">
        <v>1902</v>
      </c>
      <c r="C69" t="s">
        <v>2857</v>
      </c>
      <c r="D69" t="s">
        <v>2856</v>
      </c>
    </row>
    <row r="70" spans="1:4" x14ac:dyDescent="0.25">
      <c r="A70" s="95"/>
      <c r="B70" t="s">
        <v>179</v>
      </c>
      <c r="C70" t="s">
        <v>2858</v>
      </c>
      <c r="D70" t="s">
        <v>2859</v>
      </c>
    </row>
    <row r="71" spans="1:4" x14ac:dyDescent="0.25">
      <c r="A71" s="95"/>
      <c r="B71" t="s">
        <v>326</v>
      </c>
      <c r="C71" t="s">
        <v>2860</v>
      </c>
      <c r="D71" t="s">
        <v>2861</v>
      </c>
    </row>
    <row r="72" spans="1:4" x14ac:dyDescent="0.25">
      <c r="A72" s="95"/>
      <c r="B72" t="s">
        <v>712</v>
      </c>
      <c r="C72" t="s">
        <v>2862</v>
      </c>
      <c r="D72" t="s">
        <v>2801</v>
      </c>
    </row>
    <row r="73" spans="1:4" x14ac:dyDescent="0.25">
      <c r="A73" s="95"/>
      <c r="B73" t="s">
        <v>1791</v>
      </c>
      <c r="C73" t="s">
        <v>1791</v>
      </c>
      <c r="D73" t="s">
        <v>2822</v>
      </c>
    </row>
    <row r="74" spans="1:4" x14ac:dyDescent="0.25">
      <c r="A74" s="95"/>
      <c r="B74" t="s">
        <v>2367</v>
      </c>
      <c r="C74" t="s">
        <v>2367</v>
      </c>
      <c r="D74" t="s">
        <v>2863</v>
      </c>
    </row>
    <row r="75" spans="1:4" x14ac:dyDescent="0.25">
      <c r="A75" s="95"/>
      <c r="B75" t="s">
        <v>3229</v>
      </c>
      <c r="C75" t="s">
        <v>3736</v>
      </c>
      <c r="D75" t="s">
        <v>3737</v>
      </c>
    </row>
    <row r="76" spans="1:4" x14ac:dyDescent="0.25">
      <c r="A76" s="95"/>
      <c r="B76" t="s">
        <v>2264</v>
      </c>
      <c r="C76" t="s">
        <v>2264</v>
      </c>
      <c r="D76" t="s">
        <v>2864</v>
      </c>
    </row>
    <row r="77" spans="1:4" x14ac:dyDescent="0.25">
      <c r="A77" s="95"/>
      <c r="B77" t="s">
        <v>2207</v>
      </c>
      <c r="C77" t="s">
        <v>2207</v>
      </c>
      <c r="D77" t="s">
        <v>2865</v>
      </c>
    </row>
    <row r="78" spans="1:4" x14ac:dyDescent="0.25">
      <c r="A78" s="95"/>
      <c r="B78" t="s">
        <v>1623</v>
      </c>
      <c r="C78" t="s">
        <v>2866</v>
      </c>
      <c r="D78" t="s">
        <v>2867</v>
      </c>
    </row>
    <row r="79" spans="1:4" x14ac:dyDescent="0.25">
      <c r="A79" s="95"/>
      <c r="B79" t="s">
        <v>2738</v>
      </c>
      <c r="C79" t="s">
        <v>2738</v>
      </c>
      <c r="D79" t="s">
        <v>2835</v>
      </c>
    </row>
    <row r="80" spans="1:4" x14ac:dyDescent="0.25">
      <c r="A80" s="95"/>
      <c r="B80" t="s">
        <v>2215</v>
      </c>
      <c r="C80" t="s">
        <v>2868</v>
      </c>
      <c r="D80" t="s">
        <v>2869</v>
      </c>
    </row>
    <row r="81" spans="1:4" x14ac:dyDescent="0.25">
      <c r="A81" s="95"/>
      <c r="B81" t="s">
        <v>2647</v>
      </c>
      <c r="C81" t="s">
        <v>3740</v>
      </c>
      <c r="D81" t="s">
        <v>3741</v>
      </c>
    </row>
    <row r="82" spans="1:4" x14ac:dyDescent="0.25">
      <c r="A82" s="95"/>
      <c r="B82" t="s">
        <v>1521</v>
      </c>
      <c r="C82" t="s">
        <v>2870</v>
      </c>
      <c r="D82" t="s">
        <v>2835</v>
      </c>
    </row>
    <row r="83" spans="1:4" x14ac:dyDescent="0.25">
      <c r="A83" s="95"/>
      <c r="B83" t="s">
        <v>1788</v>
      </c>
      <c r="C83" t="s">
        <v>2871</v>
      </c>
      <c r="D83" t="s">
        <v>2872</v>
      </c>
    </row>
    <row r="84" spans="1:4" x14ac:dyDescent="0.25">
      <c r="A84" s="95"/>
      <c r="B84" t="s">
        <v>206</v>
      </c>
      <c r="C84" t="s">
        <v>2873</v>
      </c>
      <c r="D84" t="s">
        <v>2792</v>
      </c>
    </row>
    <row r="85" spans="1:4" x14ac:dyDescent="0.25">
      <c r="A85" s="95"/>
      <c r="B85" t="s">
        <v>419</v>
      </c>
      <c r="C85" t="s">
        <v>2874</v>
      </c>
      <c r="D85" t="s">
        <v>2875</v>
      </c>
    </row>
    <row r="86" spans="1:4" x14ac:dyDescent="0.25">
      <c r="A86" s="95"/>
      <c r="B86" t="s">
        <v>480</v>
      </c>
      <c r="C86" t="s">
        <v>2876</v>
      </c>
      <c r="D86" t="s">
        <v>2877</v>
      </c>
    </row>
    <row r="87" spans="1:4" x14ac:dyDescent="0.25">
      <c r="A87" s="95"/>
      <c r="B87" t="s">
        <v>252</v>
      </c>
      <c r="C87" t="s">
        <v>2878</v>
      </c>
      <c r="D87" t="s">
        <v>2861</v>
      </c>
    </row>
    <row r="88" spans="1:4" x14ac:dyDescent="0.25">
      <c r="A88" s="95"/>
      <c r="B88" t="s">
        <v>2141</v>
      </c>
      <c r="C88" t="s">
        <v>2141</v>
      </c>
      <c r="D88" t="s">
        <v>2879</v>
      </c>
    </row>
    <row r="89" spans="1:4" x14ac:dyDescent="0.25">
      <c r="A89" s="95"/>
      <c r="B89" t="s">
        <v>286</v>
      </c>
      <c r="C89" t="s">
        <v>286</v>
      </c>
      <c r="D89" t="s">
        <v>2861</v>
      </c>
    </row>
    <row r="90" spans="1:4" x14ac:dyDescent="0.25">
      <c r="A90" s="95"/>
      <c r="B90" t="s">
        <v>1050</v>
      </c>
      <c r="C90" t="s">
        <v>1050</v>
      </c>
      <c r="D90" t="s">
        <v>2805</v>
      </c>
    </row>
    <row r="91" spans="1:4" x14ac:dyDescent="0.25">
      <c r="A91" s="95"/>
      <c r="B91" t="s">
        <v>953</v>
      </c>
      <c r="C91" t="s">
        <v>953</v>
      </c>
      <c r="D91" t="s">
        <v>2805</v>
      </c>
    </row>
    <row r="92" spans="1:4" x14ac:dyDescent="0.25">
      <c r="A92" s="95"/>
      <c r="B92" t="s">
        <v>1768</v>
      </c>
      <c r="C92" t="s">
        <v>1768</v>
      </c>
      <c r="D92" t="s">
        <v>3742</v>
      </c>
    </row>
    <row r="93" spans="1:4" x14ac:dyDescent="0.25">
      <c r="A93" s="95"/>
      <c r="B93" t="s">
        <v>1479</v>
      </c>
      <c r="C93" t="s">
        <v>1479</v>
      </c>
      <c r="D93" t="s">
        <v>2880</v>
      </c>
    </row>
    <row r="94" spans="1:4" x14ac:dyDescent="0.25">
      <c r="A94" s="95"/>
      <c r="B94" t="s">
        <v>1091</v>
      </c>
      <c r="C94" t="s">
        <v>2881</v>
      </c>
      <c r="D94" t="s">
        <v>2882</v>
      </c>
    </row>
    <row r="95" spans="1:4" x14ac:dyDescent="0.25">
      <c r="A95" s="95"/>
      <c r="B95" t="s">
        <v>1860</v>
      </c>
      <c r="C95" t="s">
        <v>2883</v>
      </c>
      <c r="D95" t="s">
        <v>2884</v>
      </c>
    </row>
    <row r="96" spans="1:4" x14ac:dyDescent="0.25">
      <c r="A96" s="95"/>
      <c r="B96" t="s">
        <v>827</v>
      </c>
      <c r="C96" t="s">
        <v>2885</v>
      </c>
      <c r="D96" t="s">
        <v>2824</v>
      </c>
    </row>
    <row r="97" spans="1:4" x14ac:dyDescent="0.25">
      <c r="A97" s="95"/>
      <c r="B97" t="s">
        <v>2135</v>
      </c>
      <c r="C97" t="s">
        <v>2886</v>
      </c>
      <c r="D97" t="s">
        <v>2887</v>
      </c>
    </row>
    <row r="98" spans="1:4" x14ac:dyDescent="0.25">
      <c r="A98" s="95"/>
      <c r="B98" t="s">
        <v>993</v>
      </c>
      <c r="C98" s="6" t="s">
        <v>993</v>
      </c>
      <c r="D98" t="s">
        <v>2805</v>
      </c>
    </row>
    <row r="99" spans="1:4" x14ac:dyDescent="0.25">
      <c r="A99" s="95"/>
      <c r="B99" t="s">
        <v>128</v>
      </c>
      <c r="C99" t="s">
        <v>2888</v>
      </c>
      <c r="D99" t="s">
        <v>2791</v>
      </c>
    </row>
    <row r="100" spans="1:4" x14ac:dyDescent="0.25">
      <c r="A100" s="95"/>
      <c r="B100" t="s">
        <v>1877</v>
      </c>
      <c r="C100" t="s">
        <v>1877</v>
      </c>
      <c r="D100" t="s">
        <v>2791</v>
      </c>
    </row>
    <row r="101" spans="1:4" x14ac:dyDescent="0.25">
      <c r="A101" s="95"/>
      <c r="B101" t="s">
        <v>3750</v>
      </c>
      <c r="C101" t="s">
        <v>3751</v>
      </c>
      <c r="D101" t="s">
        <v>3752</v>
      </c>
    </row>
    <row r="102" spans="1:4" x14ac:dyDescent="0.25">
      <c r="A102" s="95"/>
      <c r="B102" t="s">
        <v>1716</v>
      </c>
      <c r="C102" t="s">
        <v>1716</v>
      </c>
      <c r="D102" t="s">
        <v>3755</v>
      </c>
    </row>
    <row r="103" spans="1:4" x14ac:dyDescent="0.25">
      <c r="A103" s="95"/>
      <c r="B103" t="s">
        <v>2889</v>
      </c>
      <c r="C103" t="s">
        <v>2890</v>
      </c>
      <c r="D103" t="s">
        <v>2791</v>
      </c>
    </row>
    <row r="104" spans="1:4" x14ac:dyDescent="0.25">
      <c r="A104" s="95"/>
      <c r="B104" t="s">
        <v>3748</v>
      </c>
      <c r="C104" t="s">
        <v>3749</v>
      </c>
      <c r="D104" t="s">
        <v>2919</v>
      </c>
    </row>
    <row r="105" spans="1:4" x14ac:dyDescent="0.25">
      <c r="A105" s="95"/>
      <c r="B105" t="s">
        <v>1238</v>
      </c>
      <c r="C105" t="s">
        <v>2891</v>
      </c>
      <c r="D105" t="s">
        <v>2824</v>
      </c>
    </row>
    <row r="106" spans="1:4" x14ac:dyDescent="0.25">
      <c r="A106" s="95"/>
      <c r="B106" t="s">
        <v>1100</v>
      </c>
      <c r="C106" t="s">
        <v>1100</v>
      </c>
      <c r="D106" t="s">
        <v>2822</v>
      </c>
    </row>
    <row r="107" spans="1:4" x14ac:dyDescent="0.25">
      <c r="A107" s="95"/>
      <c r="B107" t="s">
        <v>671</v>
      </c>
      <c r="C107" t="s">
        <v>2892</v>
      </c>
      <c r="D107" t="s">
        <v>2893</v>
      </c>
    </row>
    <row r="108" spans="1:4" x14ac:dyDescent="0.25">
      <c r="A108" s="95"/>
      <c r="B108" t="s">
        <v>172</v>
      </c>
      <c r="C108" t="s">
        <v>2894</v>
      </c>
      <c r="D108" t="s">
        <v>2895</v>
      </c>
    </row>
    <row r="109" spans="1:4" x14ac:dyDescent="0.25">
      <c r="A109" s="95"/>
      <c r="B109" t="s">
        <v>1207</v>
      </c>
      <c r="C109" t="s">
        <v>2896</v>
      </c>
      <c r="D109" t="s">
        <v>2897</v>
      </c>
    </row>
    <row r="110" spans="1:4" x14ac:dyDescent="0.25">
      <c r="A110" s="95"/>
      <c r="B110" t="s">
        <v>175</v>
      </c>
      <c r="C110" t="s">
        <v>2898</v>
      </c>
      <c r="D110" t="s">
        <v>2899</v>
      </c>
    </row>
    <row r="111" spans="1:4" x14ac:dyDescent="0.25">
      <c r="A111" s="95"/>
      <c r="B111" t="s">
        <v>2627</v>
      </c>
      <c r="C111" t="s">
        <v>2900</v>
      </c>
      <c r="D111" t="s">
        <v>2901</v>
      </c>
    </row>
    <row r="112" spans="1:4" x14ac:dyDescent="0.25">
      <c r="A112" s="95"/>
      <c r="B112" t="s">
        <v>2251</v>
      </c>
      <c r="C112" t="s">
        <v>2902</v>
      </c>
      <c r="D112" t="s">
        <v>2791</v>
      </c>
    </row>
    <row r="113" spans="1:4" x14ac:dyDescent="0.25">
      <c r="A113" s="95"/>
      <c r="B113" t="s">
        <v>2302</v>
      </c>
      <c r="C113" t="s">
        <v>2302</v>
      </c>
      <c r="D113" t="s">
        <v>2852</v>
      </c>
    </row>
    <row r="114" spans="1:4" x14ac:dyDescent="0.25">
      <c r="A114" s="95"/>
      <c r="B114" t="s">
        <v>1473</v>
      </c>
      <c r="C114" t="s">
        <v>1473</v>
      </c>
      <c r="D114" t="s">
        <v>2903</v>
      </c>
    </row>
    <row r="115" spans="1:4" x14ac:dyDescent="0.25">
      <c r="A115" s="95"/>
      <c r="B115" t="s">
        <v>2417</v>
      </c>
      <c r="C115" t="s">
        <v>2417</v>
      </c>
      <c r="D115" t="s">
        <v>2824</v>
      </c>
    </row>
    <row r="116" spans="1:4" x14ac:dyDescent="0.25">
      <c r="A116" s="95"/>
      <c r="B116" t="s">
        <v>74</v>
      </c>
      <c r="C116" t="s">
        <v>2904</v>
      </c>
      <c r="D116" t="s">
        <v>2839</v>
      </c>
    </row>
    <row r="117" spans="1:4" x14ac:dyDescent="0.25">
      <c r="A117" s="95"/>
      <c r="B117" t="s">
        <v>105</v>
      </c>
      <c r="C117" t="s">
        <v>2905</v>
      </c>
      <c r="D117" t="s">
        <v>2906</v>
      </c>
    </row>
    <row r="118" spans="1:4" x14ac:dyDescent="0.25">
      <c r="A118" s="95"/>
      <c r="B118" t="s">
        <v>2907</v>
      </c>
      <c r="C118" t="s">
        <v>2908</v>
      </c>
      <c r="D118" t="s">
        <v>2909</v>
      </c>
    </row>
    <row r="119" spans="1:4" x14ac:dyDescent="0.25">
      <c r="A119" s="95"/>
      <c r="B119" t="s">
        <v>59</v>
      </c>
      <c r="C119" t="s">
        <v>2910</v>
      </c>
      <c r="D119" t="s">
        <v>2805</v>
      </c>
    </row>
    <row r="120" spans="1:4" x14ac:dyDescent="0.25">
      <c r="A120" s="95"/>
      <c r="B120" t="s">
        <v>840</v>
      </c>
      <c r="C120" t="s">
        <v>2911</v>
      </c>
      <c r="D120" t="s">
        <v>2912</v>
      </c>
    </row>
    <row r="121" spans="1:4" x14ac:dyDescent="0.25">
      <c r="A121" s="95"/>
      <c r="B121" t="s">
        <v>95</v>
      </c>
      <c r="C121" t="s">
        <v>2913</v>
      </c>
      <c r="D121" t="s">
        <v>2914</v>
      </c>
    </row>
    <row r="122" spans="1:4" x14ac:dyDescent="0.25">
      <c r="A122" s="95"/>
      <c r="B122" t="s">
        <v>3204</v>
      </c>
      <c r="C122" t="s">
        <v>2915</v>
      </c>
      <c r="D122" t="s">
        <v>2916</v>
      </c>
    </row>
    <row r="123" spans="1:4" x14ac:dyDescent="0.25">
      <c r="A123" s="95"/>
      <c r="B123" t="s">
        <v>3730</v>
      </c>
      <c r="C123" t="s">
        <v>3732</v>
      </c>
      <c r="D123" t="s">
        <v>3731</v>
      </c>
    </row>
    <row r="124" spans="1:4" x14ac:dyDescent="0.25">
      <c r="A124" s="95"/>
      <c r="B124" t="s">
        <v>1137</v>
      </c>
      <c r="C124" t="s">
        <v>2917</v>
      </c>
      <c r="D124" t="s">
        <v>2805</v>
      </c>
    </row>
    <row r="125" spans="1:4" x14ac:dyDescent="0.25">
      <c r="A125" s="95"/>
      <c r="B125" t="s">
        <v>1704</v>
      </c>
      <c r="C125" t="s">
        <v>2918</v>
      </c>
      <c r="D125" t="s">
        <v>2919</v>
      </c>
    </row>
    <row r="126" spans="1:4" x14ac:dyDescent="0.25">
      <c r="A126" s="95"/>
      <c r="B126" t="s">
        <v>3744</v>
      </c>
      <c r="C126" t="s">
        <v>3745</v>
      </c>
      <c r="D126" t="s">
        <v>3746</v>
      </c>
    </row>
    <row r="127" spans="1:4" x14ac:dyDescent="0.25">
      <c r="A127" s="95"/>
      <c r="B127" t="s">
        <v>2315</v>
      </c>
      <c r="C127" t="s">
        <v>2315</v>
      </c>
      <c r="D127" t="s">
        <v>2920</v>
      </c>
    </row>
    <row r="128" spans="1:4" x14ac:dyDescent="0.25">
      <c r="A128" s="95"/>
      <c r="B128" t="s">
        <v>144</v>
      </c>
      <c r="C128" t="s">
        <v>2921</v>
      </c>
      <c r="D128" t="s">
        <v>2814</v>
      </c>
    </row>
    <row r="129" spans="1:4" x14ac:dyDescent="0.25">
      <c r="A129" s="95"/>
      <c r="B129" t="s">
        <v>1205</v>
      </c>
      <c r="C129" t="s">
        <v>1205</v>
      </c>
      <c r="D129" t="s">
        <v>2922</v>
      </c>
    </row>
    <row r="130" spans="1:4" x14ac:dyDescent="0.25">
      <c r="A130" s="95"/>
      <c r="B130" t="s">
        <v>1563</v>
      </c>
      <c r="C130" t="s">
        <v>1563</v>
      </c>
      <c r="D130" t="s">
        <v>2797</v>
      </c>
    </row>
    <row r="131" spans="1:4" x14ac:dyDescent="0.25">
      <c r="A131" s="95"/>
      <c r="B131" t="s">
        <v>188</v>
      </c>
      <c r="C131" t="s">
        <v>188</v>
      </c>
      <c r="D131" t="s">
        <v>2923</v>
      </c>
    </row>
    <row r="132" spans="1:4" x14ac:dyDescent="0.25">
      <c r="A132" s="95"/>
      <c r="B132" t="s">
        <v>2483</v>
      </c>
      <c r="C132" t="s">
        <v>2483</v>
      </c>
      <c r="D132" t="s">
        <v>2801</v>
      </c>
    </row>
    <row r="134" spans="1:4" ht="15" customHeight="1" x14ac:dyDescent="0.25">
      <c r="A134" s="95" t="s">
        <v>2924</v>
      </c>
      <c r="B134" t="s">
        <v>2859</v>
      </c>
      <c r="C134" t="s">
        <v>2925</v>
      </c>
    </row>
    <row r="135" spans="1:4" x14ac:dyDescent="0.25">
      <c r="A135" s="95"/>
      <c r="B135" t="s">
        <v>2815</v>
      </c>
      <c r="C135" t="s">
        <v>2926</v>
      </c>
    </row>
    <row r="136" spans="1:4" x14ac:dyDescent="0.25">
      <c r="A136" s="95"/>
      <c r="B136" t="s">
        <v>2801</v>
      </c>
      <c r="C136" t="s">
        <v>2801</v>
      </c>
    </row>
    <row r="137" spans="1:4" x14ac:dyDescent="0.25">
      <c r="A137" s="95"/>
      <c r="B137" t="s">
        <v>2797</v>
      </c>
      <c r="C137" t="s">
        <v>2797</v>
      </c>
    </row>
    <row r="138" spans="1:4" x14ac:dyDescent="0.25">
      <c r="A138" s="95"/>
      <c r="B138" t="s">
        <v>2803</v>
      </c>
      <c r="C138" t="s">
        <v>2803</v>
      </c>
    </row>
    <row r="139" spans="1:4" x14ac:dyDescent="0.25">
      <c r="A139" s="95"/>
      <c r="B139" t="s">
        <v>2794</v>
      </c>
      <c r="C139" t="s">
        <v>2927</v>
      </c>
    </row>
    <row r="140" spans="1:4" x14ac:dyDescent="0.25">
      <c r="A140" s="95"/>
      <c r="B140" t="s">
        <v>2861</v>
      </c>
      <c r="C140" t="s">
        <v>2928</v>
      </c>
    </row>
    <row r="141" spans="1:4" x14ac:dyDescent="0.25">
      <c r="A141" s="95"/>
      <c r="B141" t="s">
        <v>2880</v>
      </c>
      <c r="C141" t="s">
        <v>2929</v>
      </c>
    </row>
    <row r="142" spans="1:4" x14ac:dyDescent="0.25">
      <c r="A142" s="95"/>
      <c r="B142" t="s">
        <v>2846</v>
      </c>
      <c r="C142" t="s">
        <v>2930</v>
      </c>
    </row>
    <row r="143" spans="1:4" x14ac:dyDescent="0.25">
      <c r="A143" s="95"/>
      <c r="B143" t="s">
        <v>2842</v>
      </c>
      <c r="C143" t="s">
        <v>2842</v>
      </c>
    </row>
    <row r="144" spans="1:4" x14ac:dyDescent="0.25">
      <c r="A144" s="95"/>
      <c r="B144" t="s">
        <v>2805</v>
      </c>
      <c r="C144" t="s">
        <v>2931</v>
      </c>
    </row>
    <row r="145" spans="1:3" x14ac:dyDescent="0.25">
      <c r="A145" s="95"/>
      <c r="B145" t="s">
        <v>2912</v>
      </c>
      <c r="C145" t="s">
        <v>2932</v>
      </c>
    </row>
    <row r="146" spans="1:3" x14ac:dyDescent="0.25">
      <c r="A146" s="95"/>
      <c r="B146" t="s">
        <v>2914</v>
      </c>
      <c r="C146" t="s">
        <v>2933</v>
      </c>
    </row>
    <row r="147" spans="1:3" x14ac:dyDescent="0.25">
      <c r="A147" s="95"/>
      <c r="B147" t="s">
        <v>2827</v>
      </c>
      <c r="C147" t="s">
        <v>2934</v>
      </c>
    </row>
    <row r="148" spans="1:3" x14ac:dyDescent="0.25">
      <c r="A148" s="95"/>
      <c r="B148" t="s">
        <v>2829</v>
      </c>
      <c r="C148" t="s">
        <v>2935</v>
      </c>
    </row>
    <row r="149" spans="1:3" x14ac:dyDescent="0.25">
      <c r="A149" s="95"/>
      <c r="B149" t="s">
        <v>3731</v>
      </c>
      <c r="C149" t="s">
        <v>3731</v>
      </c>
    </row>
    <row r="150" spans="1:3" x14ac:dyDescent="0.25">
      <c r="A150" s="95"/>
      <c r="B150" t="s">
        <v>2810</v>
      </c>
      <c r="C150" t="s">
        <v>2936</v>
      </c>
    </row>
    <row r="151" spans="1:3" x14ac:dyDescent="0.25">
      <c r="A151" s="95"/>
      <c r="B151" t="s">
        <v>2802</v>
      </c>
      <c r="C151" t="s">
        <v>2802</v>
      </c>
    </row>
    <row r="152" spans="1:3" x14ac:dyDescent="0.25">
      <c r="A152" s="95"/>
      <c r="B152" t="s">
        <v>2903</v>
      </c>
      <c r="C152" t="s">
        <v>2937</v>
      </c>
    </row>
    <row r="153" spans="1:3" x14ac:dyDescent="0.25">
      <c r="A153" s="95"/>
      <c r="B153" t="s">
        <v>3741</v>
      </c>
      <c r="C153" t="s">
        <v>3741</v>
      </c>
    </row>
    <row r="154" spans="1:3" x14ac:dyDescent="0.25">
      <c r="A154" s="95"/>
      <c r="B154" t="s">
        <v>2895</v>
      </c>
      <c r="C154" t="s">
        <v>2938</v>
      </c>
    </row>
    <row r="155" spans="1:3" x14ac:dyDescent="0.25">
      <c r="A155" s="95"/>
      <c r="B155" t="s">
        <v>2897</v>
      </c>
      <c r="C155" t="s">
        <v>2939</v>
      </c>
    </row>
    <row r="156" spans="1:3" x14ac:dyDescent="0.25">
      <c r="A156" s="95"/>
      <c r="B156" t="s">
        <v>2901</v>
      </c>
      <c r="C156" t="s">
        <v>2940</v>
      </c>
    </row>
    <row r="157" spans="1:3" x14ac:dyDescent="0.25">
      <c r="A157" s="95"/>
      <c r="B157" t="s">
        <v>2899</v>
      </c>
      <c r="C157" t="s">
        <v>2941</v>
      </c>
    </row>
    <row r="158" spans="1:3" x14ac:dyDescent="0.25">
      <c r="A158" s="95"/>
      <c r="B158" t="s">
        <v>2817</v>
      </c>
      <c r="C158" t="s">
        <v>2817</v>
      </c>
    </row>
    <row r="159" spans="1:3" x14ac:dyDescent="0.25">
      <c r="A159" s="95"/>
      <c r="B159" t="s">
        <v>3246</v>
      </c>
      <c r="C159" t="s">
        <v>3246</v>
      </c>
    </row>
    <row r="160" spans="1:3" x14ac:dyDescent="0.25">
      <c r="A160" s="95"/>
      <c r="B160" t="s">
        <v>2833</v>
      </c>
      <c r="C160" t="s">
        <v>2942</v>
      </c>
    </row>
    <row r="161" spans="1:3" x14ac:dyDescent="0.25">
      <c r="A161" s="95"/>
      <c r="B161" t="s">
        <v>2919</v>
      </c>
      <c r="C161" t="s">
        <v>2943</v>
      </c>
    </row>
    <row r="162" spans="1:3" x14ac:dyDescent="0.25">
      <c r="A162" s="95"/>
      <c r="B162" t="s">
        <v>3746</v>
      </c>
      <c r="C162" t="s">
        <v>3747</v>
      </c>
    </row>
    <row r="163" spans="1:3" x14ac:dyDescent="0.25">
      <c r="A163" s="95"/>
      <c r="B163" t="s">
        <v>2834</v>
      </c>
      <c r="C163" t="s">
        <v>2944</v>
      </c>
    </row>
    <row r="164" spans="1:3" x14ac:dyDescent="0.25">
      <c r="A164" s="95"/>
      <c r="B164" t="s">
        <v>2893</v>
      </c>
      <c r="C164" t="s">
        <v>2945</v>
      </c>
    </row>
    <row r="165" spans="1:3" x14ac:dyDescent="0.25">
      <c r="A165" s="95"/>
      <c r="B165" t="s">
        <v>2843</v>
      </c>
      <c r="C165" t="s">
        <v>2843</v>
      </c>
    </row>
    <row r="166" spans="1:3" x14ac:dyDescent="0.25">
      <c r="A166" s="95"/>
      <c r="B166" t="s">
        <v>2845</v>
      </c>
      <c r="C166" t="s">
        <v>2845</v>
      </c>
    </row>
    <row r="167" spans="1:3" x14ac:dyDescent="0.25">
      <c r="A167" s="95"/>
      <c r="B167" t="s">
        <v>2836</v>
      </c>
      <c r="C167" t="s">
        <v>2946</v>
      </c>
    </row>
    <row r="168" spans="1:3" x14ac:dyDescent="0.25">
      <c r="A168" s="95"/>
      <c r="B168" t="s">
        <v>2792</v>
      </c>
      <c r="C168" t="s">
        <v>2792</v>
      </c>
    </row>
    <row r="169" spans="1:3" x14ac:dyDescent="0.25">
      <c r="A169" s="95"/>
      <c r="B169" t="s">
        <v>2875</v>
      </c>
      <c r="C169" t="s">
        <v>2947</v>
      </c>
    </row>
    <row r="170" spans="1:3" x14ac:dyDescent="0.25">
      <c r="A170" s="95"/>
      <c r="B170" t="s">
        <v>2877</v>
      </c>
      <c r="C170" t="s">
        <v>2948</v>
      </c>
    </row>
    <row r="171" spans="1:3" x14ac:dyDescent="0.25">
      <c r="A171" s="95"/>
      <c r="B171" t="s">
        <v>2867</v>
      </c>
      <c r="C171" t="s">
        <v>2867</v>
      </c>
    </row>
    <row r="172" spans="1:3" x14ac:dyDescent="0.25">
      <c r="A172" s="95"/>
      <c r="B172" t="s">
        <v>2808</v>
      </c>
      <c r="C172" t="s">
        <v>2808</v>
      </c>
    </row>
    <row r="173" spans="1:3" x14ac:dyDescent="0.25">
      <c r="A173" s="95"/>
      <c r="B173" t="s">
        <v>2949</v>
      </c>
      <c r="C173" t="s">
        <v>2949</v>
      </c>
    </row>
    <row r="174" spans="1:3" x14ac:dyDescent="0.25">
      <c r="A174" s="95"/>
      <c r="B174" t="s">
        <v>2950</v>
      </c>
      <c r="C174" t="s">
        <v>2950</v>
      </c>
    </row>
    <row r="175" spans="1:3" x14ac:dyDescent="0.25">
      <c r="A175" s="95"/>
      <c r="B175" t="s">
        <v>2837</v>
      </c>
      <c r="C175" t="s">
        <v>2837</v>
      </c>
    </row>
    <row r="176" spans="1:3" x14ac:dyDescent="0.25">
      <c r="A176" s="95"/>
      <c r="B176" t="s">
        <v>2820</v>
      </c>
      <c r="C176" t="s">
        <v>2820</v>
      </c>
    </row>
    <row r="177" spans="1:3" x14ac:dyDescent="0.25">
      <c r="A177" s="95"/>
      <c r="B177" t="s">
        <v>2920</v>
      </c>
      <c r="C177" t="s">
        <v>2920</v>
      </c>
    </row>
    <row r="178" spans="1:3" x14ac:dyDescent="0.25">
      <c r="A178" s="95"/>
      <c r="B178" t="s">
        <v>2835</v>
      </c>
      <c r="C178" t="s">
        <v>2951</v>
      </c>
    </row>
    <row r="179" spans="1:3" x14ac:dyDescent="0.25">
      <c r="A179" s="95"/>
      <c r="B179" t="s">
        <v>2872</v>
      </c>
      <c r="C179" t="s">
        <v>2952</v>
      </c>
    </row>
    <row r="180" spans="1:3" x14ac:dyDescent="0.25">
      <c r="A180" s="95"/>
      <c r="B180" t="s">
        <v>3737</v>
      </c>
      <c r="C180" t="s">
        <v>3738</v>
      </c>
    </row>
    <row r="181" spans="1:3" x14ac:dyDescent="0.25">
      <c r="A181" s="95"/>
      <c r="B181" t="s">
        <v>3742</v>
      </c>
      <c r="C181" t="s">
        <v>3743</v>
      </c>
    </row>
    <row r="182" spans="1:3" x14ac:dyDescent="0.25">
      <c r="A182" s="95"/>
      <c r="B182" t="s">
        <v>2795</v>
      </c>
      <c r="C182" t="s">
        <v>2953</v>
      </c>
    </row>
    <row r="183" spans="1:3" x14ac:dyDescent="0.25">
      <c r="A183" s="95"/>
      <c r="B183" t="s">
        <v>2841</v>
      </c>
      <c r="C183" t="s">
        <v>2954</v>
      </c>
    </row>
    <row r="184" spans="1:3" x14ac:dyDescent="0.25">
      <c r="A184" s="95"/>
      <c r="B184" t="s">
        <v>2824</v>
      </c>
      <c r="C184" t="s">
        <v>2955</v>
      </c>
    </row>
    <row r="185" spans="1:3" x14ac:dyDescent="0.25">
      <c r="A185" s="95"/>
      <c r="B185" t="s">
        <v>2887</v>
      </c>
      <c r="C185" t="s">
        <v>2956</v>
      </c>
    </row>
    <row r="186" spans="1:3" x14ac:dyDescent="0.25">
      <c r="A186" s="95"/>
      <c r="B186" t="s">
        <v>2957</v>
      </c>
      <c r="C186" t="s">
        <v>2958</v>
      </c>
    </row>
    <row r="187" spans="1:3" x14ac:dyDescent="0.25">
      <c r="A187" s="95"/>
      <c r="B187" t="s">
        <v>3734</v>
      </c>
      <c r="C187" t="s">
        <v>3735</v>
      </c>
    </row>
    <row r="188" spans="1:3" x14ac:dyDescent="0.25">
      <c r="A188" s="95"/>
      <c r="B188" t="s">
        <v>2839</v>
      </c>
      <c r="C188" t="s">
        <v>2839</v>
      </c>
    </row>
    <row r="189" spans="1:3" x14ac:dyDescent="0.25">
      <c r="A189" s="95"/>
      <c r="B189" t="s">
        <v>2906</v>
      </c>
      <c r="C189" t="s">
        <v>2959</v>
      </c>
    </row>
    <row r="190" spans="1:3" x14ac:dyDescent="0.25">
      <c r="A190" s="95"/>
      <c r="B190" t="s">
        <v>2909</v>
      </c>
      <c r="C190" t="s">
        <v>2960</v>
      </c>
    </row>
    <row r="191" spans="1:3" x14ac:dyDescent="0.25">
      <c r="A191" s="95"/>
      <c r="B191" t="s">
        <v>2852</v>
      </c>
      <c r="C191" t="s">
        <v>2852</v>
      </c>
    </row>
    <row r="192" spans="1:3" x14ac:dyDescent="0.25">
      <c r="A192" s="95"/>
      <c r="B192" t="s">
        <v>2799</v>
      </c>
      <c r="C192" t="s">
        <v>2799</v>
      </c>
    </row>
    <row r="193" spans="1:3" x14ac:dyDescent="0.25">
      <c r="A193" s="95"/>
      <c r="B193" t="s">
        <v>2865</v>
      </c>
      <c r="C193" t="s">
        <v>2865</v>
      </c>
    </row>
    <row r="194" spans="1:3" x14ac:dyDescent="0.25">
      <c r="A194" s="95"/>
      <c r="B194" t="s">
        <v>2882</v>
      </c>
      <c r="C194" t="s">
        <v>2882</v>
      </c>
    </row>
    <row r="195" spans="1:3" x14ac:dyDescent="0.25">
      <c r="A195" s="95"/>
      <c r="B195" t="s">
        <v>2884</v>
      </c>
      <c r="C195" t="s">
        <v>2884</v>
      </c>
    </row>
    <row r="196" spans="1:3" x14ac:dyDescent="0.25">
      <c r="A196" s="95"/>
      <c r="B196" t="s">
        <v>2822</v>
      </c>
      <c r="C196" t="s">
        <v>2822</v>
      </c>
    </row>
    <row r="197" spans="1:3" x14ac:dyDescent="0.25">
      <c r="A197" s="95"/>
      <c r="B197" t="s">
        <v>2854</v>
      </c>
      <c r="C197" t="s">
        <v>2854</v>
      </c>
    </row>
    <row r="198" spans="1:3" x14ac:dyDescent="0.25">
      <c r="A198" s="95"/>
      <c r="B198" t="s">
        <v>2856</v>
      </c>
      <c r="C198" t="s">
        <v>2961</v>
      </c>
    </row>
    <row r="199" spans="1:3" x14ac:dyDescent="0.25">
      <c r="A199" s="95"/>
      <c r="B199" t="s">
        <v>2869</v>
      </c>
      <c r="C199" t="s">
        <v>2962</v>
      </c>
    </row>
    <row r="200" spans="1:3" x14ac:dyDescent="0.25">
      <c r="A200" s="95"/>
      <c r="B200" t="s">
        <v>2811</v>
      </c>
      <c r="C200" t="s">
        <v>2963</v>
      </c>
    </row>
    <row r="201" spans="1:3" x14ac:dyDescent="0.25">
      <c r="A201" s="95"/>
      <c r="B201" t="s">
        <v>2879</v>
      </c>
      <c r="C201" t="s">
        <v>2964</v>
      </c>
    </row>
    <row r="202" spans="1:3" x14ac:dyDescent="0.25">
      <c r="A202" s="95"/>
      <c r="B202" t="s">
        <v>3752</v>
      </c>
      <c r="C202" t="s">
        <v>3753</v>
      </c>
    </row>
    <row r="203" spans="1:3" x14ac:dyDescent="0.25">
      <c r="A203" s="95"/>
      <c r="B203" t="s">
        <v>3755</v>
      </c>
      <c r="C203" t="s">
        <v>3756</v>
      </c>
    </row>
    <row r="204" spans="1:3" x14ac:dyDescent="0.25">
      <c r="A204" s="95"/>
      <c r="B204" t="s">
        <v>2791</v>
      </c>
      <c r="C204" t="s">
        <v>2965</v>
      </c>
    </row>
    <row r="205" spans="1:3" x14ac:dyDescent="0.25">
      <c r="A205" s="95"/>
      <c r="B205" t="s">
        <v>2916</v>
      </c>
      <c r="C205" t="s">
        <v>2966</v>
      </c>
    </row>
    <row r="206" spans="1:3" x14ac:dyDescent="0.25">
      <c r="A206" s="95"/>
      <c r="B206" t="s">
        <v>2863</v>
      </c>
      <c r="C206" t="s">
        <v>2967</v>
      </c>
    </row>
    <row r="207" spans="1:3" x14ac:dyDescent="0.25">
      <c r="A207" s="95"/>
      <c r="B207" t="s">
        <v>2922</v>
      </c>
      <c r="C207" t="s">
        <v>2968</v>
      </c>
    </row>
    <row r="208" spans="1:3" x14ac:dyDescent="0.25">
      <c r="A208" s="95"/>
      <c r="B208" t="s">
        <v>2814</v>
      </c>
      <c r="C208" t="s">
        <v>2969</v>
      </c>
    </row>
    <row r="209" spans="1:4" x14ac:dyDescent="0.25">
      <c r="A209" s="95"/>
      <c r="B209" t="s">
        <v>2823</v>
      </c>
      <c r="C209" t="s">
        <v>2823</v>
      </c>
    </row>
    <row r="210" spans="1:4" x14ac:dyDescent="0.25">
      <c r="A210" s="95"/>
      <c r="B210" t="s">
        <v>2864</v>
      </c>
      <c r="C210" t="s">
        <v>2864</v>
      </c>
    </row>
    <row r="211" spans="1:4" x14ac:dyDescent="0.25">
      <c r="A211" s="95"/>
      <c r="B211" t="s">
        <v>2923</v>
      </c>
      <c r="C211" t="s">
        <v>2923</v>
      </c>
    </row>
    <row r="213" spans="1:4" x14ac:dyDescent="0.25">
      <c r="A213" s="95" t="s">
        <v>2970</v>
      </c>
      <c r="B213" t="s">
        <v>662</v>
      </c>
      <c r="C213" t="s">
        <v>2971</v>
      </c>
      <c r="D213" t="s">
        <v>662</v>
      </c>
    </row>
    <row r="214" spans="1:4" x14ac:dyDescent="0.25">
      <c r="A214" s="95"/>
      <c r="B214" t="s">
        <v>504</v>
      </c>
      <c r="C214" t="s">
        <v>2972</v>
      </c>
    </row>
    <row r="215" spans="1:4" x14ac:dyDescent="0.25">
      <c r="A215" s="95"/>
      <c r="B215" t="s">
        <v>2973</v>
      </c>
      <c r="C215" t="s">
        <v>2974</v>
      </c>
    </row>
    <row r="216" spans="1:4" x14ac:dyDescent="0.25">
      <c r="A216" s="95"/>
      <c r="B216" t="s">
        <v>69</v>
      </c>
      <c r="C216" t="s">
        <v>2975</v>
      </c>
    </row>
    <row r="218" spans="1:4" ht="15" customHeight="1" x14ac:dyDescent="0.25">
      <c r="A218" s="95" t="s">
        <v>2976</v>
      </c>
      <c r="B218" t="s">
        <v>100</v>
      </c>
      <c r="C218" t="s">
        <v>2977</v>
      </c>
    </row>
    <row r="219" spans="1:4" ht="15" customHeight="1" x14ac:dyDescent="0.25">
      <c r="A219" s="95"/>
      <c r="B219" t="s">
        <v>1210</v>
      </c>
      <c r="C219" t="s">
        <v>2978</v>
      </c>
    </row>
    <row r="220" spans="1:4" ht="15" customHeight="1" x14ac:dyDescent="0.25">
      <c r="A220" s="95"/>
      <c r="B220" t="s">
        <v>219</v>
      </c>
      <c r="C220" t="s">
        <v>2979</v>
      </c>
    </row>
    <row r="221" spans="1:4" x14ac:dyDescent="0.25">
      <c r="A221" s="95"/>
      <c r="B221" t="s">
        <v>93</v>
      </c>
      <c r="C221" t="s">
        <v>2980</v>
      </c>
    </row>
    <row r="222" spans="1:4" x14ac:dyDescent="0.25">
      <c r="A222" s="95"/>
      <c r="B222" t="s">
        <v>1577</v>
      </c>
      <c r="C222" t="s">
        <v>3766</v>
      </c>
    </row>
    <row r="223" spans="1:4" x14ac:dyDescent="0.25">
      <c r="A223" s="95"/>
      <c r="B223" t="s">
        <v>240</v>
      </c>
      <c r="C223" t="s">
        <v>2981</v>
      </c>
    </row>
    <row r="224" spans="1:4" x14ac:dyDescent="0.25">
      <c r="A224" s="95"/>
      <c r="B224" t="s">
        <v>173</v>
      </c>
      <c r="C224" t="s">
        <v>2982</v>
      </c>
    </row>
    <row r="225" spans="1:3" x14ac:dyDescent="0.25">
      <c r="A225" s="95"/>
      <c r="B225" t="s">
        <v>147</v>
      </c>
      <c r="C225" t="s">
        <v>2983</v>
      </c>
    </row>
    <row r="226" spans="1:3" x14ac:dyDescent="0.25">
      <c r="A226" s="95"/>
      <c r="B226" t="s">
        <v>1288</v>
      </c>
      <c r="C226" t="s">
        <v>2984</v>
      </c>
    </row>
    <row r="227" spans="1:3" x14ac:dyDescent="0.25">
      <c r="A227" s="95"/>
      <c r="B227" t="s">
        <v>3221</v>
      </c>
      <c r="C227" t="s">
        <v>3770</v>
      </c>
    </row>
    <row r="228" spans="1:3" x14ac:dyDescent="0.25">
      <c r="A228" s="95"/>
      <c r="B228" t="s">
        <v>60</v>
      </c>
      <c r="C228" t="s">
        <v>2985</v>
      </c>
    </row>
    <row r="229" spans="1:3" x14ac:dyDescent="0.25">
      <c r="A229" s="95"/>
      <c r="B229" t="s">
        <v>2986</v>
      </c>
      <c r="C229" t="s">
        <v>2987</v>
      </c>
    </row>
    <row r="230" spans="1:3" x14ac:dyDescent="0.25">
      <c r="A230" s="95"/>
      <c r="B230" t="s">
        <v>2259</v>
      </c>
      <c r="C230" t="s">
        <v>2988</v>
      </c>
    </row>
    <row r="231" spans="1:3" x14ac:dyDescent="0.25">
      <c r="A231" s="95"/>
      <c r="B231" t="s">
        <v>663</v>
      </c>
      <c r="C231" t="s">
        <v>3758</v>
      </c>
    </row>
    <row r="232" spans="1:3" x14ac:dyDescent="0.25">
      <c r="A232" s="95"/>
      <c r="B232" t="s">
        <v>428</v>
      </c>
      <c r="C232" t="s">
        <v>2989</v>
      </c>
    </row>
    <row r="233" spans="1:3" x14ac:dyDescent="0.25">
      <c r="A233" s="95"/>
      <c r="B233" t="s">
        <v>3223</v>
      </c>
      <c r="C233" t="s">
        <v>3760</v>
      </c>
    </row>
    <row r="234" spans="1:3" x14ac:dyDescent="0.25">
      <c r="A234" s="95"/>
      <c r="B234" t="s">
        <v>461</v>
      </c>
      <c r="C234" t="s">
        <v>2990</v>
      </c>
    </row>
    <row r="235" spans="1:3" x14ac:dyDescent="0.25">
      <c r="A235" s="95"/>
      <c r="B235" t="s">
        <v>1685</v>
      </c>
      <c r="C235" t="s">
        <v>2991</v>
      </c>
    </row>
    <row r="236" spans="1:3" x14ac:dyDescent="0.25">
      <c r="A236" s="95"/>
      <c r="B236" t="s">
        <v>1052</v>
      </c>
      <c r="C236" t="s">
        <v>2992</v>
      </c>
    </row>
    <row r="237" spans="1:3" x14ac:dyDescent="0.25">
      <c r="A237" s="95"/>
      <c r="B237" t="s">
        <v>320</v>
      </c>
      <c r="C237" t="s">
        <v>2993</v>
      </c>
    </row>
    <row r="238" spans="1:3" x14ac:dyDescent="0.25">
      <c r="A238" s="95"/>
      <c r="B238" t="s">
        <v>1393</v>
      </c>
      <c r="C238" t="s">
        <v>3772</v>
      </c>
    </row>
    <row r="239" spans="1:3" x14ac:dyDescent="0.25">
      <c r="A239" s="95"/>
      <c r="B239" t="s">
        <v>254</v>
      </c>
      <c r="C239" t="s">
        <v>2994</v>
      </c>
    </row>
    <row r="240" spans="1:3" x14ac:dyDescent="0.25">
      <c r="A240" s="95"/>
      <c r="B240" t="s">
        <v>1555</v>
      </c>
      <c r="C240" t="s">
        <v>2995</v>
      </c>
    </row>
    <row r="241" spans="1:3" x14ac:dyDescent="0.25">
      <c r="A241" s="95"/>
      <c r="B241" t="s">
        <v>3228</v>
      </c>
      <c r="C241" t="s">
        <v>3761</v>
      </c>
    </row>
    <row r="242" spans="1:3" x14ac:dyDescent="0.25">
      <c r="A242" s="95"/>
      <c r="B242" t="s">
        <v>1692</v>
      </c>
      <c r="C242" t="s">
        <v>2996</v>
      </c>
    </row>
    <row r="243" spans="1:3" x14ac:dyDescent="0.25">
      <c r="A243" s="95"/>
      <c r="B243" t="s">
        <v>106</v>
      </c>
      <c r="C243" t="s">
        <v>2997</v>
      </c>
    </row>
    <row r="244" spans="1:3" x14ac:dyDescent="0.25">
      <c r="A244" s="95"/>
      <c r="B244" t="s">
        <v>159</v>
      </c>
      <c r="C244" t="s">
        <v>2998</v>
      </c>
    </row>
    <row r="245" spans="1:3" x14ac:dyDescent="0.25">
      <c r="A245" s="95"/>
      <c r="B245" t="s">
        <v>364</v>
      </c>
      <c r="C245" t="s">
        <v>2999</v>
      </c>
    </row>
    <row r="246" spans="1:3" x14ac:dyDescent="0.25">
      <c r="A246" s="95"/>
      <c r="B246" t="s">
        <v>2652</v>
      </c>
      <c r="C246" t="s">
        <v>3000</v>
      </c>
    </row>
    <row r="247" spans="1:3" x14ac:dyDescent="0.25">
      <c r="A247" s="95"/>
      <c r="B247" t="s">
        <v>1944</v>
      </c>
      <c r="C247" t="s">
        <v>3001</v>
      </c>
    </row>
    <row r="248" spans="1:3" x14ac:dyDescent="0.25">
      <c r="A248" s="95"/>
      <c r="B248" t="s">
        <v>77</v>
      </c>
      <c r="C248" t="s">
        <v>3002</v>
      </c>
    </row>
    <row r="249" spans="1:3" x14ac:dyDescent="0.25">
      <c r="A249" s="95"/>
      <c r="B249" t="s">
        <v>118</v>
      </c>
      <c r="C249" t="s">
        <v>3003</v>
      </c>
    </row>
    <row r="250" spans="1:3" x14ac:dyDescent="0.25">
      <c r="A250" s="95"/>
      <c r="B250" t="s">
        <v>973</v>
      </c>
      <c r="C250" t="s">
        <v>3004</v>
      </c>
    </row>
    <row r="251" spans="1:3" x14ac:dyDescent="0.25">
      <c r="A251" s="95"/>
      <c r="B251" t="s">
        <v>3197</v>
      </c>
      <c r="C251" t="s">
        <v>3771</v>
      </c>
    </row>
    <row r="252" spans="1:3" x14ac:dyDescent="0.25">
      <c r="A252" s="95"/>
      <c r="B252" t="s">
        <v>210</v>
      </c>
      <c r="C252" t="s">
        <v>3005</v>
      </c>
    </row>
    <row r="253" spans="1:3" x14ac:dyDescent="0.25">
      <c r="A253" s="95"/>
      <c r="B253" t="s">
        <v>150</v>
      </c>
      <c r="C253" t="s">
        <v>3006</v>
      </c>
    </row>
    <row r="254" spans="1:3" x14ac:dyDescent="0.25">
      <c r="A254" s="95"/>
      <c r="B254" t="s">
        <v>3007</v>
      </c>
      <c r="C254" t="s">
        <v>3008</v>
      </c>
    </row>
    <row r="255" spans="1:3" x14ac:dyDescent="0.25">
      <c r="A255" s="95"/>
      <c r="B255" t="s">
        <v>117</v>
      </c>
      <c r="C255" t="s">
        <v>3009</v>
      </c>
    </row>
    <row r="256" spans="1:3" x14ac:dyDescent="0.25">
      <c r="A256" s="95"/>
      <c r="B256" t="s">
        <v>158</v>
      </c>
      <c r="C256" t="s">
        <v>3010</v>
      </c>
    </row>
    <row r="257" spans="1:3" x14ac:dyDescent="0.25">
      <c r="A257" s="95"/>
      <c r="B257" t="s">
        <v>80</v>
      </c>
      <c r="C257" t="s">
        <v>3011</v>
      </c>
    </row>
    <row r="258" spans="1:3" x14ac:dyDescent="0.25">
      <c r="A258" s="95"/>
      <c r="B258" t="s">
        <v>132</v>
      </c>
      <c r="C258" t="s">
        <v>3012</v>
      </c>
    </row>
    <row r="259" spans="1:3" x14ac:dyDescent="0.25">
      <c r="A259" s="95"/>
      <c r="B259" t="s">
        <v>2341</v>
      </c>
      <c r="C259" t="s">
        <v>3013</v>
      </c>
    </row>
    <row r="260" spans="1:3" x14ac:dyDescent="0.25">
      <c r="A260" s="95"/>
      <c r="B260" t="s">
        <v>1966</v>
      </c>
      <c r="C260" t="s">
        <v>3014</v>
      </c>
    </row>
    <row r="261" spans="1:3" x14ac:dyDescent="0.25">
      <c r="A261" s="95"/>
      <c r="B261" t="s">
        <v>180</v>
      </c>
      <c r="C261" t="s">
        <v>3015</v>
      </c>
    </row>
    <row r="262" spans="1:3" x14ac:dyDescent="0.25">
      <c r="A262" s="95"/>
      <c r="B262" t="s">
        <v>1230</v>
      </c>
      <c r="C262" t="s">
        <v>3016</v>
      </c>
    </row>
    <row r="263" spans="1:3" x14ac:dyDescent="0.25">
      <c r="A263" s="95"/>
      <c r="B263" t="s">
        <v>1152</v>
      </c>
      <c r="C263" t="s">
        <v>3017</v>
      </c>
    </row>
    <row r="264" spans="1:3" x14ac:dyDescent="0.25">
      <c r="A264" s="95"/>
      <c r="B264" t="s">
        <v>189</v>
      </c>
      <c r="C264" t="s">
        <v>3018</v>
      </c>
    </row>
    <row r="265" spans="1:3" x14ac:dyDescent="0.25">
      <c r="A265" s="95"/>
      <c r="B265" t="s">
        <v>3764</v>
      </c>
      <c r="C265" t="s">
        <v>3765</v>
      </c>
    </row>
    <row r="266" spans="1:3" x14ac:dyDescent="0.25">
      <c r="A266" s="95"/>
      <c r="B266" t="s">
        <v>130</v>
      </c>
      <c r="C266" t="s">
        <v>3019</v>
      </c>
    </row>
    <row r="267" spans="1:3" x14ac:dyDescent="0.25">
      <c r="A267" s="95"/>
      <c r="B267" t="s">
        <v>3767</v>
      </c>
      <c r="C267" t="s">
        <v>3768</v>
      </c>
    </row>
    <row r="268" spans="1:3" x14ac:dyDescent="0.25">
      <c r="A268" s="95"/>
      <c r="B268" t="s">
        <v>3020</v>
      </c>
      <c r="C268" t="s">
        <v>3021</v>
      </c>
    </row>
    <row r="269" spans="1:3" x14ac:dyDescent="0.25">
      <c r="A269" s="95"/>
      <c r="B269" t="s">
        <v>81</v>
      </c>
      <c r="C269" t="s">
        <v>3022</v>
      </c>
    </row>
    <row r="270" spans="1:3" x14ac:dyDescent="0.25">
      <c r="A270" s="95"/>
      <c r="B270" t="s">
        <v>2062</v>
      </c>
      <c r="C270" t="s">
        <v>3023</v>
      </c>
    </row>
    <row r="271" spans="1:3" x14ac:dyDescent="0.25">
      <c r="A271" s="95"/>
      <c r="B271" t="s">
        <v>1699</v>
      </c>
      <c r="C271" t="s">
        <v>1699</v>
      </c>
    </row>
    <row r="272" spans="1:3" x14ac:dyDescent="0.25">
      <c r="A272" s="95"/>
      <c r="B272" t="s">
        <v>885</v>
      </c>
      <c r="C272" t="s">
        <v>3024</v>
      </c>
    </row>
    <row r="273" spans="1:3" x14ac:dyDescent="0.25">
      <c r="A273" s="95"/>
      <c r="B273" t="s">
        <v>65</v>
      </c>
      <c r="C273" t="s">
        <v>3025</v>
      </c>
    </row>
    <row r="274" spans="1:3" x14ac:dyDescent="0.25">
      <c r="A274" s="95"/>
      <c r="B274" t="s">
        <v>1642</v>
      </c>
      <c r="C274" t="s">
        <v>3026</v>
      </c>
    </row>
    <row r="275" spans="1:3" x14ac:dyDescent="0.25">
      <c r="A275" s="95"/>
      <c r="B275" t="s">
        <v>176</v>
      </c>
      <c r="C275" t="s">
        <v>3027</v>
      </c>
    </row>
    <row r="276" spans="1:3" x14ac:dyDescent="0.25">
      <c r="A276" s="95"/>
      <c r="B276" t="s">
        <v>706</v>
      </c>
      <c r="C276" t="s">
        <v>3028</v>
      </c>
    </row>
    <row r="277" spans="1:3" x14ac:dyDescent="0.25">
      <c r="A277" s="95"/>
      <c r="B277" t="s">
        <v>2644</v>
      </c>
      <c r="C277" t="s">
        <v>3775</v>
      </c>
    </row>
    <row r="278" spans="1:3" x14ac:dyDescent="0.25">
      <c r="A278" s="95"/>
      <c r="B278" t="s">
        <v>1034</v>
      </c>
      <c r="C278" t="s">
        <v>3029</v>
      </c>
    </row>
    <row r="279" spans="1:3" x14ac:dyDescent="0.25">
      <c r="A279" s="95"/>
      <c r="B279" t="s">
        <v>129</v>
      </c>
      <c r="C279" t="s">
        <v>3762</v>
      </c>
    </row>
    <row r="280" spans="1:3" x14ac:dyDescent="0.25">
      <c r="A280" s="95"/>
      <c r="B280" t="s">
        <v>561</v>
      </c>
      <c r="C280" t="s">
        <v>3030</v>
      </c>
    </row>
    <row r="281" spans="1:3" x14ac:dyDescent="0.25">
      <c r="A281" s="95"/>
      <c r="B281" t="s">
        <v>193</v>
      </c>
      <c r="C281" t="s">
        <v>3031</v>
      </c>
    </row>
    <row r="282" spans="1:3" x14ac:dyDescent="0.25">
      <c r="A282" s="95"/>
      <c r="B282" t="s">
        <v>631</v>
      </c>
      <c r="C282" t="s">
        <v>3032</v>
      </c>
    </row>
    <row r="283" spans="1:3" x14ac:dyDescent="0.25">
      <c r="A283" s="95"/>
      <c r="B283" t="s">
        <v>1125</v>
      </c>
      <c r="C283" t="s">
        <v>3033</v>
      </c>
    </row>
    <row r="284" spans="1:3" x14ac:dyDescent="0.25">
      <c r="A284" s="95"/>
      <c r="B284" t="s">
        <v>844</v>
      </c>
      <c r="C284" t="s">
        <v>3034</v>
      </c>
    </row>
    <row r="285" spans="1:3" x14ac:dyDescent="0.25">
      <c r="A285" s="95"/>
      <c r="B285" t="s">
        <v>303</v>
      </c>
      <c r="C285" t="s">
        <v>3035</v>
      </c>
    </row>
    <row r="286" spans="1:3" x14ac:dyDescent="0.25">
      <c r="A286" s="95"/>
      <c r="B286" t="s">
        <v>257</v>
      </c>
      <c r="C286" t="s">
        <v>3036</v>
      </c>
    </row>
    <row r="287" spans="1:3" x14ac:dyDescent="0.25">
      <c r="A287" s="95"/>
      <c r="B287" t="s">
        <v>1467</v>
      </c>
      <c r="C287" t="s">
        <v>3037</v>
      </c>
    </row>
    <row r="288" spans="1:3" x14ac:dyDescent="0.25">
      <c r="A288" s="95"/>
      <c r="B288" t="s">
        <v>2323</v>
      </c>
      <c r="C288" t="s">
        <v>3038</v>
      </c>
    </row>
    <row r="289" spans="1:3" x14ac:dyDescent="0.25">
      <c r="A289" s="95"/>
      <c r="B289" t="s">
        <v>89</v>
      </c>
      <c r="C289" t="s">
        <v>3039</v>
      </c>
    </row>
    <row r="290" spans="1:3" x14ac:dyDescent="0.25">
      <c r="A290" s="95"/>
      <c r="B290" t="s">
        <v>102</v>
      </c>
      <c r="C290" t="s">
        <v>3040</v>
      </c>
    </row>
    <row r="291" spans="1:3" x14ac:dyDescent="0.25">
      <c r="A291" s="95"/>
      <c r="B291" t="s">
        <v>62</v>
      </c>
      <c r="C291" t="s">
        <v>3041</v>
      </c>
    </row>
    <row r="292" spans="1:3" x14ac:dyDescent="0.25">
      <c r="A292" s="95"/>
      <c r="B292" t="s">
        <v>2590</v>
      </c>
      <c r="C292" t="s">
        <v>3042</v>
      </c>
    </row>
    <row r="293" spans="1:3" x14ac:dyDescent="0.25">
      <c r="A293" s="95"/>
      <c r="B293" t="s">
        <v>344</v>
      </c>
      <c r="C293" t="s">
        <v>3043</v>
      </c>
    </row>
    <row r="294" spans="1:3" x14ac:dyDescent="0.25">
      <c r="A294" s="95"/>
      <c r="B294" t="s">
        <v>2645</v>
      </c>
      <c r="C294" t="s">
        <v>3044</v>
      </c>
    </row>
    <row r="295" spans="1:3" x14ac:dyDescent="0.25">
      <c r="A295" s="95"/>
      <c r="B295" t="s">
        <v>3045</v>
      </c>
      <c r="C295" t="s">
        <v>3046</v>
      </c>
    </row>
    <row r="296" spans="1:3" x14ac:dyDescent="0.25">
      <c r="A296" s="95"/>
      <c r="B296" t="s">
        <v>121</v>
      </c>
      <c r="C296" t="s">
        <v>3047</v>
      </c>
    </row>
    <row r="297" spans="1:3" x14ac:dyDescent="0.25">
      <c r="A297" s="95"/>
      <c r="B297" t="s">
        <v>1082</v>
      </c>
      <c r="C297" t="s">
        <v>3048</v>
      </c>
    </row>
    <row r="298" spans="1:3" x14ac:dyDescent="0.25">
      <c r="A298" s="95"/>
      <c r="B298" t="s">
        <v>3049</v>
      </c>
      <c r="C298" t="s">
        <v>3050</v>
      </c>
    </row>
    <row r="299" spans="1:3" x14ac:dyDescent="0.25">
      <c r="A299" s="95"/>
      <c r="B299" t="s">
        <v>3222</v>
      </c>
      <c r="C299" t="s">
        <v>3759</v>
      </c>
    </row>
    <row r="300" spans="1:3" x14ac:dyDescent="0.25">
      <c r="A300" s="95"/>
      <c r="B300" t="s">
        <v>1391</v>
      </c>
      <c r="C300" t="s">
        <v>3051</v>
      </c>
    </row>
    <row r="301" spans="1:3" x14ac:dyDescent="0.25">
      <c r="A301" s="95"/>
      <c r="B301" t="s">
        <v>459</v>
      </c>
      <c r="C301" t="s">
        <v>3052</v>
      </c>
    </row>
    <row r="302" spans="1:3" x14ac:dyDescent="0.25">
      <c r="A302" s="95"/>
      <c r="B302" t="s">
        <v>232</v>
      </c>
      <c r="C302" t="s">
        <v>3053</v>
      </c>
    </row>
    <row r="303" spans="1:3" x14ac:dyDescent="0.25">
      <c r="A303" s="95"/>
      <c r="B303" t="s">
        <v>152</v>
      </c>
      <c r="C303" t="s">
        <v>3054</v>
      </c>
    </row>
    <row r="304" spans="1:3" x14ac:dyDescent="0.25">
      <c r="A304" s="95"/>
      <c r="B304" t="s">
        <v>68</v>
      </c>
      <c r="C304" t="s">
        <v>3055</v>
      </c>
    </row>
    <row r="305" spans="1:3" x14ac:dyDescent="0.25">
      <c r="A305" s="95"/>
      <c r="B305" t="s">
        <v>123</v>
      </c>
      <c r="C305" t="s">
        <v>3056</v>
      </c>
    </row>
    <row r="306" spans="1:3" x14ac:dyDescent="0.25">
      <c r="A306" s="95"/>
      <c r="B306" t="s">
        <v>92</v>
      </c>
      <c r="C306" t="s">
        <v>3057</v>
      </c>
    </row>
    <row r="307" spans="1:3" x14ac:dyDescent="0.25">
      <c r="A307" s="95"/>
      <c r="B307" t="s">
        <v>397</v>
      </c>
      <c r="C307" t="s">
        <v>3058</v>
      </c>
    </row>
    <row r="308" spans="1:3" x14ac:dyDescent="0.25">
      <c r="A308" s="95"/>
      <c r="B308" t="s">
        <v>1673</v>
      </c>
      <c r="C308" t="s">
        <v>3769</v>
      </c>
    </row>
    <row r="309" spans="1:3" x14ac:dyDescent="0.25">
      <c r="A309" s="95"/>
      <c r="B309" t="s">
        <v>263</v>
      </c>
      <c r="C309" t="s">
        <v>3059</v>
      </c>
    </row>
    <row r="310" spans="1:3" x14ac:dyDescent="0.25">
      <c r="A310" s="95"/>
      <c r="B310" t="s">
        <v>1654</v>
      </c>
      <c r="C310" t="s">
        <v>3060</v>
      </c>
    </row>
    <row r="311" spans="1:3" x14ac:dyDescent="0.25">
      <c r="A311" s="95"/>
      <c r="B311" t="s">
        <v>75</v>
      </c>
      <c r="C311" t="s">
        <v>3061</v>
      </c>
    </row>
    <row r="312" spans="1:3" x14ac:dyDescent="0.25">
      <c r="A312" s="95"/>
      <c r="B312" t="s">
        <v>316</v>
      </c>
      <c r="C312" t="s">
        <v>3062</v>
      </c>
    </row>
    <row r="313" spans="1:3" x14ac:dyDescent="0.25">
      <c r="A313" s="95"/>
      <c r="B313" t="s">
        <v>3763</v>
      </c>
    </row>
    <row r="314" spans="1:3" x14ac:dyDescent="0.25">
      <c r="A314" s="95"/>
      <c r="B314" t="s">
        <v>145</v>
      </c>
      <c r="C314" t="s">
        <v>3063</v>
      </c>
    </row>
    <row r="315" spans="1:3" x14ac:dyDescent="0.25">
      <c r="A315" s="95"/>
      <c r="B315" t="s">
        <v>613</v>
      </c>
      <c r="C315" t="s">
        <v>3064</v>
      </c>
    </row>
    <row r="316" spans="1:3" x14ac:dyDescent="0.25">
      <c r="A316" s="95"/>
      <c r="B316" t="s">
        <v>1717</v>
      </c>
      <c r="C316" t="s">
        <v>3774</v>
      </c>
    </row>
    <row r="317" spans="1:3" x14ac:dyDescent="0.25">
      <c r="A317" s="95"/>
      <c r="B317" t="s">
        <v>1675</v>
      </c>
      <c r="C317" t="s">
        <v>3773</v>
      </c>
    </row>
    <row r="318" spans="1:3" x14ac:dyDescent="0.25">
      <c r="A318" s="95"/>
    </row>
  </sheetData>
  <mergeCells count="5">
    <mergeCell ref="A2:A7"/>
    <mergeCell ref="A9:A132"/>
    <mergeCell ref="A134:A211"/>
    <mergeCell ref="A213:A216"/>
    <mergeCell ref="A218:A318"/>
  </mergeCells>
  <conditionalFormatting sqref="E58">
    <cfRule type="expression" dxfId="35" priority="15">
      <formula>$A58="FP-Cross"</formula>
    </cfRule>
    <cfRule type="expression" dxfId="34" priority="16">
      <formula>$A58="FPP"</formula>
    </cfRule>
    <cfRule type="expression" dxfId="33" priority="17">
      <formula>$A58="LIFT"</formula>
    </cfRule>
    <cfRule type="expression" dxfId="32" priority="18">
      <formula>$A58="SFP"</formula>
    </cfRule>
  </conditionalFormatting>
  <conditionalFormatting sqref="C60">
    <cfRule type="expression" dxfId="31" priority="8">
      <formula>$A60="FP-Cross"</formula>
    </cfRule>
    <cfRule type="expression" dxfId="30" priority="9">
      <formula>$A60="SFP (NP)"</formula>
    </cfRule>
    <cfRule type="expression" dxfId="29" priority="10">
      <formula>$A60="FPP/SE"</formula>
    </cfRule>
    <cfRule type="expression" dxfId="28" priority="11">
      <formula>$A60="FPP/LIFT"</formula>
    </cfRule>
    <cfRule type="expression" dxfId="27" priority="12">
      <formula>$A60="FPP"</formula>
    </cfRule>
    <cfRule type="expression" dxfId="26" priority="13">
      <formula>$A60="LIFT"</formula>
    </cfRule>
    <cfRule type="expression" dxfId="25" priority="14">
      <formula>$A60="SFP"</formula>
    </cfRule>
  </conditionalFormatting>
  <conditionalFormatting sqref="C98">
    <cfRule type="expression" dxfId="24" priority="1">
      <formula>$A98="FP-Cross"</formula>
    </cfRule>
    <cfRule type="expression" dxfId="23" priority="2">
      <formula>$A98="SFP (NP)"</formula>
    </cfRule>
    <cfRule type="expression" dxfId="22" priority="3">
      <formula>$A98="FPP/SE"</formula>
    </cfRule>
    <cfRule type="expression" dxfId="21" priority="4">
      <formula>$A98="FPP/LIFT"</formula>
    </cfRule>
    <cfRule type="expression" dxfId="20" priority="5">
      <formula>$A98="FPP"</formula>
    </cfRule>
    <cfRule type="expression" dxfId="19" priority="6">
      <formula>$A98="LIFT"</formula>
    </cfRule>
    <cfRule type="expression" dxfId="18" priority="7">
      <formula>$A98="SFP"</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01D62-4731-4E99-A658-68A9AAF3AA30}">
  <sheetPr>
    <tabColor rgb="FF92D050"/>
  </sheetPr>
  <dimension ref="A1:AQ45"/>
  <sheetViews>
    <sheetView tabSelected="1" zoomScale="70" zoomScaleNormal="70" workbookViewId="0">
      <selection activeCell="AP31" sqref="AP31"/>
    </sheetView>
  </sheetViews>
  <sheetFormatPr defaultColWidth="8.7109375" defaultRowHeight="15.75" x14ac:dyDescent="0.25"/>
  <cols>
    <col min="1" max="1" width="8.7109375" style="48" customWidth="1"/>
    <col min="2" max="19" width="8.7109375" style="26"/>
    <col min="20" max="20" width="11" style="26" customWidth="1"/>
    <col min="21" max="21" width="10.140625" style="26" customWidth="1"/>
    <col min="22" max="41" width="8.7109375" style="26"/>
    <col min="42" max="42" width="13.140625" style="26" customWidth="1"/>
    <col min="43" max="16384" width="8.7109375" style="26"/>
  </cols>
  <sheetData>
    <row r="1" spans="1:43" x14ac:dyDescent="0.25">
      <c r="A1" s="23"/>
      <c r="B1" s="24"/>
      <c r="C1" s="24"/>
      <c r="D1" s="24"/>
      <c r="E1" s="24"/>
      <c r="F1" s="24"/>
      <c r="G1" s="24"/>
      <c r="H1" s="24"/>
      <c r="I1" s="24"/>
      <c r="J1" s="24"/>
      <c r="K1" s="24"/>
      <c r="L1" s="24"/>
      <c r="M1" s="24"/>
      <c r="N1" s="24"/>
      <c r="O1" s="24"/>
      <c r="P1" s="24"/>
      <c r="Q1" s="24"/>
      <c r="R1" s="24"/>
      <c r="S1" s="24"/>
      <c r="T1" s="24"/>
      <c r="U1" s="25"/>
      <c r="V1" s="22"/>
      <c r="W1" s="23"/>
      <c r="X1" s="24"/>
      <c r="Y1" s="24"/>
      <c r="Z1" s="24"/>
      <c r="AA1" s="24"/>
      <c r="AB1" s="24"/>
      <c r="AC1" s="24"/>
      <c r="AD1" s="24"/>
      <c r="AE1" s="24"/>
      <c r="AF1" s="24"/>
      <c r="AG1" s="24"/>
      <c r="AH1" s="24"/>
      <c r="AI1" s="24"/>
      <c r="AJ1" s="24"/>
      <c r="AK1" s="24"/>
      <c r="AL1" s="24"/>
      <c r="AM1" s="24"/>
      <c r="AN1" s="24"/>
      <c r="AO1" s="24"/>
      <c r="AP1" s="24"/>
      <c r="AQ1" s="25"/>
    </row>
    <row r="2" spans="1:43" ht="15.75" customHeight="1" x14ac:dyDescent="0.25">
      <c r="A2" s="28"/>
      <c r="B2" s="103" t="s">
        <v>3659</v>
      </c>
      <c r="C2" s="103"/>
      <c r="D2" s="103"/>
      <c r="E2" s="103"/>
      <c r="F2" s="103"/>
      <c r="G2" s="103"/>
      <c r="H2" s="103"/>
      <c r="I2" s="103"/>
      <c r="J2" s="103"/>
      <c r="K2" s="103"/>
      <c r="L2" s="103"/>
      <c r="M2" s="103"/>
      <c r="N2" s="103"/>
      <c r="O2" s="103"/>
      <c r="P2" s="103"/>
      <c r="Q2" s="103"/>
      <c r="R2" s="103"/>
      <c r="S2" s="103"/>
      <c r="T2" s="103"/>
      <c r="U2" s="30"/>
      <c r="V2" s="27"/>
      <c r="W2" s="28"/>
      <c r="X2" s="103" t="s">
        <v>3660</v>
      </c>
      <c r="Y2" s="103"/>
      <c r="Z2" s="103"/>
      <c r="AA2" s="103"/>
      <c r="AB2" s="103"/>
      <c r="AC2" s="103"/>
      <c r="AD2" s="103"/>
      <c r="AE2" s="103"/>
      <c r="AF2" s="103"/>
      <c r="AG2" s="103"/>
      <c r="AH2" s="103"/>
      <c r="AI2" s="103"/>
      <c r="AJ2" s="103"/>
      <c r="AK2" s="103"/>
      <c r="AL2" s="103"/>
      <c r="AM2" s="103"/>
      <c r="AN2" s="103"/>
      <c r="AO2" s="103"/>
      <c r="AP2" s="103"/>
      <c r="AQ2" s="30"/>
    </row>
    <row r="3" spans="1:43" ht="15.75" customHeight="1" x14ac:dyDescent="0.25">
      <c r="A3" s="28"/>
      <c r="B3" s="103"/>
      <c r="C3" s="103"/>
      <c r="D3" s="103"/>
      <c r="E3" s="103"/>
      <c r="F3" s="103"/>
      <c r="G3" s="103"/>
      <c r="H3" s="103"/>
      <c r="I3" s="103"/>
      <c r="J3" s="103"/>
      <c r="K3" s="103"/>
      <c r="L3" s="103"/>
      <c r="M3" s="103"/>
      <c r="N3" s="103"/>
      <c r="O3" s="103"/>
      <c r="P3" s="103"/>
      <c r="Q3" s="103"/>
      <c r="R3" s="103"/>
      <c r="S3" s="103"/>
      <c r="T3" s="103"/>
      <c r="U3" s="30"/>
      <c r="V3" s="27"/>
      <c r="W3" s="28"/>
      <c r="X3" s="103"/>
      <c r="Y3" s="103"/>
      <c r="Z3" s="103"/>
      <c r="AA3" s="103"/>
      <c r="AB3" s="103"/>
      <c r="AC3" s="103"/>
      <c r="AD3" s="103"/>
      <c r="AE3" s="103"/>
      <c r="AF3" s="103"/>
      <c r="AG3" s="103"/>
      <c r="AH3" s="103"/>
      <c r="AI3" s="103"/>
      <c r="AJ3" s="103"/>
      <c r="AK3" s="103"/>
      <c r="AL3" s="103"/>
      <c r="AM3" s="103"/>
      <c r="AN3" s="103"/>
      <c r="AO3" s="103"/>
      <c r="AP3" s="103"/>
      <c r="AQ3" s="30"/>
    </row>
    <row r="4" spans="1:43" x14ac:dyDescent="0.25">
      <c r="A4" s="28"/>
      <c r="B4" s="29"/>
      <c r="C4" s="29"/>
      <c r="D4" s="29"/>
      <c r="E4" s="29"/>
      <c r="F4" s="29"/>
      <c r="G4" s="29"/>
      <c r="H4" s="29"/>
      <c r="I4" s="29"/>
      <c r="J4" s="29"/>
      <c r="K4" s="29"/>
      <c r="L4" s="29"/>
      <c r="M4" s="29"/>
      <c r="N4" s="29"/>
      <c r="O4" s="29"/>
      <c r="P4" s="29"/>
      <c r="Q4" s="29"/>
      <c r="R4" s="29"/>
      <c r="S4" s="29"/>
      <c r="T4" s="29"/>
      <c r="U4" s="30"/>
      <c r="V4" s="27"/>
      <c r="W4" s="28"/>
      <c r="X4" s="29"/>
      <c r="Y4" s="29"/>
      <c r="Z4" s="29"/>
      <c r="AA4" s="29"/>
      <c r="AB4" s="29"/>
      <c r="AC4" s="29"/>
      <c r="AD4" s="29"/>
      <c r="AE4" s="29"/>
      <c r="AF4" s="29"/>
      <c r="AG4" s="29"/>
      <c r="AH4" s="29"/>
      <c r="AI4" s="29"/>
      <c r="AJ4" s="29"/>
      <c r="AK4" s="29"/>
      <c r="AL4" s="29"/>
      <c r="AM4" s="29"/>
      <c r="AN4" s="29"/>
      <c r="AO4" s="29"/>
      <c r="AP4" s="29"/>
      <c r="AQ4" s="30"/>
    </row>
    <row r="5" spans="1:43" ht="15.75" customHeight="1" x14ac:dyDescent="0.25">
      <c r="A5" s="90"/>
      <c r="B5" s="102" t="s">
        <v>3065</v>
      </c>
      <c r="C5" s="102"/>
      <c r="D5" s="102"/>
      <c r="E5" s="102"/>
      <c r="F5" s="102"/>
      <c r="G5" s="102"/>
      <c r="H5" s="102"/>
      <c r="I5" s="102"/>
      <c r="J5" s="102"/>
      <c r="K5" s="102"/>
      <c r="L5" s="102"/>
      <c r="M5" s="102"/>
      <c r="N5" s="102"/>
      <c r="O5" s="102"/>
      <c r="P5" s="102"/>
      <c r="Q5" s="102"/>
      <c r="R5" s="102"/>
      <c r="S5" s="102"/>
      <c r="T5" s="102"/>
      <c r="U5" s="30"/>
      <c r="V5" s="27"/>
      <c r="W5" s="100" t="s">
        <v>3066</v>
      </c>
      <c r="X5" s="100"/>
      <c r="Y5" s="100"/>
      <c r="Z5" s="100"/>
      <c r="AA5" s="100"/>
      <c r="AB5" s="100"/>
      <c r="AC5" s="100"/>
      <c r="AD5" s="100"/>
      <c r="AE5" s="100"/>
      <c r="AF5" s="100"/>
      <c r="AG5" s="100"/>
      <c r="AH5" s="100"/>
      <c r="AI5" s="100"/>
      <c r="AJ5" s="100"/>
      <c r="AK5" s="100"/>
      <c r="AL5" s="100"/>
      <c r="AM5" s="100"/>
      <c r="AN5" s="100"/>
      <c r="AO5" s="100"/>
      <c r="AP5" s="69"/>
      <c r="AQ5" s="30"/>
    </row>
    <row r="6" spans="1:43" x14ac:dyDescent="0.25">
      <c r="A6" s="90"/>
      <c r="B6" s="102"/>
      <c r="C6" s="102"/>
      <c r="D6" s="102"/>
      <c r="E6" s="102"/>
      <c r="F6" s="102"/>
      <c r="G6" s="102"/>
      <c r="H6" s="102"/>
      <c r="I6" s="102"/>
      <c r="J6" s="102"/>
      <c r="K6" s="102"/>
      <c r="L6" s="102"/>
      <c r="M6" s="102"/>
      <c r="N6" s="102"/>
      <c r="O6" s="102"/>
      <c r="P6" s="102"/>
      <c r="Q6" s="102"/>
      <c r="R6" s="102"/>
      <c r="S6" s="102"/>
      <c r="T6" s="102"/>
      <c r="U6" s="30"/>
      <c r="V6" s="27"/>
      <c r="W6" s="100"/>
      <c r="X6" s="100"/>
      <c r="Y6" s="100"/>
      <c r="Z6" s="100"/>
      <c r="AA6" s="100"/>
      <c r="AB6" s="100"/>
      <c r="AC6" s="100"/>
      <c r="AD6" s="100"/>
      <c r="AE6" s="100"/>
      <c r="AF6" s="100"/>
      <c r="AG6" s="100"/>
      <c r="AH6" s="100"/>
      <c r="AI6" s="100"/>
      <c r="AJ6" s="100"/>
      <c r="AK6" s="100"/>
      <c r="AL6" s="100"/>
      <c r="AM6" s="100"/>
      <c r="AN6" s="100"/>
      <c r="AO6" s="100"/>
      <c r="AP6" s="69"/>
      <c r="AQ6" s="30"/>
    </row>
    <row r="7" spans="1:43" x14ac:dyDescent="0.25">
      <c r="A7" s="28"/>
      <c r="B7" s="102"/>
      <c r="C7" s="102"/>
      <c r="D7" s="102"/>
      <c r="E7" s="102"/>
      <c r="F7" s="102"/>
      <c r="G7" s="102"/>
      <c r="H7" s="102"/>
      <c r="I7" s="102"/>
      <c r="J7" s="102"/>
      <c r="K7" s="102"/>
      <c r="L7" s="102"/>
      <c r="M7" s="102"/>
      <c r="N7" s="102"/>
      <c r="O7" s="102"/>
      <c r="P7" s="102"/>
      <c r="Q7" s="102"/>
      <c r="R7" s="102"/>
      <c r="S7" s="102"/>
      <c r="T7" s="102"/>
      <c r="U7" s="30"/>
      <c r="V7" s="27"/>
      <c r="W7" s="28"/>
      <c r="X7" s="29"/>
      <c r="Y7" s="29"/>
      <c r="Z7" s="29"/>
      <c r="AA7" s="29"/>
      <c r="AB7" s="29"/>
      <c r="AC7" s="29"/>
      <c r="AD7" s="29"/>
      <c r="AE7" s="29"/>
      <c r="AF7" s="29"/>
      <c r="AG7" s="29"/>
      <c r="AH7" s="29"/>
      <c r="AI7" s="29"/>
      <c r="AJ7" s="29"/>
      <c r="AK7" s="29"/>
      <c r="AL7" s="29"/>
      <c r="AM7" s="29"/>
      <c r="AN7" s="29"/>
      <c r="AO7" s="29"/>
      <c r="AP7" s="29"/>
      <c r="AQ7" s="30"/>
    </row>
    <row r="8" spans="1:43" ht="15.75" customHeight="1" x14ac:dyDescent="0.25">
      <c r="A8" s="89"/>
      <c r="B8" s="101" t="s">
        <v>3067</v>
      </c>
      <c r="C8" s="101"/>
      <c r="D8" s="101"/>
      <c r="E8" s="101"/>
      <c r="F8" s="101"/>
      <c r="G8" s="101"/>
      <c r="H8" s="101"/>
      <c r="I8" s="101"/>
      <c r="J8" s="101"/>
      <c r="K8" s="101"/>
      <c r="L8" s="101"/>
      <c r="M8" s="101"/>
      <c r="N8" s="101"/>
      <c r="O8" s="101"/>
      <c r="P8" s="101"/>
      <c r="Q8" s="101"/>
      <c r="R8" s="101"/>
      <c r="S8" s="101"/>
      <c r="T8" s="101"/>
      <c r="U8" s="30"/>
      <c r="V8" s="27"/>
      <c r="W8" s="101" t="s">
        <v>3068</v>
      </c>
      <c r="X8" s="101"/>
      <c r="Y8" s="101"/>
      <c r="Z8" s="101"/>
      <c r="AA8" s="101"/>
      <c r="AB8" s="101"/>
      <c r="AC8" s="101"/>
      <c r="AD8" s="101"/>
      <c r="AE8" s="101"/>
      <c r="AF8" s="101"/>
      <c r="AG8" s="101"/>
      <c r="AH8" s="101"/>
      <c r="AI8" s="101"/>
      <c r="AJ8" s="101"/>
      <c r="AK8" s="101"/>
      <c r="AL8" s="101"/>
      <c r="AM8" s="101"/>
      <c r="AN8" s="101"/>
      <c r="AO8" s="31"/>
      <c r="AP8" s="31"/>
      <c r="AQ8" s="30"/>
    </row>
    <row r="9" spans="1:43" x14ac:dyDescent="0.25">
      <c r="A9" s="89"/>
      <c r="B9" s="101"/>
      <c r="C9" s="101"/>
      <c r="D9" s="101"/>
      <c r="E9" s="101"/>
      <c r="F9" s="101"/>
      <c r="G9" s="101"/>
      <c r="H9" s="101"/>
      <c r="I9" s="101"/>
      <c r="J9" s="101"/>
      <c r="K9" s="101"/>
      <c r="L9" s="101"/>
      <c r="M9" s="101"/>
      <c r="N9" s="101"/>
      <c r="O9" s="101"/>
      <c r="P9" s="101"/>
      <c r="Q9" s="101"/>
      <c r="R9" s="101"/>
      <c r="S9" s="101"/>
      <c r="T9" s="101"/>
      <c r="U9" s="30"/>
      <c r="V9" s="27"/>
      <c r="W9" s="101"/>
      <c r="X9" s="101"/>
      <c r="Y9" s="101"/>
      <c r="Z9" s="101"/>
      <c r="AA9" s="101"/>
      <c r="AB9" s="101"/>
      <c r="AC9" s="101"/>
      <c r="AD9" s="101"/>
      <c r="AE9" s="101"/>
      <c r="AF9" s="101"/>
      <c r="AG9" s="101"/>
      <c r="AH9" s="101"/>
      <c r="AI9" s="101"/>
      <c r="AJ9" s="101"/>
      <c r="AK9" s="101"/>
      <c r="AL9" s="101"/>
      <c r="AM9" s="101"/>
      <c r="AN9" s="101"/>
      <c r="AO9" s="31"/>
      <c r="AP9" s="31"/>
      <c r="AQ9" s="30"/>
    </row>
    <row r="10" spans="1:43" ht="15.75" customHeight="1" x14ac:dyDescent="0.25">
      <c r="A10" s="28"/>
      <c r="B10" s="96" t="s">
        <v>3069</v>
      </c>
      <c r="C10" s="96"/>
      <c r="D10" s="96"/>
      <c r="E10" s="96"/>
      <c r="F10" s="96"/>
      <c r="G10" s="96"/>
      <c r="H10" s="96"/>
      <c r="I10" s="96"/>
      <c r="J10" s="96"/>
      <c r="K10" s="96"/>
      <c r="L10" s="96"/>
      <c r="M10" s="96"/>
      <c r="N10" s="96"/>
      <c r="O10" s="96"/>
      <c r="P10" s="96"/>
      <c r="Q10" s="96"/>
      <c r="R10" s="96"/>
      <c r="S10" s="32"/>
      <c r="T10" s="32"/>
      <c r="U10" s="30"/>
      <c r="V10" s="27"/>
      <c r="W10" s="28"/>
      <c r="X10" s="96" t="s">
        <v>3070</v>
      </c>
      <c r="Y10" s="96"/>
      <c r="Z10" s="96"/>
      <c r="AA10" s="96"/>
      <c r="AB10" s="96"/>
      <c r="AC10" s="96"/>
      <c r="AD10" s="96"/>
      <c r="AE10" s="96"/>
      <c r="AF10" s="96"/>
      <c r="AG10" s="96"/>
      <c r="AH10" s="96"/>
      <c r="AI10" s="96"/>
      <c r="AJ10" s="96"/>
      <c r="AK10" s="96"/>
      <c r="AL10" s="96"/>
      <c r="AM10" s="96"/>
      <c r="AN10" s="96"/>
      <c r="AO10" s="32"/>
      <c r="AP10" s="32"/>
      <c r="AQ10" s="30"/>
    </row>
    <row r="11" spans="1:43" x14ac:dyDescent="0.25">
      <c r="A11" s="28"/>
      <c r="B11" s="96"/>
      <c r="C11" s="96"/>
      <c r="D11" s="96"/>
      <c r="E11" s="96"/>
      <c r="F11" s="96"/>
      <c r="G11" s="96"/>
      <c r="H11" s="96"/>
      <c r="I11" s="96"/>
      <c r="J11" s="96"/>
      <c r="K11" s="96"/>
      <c r="L11" s="96"/>
      <c r="M11" s="96"/>
      <c r="N11" s="96"/>
      <c r="O11" s="96"/>
      <c r="P11" s="96"/>
      <c r="Q11" s="96"/>
      <c r="R11" s="96"/>
      <c r="S11" s="32"/>
      <c r="T11" s="32"/>
      <c r="U11" s="30"/>
      <c r="V11" s="27"/>
      <c r="W11" s="28"/>
      <c r="X11" s="96"/>
      <c r="Y11" s="96"/>
      <c r="Z11" s="96"/>
      <c r="AA11" s="96"/>
      <c r="AB11" s="96"/>
      <c r="AC11" s="96"/>
      <c r="AD11" s="96"/>
      <c r="AE11" s="96"/>
      <c r="AF11" s="96"/>
      <c r="AG11" s="96"/>
      <c r="AH11" s="96"/>
      <c r="AI11" s="96"/>
      <c r="AJ11" s="96"/>
      <c r="AK11" s="96"/>
      <c r="AL11" s="96"/>
      <c r="AM11" s="96"/>
      <c r="AN11" s="96"/>
      <c r="AO11" s="32"/>
      <c r="AP11" s="32"/>
      <c r="AQ11" s="30"/>
    </row>
    <row r="12" spans="1:43" x14ac:dyDescent="0.25">
      <c r="A12" s="28"/>
      <c r="B12" s="96"/>
      <c r="C12" s="96"/>
      <c r="D12" s="96"/>
      <c r="E12" s="96"/>
      <c r="F12" s="96"/>
      <c r="G12" s="96"/>
      <c r="H12" s="96"/>
      <c r="I12" s="96"/>
      <c r="J12" s="96"/>
      <c r="K12" s="96"/>
      <c r="L12" s="96"/>
      <c r="M12" s="96"/>
      <c r="N12" s="96"/>
      <c r="O12" s="96"/>
      <c r="P12" s="96"/>
      <c r="Q12" s="96"/>
      <c r="R12" s="96"/>
      <c r="S12" s="32"/>
      <c r="T12" s="32"/>
      <c r="U12" s="30"/>
      <c r="V12" s="27"/>
      <c r="W12" s="28"/>
      <c r="X12" s="96"/>
      <c r="Y12" s="96"/>
      <c r="Z12" s="96"/>
      <c r="AA12" s="96"/>
      <c r="AB12" s="96"/>
      <c r="AC12" s="96"/>
      <c r="AD12" s="96"/>
      <c r="AE12" s="96"/>
      <c r="AF12" s="96"/>
      <c r="AG12" s="96"/>
      <c r="AH12" s="96"/>
      <c r="AI12" s="96"/>
      <c r="AJ12" s="96"/>
      <c r="AK12" s="96"/>
      <c r="AL12" s="96"/>
      <c r="AM12" s="96"/>
      <c r="AN12" s="96"/>
      <c r="AO12" s="32"/>
      <c r="AP12" s="32"/>
      <c r="AQ12" s="30"/>
    </row>
    <row r="13" spans="1:43" x14ac:dyDescent="0.25">
      <c r="A13" s="28"/>
      <c r="B13" s="29"/>
      <c r="C13" s="29"/>
      <c r="D13" s="29"/>
      <c r="E13" s="29"/>
      <c r="F13" s="29"/>
      <c r="G13" s="29"/>
      <c r="H13" s="29"/>
      <c r="I13" s="29"/>
      <c r="J13" s="29"/>
      <c r="K13" s="29"/>
      <c r="L13" s="29"/>
      <c r="M13" s="29"/>
      <c r="N13" s="29"/>
      <c r="O13" s="29"/>
      <c r="P13" s="29"/>
      <c r="Q13" s="29"/>
      <c r="R13" s="29"/>
      <c r="S13" s="29"/>
      <c r="T13" s="29"/>
      <c r="U13" s="30"/>
      <c r="V13" s="27"/>
      <c r="W13" s="28"/>
      <c r="X13" s="29"/>
      <c r="Y13" s="29"/>
      <c r="Z13" s="29"/>
      <c r="AA13" s="29"/>
      <c r="AB13" s="29"/>
      <c r="AC13" s="29"/>
      <c r="AD13" s="29"/>
      <c r="AE13" s="29"/>
      <c r="AF13" s="29"/>
      <c r="AG13" s="29"/>
      <c r="AH13" s="29"/>
      <c r="AI13" s="29"/>
      <c r="AJ13" s="29"/>
      <c r="AK13" s="29"/>
      <c r="AL13" s="29"/>
      <c r="AM13" s="29"/>
      <c r="AN13" s="29"/>
      <c r="AO13" s="29"/>
      <c r="AP13" s="29"/>
      <c r="AQ13" s="30"/>
    </row>
    <row r="14" spans="1:43" ht="15.75" customHeight="1" x14ac:dyDescent="0.25">
      <c r="A14" s="28"/>
      <c r="B14" s="97" t="s">
        <v>3071</v>
      </c>
      <c r="C14" s="97"/>
      <c r="D14" s="97"/>
      <c r="E14" s="97"/>
      <c r="F14" s="97"/>
      <c r="G14" s="97"/>
      <c r="H14" s="97"/>
      <c r="I14" s="97"/>
      <c r="J14" s="97"/>
      <c r="K14" s="97"/>
      <c r="L14" s="97"/>
      <c r="M14" s="97"/>
      <c r="N14" s="97"/>
      <c r="O14" s="97"/>
      <c r="P14" s="97"/>
      <c r="Q14" s="97"/>
      <c r="R14" s="97"/>
      <c r="S14" s="33"/>
      <c r="T14" s="33"/>
      <c r="U14" s="30"/>
      <c r="V14" s="27"/>
      <c r="W14" s="28"/>
      <c r="X14" s="98" t="s">
        <v>3072</v>
      </c>
      <c r="Y14" s="98"/>
      <c r="Z14" s="98"/>
      <c r="AA14" s="98"/>
      <c r="AB14" s="98"/>
      <c r="AC14" s="98"/>
      <c r="AD14" s="98"/>
      <c r="AE14" s="98"/>
      <c r="AF14" s="98"/>
      <c r="AG14" s="98"/>
      <c r="AH14" s="98"/>
      <c r="AI14" s="98"/>
      <c r="AJ14" s="98"/>
      <c r="AK14" s="98"/>
      <c r="AL14" s="98"/>
      <c r="AM14" s="98"/>
      <c r="AN14" s="98"/>
      <c r="AO14" s="33"/>
      <c r="AP14" s="33"/>
      <c r="AQ14" s="30"/>
    </row>
    <row r="15" spans="1:43" x14ac:dyDescent="0.25">
      <c r="A15" s="28"/>
      <c r="B15" s="97"/>
      <c r="C15" s="97"/>
      <c r="D15" s="97"/>
      <c r="E15" s="97"/>
      <c r="F15" s="97"/>
      <c r="G15" s="97"/>
      <c r="H15" s="97"/>
      <c r="I15" s="97"/>
      <c r="J15" s="97"/>
      <c r="K15" s="97"/>
      <c r="L15" s="97"/>
      <c r="M15" s="97"/>
      <c r="N15" s="97"/>
      <c r="O15" s="97"/>
      <c r="P15" s="97"/>
      <c r="Q15" s="97"/>
      <c r="R15" s="97"/>
      <c r="S15" s="33"/>
      <c r="T15" s="33"/>
      <c r="U15" s="30"/>
      <c r="V15" s="27"/>
      <c r="W15" s="28"/>
      <c r="X15" s="98"/>
      <c r="Y15" s="98"/>
      <c r="Z15" s="98"/>
      <c r="AA15" s="98"/>
      <c r="AB15" s="98"/>
      <c r="AC15" s="98"/>
      <c r="AD15" s="98"/>
      <c r="AE15" s="98"/>
      <c r="AF15" s="98"/>
      <c r="AG15" s="98"/>
      <c r="AH15" s="98"/>
      <c r="AI15" s="98"/>
      <c r="AJ15" s="98"/>
      <c r="AK15" s="98"/>
      <c r="AL15" s="98"/>
      <c r="AM15" s="98"/>
      <c r="AN15" s="98"/>
      <c r="AO15" s="33"/>
      <c r="AP15" s="33"/>
      <c r="AQ15" s="30"/>
    </row>
    <row r="16" spans="1:43" x14ac:dyDescent="0.25">
      <c r="A16" s="28"/>
      <c r="B16" s="29"/>
      <c r="C16" s="29"/>
      <c r="D16" s="29"/>
      <c r="E16" s="29"/>
      <c r="F16" s="29"/>
      <c r="G16" s="29"/>
      <c r="H16" s="29"/>
      <c r="I16" s="29"/>
      <c r="J16" s="29"/>
      <c r="K16" s="29"/>
      <c r="L16" s="29"/>
      <c r="M16" s="29"/>
      <c r="N16" s="29"/>
      <c r="O16" s="29"/>
      <c r="P16" s="29"/>
      <c r="Q16" s="29"/>
      <c r="R16" s="29"/>
      <c r="S16" s="29"/>
      <c r="T16" s="29"/>
      <c r="U16" s="30"/>
      <c r="V16" s="27"/>
      <c r="W16" s="28"/>
      <c r="X16" s="29"/>
      <c r="Y16" s="29"/>
      <c r="Z16" s="29"/>
      <c r="AA16" s="29"/>
      <c r="AB16" s="29"/>
      <c r="AC16" s="29"/>
      <c r="AD16" s="29"/>
      <c r="AE16" s="29"/>
      <c r="AF16" s="29"/>
      <c r="AG16" s="29"/>
      <c r="AH16" s="29"/>
      <c r="AI16" s="29"/>
      <c r="AJ16" s="29"/>
      <c r="AK16" s="29"/>
      <c r="AL16" s="29"/>
      <c r="AM16" s="29"/>
      <c r="AN16" s="29"/>
      <c r="AO16" s="29"/>
      <c r="AP16" s="29"/>
      <c r="AQ16" s="30"/>
    </row>
    <row r="17" spans="1:43" ht="15.75" customHeight="1" x14ac:dyDescent="0.25">
      <c r="A17" s="28"/>
      <c r="B17" s="97" t="s">
        <v>3073</v>
      </c>
      <c r="C17" s="97"/>
      <c r="D17" s="97"/>
      <c r="E17" s="97"/>
      <c r="F17" s="97"/>
      <c r="G17" s="97"/>
      <c r="H17" s="97"/>
      <c r="I17" s="97"/>
      <c r="J17" s="97"/>
      <c r="K17" s="97"/>
      <c r="L17" s="97"/>
      <c r="M17" s="97"/>
      <c r="N17" s="97"/>
      <c r="O17" s="97"/>
      <c r="P17" s="97"/>
      <c r="Q17" s="97"/>
      <c r="R17" s="97"/>
      <c r="S17" s="33"/>
      <c r="T17" s="33"/>
      <c r="U17" s="30"/>
      <c r="V17" s="27"/>
      <c r="W17" s="28"/>
      <c r="X17" s="99" t="s">
        <v>3074</v>
      </c>
      <c r="Y17" s="99"/>
      <c r="Z17" s="99"/>
      <c r="AA17" s="99"/>
      <c r="AB17" s="99"/>
      <c r="AC17" s="99"/>
      <c r="AD17" s="99"/>
      <c r="AE17" s="99"/>
      <c r="AF17" s="99"/>
      <c r="AG17" s="99"/>
      <c r="AH17" s="99"/>
      <c r="AI17" s="99"/>
      <c r="AJ17" s="99"/>
      <c r="AK17" s="99"/>
      <c r="AL17" s="99"/>
      <c r="AM17" s="99"/>
      <c r="AN17" s="99"/>
      <c r="AO17" s="34"/>
      <c r="AP17" s="34"/>
      <c r="AQ17" s="30"/>
    </row>
    <row r="18" spans="1:43" x14ac:dyDescent="0.25">
      <c r="A18" s="28"/>
      <c r="B18" s="97"/>
      <c r="C18" s="97"/>
      <c r="D18" s="97"/>
      <c r="E18" s="97"/>
      <c r="F18" s="97"/>
      <c r="G18" s="97"/>
      <c r="H18" s="97"/>
      <c r="I18" s="97"/>
      <c r="J18" s="97"/>
      <c r="K18" s="97"/>
      <c r="L18" s="97"/>
      <c r="M18" s="97"/>
      <c r="N18" s="97"/>
      <c r="O18" s="97"/>
      <c r="P18" s="97"/>
      <c r="Q18" s="97"/>
      <c r="R18" s="97"/>
      <c r="S18" s="33"/>
      <c r="T18" s="33"/>
      <c r="U18" s="30"/>
      <c r="V18" s="27"/>
      <c r="W18" s="28"/>
      <c r="X18" s="99"/>
      <c r="Y18" s="99"/>
      <c r="Z18" s="99"/>
      <c r="AA18" s="99"/>
      <c r="AB18" s="99"/>
      <c r="AC18" s="99"/>
      <c r="AD18" s="99"/>
      <c r="AE18" s="99"/>
      <c r="AF18" s="99"/>
      <c r="AG18" s="99"/>
      <c r="AH18" s="99"/>
      <c r="AI18" s="99"/>
      <c r="AJ18" s="99"/>
      <c r="AK18" s="99"/>
      <c r="AL18" s="99"/>
      <c r="AM18" s="99"/>
      <c r="AN18" s="99"/>
      <c r="AO18" s="34"/>
      <c r="AP18" s="34"/>
      <c r="AQ18" s="30"/>
    </row>
    <row r="19" spans="1:43" x14ac:dyDescent="0.25">
      <c r="A19" s="28"/>
      <c r="B19" s="29"/>
      <c r="C19" s="29"/>
      <c r="D19" s="29"/>
      <c r="E19" s="29"/>
      <c r="F19" s="29"/>
      <c r="G19" s="29"/>
      <c r="H19" s="29"/>
      <c r="I19" s="29"/>
      <c r="J19" s="29"/>
      <c r="K19" s="29"/>
      <c r="L19" s="29"/>
      <c r="M19" s="29"/>
      <c r="N19" s="29"/>
      <c r="O19" s="29"/>
      <c r="P19" s="29"/>
      <c r="Q19" s="29"/>
      <c r="R19" s="29"/>
      <c r="S19" s="29"/>
      <c r="T19" s="29"/>
      <c r="U19" s="30"/>
      <c r="V19" s="27"/>
      <c r="W19" s="28"/>
      <c r="X19" s="29"/>
      <c r="Y19" s="29"/>
      <c r="Z19" s="29"/>
      <c r="AA19" s="29"/>
      <c r="AB19" s="29"/>
      <c r="AC19" s="29"/>
      <c r="AD19" s="29"/>
      <c r="AE19" s="29"/>
      <c r="AF19" s="29"/>
      <c r="AG19" s="29"/>
      <c r="AH19" s="29"/>
      <c r="AI19" s="29"/>
      <c r="AJ19" s="29"/>
      <c r="AK19" s="29"/>
      <c r="AL19" s="29"/>
      <c r="AM19" s="29"/>
      <c r="AN19" s="29"/>
      <c r="AO19" s="29"/>
      <c r="AP19" s="29"/>
      <c r="AQ19" s="30"/>
    </row>
    <row r="20" spans="1:43" x14ac:dyDescent="0.25">
      <c r="A20" s="28"/>
      <c r="B20" s="35" t="s">
        <v>3075</v>
      </c>
      <c r="C20" s="29"/>
      <c r="D20" s="29"/>
      <c r="E20" s="29"/>
      <c r="F20" s="29"/>
      <c r="G20" s="29"/>
      <c r="H20" s="29"/>
      <c r="I20" s="29"/>
      <c r="J20" s="35" t="s">
        <v>3076</v>
      </c>
      <c r="K20" s="29"/>
      <c r="L20" s="29"/>
      <c r="M20" s="29"/>
      <c r="N20" s="29"/>
      <c r="O20" s="29"/>
      <c r="P20" s="29"/>
      <c r="Q20" s="29"/>
      <c r="R20" s="29"/>
      <c r="S20" s="29"/>
      <c r="T20" s="29"/>
      <c r="U20" s="29"/>
      <c r="V20" s="27"/>
      <c r="W20" s="28"/>
      <c r="X20" s="35" t="s">
        <v>3077</v>
      </c>
      <c r="Y20" s="29"/>
      <c r="Z20" s="29"/>
      <c r="AA20" s="29"/>
      <c r="AB20" s="29"/>
      <c r="AC20" s="29"/>
      <c r="AD20" s="29"/>
      <c r="AE20" s="29"/>
      <c r="AF20" s="35" t="s">
        <v>3078</v>
      </c>
      <c r="AG20" s="29"/>
      <c r="AH20" s="29"/>
      <c r="AI20" s="29"/>
      <c r="AJ20" s="29"/>
      <c r="AK20" s="29"/>
      <c r="AL20" s="29"/>
      <c r="AM20" s="29"/>
      <c r="AN20" s="29"/>
      <c r="AO20" s="29"/>
      <c r="AP20" s="29"/>
      <c r="AQ20" s="30"/>
    </row>
    <row r="21" spans="1:43" x14ac:dyDescent="0.25">
      <c r="A21" s="28"/>
      <c r="B21" s="36" t="s">
        <v>3079</v>
      </c>
      <c r="C21" s="104" t="s">
        <v>3080</v>
      </c>
      <c r="D21" s="104"/>
      <c r="E21" s="104"/>
      <c r="F21" s="29"/>
      <c r="G21" s="29"/>
      <c r="H21" s="29"/>
      <c r="I21" s="29"/>
      <c r="J21" s="29" t="s">
        <v>3081</v>
      </c>
      <c r="K21" s="29"/>
      <c r="L21" s="29"/>
      <c r="M21" s="29"/>
      <c r="N21" s="29"/>
      <c r="O21" s="29"/>
      <c r="P21" s="29"/>
      <c r="Q21" s="29"/>
      <c r="R21" s="29"/>
      <c r="S21" s="29"/>
      <c r="T21" s="29"/>
      <c r="V21" s="27"/>
      <c r="W21" s="28"/>
      <c r="X21" s="36" t="s">
        <v>3079</v>
      </c>
      <c r="Y21" s="104" t="s">
        <v>3082</v>
      </c>
      <c r="Z21" s="104"/>
      <c r="AA21" s="104"/>
      <c r="AB21" s="29"/>
      <c r="AC21" s="29"/>
      <c r="AD21" s="29"/>
      <c r="AE21" s="29"/>
      <c r="AF21" s="29" t="s">
        <v>3083</v>
      </c>
      <c r="AG21" s="29"/>
      <c r="AH21" s="29"/>
      <c r="AI21" s="29"/>
      <c r="AJ21" s="29"/>
      <c r="AK21" s="29"/>
      <c r="AL21" s="29"/>
      <c r="AM21" s="29"/>
      <c r="AN21" s="29"/>
      <c r="AO21" s="29"/>
      <c r="AP21" s="29"/>
      <c r="AQ21" s="30"/>
    </row>
    <row r="22" spans="1:43" x14ac:dyDescent="0.25">
      <c r="A22" s="28"/>
      <c r="B22" s="37" t="s">
        <v>3084</v>
      </c>
      <c r="C22" s="37" t="s">
        <v>1563</v>
      </c>
      <c r="D22" s="29"/>
      <c r="E22" s="29"/>
      <c r="F22" s="29"/>
      <c r="G22" s="29"/>
      <c r="H22" s="29"/>
      <c r="I22" s="29"/>
      <c r="J22" s="75" t="s">
        <v>3188</v>
      </c>
      <c r="K22" s="75"/>
      <c r="L22" s="75"/>
      <c r="M22" s="75"/>
      <c r="N22" s="75"/>
      <c r="O22" s="75"/>
      <c r="P22" s="75"/>
      <c r="Q22" s="75"/>
      <c r="R22" s="75"/>
      <c r="S22" s="75"/>
      <c r="T22" s="75"/>
      <c r="U22" s="29"/>
      <c r="V22" s="27"/>
      <c r="W22" s="28"/>
      <c r="X22" s="37" t="s">
        <v>3084</v>
      </c>
      <c r="Y22" s="37" t="s">
        <v>1563</v>
      </c>
      <c r="Z22" s="29"/>
      <c r="AA22" s="29"/>
      <c r="AB22" s="29"/>
      <c r="AC22" s="29"/>
      <c r="AD22" s="29"/>
      <c r="AE22" s="29"/>
      <c r="AF22" s="75" t="s">
        <v>3189</v>
      </c>
      <c r="AG22" s="75"/>
      <c r="AH22" s="75"/>
      <c r="AI22" s="75"/>
      <c r="AJ22" s="75"/>
      <c r="AK22" s="75"/>
      <c r="AL22" s="75"/>
      <c r="AM22" s="75"/>
      <c r="AN22" s="75"/>
      <c r="AO22" s="75"/>
      <c r="AP22" s="75"/>
      <c r="AQ22" s="30"/>
    </row>
    <row r="23" spans="1:43" x14ac:dyDescent="0.25">
      <c r="A23" s="28"/>
      <c r="B23" s="37" t="s">
        <v>3085</v>
      </c>
      <c r="C23" s="37" t="s">
        <v>3086</v>
      </c>
      <c r="D23" s="29"/>
      <c r="E23" s="29"/>
      <c r="F23" s="29"/>
      <c r="G23" s="29"/>
      <c r="H23" s="29"/>
      <c r="I23" s="29"/>
      <c r="J23" s="38" t="s">
        <v>3088</v>
      </c>
      <c r="K23" s="38"/>
      <c r="L23" s="38"/>
      <c r="M23" s="38"/>
      <c r="N23" s="38"/>
      <c r="O23" s="38"/>
      <c r="P23" s="38"/>
      <c r="Q23" s="38"/>
      <c r="R23" s="38"/>
      <c r="S23" s="38"/>
      <c r="T23" s="38"/>
      <c r="U23" s="30"/>
      <c r="V23" s="27"/>
      <c r="W23" s="28"/>
      <c r="X23" s="37" t="s">
        <v>3085</v>
      </c>
      <c r="Y23" s="37" t="s">
        <v>590</v>
      </c>
      <c r="Z23" s="29"/>
      <c r="AA23" s="29"/>
      <c r="AB23" s="29"/>
      <c r="AC23" s="29"/>
      <c r="AD23" s="29"/>
      <c r="AE23" s="29"/>
      <c r="AF23" s="38" t="s">
        <v>3089</v>
      </c>
      <c r="AG23" s="38"/>
      <c r="AH23" s="38"/>
      <c r="AI23" s="38"/>
      <c r="AJ23" s="38"/>
      <c r="AK23" s="38"/>
      <c r="AL23" s="38"/>
      <c r="AM23" s="38"/>
      <c r="AN23" s="38"/>
      <c r="AO23" s="38"/>
      <c r="AP23" s="38"/>
      <c r="AQ23" s="30"/>
    </row>
    <row r="24" spans="1:43" x14ac:dyDescent="0.25">
      <c r="A24" s="28"/>
      <c r="B24" s="37" t="s">
        <v>3087</v>
      </c>
      <c r="C24" s="37" t="s">
        <v>2921</v>
      </c>
      <c r="D24" s="29"/>
      <c r="E24" s="29"/>
      <c r="F24" s="29"/>
      <c r="G24" s="29"/>
      <c r="H24" s="29"/>
      <c r="I24" s="29"/>
      <c r="J24" s="76" t="s">
        <v>3092</v>
      </c>
      <c r="K24" s="76"/>
      <c r="L24" s="76"/>
      <c r="M24" s="76"/>
      <c r="N24" s="76"/>
      <c r="O24" s="76"/>
      <c r="P24" s="77"/>
      <c r="Q24" s="77"/>
      <c r="R24" s="77"/>
      <c r="S24" s="77"/>
      <c r="T24" s="77"/>
      <c r="U24" s="30"/>
      <c r="V24" s="27"/>
      <c r="W24" s="28"/>
      <c r="X24" s="37" t="s">
        <v>3087</v>
      </c>
      <c r="Y24" s="37" t="s">
        <v>144</v>
      </c>
      <c r="Z24" s="29"/>
      <c r="AA24" s="29"/>
      <c r="AB24" s="29"/>
      <c r="AC24" s="29"/>
      <c r="AD24" s="29"/>
      <c r="AE24" s="29"/>
      <c r="AF24" s="77" t="s">
        <v>3094</v>
      </c>
      <c r="AG24" s="77"/>
      <c r="AH24" s="77"/>
      <c r="AI24" s="77"/>
      <c r="AJ24" s="77"/>
      <c r="AK24" s="77"/>
      <c r="AL24" s="77"/>
      <c r="AM24" s="77"/>
      <c r="AN24" s="77"/>
      <c r="AO24" s="77"/>
      <c r="AP24" s="77"/>
      <c r="AQ24" s="30"/>
    </row>
    <row r="25" spans="1:43" x14ac:dyDescent="0.25">
      <c r="A25" s="28"/>
      <c r="B25" s="36" t="s">
        <v>3090</v>
      </c>
      <c r="C25" s="104" t="s">
        <v>3091</v>
      </c>
      <c r="D25" s="104"/>
      <c r="E25" s="104"/>
      <c r="F25" s="29"/>
      <c r="G25" s="29"/>
      <c r="H25" s="29"/>
      <c r="I25" s="29"/>
      <c r="J25" s="112" t="s">
        <v>3096</v>
      </c>
      <c r="K25" s="112"/>
      <c r="L25" s="112"/>
      <c r="M25" s="112"/>
      <c r="N25" s="112"/>
      <c r="O25" s="112"/>
      <c r="P25" s="112"/>
      <c r="Q25" s="112"/>
      <c r="R25" s="112"/>
      <c r="S25" s="112"/>
      <c r="T25" s="82"/>
      <c r="U25" s="30"/>
      <c r="V25" s="27"/>
      <c r="W25" s="28"/>
      <c r="X25" s="36" t="s">
        <v>3090</v>
      </c>
      <c r="Y25" s="104" t="s">
        <v>3093</v>
      </c>
      <c r="Z25" s="104"/>
      <c r="AA25" s="104"/>
      <c r="AB25" s="29"/>
      <c r="AC25" s="29"/>
      <c r="AD25" s="29"/>
      <c r="AE25" s="29"/>
      <c r="AF25" s="112" t="s">
        <v>3097</v>
      </c>
      <c r="AG25" s="112"/>
      <c r="AH25" s="112"/>
      <c r="AI25" s="112"/>
      <c r="AJ25" s="112"/>
      <c r="AK25" s="112"/>
      <c r="AL25" s="112"/>
      <c r="AM25" s="112"/>
      <c r="AN25" s="112"/>
      <c r="AO25" s="112"/>
      <c r="AP25" s="82"/>
      <c r="AQ25" s="30"/>
    </row>
    <row r="26" spans="1:43" x14ac:dyDescent="0.25">
      <c r="A26" s="28"/>
      <c r="B26" s="37" t="s">
        <v>3095</v>
      </c>
      <c r="C26" s="37" t="s">
        <v>2800</v>
      </c>
      <c r="D26" s="29"/>
      <c r="E26" s="29"/>
      <c r="F26" s="29"/>
      <c r="G26" s="29"/>
      <c r="H26" s="29"/>
      <c r="I26" s="29"/>
      <c r="J26" s="78" t="s">
        <v>3100</v>
      </c>
      <c r="K26" s="78"/>
      <c r="L26" s="78"/>
      <c r="M26" s="78"/>
      <c r="N26" s="78"/>
      <c r="O26" s="78"/>
      <c r="P26" s="78"/>
      <c r="Q26" s="78"/>
      <c r="R26" s="78"/>
      <c r="S26" s="78"/>
      <c r="T26" s="78"/>
      <c r="U26" s="30"/>
      <c r="V26" s="27"/>
      <c r="W26" s="28"/>
      <c r="X26" s="37" t="s">
        <v>3095</v>
      </c>
      <c r="Y26" s="37" t="s">
        <v>657</v>
      </c>
      <c r="Z26" s="29"/>
      <c r="AA26" s="29"/>
      <c r="AB26" s="29"/>
      <c r="AC26" s="29"/>
      <c r="AD26" s="29"/>
      <c r="AE26" s="29"/>
      <c r="AF26" s="78" t="s">
        <v>3101</v>
      </c>
      <c r="AG26" s="78"/>
      <c r="AH26" s="78"/>
      <c r="AI26" s="78"/>
      <c r="AJ26" s="78"/>
      <c r="AK26" s="78"/>
      <c r="AL26" s="78"/>
      <c r="AM26" s="78"/>
      <c r="AN26" s="78"/>
      <c r="AO26" s="78"/>
      <c r="AP26" s="78"/>
      <c r="AQ26" s="30"/>
    </row>
    <row r="27" spans="1:43" x14ac:dyDescent="0.25">
      <c r="A27" s="28"/>
      <c r="B27" s="37" t="s">
        <v>3098</v>
      </c>
      <c r="C27" s="37" t="s">
        <v>2918</v>
      </c>
      <c r="D27" s="29"/>
      <c r="E27" s="29"/>
      <c r="F27" s="29"/>
      <c r="G27" s="29"/>
      <c r="H27" s="29"/>
      <c r="I27" s="29"/>
      <c r="J27" s="79" t="s">
        <v>3190</v>
      </c>
      <c r="K27" s="79"/>
      <c r="L27" s="79"/>
      <c r="M27" s="79"/>
      <c r="N27" s="79"/>
      <c r="O27" s="79"/>
      <c r="P27" s="79"/>
      <c r="Q27" s="79"/>
      <c r="R27" s="79"/>
      <c r="S27" s="79"/>
      <c r="T27" s="79"/>
      <c r="U27" s="30"/>
      <c r="V27" s="27"/>
      <c r="W27" s="28"/>
      <c r="X27" s="37" t="s">
        <v>3098</v>
      </c>
      <c r="Y27" s="37" t="s">
        <v>1704</v>
      </c>
      <c r="Z27" s="29"/>
      <c r="AA27" s="29"/>
      <c r="AB27" s="29"/>
      <c r="AC27" s="29"/>
      <c r="AD27" s="29"/>
      <c r="AE27" s="29"/>
      <c r="AF27" s="79" t="s">
        <v>3191</v>
      </c>
      <c r="AG27" s="79"/>
      <c r="AH27" s="79"/>
      <c r="AI27" s="79"/>
      <c r="AJ27" s="79"/>
      <c r="AK27" s="79"/>
      <c r="AL27" s="79"/>
      <c r="AM27" s="79"/>
      <c r="AN27" s="79"/>
      <c r="AO27" s="79"/>
      <c r="AP27" s="79"/>
      <c r="AQ27" s="30"/>
    </row>
    <row r="28" spans="1:43" x14ac:dyDescent="0.25">
      <c r="A28" s="28"/>
      <c r="B28" s="37" t="s">
        <v>3099</v>
      </c>
      <c r="C28" s="37" t="s">
        <v>2830</v>
      </c>
      <c r="D28" s="29"/>
      <c r="E28" s="29"/>
      <c r="F28" s="29"/>
      <c r="G28" s="29"/>
      <c r="H28" s="29"/>
      <c r="I28" s="29"/>
      <c r="J28" s="29"/>
      <c r="K28" s="29"/>
      <c r="L28" s="29"/>
      <c r="M28" s="29"/>
      <c r="N28" s="29"/>
      <c r="O28" s="29"/>
      <c r="P28" s="29"/>
      <c r="Q28" s="29"/>
      <c r="R28" s="29"/>
      <c r="S28" s="29"/>
      <c r="T28" s="29"/>
      <c r="U28" s="30"/>
      <c r="V28" s="27"/>
      <c r="W28" s="28"/>
      <c r="X28" s="37" t="s">
        <v>3099</v>
      </c>
      <c r="Y28" s="37" t="s">
        <v>204</v>
      </c>
      <c r="Z28" s="29"/>
      <c r="AA28" s="29"/>
      <c r="AB28" s="29"/>
      <c r="AC28" s="29"/>
      <c r="AD28" s="29"/>
      <c r="AE28" s="29"/>
      <c r="AF28" s="29"/>
      <c r="AG28" s="29"/>
      <c r="AH28" s="29"/>
      <c r="AI28" s="29"/>
      <c r="AJ28" s="29"/>
      <c r="AK28" s="29"/>
      <c r="AL28" s="29"/>
      <c r="AM28" s="29"/>
      <c r="AN28" s="29"/>
      <c r="AO28" s="29"/>
      <c r="AP28" s="29"/>
      <c r="AQ28" s="30"/>
    </row>
    <row r="29" spans="1:43" x14ac:dyDescent="0.25">
      <c r="A29" s="28"/>
      <c r="B29" s="36" t="s">
        <v>3102</v>
      </c>
      <c r="C29" s="36" t="s">
        <v>3103</v>
      </c>
      <c r="D29" s="29"/>
      <c r="E29" s="29"/>
      <c r="F29" s="29"/>
      <c r="G29" s="29"/>
      <c r="H29" s="29"/>
      <c r="I29" s="29"/>
      <c r="J29" s="29"/>
      <c r="K29" s="29"/>
      <c r="L29" s="29"/>
      <c r="M29" s="29"/>
      <c r="N29" s="29"/>
      <c r="O29" s="29"/>
      <c r="P29" s="29"/>
      <c r="Q29" s="29"/>
      <c r="R29" s="29"/>
      <c r="S29" s="29"/>
      <c r="T29" s="29"/>
      <c r="U29" s="30"/>
      <c r="V29" s="27"/>
      <c r="W29" s="28"/>
      <c r="X29" s="36" t="s">
        <v>3102</v>
      </c>
      <c r="Y29" s="104" t="s">
        <v>3104</v>
      </c>
      <c r="Z29" s="104"/>
      <c r="AA29" s="104"/>
      <c r="AB29" s="29"/>
      <c r="AC29" s="29"/>
      <c r="AD29" s="29"/>
      <c r="AE29" s="29"/>
      <c r="AF29" s="108"/>
      <c r="AG29" s="108"/>
      <c r="AH29" s="108"/>
      <c r="AI29" s="108"/>
      <c r="AJ29" s="108"/>
      <c r="AK29" s="108"/>
      <c r="AL29" s="108"/>
      <c r="AM29" s="108"/>
      <c r="AN29" s="108"/>
      <c r="AO29" s="108"/>
      <c r="AP29" s="83"/>
      <c r="AQ29" s="30"/>
    </row>
    <row r="30" spans="1:43" x14ac:dyDescent="0.25">
      <c r="A30" s="28"/>
      <c r="B30" s="36" t="s">
        <v>3105</v>
      </c>
      <c r="C30" s="36" t="s">
        <v>3106</v>
      </c>
      <c r="D30" s="29"/>
      <c r="E30" s="29"/>
      <c r="F30" s="29"/>
      <c r="G30" s="29"/>
      <c r="H30" s="29"/>
      <c r="I30" s="29"/>
      <c r="J30" s="29"/>
      <c r="K30" s="29"/>
      <c r="L30" s="29"/>
      <c r="M30" s="29"/>
      <c r="N30" s="29"/>
      <c r="O30" s="29"/>
      <c r="P30" s="29"/>
      <c r="Q30" s="29"/>
      <c r="R30" s="29"/>
      <c r="S30" s="29"/>
      <c r="T30" s="29"/>
      <c r="U30" s="30"/>
      <c r="V30" s="27"/>
      <c r="W30" s="28"/>
      <c r="X30" s="36" t="s">
        <v>3105</v>
      </c>
      <c r="Y30" s="104" t="s">
        <v>3107</v>
      </c>
      <c r="Z30" s="104"/>
      <c r="AA30" s="104"/>
      <c r="AB30" s="29"/>
      <c r="AC30" s="29"/>
      <c r="AD30" s="29"/>
      <c r="AE30" s="29"/>
      <c r="AF30" s="91"/>
      <c r="AG30" s="91"/>
      <c r="AH30" s="91"/>
      <c r="AI30" s="91"/>
      <c r="AJ30" s="91"/>
      <c r="AK30" s="91"/>
      <c r="AL30" s="91"/>
      <c r="AM30" s="91"/>
      <c r="AN30" s="91"/>
      <c r="AO30" s="91"/>
      <c r="AP30" s="91"/>
      <c r="AQ30" s="30"/>
    </row>
    <row r="31" spans="1:43" x14ac:dyDescent="0.25">
      <c r="A31" s="28"/>
      <c r="B31" s="36" t="s">
        <v>3108</v>
      </c>
      <c r="C31" s="36" t="s">
        <v>3109</v>
      </c>
      <c r="D31" s="29"/>
      <c r="E31" s="29"/>
      <c r="F31" s="29"/>
      <c r="G31" s="29"/>
      <c r="H31" s="29"/>
      <c r="I31" s="29"/>
      <c r="J31" s="29"/>
      <c r="K31" s="29"/>
      <c r="L31" s="29"/>
      <c r="M31" s="29"/>
      <c r="N31" s="29"/>
      <c r="O31" s="29"/>
      <c r="P31" s="29"/>
      <c r="Q31" s="29"/>
      <c r="R31" s="29"/>
      <c r="S31" s="29"/>
      <c r="T31" s="29"/>
      <c r="U31" s="30"/>
      <c r="V31" s="27"/>
      <c r="W31" s="28"/>
      <c r="X31" s="36" t="s">
        <v>3108</v>
      </c>
      <c r="Y31" s="104" t="s">
        <v>3110</v>
      </c>
      <c r="Z31" s="104"/>
      <c r="AA31" s="104"/>
      <c r="AB31" s="29"/>
      <c r="AC31" s="29"/>
      <c r="AD31" s="29"/>
      <c r="AE31" s="29"/>
      <c r="AF31" s="29"/>
      <c r="AG31" s="29"/>
      <c r="AH31" s="29"/>
      <c r="AI31" s="29"/>
      <c r="AJ31" s="29"/>
      <c r="AK31" s="29"/>
      <c r="AL31" s="29"/>
      <c r="AM31" s="29"/>
      <c r="AN31" s="29"/>
      <c r="AO31" s="29"/>
      <c r="AP31" s="29"/>
      <c r="AQ31" s="30"/>
    </row>
    <row r="32" spans="1:43" x14ac:dyDescent="0.25">
      <c r="A32" s="28"/>
      <c r="B32" s="37" t="s">
        <v>3111</v>
      </c>
      <c r="C32" s="37" t="s">
        <v>2870</v>
      </c>
      <c r="D32" s="29"/>
      <c r="E32" s="29"/>
      <c r="F32" s="29"/>
      <c r="G32" s="29"/>
      <c r="H32" s="29"/>
      <c r="I32" s="29"/>
      <c r="J32" s="29"/>
      <c r="K32" s="29"/>
      <c r="L32" s="29"/>
      <c r="M32" s="29"/>
      <c r="N32" s="29"/>
      <c r="O32" s="29"/>
      <c r="P32" s="29"/>
      <c r="Q32" s="29"/>
      <c r="R32" s="29"/>
      <c r="S32" s="29"/>
      <c r="T32" s="29"/>
      <c r="U32" s="30"/>
      <c r="V32" s="27"/>
      <c r="W32" s="28"/>
      <c r="X32" s="37" t="s">
        <v>3111</v>
      </c>
      <c r="Y32" s="37" t="s">
        <v>1521</v>
      </c>
      <c r="Z32" s="29"/>
      <c r="AA32" s="29"/>
      <c r="AB32" s="29"/>
      <c r="AC32" s="29"/>
      <c r="AD32" s="29"/>
      <c r="AE32" s="29"/>
      <c r="AF32" s="29"/>
      <c r="AG32" s="29"/>
      <c r="AH32" s="29"/>
      <c r="AI32" s="29"/>
      <c r="AJ32" s="29"/>
      <c r="AK32" s="29"/>
      <c r="AL32" s="29"/>
      <c r="AM32" s="29"/>
      <c r="AN32" s="29"/>
      <c r="AO32" s="29"/>
      <c r="AP32" s="29"/>
      <c r="AQ32" s="30"/>
    </row>
    <row r="33" spans="1:43" x14ac:dyDescent="0.25">
      <c r="A33" s="28"/>
      <c r="B33" s="37" t="s">
        <v>3112</v>
      </c>
      <c r="C33" s="37" t="s">
        <v>2878</v>
      </c>
      <c r="D33" s="29"/>
      <c r="E33" s="29"/>
      <c r="F33" s="29"/>
      <c r="G33" s="29"/>
      <c r="H33" s="29"/>
      <c r="I33" s="29"/>
      <c r="J33" s="29"/>
      <c r="K33" s="29"/>
      <c r="L33" s="29"/>
      <c r="M33" s="29"/>
      <c r="N33" s="29"/>
      <c r="O33" s="29"/>
      <c r="P33" s="29"/>
      <c r="Q33" s="29"/>
      <c r="R33" s="29"/>
      <c r="S33" s="29"/>
      <c r="T33" s="29"/>
      <c r="U33" s="30"/>
      <c r="V33" s="27"/>
      <c r="W33" s="28"/>
      <c r="X33" s="37" t="s">
        <v>3112</v>
      </c>
      <c r="Y33" s="37" t="s">
        <v>252</v>
      </c>
      <c r="Z33" s="29"/>
      <c r="AA33" s="29"/>
      <c r="AB33" s="29"/>
      <c r="AC33" s="29"/>
      <c r="AD33" s="29"/>
      <c r="AE33" s="29"/>
      <c r="AF33" s="29"/>
      <c r="AG33" s="29"/>
      <c r="AH33" s="29"/>
      <c r="AI33" s="29"/>
      <c r="AJ33" s="29"/>
      <c r="AK33" s="29"/>
      <c r="AL33" s="29"/>
      <c r="AM33" s="29"/>
      <c r="AN33" s="29"/>
      <c r="AO33" s="29"/>
      <c r="AP33" s="29"/>
      <c r="AQ33" s="30"/>
    </row>
    <row r="34" spans="1:43" x14ac:dyDescent="0.25">
      <c r="A34" s="28"/>
      <c r="B34" s="37" t="s">
        <v>3113</v>
      </c>
      <c r="C34" s="37" t="s">
        <v>2881</v>
      </c>
      <c r="D34" s="29"/>
      <c r="E34" s="29"/>
      <c r="F34" s="29"/>
      <c r="G34" s="29"/>
      <c r="H34" s="29"/>
      <c r="I34" s="29"/>
      <c r="J34" s="29"/>
      <c r="K34" s="29"/>
      <c r="L34" s="29"/>
      <c r="M34" s="29"/>
      <c r="N34" s="29"/>
      <c r="O34" s="29"/>
      <c r="P34" s="29"/>
      <c r="Q34" s="29"/>
      <c r="R34" s="29"/>
      <c r="S34" s="29"/>
      <c r="T34" s="29"/>
      <c r="U34" s="30"/>
      <c r="V34" s="27"/>
      <c r="W34" s="28"/>
      <c r="X34" s="37" t="s">
        <v>3113</v>
      </c>
      <c r="Y34" s="37" t="s">
        <v>1091</v>
      </c>
      <c r="Z34" s="29"/>
      <c r="AA34" s="29"/>
      <c r="AB34" s="29"/>
      <c r="AC34" s="29"/>
      <c r="AD34" s="29"/>
      <c r="AE34" s="29"/>
      <c r="AF34" s="29"/>
      <c r="AG34" s="29"/>
      <c r="AH34" s="29"/>
      <c r="AI34" s="29"/>
      <c r="AJ34" s="29"/>
      <c r="AK34" s="29"/>
      <c r="AL34" s="29"/>
      <c r="AM34" s="29"/>
      <c r="AN34" s="29"/>
      <c r="AO34" s="29"/>
      <c r="AP34" s="29"/>
      <c r="AQ34" s="30"/>
    </row>
    <row r="35" spans="1:43" x14ac:dyDescent="0.25">
      <c r="A35" s="28"/>
      <c r="B35" s="36" t="s">
        <v>3114</v>
      </c>
      <c r="C35" s="104" t="s">
        <v>3115</v>
      </c>
      <c r="D35" s="104"/>
      <c r="E35" s="104"/>
      <c r="F35" s="29"/>
      <c r="G35" s="29"/>
      <c r="H35" s="29"/>
      <c r="I35" s="29"/>
      <c r="J35" s="29"/>
      <c r="K35" s="29"/>
      <c r="L35" s="29"/>
      <c r="M35" s="29"/>
      <c r="N35" s="29"/>
      <c r="O35" s="29"/>
      <c r="P35" s="29"/>
      <c r="Q35" s="29"/>
      <c r="R35" s="29"/>
      <c r="S35" s="29"/>
      <c r="T35" s="29"/>
      <c r="U35" s="30"/>
      <c r="V35" s="27"/>
      <c r="W35" s="28"/>
      <c r="X35" s="36" t="s">
        <v>3114</v>
      </c>
      <c r="Y35" s="104" t="s">
        <v>3116</v>
      </c>
      <c r="Z35" s="104"/>
      <c r="AA35" s="104"/>
      <c r="AB35" s="29"/>
      <c r="AC35" s="35"/>
      <c r="AD35" s="29"/>
      <c r="AE35" s="29"/>
      <c r="AF35" s="29"/>
      <c r="AG35" s="29"/>
      <c r="AH35" s="29"/>
      <c r="AI35" s="29"/>
      <c r="AJ35" s="29"/>
      <c r="AK35" s="29"/>
      <c r="AL35" s="29"/>
      <c r="AM35" s="29"/>
      <c r="AN35" s="29"/>
      <c r="AO35" s="29"/>
      <c r="AP35" s="29"/>
      <c r="AQ35" s="30"/>
    </row>
    <row r="36" spans="1:43" x14ac:dyDescent="0.25">
      <c r="A36" s="28"/>
      <c r="B36" s="36"/>
      <c r="C36" s="108"/>
      <c r="D36" s="108"/>
      <c r="E36" s="108"/>
      <c r="F36" s="29"/>
      <c r="G36" s="29"/>
      <c r="H36" s="29"/>
      <c r="I36" s="29"/>
      <c r="J36" s="29"/>
      <c r="K36" s="29"/>
      <c r="L36" s="29"/>
      <c r="M36" s="29"/>
      <c r="N36" s="29"/>
      <c r="O36" s="29"/>
      <c r="P36" s="29"/>
      <c r="Q36" s="29"/>
      <c r="R36" s="29"/>
      <c r="S36" s="29"/>
      <c r="T36" s="29"/>
      <c r="U36" s="30"/>
      <c r="V36" s="27"/>
      <c r="W36" s="28"/>
      <c r="X36" s="36"/>
      <c r="Y36" s="108"/>
      <c r="Z36" s="108"/>
      <c r="AA36" s="108"/>
      <c r="AB36" s="29"/>
      <c r="AC36" s="108"/>
      <c r="AD36" s="108"/>
      <c r="AE36" s="108"/>
      <c r="AF36" s="108"/>
      <c r="AG36" s="108"/>
      <c r="AH36" s="108"/>
      <c r="AI36" s="108"/>
      <c r="AJ36" s="108"/>
      <c r="AK36" s="29"/>
      <c r="AL36" s="29"/>
      <c r="AM36" s="29"/>
      <c r="AN36" s="29"/>
      <c r="AO36" s="29"/>
      <c r="AP36" s="29"/>
      <c r="AQ36" s="30"/>
    </row>
    <row r="37" spans="1:43" ht="15.75" customHeight="1" thickBot="1" x14ac:dyDescent="0.3">
      <c r="A37" s="28"/>
      <c r="B37" s="29"/>
      <c r="C37" s="29"/>
      <c r="D37" s="29"/>
      <c r="E37" s="29"/>
      <c r="F37" s="29"/>
      <c r="G37" s="29"/>
      <c r="H37" s="29"/>
      <c r="I37" s="29"/>
      <c r="J37" s="29"/>
      <c r="K37" s="29"/>
      <c r="L37" s="29"/>
      <c r="M37" s="29"/>
      <c r="N37" s="29"/>
      <c r="O37" s="29"/>
      <c r="P37" s="29"/>
      <c r="Q37" s="29"/>
      <c r="R37" s="29"/>
      <c r="S37" s="29"/>
      <c r="T37" s="29"/>
      <c r="U37" s="30"/>
      <c r="V37" s="27"/>
      <c r="W37" s="28"/>
      <c r="X37" s="29"/>
      <c r="Y37" s="29"/>
      <c r="Z37" s="29"/>
      <c r="AA37" s="29"/>
      <c r="AB37" s="29"/>
      <c r="AC37" s="29"/>
      <c r="AD37" s="29"/>
      <c r="AE37" s="29"/>
      <c r="AF37" s="29"/>
      <c r="AG37" s="29"/>
      <c r="AH37" s="29"/>
      <c r="AI37" s="29"/>
      <c r="AJ37" s="29"/>
      <c r="AK37" s="29"/>
      <c r="AL37" s="29"/>
      <c r="AM37" s="29"/>
      <c r="AN37" s="29"/>
      <c r="AO37" s="29"/>
      <c r="AP37" s="29"/>
      <c r="AQ37" s="30"/>
    </row>
    <row r="38" spans="1:43" ht="15.75" customHeight="1" x14ac:dyDescent="0.25">
      <c r="A38" s="39"/>
      <c r="B38" s="113" t="s">
        <v>3117</v>
      </c>
      <c r="C38" s="114"/>
      <c r="D38" s="114"/>
      <c r="E38" s="114"/>
      <c r="F38" s="114"/>
      <c r="G38" s="114"/>
      <c r="H38" s="114"/>
      <c r="I38" s="114"/>
      <c r="J38" s="114"/>
      <c r="K38" s="114"/>
      <c r="L38" s="114"/>
      <c r="M38" s="114"/>
      <c r="N38" s="114"/>
      <c r="O38" s="114"/>
      <c r="P38" s="114"/>
      <c r="Q38" s="114"/>
      <c r="R38" s="115"/>
      <c r="S38" s="39"/>
      <c r="T38" s="39"/>
      <c r="U38" s="30"/>
      <c r="V38" s="39"/>
      <c r="W38" s="39"/>
      <c r="X38" s="113" t="s">
        <v>3118</v>
      </c>
      <c r="Y38" s="114"/>
      <c r="Z38" s="114"/>
      <c r="AA38" s="114"/>
      <c r="AB38" s="114"/>
      <c r="AC38" s="114"/>
      <c r="AD38" s="114"/>
      <c r="AE38" s="114"/>
      <c r="AF38" s="114"/>
      <c r="AG38" s="114"/>
      <c r="AH38" s="114"/>
      <c r="AI38" s="114"/>
      <c r="AJ38" s="114"/>
      <c r="AK38" s="114"/>
      <c r="AL38" s="114"/>
      <c r="AM38" s="114"/>
      <c r="AN38" s="115"/>
      <c r="AO38" s="39"/>
      <c r="AP38" s="39"/>
      <c r="AQ38" s="30"/>
    </row>
    <row r="39" spans="1:43" ht="15.75" customHeight="1" x14ac:dyDescent="0.25">
      <c r="A39" s="40"/>
      <c r="B39" s="116" t="s">
        <v>3119</v>
      </c>
      <c r="C39" s="117"/>
      <c r="D39" s="117"/>
      <c r="E39" s="117"/>
      <c r="F39" s="117"/>
      <c r="G39" s="117"/>
      <c r="H39" s="117"/>
      <c r="I39" s="117"/>
      <c r="J39" s="117"/>
      <c r="K39" s="117"/>
      <c r="L39" s="117"/>
      <c r="M39" s="117"/>
      <c r="N39" s="117"/>
      <c r="O39" s="117"/>
      <c r="P39" s="117"/>
      <c r="Q39" s="117"/>
      <c r="R39" s="118"/>
      <c r="S39" s="40"/>
      <c r="T39" s="40"/>
      <c r="U39" s="30"/>
      <c r="V39" s="40"/>
      <c r="W39" s="40"/>
      <c r="X39" s="116" t="s">
        <v>3120</v>
      </c>
      <c r="Y39" s="117"/>
      <c r="Z39" s="117"/>
      <c r="AA39" s="117"/>
      <c r="AB39" s="117"/>
      <c r="AC39" s="117"/>
      <c r="AD39" s="117"/>
      <c r="AE39" s="117"/>
      <c r="AF39" s="117"/>
      <c r="AG39" s="117"/>
      <c r="AH39" s="117"/>
      <c r="AI39" s="117"/>
      <c r="AJ39" s="117"/>
      <c r="AK39" s="117"/>
      <c r="AL39" s="117"/>
      <c r="AM39" s="117"/>
      <c r="AN39" s="118"/>
      <c r="AO39" s="40"/>
      <c r="AP39" s="40"/>
      <c r="AQ39" s="30"/>
    </row>
    <row r="40" spans="1:43" x14ac:dyDescent="0.25">
      <c r="A40" s="40"/>
      <c r="B40" s="116"/>
      <c r="C40" s="117"/>
      <c r="D40" s="117"/>
      <c r="E40" s="117"/>
      <c r="F40" s="117"/>
      <c r="G40" s="117"/>
      <c r="H40" s="117"/>
      <c r="I40" s="117"/>
      <c r="J40" s="117"/>
      <c r="K40" s="117"/>
      <c r="L40" s="117"/>
      <c r="M40" s="117"/>
      <c r="N40" s="117"/>
      <c r="O40" s="117"/>
      <c r="P40" s="117"/>
      <c r="Q40" s="117"/>
      <c r="R40" s="118"/>
      <c r="S40" s="40"/>
      <c r="T40" s="40"/>
      <c r="U40" s="30"/>
      <c r="V40" s="40"/>
      <c r="W40" s="40"/>
      <c r="X40" s="116"/>
      <c r="Y40" s="117"/>
      <c r="Z40" s="117"/>
      <c r="AA40" s="117"/>
      <c r="AB40" s="117"/>
      <c r="AC40" s="117"/>
      <c r="AD40" s="117"/>
      <c r="AE40" s="117"/>
      <c r="AF40" s="117"/>
      <c r="AG40" s="117"/>
      <c r="AH40" s="117"/>
      <c r="AI40" s="117"/>
      <c r="AJ40" s="117"/>
      <c r="AK40" s="117"/>
      <c r="AL40" s="117"/>
      <c r="AM40" s="117"/>
      <c r="AN40" s="118"/>
      <c r="AO40" s="40"/>
      <c r="AP40" s="40"/>
      <c r="AQ40" s="30"/>
    </row>
    <row r="41" spans="1:43" x14ac:dyDescent="0.25">
      <c r="A41" s="41"/>
      <c r="B41" s="105"/>
      <c r="C41" s="106"/>
      <c r="D41" s="106"/>
      <c r="E41" s="106"/>
      <c r="F41" s="106"/>
      <c r="G41" s="106"/>
      <c r="H41" s="106"/>
      <c r="I41" s="106"/>
      <c r="J41" s="106"/>
      <c r="K41" s="106"/>
      <c r="L41" s="106"/>
      <c r="M41" s="106"/>
      <c r="N41" s="106"/>
      <c r="O41" s="106"/>
      <c r="P41" s="106"/>
      <c r="Q41" s="106"/>
      <c r="R41" s="107"/>
      <c r="S41" s="42"/>
      <c r="T41" s="42"/>
      <c r="U41" s="30"/>
      <c r="V41" s="27"/>
      <c r="W41" s="41"/>
      <c r="X41" s="105"/>
      <c r="Y41" s="106"/>
      <c r="Z41" s="106"/>
      <c r="AA41" s="106"/>
      <c r="AB41" s="106"/>
      <c r="AC41" s="106"/>
      <c r="AD41" s="106"/>
      <c r="AE41" s="106"/>
      <c r="AF41" s="106"/>
      <c r="AG41" s="106"/>
      <c r="AH41" s="106"/>
      <c r="AI41" s="106"/>
      <c r="AJ41" s="106"/>
      <c r="AK41" s="106"/>
      <c r="AL41" s="106"/>
      <c r="AM41" s="106"/>
      <c r="AN41" s="107"/>
      <c r="AO41" s="84"/>
      <c r="AP41" s="42"/>
      <c r="AQ41" s="30"/>
    </row>
    <row r="42" spans="1:43" x14ac:dyDescent="0.25">
      <c r="A42" s="41"/>
      <c r="B42" s="109" t="s">
        <v>3196</v>
      </c>
      <c r="C42" s="110"/>
      <c r="D42" s="110"/>
      <c r="E42" s="110"/>
      <c r="F42" s="110"/>
      <c r="G42" s="110"/>
      <c r="H42" s="110"/>
      <c r="I42" s="110"/>
      <c r="J42" s="110"/>
      <c r="K42" s="110"/>
      <c r="L42" s="110"/>
      <c r="M42" s="110"/>
      <c r="N42" s="110"/>
      <c r="O42" s="110"/>
      <c r="P42" s="110"/>
      <c r="Q42" s="110"/>
      <c r="R42" s="111"/>
      <c r="S42" s="42"/>
      <c r="T42" s="42"/>
      <c r="U42" s="30"/>
      <c r="V42" s="27"/>
      <c r="W42" s="88"/>
      <c r="X42" s="109" t="s">
        <v>3192</v>
      </c>
      <c r="Y42" s="110"/>
      <c r="Z42" s="110"/>
      <c r="AA42" s="110"/>
      <c r="AB42" s="110"/>
      <c r="AC42" s="110"/>
      <c r="AD42" s="110"/>
      <c r="AE42" s="110"/>
      <c r="AF42" s="110"/>
      <c r="AG42" s="110"/>
      <c r="AH42" s="110"/>
      <c r="AI42" s="110"/>
      <c r="AJ42" s="110"/>
      <c r="AK42" s="110"/>
      <c r="AL42" s="110"/>
      <c r="AM42" s="110"/>
      <c r="AN42" s="111"/>
      <c r="AO42" s="81"/>
      <c r="AP42" s="43"/>
      <c r="AQ42" s="30"/>
    </row>
    <row r="43" spans="1:43" ht="16.5" thickBot="1" x14ac:dyDescent="0.3">
      <c r="A43" s="41"/>
      <c r="B43" s="85"/>
      <c r="C43" s="86"/>
      <c r="D43" s="86"/>
      <c r="E43" s="86"/>
      <c r="F43" s="86"/>
      <c r="G43" s="86"/>
      <c r="H43" s="86"/>
      <c r="I43" s="86"/>
      <c r="J43" s="86"/>
      <c r="K43" s="86"/>
      <c r="L43" s="86"/>
      <c r="M43" s="86"/>
      <c r="N43" s="86"/>
      <c r="O43" s="86"/>
      <c r="P43" s="86"/>
      <c r="Q43" s="86"/>
      <c r="R43" s="87"/>
      <c r="S43" s="42"/>
      <c r="T43" s="42"/>
      <c r="U43" s="30"/>
      <c r="V43" s="27"/>
      <c r="W43" s="89"/>
      <c r="X43" s="85"/>
      <c r="Y43" s="86"/>
      <c r="Z43" s="86"/>
      <c r="AA43" s="86"/>
      <c r="AB43" s="86"/>
      <c r="AC43" s="86"/>
      <c r="AD43" s="86"/>
      <c r="AE43" s="86"/>
      <c r="AF43" s="86"/>
      <c r="AG43" s="86"/>
      <c r="AH43" s="86"/>
      <c r="AI43" s="86"/>
      <c r="AJ43" s="86"/>
      <c r="AK43" s="86"/>
      <c r="AL43" s="86"/>
      <c r="AM43" s="86"/>
      <c r="AN43" s="87"/>
      <c r="AO43" s="80"/>
      <c r="AP43" s="31"/>
      <c r="AQ43" s="30"/>
    </row>
    <row r="44" spans="1:43" ht="15.75" customHeight="1" x14ac:dyDescent="0.25">
      <c r="A44" s="41"/>
      <c r="B44" s="41"/>
      <c r="C44" s="41"/>
      <c r="D44" s="41"/>
      <c r="E44" s="41"/>
      <c r="F44" s="41"/>
      <c r="G44" s="42"/>
      <c r="H44" s="42"/>
      <c r="I44" s="42"/>
      <c r="J44" s="42"/>
      <c r="K44" s="42"/>
      <c r="L44" s="42"/>
      <c r="M44" s="42"/>
      <c r="N44" s="42"/>
      <c r="O44" s="42"/>
      <c r="P44" s="42"/>
      <c r="Q44" s="42"/>
      <c r="R44" s="42"/>
      <c r="S44" s="42"/>
      <c r="T44" s="42"/>
      <c r="U44" s="30"/>
      <c r="V44" s="27"/>
      <c r="W44" s="89"/>
      <c r="X44" s="89"/>
      <c r="Y44" s="89"/>
      <c r="Z44" s="89"/>
      <c r="AA44" s="89"/>
      <c r="AB44" s="89"/>
      <c r="AC44" s="89"/>
      <c r="AD44" s="89"/>
      <c r="AE44" s="89"/>
      <c r="AF44" s="89"/>
      <c r="AG44" s="89"/>
      <c r="AH44" s="89"/>
      <c r="AI44" s="89"/>
      <c r="AJ44" s="89"/>
      <c r="AK44" s="89"/>
      <c r="AL44" s="89"/>
      <c r="AM44" s="80"/>
      <c r="AN44" s="80"/>
      <c r="AO44" s="80"/>
      <c r="AP44" s="31"/>
      <c r="AQ44" s="30"/>
    </row>
    <row r="45" spans="1:43" x14ac:dyDescent="0.25">
      <c r="A45" s="45"/>
      <c r="B45" s="46"/>
      <c r="C45" s="46"/>
      <c r="D45" s="46"/>
      <c r="E45" s="46"/>
      <c r="F45" s="46"/>
      <c r="G45" s="46"/>
      <c r="H45" s="46"/>
      <c r="I45" s="46"/>
      <c r="J45" s="46"/>
      <c r="K45" s="46"/>
      <c r="L45" s="46"/>
      <c r="M45" s="46"/>
      <c r="N45" s="46"/>
      <c r="O45" s="46"/>
      <c r="P45" s="46"/>
      <c r="Q45" s="46"/>
      <c r="R45" s="46"/>
      <c r="S45" s="46"/>
      <c r="T45" s="46"/>
      <c r="U45" s="47"/>
      <c r="V45" s="44"/>
      <c r="W45" s="45"/>
      <c r="X45" s="46"/>
      <c r="Y45" s="46"/>
      <c r="Z45" s="46"/>
      <c r="AA45" s="46"/>
      <c r="AB45" s="46"/>
      <c r="AC45" s="46"/>
      <c r="AD45" s="46"/>
      <c r="AE45" s="46"/>
      <c r="AF45" s="46"/>
      <c r="AG45" s="46"/>
      <c r="AH45" s="46"/>
      <c r="AI45" s="46"/>
      <c r="AJ45" s="46"/>
      <c r="AK45" s="46"/>
      <c r="AL45" s="46"/>
      <c r="AM45" s="46"/>
      <c r="AN45" s="46"/>
      <c r="AO45" s="46"/>
      <c r="AP45" s="46"/>
      <c r="AQ45" s="47"/>
    </row>
  </sheetData>
  <sheetProtection formatCells="0" formatColumns="0" formatRows="0" insertColumns="0" insertRows="0" deleteColumns="0" deleteRows="0" sort="0" autoFilter="0"/>
  <mergeCells count="35">
    <mergeCell ref="X42:AN42"/>
    <mergeCell ref="B42:R42"/>
    <mergeCell ref="J25:S25"/>
    <mergeCell ref="AF25:AO25"/>
    <mergeCell ref="AF29:AO29"/>
    <mergeCell ref="AC36:AJ36"/>
    <mergeCell ref="B38:R38"/>
    <mergeCell ref="X38:AN38"/>
    <mergeCell ref="B39:R40"/>
    <mergeCell ref="X39:AN40"/>
    <mergeCell ref="Y29:AA29"/>
    <mergeCell ref="Y30:AA30"/>
    <mergeCell ref="Y31:AA31"/>
    <mergeCell ref="C35:E35"/>
    <mergeCell ref="Y35:AA35"/>
    <mergeCell ref="C36:E36"/>
    <mergeCell ref="Y21:AA21"/>
    <mergeCell ref="C25:E25"/>
    <mergeCell ref="Y25:AA25"/>
    <mergeCell ref="C21:E21"/>
    <mergeCell ref="B41:R41"/>
    <mergeCell ref="X41:AN41"/>
    <mergeCell ref="Y36:AA36"/>
    <mergeCell ref="W5:AO6"/>
    <mergeCell ref="W8:AN9"/>
    <mergeCell ref="B5:T7"/>
    <mergeCell ref="B8:T9"/>
    <mergeCell ref="B2:T3"/>
    <mergeCell ref="X2:AP3"/>
    <mergeCell ref="B10:R12"/>
    <mergeCell ref="X10:AN12"/>
    <mergeCell ref="B14:R15"/>
    <mergeCell ref="X14:AN15"/>
    <mergeCell ref="B17:R18"/>
    <mergeCell ref="X17:AN18"/>
  </mergeCells>
  <pageMargins left="0.7" right="0.7" top="0.75" bottom="0.75" header="0.3" footer="0.3"/>
  <pageSetup paperSize="9" scale="7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A7E68-A9D5-455D-A066-D5DA135822C2}">
  <sheetPr>
    <tabColor rgb="FF92D050"/>
  </sheetPr>
  <dimension ref="A1:AN451"/>
  <sheetViews>
    <sheetView zoomScale="80" zoomScaleNormal="80" workbookViewId="0">
      <pane xSplit="2" topLeftCell="C1" activePane="topRight" state="frozen"/>
      <selection activeCell="L29" sqref="L29:U29"/>
      <selection pane="topRight" activeCell="AI12" sqref="AI12"/>
    </sheetView>
  </sheetViews>
  <sheetFormatPr defaultColWidth="11.7109375" defaultRowHeight="29.25" customHeight="1" x14ac:dyDescent="0.25"/>
  <cols>
    <col min="1" max="1" width="15.85546875" style="1" bestFit="1" customWidth="1"/>
    <col min="2" max="2" width="19" style="1" bestFit="1" customWidth="1"/>
    <col min="3" max="3" width="15.85546875" style="1" bestFit="1" customWidth="1"/>
    <col min="4" max="4" width="15.140625" style="2" customWidth="1"/>
    <col min="5" max="5" width="215.28515625" style="52" customWidth="1"/>
    <col min="6" max="6" width="53.85546875" style="2" customWidth="1"/>
    <col min="7" max="7" width="40.7109375" style="2" customWidth="1"/>
    <col min="8" max="8" width="69.85546875" style="1" customWidth="1"/>
    <col min="9" max="9" width="29.85546875" style="1" customWidth="1"/>
    <col min="10" max="10" width="76" style="1" customWidth="1"/>
    <col min="11" max="11" width="40.7109375" style="1" customWidth="1"/>
    <col min="12" max="12" width="69.85546875" style="1" customWidth="1"/>
    <col min="13" max="13" width="24.5703125" style="1" customWidth="1"/>
    <col min="14" max="14" width="76" style="1" customWidth="1"/>
    <col min="15" max="15" width="40.7109375" style="1" customWidth="1"/>
    <col min="16" max="16" width="62.28515625" style="1" customWidth="1"/>
    <col min="17" max="17" width="25.140625" style="1" customWidth="1"/>
    <col min="18" max="18" width="76" style="1" customWidth="1"/>
    <col min="19" max="19" width="40.7109375" style="1" customWidth="1"/>
    <col min="20" max="20" width="62.28515625" style="1" bestFit="1" customWidth="1"/>
    <col min="21" max="24" width="50.85546875" style="1" customWidth="1"/>
    <col min="25" max="25" width="69.85546875" style="1" customWidth="1"/>
    <col min="26" max="26" width="25.140625" style="1" customWidth="1"/>
    <col min="27" max="27" width="68.85546875" style="1" customWidth="1"/>
    <col min="28" max="28" width="40.7109375" style="1" customWidth="1"/>
    <col min="29" max="29" width="70.85546875" style="1" customWidth="1"/>
    <col min="30" max="30" width="26.5703125" style="1" customWidth="1"/>
    <col min="31" max="31" width="68.85546875" style="1" customWidth="1"/>
    <col min="32" max="32" width="40.7109375" style="1" customWidth="1"/>
    <col min="33" max="33" width="69.85546875" style="1" customWidth="1"/>
    <col min="34" max="34" width="25.140625" style="1" customWidth="1"/>
    <col min="35" max="35" width="68.85546875" style="1" customWidth="1"/>
    <col min="36" max="36" width="36.85546875" style="1" customWidth="1"/>
    <col min="37" max="37" width="29.85546875" style="1" bestFit="1" customWidth="1"/>
    <col min="38" max="38" width="28.5703125" style="1" customWidth="1"/>
    <col min="39" max="39" width="29.7109375" style="1" bestFit="1" customWidth="1"/>
    <col min="40" max="40" width="30.5703125" style="1" customWidth="1"/>
    <col min="41" max="16384" width="11.7109375" style="1"/>
  </cols>
  <sheetData>
    <row r="1" spans="1:40" ht="36.75" customHeight="1" x14ac:dyDescent="0.25">
      <c r="A1" s="49" t="s">
        <v>3121</v>
      </c>
      <c r="B1" s="49" t="s">
        <v>3</v>
      </c>
      <c r="C1" s="49" t="s">
        <v>4</v>
      </c>
      <c r="D1" s="49" t="s">
        <v>3122</v>
      </c>
      <c r="E1" s="51" t="s">
        <v>3123</v>
      </c>
      <c r="F1" s="49" t="s">
        <v>3124</v>
      </c>
      <c r="G1" s="49" t="s">
        <v>2661</v>
      </c>
      <c r="H1" s="49" t="s">
        <v>8</v>
      </c>
      <c r="I1" s="49" t="s">
        <v>3125</v>
      </c>
      <c r="J1" s="49" t="s">
        <v>3126</v>
      </c>
      <c r="K1" s="49" t="s">
        <v>11</v>
      </c>
      <c r="L1" s="49" t="s">
        <v>14</v>
      </c>
      <c r="M1" s="49" t="s">
        <v>3127</v>
      </c>
      <c r="N1" s="49" t="s">
        <v>3128</v>
      </c>
      <c r="O1" s="49" t="s">
        <v>17</v>
      </c>
      <c r="P1" s="49" t="s">
        <v>20</v>
      </c>
      <c r="Q1" s="49" t="s">
        <v>3129</v>
      </c>
      <c r="R1" s="49" t="s">
        <v>3130</v>
      </c>
      <c r="S1" s="49" t="s">
        <v>23</v>
      </c>
      <c r="T1" s="49" t="s">
        <v>3131</v>
      </c>
      <c r="U1" s="49" t="s">
        <v>3132</v>
      </c>
      <c r="V1" s="49" t="s">
        <v>3133</v>
      </c>
      <c r="W1" s="49" t="s">
        <v>3134</v>
      </c>
      <c r="X1" s="49" t="s">
        <v>30</v>
      </c>
      <c r="Y1" s="49" t="s">
        <v>33</v>
      </c>
      <c r="Z1" s="49" t="s">
        <v>3135</v>
      </c>
      <c r="AA1" s="49" t="s">
        <v>3136</v>
      </c>
      <c r="AB1" s="49" t="s">
        <v>36</v>
      </c>
      <c r="AC1" s="49" t="s">
        <v>39</v>
      </c>
      <c r="AD1" s="49" t="s">
        <v>3137</v>
      </c>
      <c r="AE1" s="49" t="s">
        <v>3138</v>
      </c>
      <c r="AF1" s="49" t="s">
        <v>42</v>
      </c>
      <c r="AG1" s="49" t="s">
        <v>45</v>
      </c>
      <c r="AH1" s="49" t="s">
        <v>3139</v>
      </c>
      <c r="AI1" s="49" t="s">
        <v>3140</v>
      </c>
      <c r="AJ1" s="49" t="s">
        <v>48</v>
      </c>
      <c r="AK1" s="49" t="s">
        <v>3141</v>
      </c>
      <c r="AL1" s="49" t="s">
        <v>3142</v>
      </c>
      <c r="AM1" s="49" t="s">
        <v>3143</v>
      </c>
      <c r="AN1" s="49" t="s">
        <v>3144</v>
      </c>
    </row>
    <row r="2" spans="1:40" ht="29.25" customHeight="1" x14ac:dyDescent="0.25">
      <c r="A2" s="3" t="str">
        <f>'Master List'!A2</f>
        <v>SFP-Res</v>
      </c>
      <c r="B2" s="3" t="str">
        <f>'Master List'!D2</f>
        <v>AFP/7A4/001a</v>
      </c>
      <c r="C2" s="3" t="str">
        <f>'Master List'!E2</f>
        <v>WAL/FP/001a</v>
      </c>
      <c r="D2" s="4">
        <v>1</v>
      </c>
      <c r="E2" s="71" t="str">
        <f>CONCATENATE("F1: ",J2,", ",N2,", ",R2,IF(V2="","",", "),IF(V2="","",V2),IF(V2="",""," ("),IF(V2="","",'Master List'!B2),IF(V2="","",")")," | F2: ",AA2,", ",AE2,", ",AI2,IF(AM2="","",", "),IF(AM2="","",AM2),IF(AM2="",""," ("),IF(AM2="","",'Master List'!C2),IF(AM2="","",")"))</f>
        <v>F1: Cardiology, Paediatrics, Intensive Care Medicine, Research or Teaching (SFP) | F2: Trauma and Orthopaedic Surgery, Emergency Medicine, General Surgery / Hepato-Pancreatico-Biliary Surgery</v>
      </c>
      <c r="F2" s="5" t="str">
        <f>'Master List'!H2</f>
        <v>Cardiff &amp; Vale University Health Board</v>
      </c>
      <c r="G2" s="5" t="str">
        <f>'Master List'!F2</f>
        <v>Dr Peter O'Callaghan</v>
      </c>
      <c r="H2" s="3" t="str">
        <f>'Master List'!I2</f>
        <v>University Hospital of Wales</v>
      </c>
      <c r="I2" s="3" t="str">
        <f>VLOOKUP(H2, 'CWM &amp; Location'!B:D, 3, FALSE)</f>
        <v>Cardiff</v>
      </c>
      <c r="J2" s="3" t="str">
        <f>IF('Master List'!K2="", 'Master List'!J2, CONCATENATE('Master List'!J2, " / ", 'Master List'!K2))</f>
        <v>Cardiology</v>
      </c>
      <c r="K2" s="3" t="str">
        <f>'Master List'!L2</f>
        <v>Dr Peter O'Callaghan</v>
      </c>
      <c r="L2" s="3" t="str">
        <f>'Master List'!O2</f>
        <v>University Hospital of Wales</v>
      </c>
      <c r="M2" s="3" t="str">
        <f>VLOOKUP(L2, 'CWM &amp; Location'!B:D, 3, FALSE)</f>
        <v>Cardiff</v>
      </c>
      <c r="N2" s="3" t="str">
        <f>IF('Master List'!Q2="", 'Master List'!P2, CONCATENATE('Master List'!P2, " / ", 'Master List'!Q2))</f>
        <v>Paediatrics</v>
      </c>
      <c r="O2" s="3" t="str">
        <f>'Master List'!R2</f>
        <v>Dr Martin Edwards</v>
      </c>
      <c r="P2" s="3" t="str">
        <f>'Master List'!U2</f>
        <v>University Hospital of Wales</v>
      </c>
      <c r="Q2" s="3" t="str">
        <f>VLOOKUP(P2, 'CWM &amp; Location'!B:D, 3, FALSE)</f>
        <v>Cardiff</v>
      </c>
      <c r="R2" s="3" t="str">
        <f>IF('Master List'!W2="", 'Master List'!V2, CONCATENATE('Master List'!V2, " / ", 'Master List'!W2))</f>
        <v>Intensive Care Medicine</v>
      </c>
      <c r="S2" s="3" t="str">
        <f>'Master List'!X2</f>
        <v>Dr Benjamin Jones</v>
      </c>
      <c r="T2" s="5" t="str">
        <f>IF('Master List'!AA2="", "", 'Master List'!AA2)</f>
        <v>University Hospital of Wales</v>
      </c>
      <c r="U2" s="5" t="str">
        <f>IF(T2="", "", VLOOKUP(T2, 'CWM &amp; Location'!B:D, 3, FALSE))</f>
        <v>Cardiff</v>
      </c>
      <c r="V2" s="5" t="str">
        <f>IF('Master List'!AB2="", "", 'Master List'!AB2)</f>
        <v>Research or Teaching</v>
      </c>
      <c r="W2" s="5" t="str">
        <f>IF('Master List'!AC2="", "", 'Master List'!AC2)</f>
        <v>Supervisor to be confirmed</v>
      </c>
      <c r="X2" s="5" t="str">
        <f>IF('Master List'!AF2="", "Supervisor to be confirmed", 'Master List'!AF2)</f>
        <v>Mr Alun John</v>
      </c>
      <c r="Y2" s="3" t="str">
        <f>'Master List'!AI2</f>
        <v xml:space="preserve">University Hospital Llandough </v>
      </c>
      <c r="Z2" s="3" t="str">
        <f>VLOOKUP(Y2, 'CWM &amp; Location'!B:D, 3, FALSE)</f>
        <v>Penarth</v>
      </c>
      <c r="AA2" s="3" t="str">
        <f>IF('Master List'!AK2="", 'Master List'!AJ2, CONCATENATE('Master List'!AJ2, " / ", 'Master List'!AK2))</f>
        <v>Trauma and Orthopaedic Surgery</v>
      </c>
      <c r="AB2" s="3" t="str">
        <f>'Master List'!AL2</f>
        <v>Mr Alun John</v>
      </c>
      <c r="AC2" s="3" t="str">
        <f>'Master List'!AO2</f>
        <v>University Hospital of Wales</v>
      </c>
      <c r="AD2" s="5" t="str">
        <f>VLOOKUP(AC2, 'CWM &amp; Location'!B:D, 3, FALSE)</f>
        <v>Cardiff</v>
      </c>
      <c r="AE2" s="3" t="str">
        <f>IF('Master List'!AQ2="", 'Master List'!AP2, CONCATENATE('Master List'!AP2, " / ", 'Master List'!AQ2))</f>
        <v>Emergency Medicine</v>
      </c>
      <c r="AF2" s="3" t="str">
        <f>'Master List'!AR2</f>
        <v xml:space="preserve">Dr Munawar Al-Mudhaffar </v>
      </c>
      <c r="AG2" s="3" t="str">
        <f>'Master List'!AU2</f>
        <v>University Hospital of Wales</v>
      </c>
      <c r="AH2" s="3" t="str">
        <f>VLOOKUP(AG2, 'CWM &amp; Location'!B:D, 3, FALSE)</f>
        <v>Cardiff</v>
      </c>
      <c r="AI2" s="3" t="str">
        <f>IF('Master List'!AW2="", 'Master List'!AV2, CONCATENATE('Master List'!AV2, " / ", 'Master List'!AW2))</f>
        <v>General Surgery / Hepato-Pancreatico-Biliary Surgery</v>
      </c>
      <c r="AJ2" s="3" t="str">
        <f>'Master List'!AX2</f>
        <v>Mr David O'Reilly</v>
      </c>
      <c r="AK2" s="5" t="str">
        <f>IF('Master List'!BA2="", "", 'Master List'!BA2)</f>
        <v/>
      </c>
      <c r="AL2" s="5" t="str">
        <f>IF(AK2="", "", VLOOKUP(AK2, 'CWM &amp; Location'!B:D, 3, FALSE))</f>
        <v/>
      </c>
      <c r="AM2" s="5" t="str">
        <f>IF('Master List'!BB2="", "", 'Master List'!BB2)</f>
        <v/>
      </c>
      <c r="AN2" s="5" t="str">
        <f>IF('Master List'!BC2="", "", 'Master List'!BC2)</f>
        <v/>
      </c>
    </row>
    <row r="3" spans="1:40" ht="29.25" customHeight="1" x14ac:dyDescent="0.25">
      <c r="A3" s="3" t="str">
        <f>'Master List'!A3</f>
        <v>SFP-Res</v>
      </c>
      <c r="B3" s="3" t="str">
        <f>'Master List'!D3</f>
        <v>AFP/7A4/001b</v>
      </c>
      <c r="C3" s="3" t="str">
        <f>'Master List'!E3</f>
        <v>WAL/FP/001b</v>
      </c>
      <c r="D3" s="4">
        <v>1</v>
      </c>
      <c r="E3" s="71" t="str">
        <f>CONCATENATE("F1: ",J3,", ",N3,", ",R3,IF(V3="","",", "),IF(V3="","",V3),IF(V3="",""," ("),IF(V3="","",'Master List'!B3),IF(V3="","",")")," | F2: ",AA3,", ",AE3,", ",AI3,IF(AM3="","",", "),IF(AM3="","",AM3),IF(AM3="",""," ("),IF(AM3="","",'Master List'!C3),IF(AM3="","",")"))</f>
        <v>F1: Intensive Care Medicine, Cardiology, Paediatrics, Research or Teaching (SFP) | F2: General Surgery / Hepato-Pancreatico-Biliary Surgery, Trauma and Orthopaedic Surgery, Emergency Medicine</v>
      </c>
      <c r="F3" s="5" t="str">
        <f>'Master List'!H3</f>
        <v>Cardiff &amp; Vale University Health Board</v>
      </c>
      <c r="G3" s="5" t="str">
        <f>'Master List'!F3</f>
        <v>Dr Benjamin Jones</v>
      </c>
      <c r="H3" s="3" t="str">
        <f>'Master List'!I3</f>
        <v>University Hospital of Wales</v>
      </c>
      <c r="I3" s="3" t="str">
        <f>VLOOKUP(H3, 'CWM &amp; Location'!B:D, 3, FALSE)</f>
        <v>Cardiff</v>
      </c>
      <c r="J3" s="3" t="str">
        <f>IF('Master List'!K3="", 'Master List'!J3, CONCATENATE('Master List'!J3, " / ", 'Master List'!K3))</f>
        <v>Intensive Care Medicine</v>
      </c>
      <c r="K3" s="3" t="str">
        <f>'Master List'!L3</f>
        <v>Dr Benjamin Jones</v>
      </c>
      <c r="L3" s="3" t="str">
        <f>'Master List'!O3</f>
        <v>University Hospital of Wales</v>
      </c>
      <c r="M3" s="3" t="str">
        <f>VLOOKUP(L3, 'CWM &amp; Location'!B:D, 3, FALSE)</f>
        <v>Cardiff</v>
      </c>
      <c r="N3" s="3" t="str">
        <f>IF('Master List'!Q3="", 'Master List'!P3, CONCATENATE('Master List'!P3, " / ", 'Master List'!Q3))</f>
        <v>Cardiology</v>
      </c>
      <c r="O3" s="3" t="str">
        <f>'Master List'!R3</f>
        <v>Dr Peter O'Callaghan</v>
      </c>
      <c r="P3" s="3" t="str">
        <f>'Master List'!U3</f>
        <v>University Hospital of Wales</v>
      </c>
      <c r="Q3" s="3" t="str">
        <f>VLOOKUP(P3, 'CWM &amp; Location'!B:D, 3, FALSE)</f>
        <v>Cardiff</v>
      </c>
      <c r="R3" s="3" t="str">
        <f>IF('Master List'!W3="", 'Master List'!V3, CONCATENATE('Master List'!V3, " / ", 'Master List'!W3))</f>
        <v>Paediatrics</v>
      </c>
      <c r="S3" s="3" t="str">
        <f>'Master List'!X3</f>
        <v>Dr Martin Edwards</v>
      </c>
      <c r="T3" s="5" t="str">
        <f>IF('Master List'!AA3="", "", 'Master List'!AA3)</f>
        <v>University Hospital of Wales</v>
      </c>
      <c r="U3" s="5" t="str">
        <f>IF(T3="", "", VLOOKUP(T3, 'CWM &amp; Location'!B:D, 3, FALSE))</f>
        <v>Cardiff</v>
      </c>
      <c r="V3" s="5" t="str">
        <f>IF('Master List'!AB3="", "", 'Master List'!AB3)</f>
        <v>Research or Teaching</v>
      </c>
      <c r="W3" s="5" t="str">
        <f>IF('Master List'!AC3="", "", 'Master List'!AC3)</f>
        <v>Supervisor to be confirmed</v>
      </c>
      <c r="X3" s="5" t="str">
        <f>IF('Master List'!AF3="", "Supervisor to be confirmed", 'Master List'!AF3)</f>
        <v>Mr David O'Reilly</v>
      </c>
      <c r="Y3" s="3" t="str">
        <f>'Master List'!AI3</f>
        <v>University Hospital of Wales</v>
      </c>
      <c r="Z3" s="3" t="str">
        <f>VLOOKUP(Y3, 'CWM &amp; Location'!B:D, 3, FALSE)</f>
        <v>Cardiff</v>
      </c>
      <c r="AA3" s="3" t="str">
        <f>IF('Master List'!AK3="", 'Master List'!AJ3, CONCATENATE('Master List'!AJ3, " / ", 'Master List'!AK3))</f>
        <v>General Surgery / Hepato-Pancreatico-Biliary Surgery</v>
      </c>
      <c r="AB3" s="3" t="str">
        <f>'Master List'!AL3</f>
        <v>Mr David O'Reilly</v>
      </c>
      <c r="AC3" s="3" t="str">
        <f>'Master List'!AO3</f>
        <v xml:space="preserve">University Hospital Llandough </v>
      </c>
      <c r="AD3" s="5" t="str">
        <f>VLOOKUP(AC3, 'CWM &amp; Location'!B:D, 3, FALSE)</f>
        <v>Penarth</v>
      </c>
      <c r="AE3" s="3" t="str">
        <f>IF('Master List'!AQ3="", 'Master List'!AP3, CONCATENATE('Master List'!AP3, " / ", 'Master List'!AQ3))</f>
        <v>Trauma and Orthopaedic Surgery</v>
      </c>
      <c r="AF3" s="3" t="str">
        <f>'Master List'!AR3</f>
        <v>Mr Alun John</v>
      </c>
      <c r="AG3" s="3" t="str">
        <f>'Master List'!AU3</f>
        <v>University Hospital of Wales</v>
      </c>
      <c r="AH3" s="3" t="str">
        <f>VLOOKUP(AG3, 'CWM &amp; Location'!B:D, 3, FALSE)</f>
        <v>Cardiff</v>
      </c>
      <c r="AI3" s="3" t="str">
        <f>IF('Master List'!AW3="", 'Master List'!AV3, CONCATENATE('Master List'!AV3, " / ", 'Master List'!AW3))</f>
        <v>Emergency Medicine</v>
      </c>
      <c r="AJ3" s="3" t="str">
        <f>'Master List'!AX3</f>
        <v xml:space="preserve">Dr Munawar Al-Mudhaffar </v>
      </c>
      <c r="AK3" s="5" t="str">
        <f>IF('Master List'!BA3="", "", 'Master List'!BA3)</f>
        <v/>
      </c>
      <c r="AL3" s="5" t="str">
        <f>IF(AK3="", "", VLOOKUP(AK3, 'CWM &amp; Location'!B:D, 3, FALSE))</f>
        <v/>
      </c>
      <c r="AM3" s="5" t="str">
        <f>IF('Master List'!BB3="", "", 'Master List'!BB3)</f>
        <v/>
      </c>
      <c r="AN3" s="5" t="str">
        <f>IF('Master List'!BC3="", "", 'Master List'!BC3)</f>
        <v/>
      </c>
    </row>
    <row r="4" spans="1:40" ht="29.25" customHeight="1" x14ac:dyDescent="0.25">
      <c r="A4" s="3" t="str">
        <f>'Master List'!A4</f>
        <v>SFP-Res</v>
      </c>
      <c r="B4" s="3" t="str">
        <f>'Master List'!D4</f>
        <v>AFP/7A4/001c</v>
      </c>
      <c r="C4" s="3" t="str">
        <f>'Master List'!E4</f>
        <v>WAL/FP/001c</v>
      </c>
      <c r="D4" s="4">
        <v>1</v>
      </c>
      <c r="E4" s="71" t="str">
        <f>CONCATENATE("F1: ",J4,", ",N4,", ",R4,IF(V4="","",", "),IF(V4="","",V4),IF(V4="",""," ("),IF(V4="","",'Master List'!B4),IF(V4="","",")")," | F2: ",AA4,", ",AE4,", ",AI4,IF(AM4="","",", "),IF(AM4="","",AM4),IF(AM4="",""," ("),IF(AM4="","",'Master List'!C4),IF(AM4="","",")"))</f>
        <v>F1: Paediatrics, Intensive Care Medicine, Cardiology, Research or Teaching (SFP) | F2: Emergency Medicine, General Surgery / Hepato-Pancreatico-Biliary Surgery, Trauma and Orthopaedic Surgery</v>
      </c>
      <c r="F4" s="5" t="str">
        <f>'Master List'!H4</f>
        <v>Cardiff &amp; Vale University Health Board</v>
      </c>
      <c r="G4" s="5" t="str">
        <f>'Master List'!F4</f>
        <v>Dr Martin Edwards</v>
      </c>
      <c r="H4" s="3" t="str">
        <f>'Master List'!I4</f>
        <v>University Hospital of Wales</v>
      </c>
      <c r="I4" s="3" t="str">
        <f>VLOOKUP(H4, 'CWM &amp; Location'!B:D, 3, FALSE)</f>
        <v>Cardiff</v>
      </c>
      <c r="J4" s="3" t="str">
        <f>IF('Master List'!K4="", 'Master List'!J4, CONCATENATE('Master List'!J4, " / ", 'Master List'!K4))</f>
        <v>Paediatrics</v>
      </c>
      <c r="K4" s="3" t="str">
        <f>'Master List'!L4</f>
        <v>Dr Martin Edwards</v>
      </c>
      <c r="L4" s="3" t="str">
        <f>'Master List'!O4</f>
        <v>University Hospital of Wales</v>
      </c>
      <c r="M4" s="3" t="str">
        <f>VLOOKUP(L4, 'CWM &amp; Location'!B:D, 3, FALSE)</f>
        <v>Cardiff</v>
      </c>
      <c r="N4" s="3" t="str">
        <f>IF('Master List'!Q4="", 'Master List'!P4, CONCATENATE('Master List'!P4, " / ", 'Master List'!Q4))</f>
        <v>Intensive Care Medicine</v>
      </c>
      <c r="O4" s="3" t="str">
        <f>'Master List'!R4</f>
        <v>Dr Benjamin Jones</v>
      </c>
      <c r="P4" s="3" t="str">
        <f>'Master List'!U4</f>
        <v>University Hospital of Wales</v>
      </c>
      <c r="Q4" s="3" t="str">
        <f>VLOOKUP(P4, 'CWM &amp; Location'!B:D, 3, FALSE)</f>
        <v>Cardiff</v>
      </c>
      <c r="R4" s="3" t="str">
        <f>IF('Master List'!W4="", 'Master List'!V4, CONCATENATE('Master List'!V4, " / ", 'Master List'!W4))</f>
        <v>Cardiology</v>
      </c>
      <c r="S4" s="3" t="str">
        <f>'Master List'!X4</f>
        <v>Dr Peter O'Callaghan</v>
      </c>
      <c r="T4" s="5" t="str">
        <f>IF('Master List'!AA4="", "", 'Master List'!AA4)</f>
        <v>University Hospital of Wales</v>
      </c>
      <c r="U4" s="5" t="str">
        <f>IF(T4="", "", VLOOKUP(T4, 'CWM &amp; Location'!B:D, 3, FALSE))</f>
        <v>Cardiff</v>
      </c>
      <c r="V4" s="5" t="str">
        <f>IF('Master List'!AB4="", "", 'Master List'!AB4)</f>
        <v>Research or Teaching</v>
      </c>
      <c r="W4" s="5" t="str">
        <f>IF('Master List'!AC4="", "", 'Master List'!AC4)</f>
        <v>Supervisor to be confirmed</v>
      </c>
      <c r="X4" s="5" t="str">
        <f>IF('Master List'!AF4="", "Supervisor to be confirmed", 'Master List'!AF4)</f>
        <v xml:space="preserve">Dr Munawar Al-Mudhaffar </v>
      </c>
      <c r="Y4" s="3" t="str">
        <f>'Master List'!AI4</f>
        <v>University Hospital of Wales</v>
      </c>
      <c r="Z4" s="3" t="str">
        <f>VLOOKUP(Y4, 'CWM &amp; Location'!B:D, 3, FALSE)</f>
        <v>Cardiff</v>
      </c>
      <c r="AA4" s="3" t="str">
        <f>IF('Master List'!AK4="", 'Master List'!AJ4, CONCATENATE('Master List'!AJ4, " / ", 'Master List'!AK4))</f>
        <v>Emergency Medicine</v>
      </c>
      <c r="AB4" s="3" t="str">
        <f>'Master List'!AL4</f>
        <v xml:space="preserve">Dr Munawar Al-Mudhaffar </v>
      </c>
      <c r="AC4" s="3" t="str">
        <f>'Master List'!AO4</f>
        <v>University Hospital of Wales</v>
      </c>
      <c r="AD4" s="5" t="str">
        <f>VLOOKUP(AC4, 'CWM &amp; Location'!B:D, 3, FALSE)</f>
        <v>Cardiff</v>
      </c>
      <c r="AE4" s="3" t="str">
        <f>IF('Master List'!AQ4="", 'Master List'!AP4, CONCATENATE('Master List'!AP4, " / ", 'Master List'!AQ4))</f>
        <v>General Surgery / Hepato-Pancreatico-Biliary Surgery</v>
      </c>
      <c r="AF4" s="3" t="str">
        <f>'Master List'!AR4</f>
        <v>Mr David O'Reilly</v>
      </c>
      <c r="AG4" s="3" t="str">
        <f>'Master List'!AU4</f>
        <v xml:space="preserve">University Hospital Llandough </v>
      </c>
      <c r="AH4" s="3" t="str">
        <f>VLOOKUP(AG4, 'CWM &amp; Location'!B:D, 3, FALSE)</f>
        <v>Penarth</v>
      </c>
      <c r="AI4" s="3" t="str">
        <f>IF('Master List'!AW4="", 'Master List'!AV4, CONCATENATE('Master List'!AV4, " / ", 'Master List'!AW4))</f>
        <v>Trauma and Orthopaedic Surgery</v>
      </c>
      <c r="AJ4" s="3" t="str">
        <f>'Master List'!AX4</f>
        <v>Mr Alun John</v>
      </c>
      <c r="AK4" s="5" t="str">
        <f>IF('Master List'!BA4="", "", 'Master List'!BA4)</f>
        <v/>
      </c>
      <c r="AL4" s="5" t="str">
        <f>IF(AK4="", "", VLOOKUP(AK4, 'CWM &amp; Location'!B:D, 3, FALSE))</f>
        <v/>
      </c>
      <c r="AM4" s="5" t="str">
        <f>IF('Master List'!BB4="", "", 'Master List'!BB4)</f>
        <v/>
      </c>
      <c r="AN4" s="5" t="str">
        <f>IF('Master List'!BC4="", "", 'Master List'!BC4)</f>
        <v/>
      </c>
    </row>
    <row r="5" spans="1:40" ht="29.25" customHeight="1" x14ac:dyDescent="0.25">
      <c r="A5" s="3" t="str">
        <f>'Master List'!A5</f>
        <v>SFP-Res</v>
      </c>
      <c r="B5" s="3" t="str">
        <f>'Master List'!D5</f>
        <v>AFP/7A4/002a</v>
      </c>
      <c r="C5" s="3" t="str">
        <f>'Master List'!E5</f>
        <v>WAL/FP/002a</v>
      </c>
      <c r="D5" s="4">
        <v>1</v>
      </c>
      <c r="E5" s="71" t="str">
        <f>CONCATENATE("F1: ",J5,", ",N5,", ",R5,IF(V5="","",", "),IF(V5="","",V5),IF(V5="",""," ("),IF(V5="","",'Master List'!B5),IF(V5="","",")")," | F2: ",AA5,", ",AE5,", ",AI5,IF(AM5="","",", "),IF(AM5="","",AM5),IF(AM5="",""," ("),IF(AM5="","",'Master List'!C5),IF(AM5="","",")"))</f>
        <v>F1: Trauma and Orthopaedic Surgery / Orthogeriatrics, Intensive Care Medicine, Respiratory Medicine / Adult Cystic Fibrosis, Research or Teaching (SFP) | F2: Acute Internal Medicine, Otolaryngology, Paediatrics / Community Paediatrics</v>
      </c>
      <c r="F5" s="5" t="str">
        <f>'Master List'!H5</f>
        <v>Cardiff &amp; Vale University Health Board</v>
      </c>
      <c r="G5" s="5" t="str">
        <f>'Master List'!F5</f>
        <v>Dr Antony Johansen</v>
      </c>
      <c r="H5" s="3" t="str">
        <f>'Master List'!I5</f>
        <v>University Hospital of Wales</v>
      </c>
      <c r="I5" s="3" t="str">
        <f>VLOOKUP(H5, 'CWM &amp; Location'!B:D, 3, FALSE)</f>
        <v>Cardiff</v>
      </c>
      <c r="J5" s="3" t="str">
        <f>IF('Master List'!K5="", 'Master List'!J5, CONCATENATE('Master List'!J5, " / ", 'Master List'!K5))</f>
        <v>Trauma and Orthopaedic Surgery / Orthogeriatrics</v>
      </c>
      <c r="K5" s="3" t="str">
        <f>'Master List'!L5</f>
        <v>Dr Antony Johansen</v>
      </c>
      <c r="L5" s="3" t="str">
        <f>'Master List'!O5</f>
        <v>University Hospital of Wales</v>
      </c>
      <c r="M5" s="3" t="str">
        <f>VLOOKUP(L5, 'CWM &amp; Location'!B:D, 3, FALSE)</f>
        <v>Cardiff</v>
      </c>
      <c r="N5" s="3" t="str">
        <f>IF('Master List'!Q5="", 'Master List'!P5, CONCATENATE('Master List'!P5, " / ", 'Master List'!Q5))</f>
        <v>Intensive Care Medicine</v>
      </c>
      <c r="O5" s="3" t="str">
        <f>'Master List'!R5</f>
        <v>Dr Benjamin Jones</v>
      </c>
      <c r="P5" s="3" t="str">
        <f>'Master List'!U5</f>
        <v xml:space="preserve">University Hospital Llandough </v>
      </c>
      <c r="Q5" s="3" t="str">
        <f>VLOOKUP(P5, 'CWM &amp; Location'!B:D, 3, FALSE)</f>
        <v>Penarth</v>
      </c>
      <c r="R5" s="3" t="str">
        <f>IF('Master List'!W5="", 'Master List'!V5, CONCATENATE('Master List'!V5, " / ", 'Master List'!W5))</f>
        <v>Respiratory Medicine / Adult Cystic Fibrosis</v>
      </c>
      <c r="S5" s="3" t="str">
        <f>'Master List'!X5</f>
        <v>Dr Jamie Duckers</v>
      </c>
      <c r="T5" s="5" t="str">
        <f>IF('Master List'!AA5="", "", 'Master List'!AA5)</f>
        <v>University Hospital of Wales / University Hospital Llandough</v>
      </c>
      <c r="U5" s="5" t="str">
        <f>IF(T5="", "", VLOOKUP(T5, 'CWM &amp; Location'!B:D, 3, FALSE))</f>
        <v>Cardiff / Penarth</v>
      </c>
      <c r="V5" s="5" t="str">
        <f>IF('Master List'!AB5="", "", 'Master List'!AB5)</f>
        <v>Research or Teaching</v>
      </c>
      <c r="W5" s="5" t="str">
        <f>IF('Master List'!AC5="", "", 'Master List'!AC5)</f>
        <v>Supervisor to be confirmed</v>
      </c>
      <c r="X5" s="5" t="str">
        <f>IF('Master List'!AF5="", "Supervisor to be confirmed", 'Master List'!AF5)</f>
        <v>Dr Vinay Eligar</v>
      </c>
      <c r="Y5" s="3" t="str">
        <f>'Master List'!AI5</f>
        <v>University Hospital of Wales</v>
      </c>
      <c r="Z5" s="3" t="str">
        <f>VLOOKUP(Y5, 'CWM &amp; Location'!B:D, 3, FALSE)</f>
        <v>Cardiff</v>
      </c>
      <c r="AA5" s="3" t="str">
        <f>IF('Master List'!AK5="", 'Master List'!AJ5, CONCATENATE('Master List'!AJ5, " / ", 'Master List'!AK5))</f>
        <v>Acute Internal Medicine</v>
      </c>
      <c r="AB5" s="3" t="str">
        <f>'Master List'!AL5</f>
        <v>Dr Vinay Eligar</v>
      </c>
      <c r="AC5" s="3" t="str">
        <f>'Master List'!AO5</f>
        <v>University Hospital of Wales</v>
      </c>
      <c r="AD5" s="5" t="str">
        <f>VLOOKUP(AC5, 'CWM &amp; Location'!B:D, 3, FALSE)</f>
        <v>Cardiff</v>
      </c>
      <c r="AE5" s="3" t="str">
        <f>IF('Master List'!AQ5="", 'Master List'!AP5, CONCATENATE('Master List'!AP5, " / ", 'Master List'!AQ5))</f>
        <v>Otolaryngology</v>
      </c>
      <c r="AF5" s="3" t="str">
        <f>'Master List'!AR5</f>
        <v>Mr Benjamin Stew</v>
      </c>
      <c r="AG5" s="3" t="str">
        <f>'Master List'!AU5</f>
        <v>University Hospital Llandough (University Hospital of Wales on call)</v>
      </c>
      <c r="AH5" s="3" t="str">
        <f>VLOOKUP(AG5, 'CWM &amp; Location'!B:D, 3, FALSE)</f>
        <v>Penarth (Cardiff)</v>
      </c>
      <c r="AI5" s="3" t="str">
        <f>IF('Master List'!AW5="", 'Master List'!AV5, CONCATENATE('Master List'!AV5, " / ", 'Master List'!AW5))</f>
        <v>Paediatrics / Community Paediatrics</v>
      </c>
      <c r="AJ5" s="3" t="str">
        <f>'Master List'!AX5</f>
        <v>Dr Nia John</v>
      </c>
      <c r="AK5" s="5" t="str">
        <f>IF('Master List'!BA5="", "", 'Master List'!BA5)</f>
        <v/>
      </c>
      <c r="AL5" s="5" t="str">
        <f>IF(AK5="", "", VLOOKUP(AK5, 'CWM &amp; Location'!B:D, 3, FALSE))</f>
        <v/>
      </c>
      <c r="AM5" s="5" t="str">
        <f>IF('Master List'!BB5="", "", 'Master List'!BB5)</f>
        <v/>
      </c>
      <c r="AN5" s="5" t="str">
        <f>IF('Master List'!BC5="", "", 'Master List'!BC5)</f>
        <v/>
      </c>
    </row>
    <row r="6" spans="1:40" ht="29.25" customHeight="1" x14ac:dyDescent="0.25">
      <c r="A6" s="3" t="str">
        <f>'Master List'!A6</f>
        <v>SFP-Res</v>
      </c>
      <c r="B6" s="3" t="str">
        <f>'Master List'!D6</f>
        <v>AFP/7A4/002b</v>
      </c>
      <c r="C6" s="3" t="str">
        <f>'Master List'!E6</f>
        <v>WAL/FP/002b</v>
      </c>
      <c r="D6" s="4">
        <v>1</v>
      </c>
      <c r="E6" s="71" t="str">
        <f>CONCATENATE("F1: ",J6,", ",N6,", ",R6,IF(V6="","",", "),IF(V6="","",V6),IF(V6="",""," ("),IF(V6="","",'Master List'!B6),IF(V6="","",")")," | F2: ",AA6,", ",AE6,", ",AI6,IF(AM6="","",", "),IF(AM6="","",AM6),IF(AM6="",""," ("),IF(AM6="","",'Master List'!C6),IF(AM6="","",")"))</f>
        <v>F1: Respiratory Medicine / Adult Cystic Fibrosis, Trauma and Orthopaedic Surgery / Orthogeriatrics, Intensive Care Medicine, Research or Teaching (SFP) | F2: Paediatrics / Community Paediatrics, Acute Internal Medicine, Otolaryngology</v>
      </c>
      <c r="F6" s="5" t="str">
        <f>'Master List'!H6</f>
        <v>Cardiff &amp; Vale University Health Board</v>
      </c>
      <c r="G6" s="5" t="str">
        <f>'Master List'!F6</f>
        <v>Dr Jamie Duckers</v>
      </c>
      <c r="H6" s="3" t="str">
        <f>'Master List'!I6</f>
        <v xml:space="preserve">University Hospital Llandough </v>
      </c>
      <c r="I6" s="3" t="str">
        <f>VLOOKUP(H6, 'CWM &amp; Location'!B:D, 3, FALSE)</f>
        <v>Penarth</v>
      </c>
      <c r="J6" s="3" t="str">
        <f>IF('Master List'!K6="", 'Master List'!J6, CONCATENATE('Master List'!J6, " / ", 'Master List'!K6))</f>
        <v>Respiratory Medicine / Adult Cystic Fibrosis</v>
      </c>
      <c r="K6" s="3" t="str">
        <f>'Master List'!L6</f>
        <v>Dr Jamie Duckers</v>
      </c>
      <c r="L6" s="3" t="str">
        <f>'Master List'!O6</f>
        <v>University Hospital of Wales</v>
      </c>
      <c r="M6" s="3" t="str">
        <f>VLOOKUP(L6, 'CWM &amp; Location'!B:D, 3, FALSE)</f>
        <v>Cardiff</v>
      </c>
      <c r="N6" s="3" t="str">
        <f>IF('Master List'!Q6="", 'Master List'!P6, CONCATENATE('Master List'!P6, " / ", 'Master List'!Q6))</f>
        <v>Trauma and Orthopaedic Surgery / Orthogeriatrics</v>
      </c>
      <c r="O6" s="3" t="str">
        <f>'Master List'!R6</f>
        <v>Dr Antony Johansen</v>
      </c>
      <c r="P6" s="3" t="str">
        <f>'Master List'!U6</f>
        <v>University Hospital of Wales</v>
      </c>
      <c r="Q6" s="3" t="str">
        <f>VLOOKUP(P6, 'CWM &amp; Location'!B:D, 3, FALSE)</f>
        <v>Cardiff</v>
      </c>
      <c r="R6" s="3" t="str">
        <f>IF('Master List'!W6="", 'Master List'!V6, CONCATENATE('Master List'!V6, " / ", 'Master List'!W6))</f>
        <v>Intensive Care Medicine</v>
      </c>
      <c r="S6" s="3" t="str">
        <f>'Master List'!X6</f>
        <v>Dr Benjamin Jones</v>
      </c>
      <c r="T6" s="5" t="str">
        <f>IF('Master List'!AA6="", "", 'Master List'!AA6)</f>
        <v>University Hospital of Wales / University Hospital Llandough</v>
      </c>
      <c r="U6" s="5" t="str">
        <f>IF(T6="", "", VLOOKUP(T6, 'CWM &amp; Location'!B:D, 3, FALSE))</f>
        <v>Cardiff / Penarth</v>
      </c>
      <c r="V6" s="5" t="str">
        <f>IF('Master List'!AB6="", "", 'Master List'!AB6)</f>
        <v>Research or Teaching</v>
      </c>
      <c r="W6" s="5" t="str">
        <f>IF('Master List'!AC6="", "", 'Master List'!AC6)</f>
        <v>Supervisor to be confirmed</v>
      </c>
      <c r="X6" s="5" t="str">
        <f>IF('Master List'!AF6="", "Supervisor to be confirmed", 'Master List'!AF6)</f>
        <v>Dr Nia John</v>
      </c>
      <c r="Y6" s="3" t="str">
        <f>'Master List'!AI6</f>
        <v>University Hospital Llandough (University Hospital of Wales on call)</v>
      </c>
      <c r="Z6" s="3" t="str">
        <f>VLOOKUP(Y6, 'CWM &amp; Location'!B:D, 3, FALSE)</f>
        <v>Penarth (Cardiff)</v>
      </c>
      <c r="AA6" s="3" t="str">
        <f>IF('Master List'!AK6="", 'Master List'!AJ6, CONCATENATE('Master List'!AJ6, " / ", 'Master List'!AK6))</f>
        <v>Paediatrics / Community Paediatrics</v>
      </c>
      <c r="AB6" s="3" t="str">
        <f>'Master List'!AL6</f>
        <v>Dr Nia John</v>
      </c>
      <c r="AC6" s="3" t="str">
        <f>'Master List'!AO6</f>
        <v>University Hospital of Wales</v>
      </c>
      <c r="AD6" s="5" t="str">
        <f>VLOOKUP(AC6, 'CWM &amp; Location'!B:D, 3, FALSE)</f>
        <v>Cardiff</v>
      </c>
      <c r="AE6" s="3" t="str">
        <f>IF('Master List'!AQ6="", 'Master List'!AP6, CONCATENATE('Master List'!AP6, " / ", 'Master List'!AQ6))</f>
        <v>Acute Internal Medicine</v>
      </c>
      <c r="AF6" s="3" t="str">
        <f>'Master List'!AR6</f>
        <v>Dr Vinay Eligar</v>
      </c>
      <c r="AG6" s="3" t="str">
        <f>'Master List'!AU6</f>
        <v>University Hospital of Wales</v>
      </c>
      <c r="AH6" s="3" t="str">
        <f>VLOOKUP(AG6, 'CWM &amp; Location'!B:D, 3, FALSE)</f>
        <v>Cardiff</v>
      </c>
      <c r="AI6" s="3" t="str">
        <f>IF('Master List'!AW6="", 'Master List'!AV6, CONCATENATE('Master List'!AV6, " / ", 'Master List'!AW6))</f>
        <v>Otolaryngology</v>
      </c>
      <c r="AJ6" s="3" t="str">
        <f>'Master List'!AX6</f>
        <v>Mr Benjamin Stew</v>
      </c>
      <c r="AK6" s="5" t="str">
        <f>IF('Master List'!BA6="", "", 'Master List'!BA6)</f>
        <v/>
      </c>
      <c r="AL6" s="5" t="str">
        <f>IF(AK6="", "", VLOOKUP(AK6, 'CWM &amp; Location'!B:D, 3, FALSE))</f>
        <v/>
      </c>
      <c r="AM6" s="5" t="str">
        <f>IF('Master List'!BB6="", "", 'Master List'!BB6)</f>
        <v/>
      </c>
      <c r="AN6" s="5" t="str">
        <f>IF('Master List'!BC6="", "", 'Master List'!BC6)</f>
        <v/>
      </c>
    </row>
    <row r="7" spans="1:40" ht="29.25" customHeight="1" x14ac:dyDescent="0.25">
      <c r="A7" s="3" t="str">
        <f>'Master List'!A7</f>
        <v>SFP-Res</v>
      </c>
      <c r="B7" s="3" t="str">
        <f>'Master List'!D7</f>
        <v>AFP/7A4/002c</v>
      </c>
      <c r="C7" s="3" t="str">
        <f>'Master List'!E7</f>
        <v>WAL/FP/002c</v>
      </c>
      <c r="D7" s="4">
        <v>1</v>
      </c>
      <c r="E7" s="71" t="str">
        <f>CONCATENATE("F1: ",J7,", ",N7,", ",R7,IF(V7="","",", "),IF(V7="","",V7),IF(V7="",""," ("),IF(V7="","",'Master List'!B7),IF(V7="","",")")," | F2: ",AA7,", ",AE7,", ",AI7,IF(AM7="","",", "),IF(AM7="","",AM7),IF(AM7="",""," ("),IF(AM7="","",'Master List'!C7),IF(AM7="","",")"))</f>
        <v>F1: Intensive Care Medicine, Respiratory Medicine / Adult Cystic Fibrosis, Trauma and Orthopaedic Surgery / Orthogeriatrics, Research or Teaching (SFP) | F2: Otolaryngology, Paediatrics / Community Paediatrics, Acute Internal Medicine</v>
      </c>
      <c r="F7" s="5" t="str">
        <f>'Master List'!H7</f>
        <v>Cardiff &amp; Vale University Health Board</v>
      </c>
      <c r="G7" s="5" t="str">
        <f>'Master List'!F7</f>
        <v>Dr Benjamin Jones</v>
      </c>
      <c r="H7" s="3" t="str">
        <f>'Master List'!I7</f>
        <v>University Hospital of Wales</v>
      </c>
      <c r="I7" s="3" t="str">
        <f>VLOOKUP(H7, 'CWM &amp; Location'!B:D, 3, FALSE)</f>
        <v>Cardiff</v>
      </c>
      <c r="J7" s="3" t="str">
        <f>IF('Master List'!K7="", 'Master List'!J7, CONCATENATE('Master List'!J7, " / ", 'Master List'!K7))</f>
        <v>Intensive Care Medicine</v>
      </c>
      <c r="K7" s="3" t="str">
        <f>'Master List'!L7</f>
        <v>Dr Benjamin Jones</v>
      </c>
      <c r="L7" s="3" t="str">
        <f>'Master List'!O7</f>
        <v xml:space="preserve">University Hospital Llandough </v>
      </c>
      <c r="M7" s="3" t="str">
        <f>VLOOKUP(L7, 'CWM &amp; Location'!B:D, 3, FALSE)</f>
        <v>Penarth</v>
      </c>
      <c r="N7" s="3" t="str">
        <f>IF('Master List'!Q7="", 'Master List'!P7, CONCATENATE('Master List'!P7, " / ", 'Master List'!Q7))</f>
        <v>Respiratory Medicine / Adult Cystic Fibrosis</v>
      </c>
      <c r="O7" s="3" t="str">
        <f>'Master List'!R7</f>
        <v>Dr Jamie Duckers</v>
      </c>
      <c r="P7" s="3" t="str">
        <f>'Master List'!U7</f>
        <v>University Hospital of Wales</v>
      </c>
      <c r="Q7" s="3" t="str">
        <f>VLOOKUP(P7, 'CWM &amp; Location'!B:D, 3, FALSE)</f>
        <v>Cardiff</v>
      </c>
      <c r="R7" s="3" t="str">
        <f>IF('Master List'!W7="", 'Master List'!V7, CONCATENATE('Master List'!V7, " / ", 'Master List'!W7))</f>
        <v>Trauma and Orthopaedic Surgery / Orthogeriatrics</v>
      </c>
      <c r="S7" s="3" t="str">
        <f>'Master List'!X7</f>
        <v>Dr Antony Johansen</v>
      </c>
      <c r="T7" s="5" t="str">
        <f>IF('Master List'!AA7="", "", 'Master List'!AA7)</f>
        <v>University Hospital of Wales / University Hospital Llandough</v>
      </c>
      <c r="U7" s="5" t="str">
        <f>IF(T7="", "", VLOOKUP(T7, 'CWM &amp; Location'!B:D, 3, FALSE))</f>
        <v>Cardiff / Penarth</v>
      </c>
      <c r="V7" s="5" t="str">
        <f>IF('Master List'!AB7="", "", 'Master List'!AB7)</f>
        <v>Research or Teaching</v>
      </c>
      <c r="W7" s="5" t="str">
        <f>IF('Master List'!AC7="", "", 'Master List'!AC7)</f>
        <v>Supervisor to be confirmed</v>
      </c>
      <c r="X7" s="5" t="str">
        <f>IF('Master List'!AF7="", "Supervisor to be confirmed", 'Master List'!AF7)</f>
        <v>Mr Benjamin Stew</v>
      </c>
      <c r="Y7" s="3" t="str">
        <f>'Master List'!AI7</f>
        <v>University Hospital of Wales</v>
      </c>
      <c r="Z7" s="3" t="str">
        <f>VLOOKUP(Y7, 'CWM &amp; Location'!B:D, 3, FALSE)</f>
        <v>Cardiff</v>
      </c>
      <c r="AA7" s="3" t="str">
        <f>IF('Master List'!AK7="", 'Master List'!AJ7, CONCATENATE('Master List'!AJ7, " / ", 'Master List'!AK7))</f>
        <v>Otolaryngology</v>
      </c>
      <c r="AB7" s="3" t="str">
        <f>'Master List'!AL7</f>
        <v>Mr Benjamin Stew</v>
      </c>
      <c r="AC7" s="3" t="str">
        <f>'Master List'!AO7</f>
        <v>University Hospital Llandough (University Hospital of Wales on call)</v>
      </c>
      <c r="AD7" s="5" t="str">
        <f>VLOOKUP(AC7, 'CWM &amp; Location'!B:D, 3, FALSE)</f>
        <v>Penarth (Cardiff)</v>
      </c>
      <c r="AE7" s="3" t="str">
        <f>IF('Master List'!AQ7="", 'Master List'!AP7, CONCATENATE('Master List'!AP7, " / ", 'Master List'!AQ7))</f>
        <v>Paediatrics / Community Paediatrics</v>
      </c>
      <c r="AF7" s="3" t="str">
        <f>'Master List'!AR7</f>
        <v>Dr Nia John</v>
      </c>
      <c r="AG7" s="3" t="str">
        <f>'Master List'!AU7</f>
        <v>University Hospital of Wales</v>
      </c>
      <c r="AH7" s="3" t="str">
        <f>VLOOKUP(AG7, 'CWM &amp; Location'!B:D, 3, FALSE)</f>
        <v>Cardiff</v>
      </c>
      <c r="AI7" s="3" t="str">
        <f>IF('Master List'!AW7="", 'Master List'!AV7, CONCATENATE('Master List'!AV7, " / ", 'Master List'!AW7))</f>
        <v>Acute Internal Medicine</v>
      </c>
      <c r="AJ7" s="3" t="str">
        <f>'Master List'!AX7</f>
        <v>Dr Vinay Eligar</v>
      </c>
      <c r="AK7" s="5" t="str">
        <f>IF('Master List'!BA7="", "", 'Master List'!BA7)</f>
        <v/>
      </c>
      <c r="AL7" s="5" t="str">
        <f>IF(AK7="", "", VLOOKUP(AK7, 'CWM &amp; Location'!B:D, 3, FALSE))</f>
        <v/>
      </c>
      <c r="AM7" s="5" t="str">
        <f>IF('Master List'!BB7="", "", 'Master List'!BB7)</f>
        <v/>
      </c>
      <c r="AN7" s="5" t="str">
        <f>IF('Master List'!BC7="", "", 'Master List'!BC7)</f>
        <v/>
      </c>
    </row>
    <row r="8" spans="1:40" ht="29.25" customHeight="1" x14ac:dyDescent="0.25">
      <c r="A8" s="3" t="str">
        <f>'Master List'!A8</f>
        <v>SFP-Res</v>
      </c>
      <c r="B8" s="3" t="str">
        <f>'Master List'!D8</f>
        <v>AFP/7A3/003a</v>
      </c>
      <c r="C8" s="3" t="str">
        <f>'Master List'!E8</f>
        <v>WAL/FP/003a</v>
      </c>
      <c r="D8" s="4">
        <v>1</v>
      </c>
      <c r="E8" s="71" t="str">
        <f>CONCATENATE("F1: ",J8,", ",N8,", ",R8,IF(V8="","",", "),IF(V8="","",V8),IF(V8="",""," ("),IF(V8="","",'Master List'!B8),IF(V8="","",")")," | F2: ",AA8,", ",AE8,", ",AI8,IF(AM8="","",", "),IF(AM8="","",AM8),IF(AM8="",""," ("),IF(AM8="","",'Master List'!C8),IF(AM8="","",")"))</f>
        <v>F1: General Surgery / Hepato-Pancreatico-Biliary Surgery, Plastic Surgery, Acute Internal Medicine / Endocrinology and Diabetes Mellitus, Research/Teaching (SFP) | F2: Medical Oncology / Haematology, General Practice, General (Internal) Medicine</v>
      </c>
      <c r="F8" s="5" t="str">
        <f>'Master List'!H8</f>
        <v>Swansea Bay Local University Health Board</v>
      </c>
      <c r="G8" s="5" t="str">
        <f>'Master List'!F8</f>
        <v>Professor Bilal Al-Sarireh</v>
      </c>
      <c r="H8" s="3" t="str">
        <f>'Master List'!I8</f>
        <v>Morriston Hospital</v>
      </c>
      <c r="I8" s="3" t="str">
        <f>VLOOKUP(H8, 'CWM &amp; Location'!B:D, 3, FALSE)</f>
        <v>Swansea</v>
      </c>
      <c r="J8" s="3" t="str">
        <f>IF('Master List'!K8="", 'Master List'!J8, CONCATENATE('Master List'!J8, " / ", 'Master List'!K8))</f>
        <v>General Surgery / Hepato-Pancreatico-Biliary Surgery</v>
      </c>
      <c r="K8" s="3" t="str">
        <f>'Master List'!L8</f>
        <v>Professor Bilal Al-Sarireh</v>
      </c>
      <c r="L8" s="3" t="str">
        <f>'Master List'!O8</f>
        <v>Morriston Hospital</v>
      </c>
      <c r="M8" s="3" t="str">
        <f>VLOOKUP(L8, 'CWM &amp; Location'!B:D, 3, FALSE)</f>
        <v>Swansea</v>
      </c>
      <c r="N8" s="3" t="str">
        <f>IF('Master List'!Q8="", 'Master List'!P8, CONCATENATE('Master List'!P8, " / ", 'Master List'!Q8))</f>
        <v>Plastic Surgery</v>
      </c>
      <c r="O8" s="3" t="str">
        <f>'Master List'!R8</f>
        <v>Professsor Iain Whitaker</v>
      </c>
      <c r="P8" s="3" t="str">
        <f>'Master List'!U8</f>
        <v>Morriston Hospital</v>
      </c>
      <c r="Q8" s="3" t="str">
        <f>VLOOKUP(P8, 'CWM &amp; Location'!B:D, 3, FALSE)</f>
        <v>Swansea</v>
      </c>
      <c r="R8" s="3" t="str">
        <f>IF('Master List'!W8="", 'Master List'!V8, CONCATENATE('Master List'!V8, " / ", 'Master List'!W8))</f>
        <v>Acute Internal Medicine / Endocrinology and Diabetes Mellitus</v>
      </c>
      <c r="S8" s="3" t="str">
        <f>'Master List'!X8</f>
        <v>Professor Jeffrey Stephens</v>
      </c>
      <c r="T8" s="5" t="str">
        <f>IF('Master List'!AA8="", "", 'Master List'!AA8)</f>
        <v>Morriston Hospital</v>
      </c>
      <c r="U8" s="5" t="str">
        <f>IF(T8="", "", VLOOKUP(T8, 'CWM &amp; Location'!B:D, 3, FALSE))</f>
        <v>Swansea</v>
      </c>
      <c r="V8" s="5" t="str">
        <f>IF('Master List'!AB8="", "", 'Master List'!AB8)</f>
        <v>Research/Teaching</v>
      </c>
      <c r="W8" s="5" t="str">
        <f>IF('Master List'!AC8="", "", 'Master List'!AC8)</f>
        <v>Supervisor to be confirmed</v>
      </c>
      <c r="X8" s="5" t="str">
        <f>IF('Master List'!AF8="", "Supervisor to be confirmed", 'Master List'!AF8)</f>
        <v>Dr Kath Rowley</v>
      </c>
      <c r="Y8" s="3" t="str">
        <f>'Master List'!AI8</f>
        <v>Singleton Hospital</v>
      </c>
      <c r="Z8" s="3" t="str">
        <f>VLOOKUP(Y8, 'CWM &amp; Location'!B:D, 3, FALSE)</f>
        <v>Swansea</v>
      </c>
      <c r="AA8" s="3" t="str">
        <f>IF('Master List'!AK8="", 'Master List'!AJ8, CONCATENATE('Master List'!AJ8, " / ", 'Master List'!AK8))</f>
        <v>Medical Oncology / Haematology</v>
      </c>
      <c r="AB8" s="3" t="str">
        <f>'Master List'!AL8</f>
        <v>Dr Kath Rowley</v>
      </c>
      <c r="AC8" s="3" t="str">
        <f>'Master List'!AO8</f>
        <v>St Thomas Surgery (Swansea)</v>
      </c>
      <c r="AD8" s="5" t="str">
        <f>VLOOKUP(AC8, 'CWM &amp; Location'!B:D, 3, FALSE)</f>
        <v>Swansea</v>
      </c>
      <c r="AE8" s="3" t="str">
        <f>IF('Master List'!AQ8="", 'Master List'!AP8, CONCATENATE('Master List'!AP8, " / ", 'Master List'!AQ8))</f>
        <v>General Practice</v>
      </c>
      <c r="AF8" s="3" t="str">
        <f>'Master List'!AR8</f>
        <v>Dr Kirstie Truman</v>
      </c>
      <c r="AG8" s="3" t="str">
        <f>'Master List'!AU8</f>
        <v>Neath Port Talbot Hospital</v>
      </c>
      <c r="AH8" s="3" t="str">
        <f>VLOOKUP(AG8, 'CWM &amp; Location'!B:D, 3, FALSE)</f>
        <v>Port Talbot</v>
      </c>
      <c r="AI8" s="3" t="str">
        <f>IF('Master List'!AW8="", 'Master List'!AV8, CONCATENATE('Master List'!AV8, " / ", 'Master List'!AW8))</f>
        <v>General (Internal) Medicine</v>
      </c>
      <c r="AJ8" s="3" t="str">
        <f>'Master List'!AX8</f>
        <v>Dr Angelika Plakantonaki</v>
      </c>
      <c r="AK8" s="5" t="str">
        <f>IF('Master List'!BA8="", "", 'Master List'!BA8)</f>
        <v/>
      </c>
      <c r="AL8" s="5" t="str">
        <f>IF(AK8="", "", VLOOKUP(AK8, 'CWM &amp; Location'!B:D, 3, FALSE))</f>
        <v/>
      </c>
      <c r="AM8" s="5" t="str">
        <f>IF('Master List'!BB8="", "", 'Master List'!BB8)</f>
        <v/>
      </c>
      <c r="AN8" s="5" t="str">
        <f>IF('Master List'!BC8="", "", 'Master List'!BC8)</f>
        <v/>
      </c>
    </row>
    <row r="9" spans="1:40" ht="29.25" customHeight="1" x14ac:dyDescent="0.25">
      <c r="A9" s="3" t="str">
        <f>'Master List'!A9</f>
        <v>SFP-Res</v>
      </c>
      <c r="B9" s="3" t="str">
        <f>'Master List'!D9</f>
        <v>AFP/7A3/003b</v>
      </c>
      <c r="C9" s="3" t="str">
        <f>'Master List'!E9</f>
        <v>WAL/FP/003b</v>
      </c>
      <c r="D9" s="4">
        <v>1</v>
      </c>
      <c r="E9" s="71" t="str">
        <f>CONCATENATE("F1: ",J9,", ",N9,", ",R9,IF(V9="","",", "),IF(V9="","",V9),IF(V9="",""," ("),IF(V9="","",'Master List'!B9),IF(V9="","",")")," | F2: ",AA9,", ",AE9,", ",AI9,IF(AM9="","",", "),IF(AM9="","",AM9),IF(AM9="",""," ("),IF(AM9="","",'Master List'!C9),IF(AM9="","",")"))</f>
        <v>F1: Acute Internal Medicine / Endocrinology and Diabetes Mellitus, General Surgery / Hepato-Pancreatico-Biliary Surgery, Plastic Surgery, Research/Teaching (SFP) | F2: General (Internal) Medicine, Medical Oncology / Haematology, General Practice</v>
      </c>
      <c r="F9" s="5" t="str">
        <f>'Master List'!H9</f>
        <v>Swansea Bay Local University Health Board</v>
      </c>
      <c r="G9" s="5" t="str">
        <f>'Master List'!F9</f>
        <v>Professor Jeffrey Stephens</v>
      </c>
      <c r="H9" s="3" t="str">
        <f>'Master List'!I9</f>
        <v>Morriston Hospital</v>
      </c>
      <c r="I9" s="3" t="str">
        <f>VLOOKUP(H9, 'CWM &amp; Location'!B:D, 3, FALSE)</f>
        <v>Swansea</v>
      </c>
      <c r="J9" s="3" t="str">
        <f>IF('Master List'!K9="", 'Master List'!J9, CONCATENATE('Master List'!J9, " / ", 'Master List'!K9))</f>
        <v>Acute Internal Medicine / Endocrinology and Diabetes Mellitus</v>
      </c>
      <c r="K9" s="3" t="str">
        <f>'Master List'!L9</f>
        <v>Professor Jeffrey Stephens</v>
      </c>
      <c r="L9" s="3" t="str">
        <f>'Master List'!O9</f>
        <v>Morriston Hospital</v>
      </c>
      <c r="M9" s="3" t="str">
        <f>VLOOKUP(L9, 'CWM &amp; Location'!B:D, 3, FALSE)</f>
        <v>Swansea</v>
      </c>
      <c r="N9" s="3" t="str">
        <f>IF('Master List'!Q9="", 'Master List'!P9, CONCATENATE('Master List'!P9, " / ", 'Master List'!Q9))</f>
        <v>General Surgery / Hepato-Pancreatico-Biliary Surgery</v>
      </c>
      <c r="O9" s="3" t="str">
        <f>'Master List'!R9</f>
        <v>Professor Bilal Al-Sarireh</v>
      </c>
      <c r="P9" s="3" t="str">
        <f>'Master List'!U9</f>
        <v>Morriston Hospital</v>
      </c>
      <c r="Q9" s="3" t="str">
        <f>VLOOKUP(P9, 'CWM &amp; Location'!B:D, 3, FALSE)</f>
        <v>Swansea</v>
      </c>
      <c r="R9" s="3" t="str">
        <f>IF('Master List'!W9="", 'Master List'!V9, CONCATENATE('Master List'!V9, " / ", 'Master List'!W9))</f>
        <v>Plastic Surgery</v>
      </c>
      <c r="S9" s="3" t="str">
        <f>'Master List'!X9</f>
        <v>Professsor Iain Whitaker</v>
      </c>
      <c r="T9" s="5" t="str">
        <f>IF('Master List'!AA9="", "", 'Master List'!AA9)</f>
        <v>Morriston Hospital</v>
      </c>
      <c r="U9" s="5" t="str">
        <f>IF(T9="", "", VLOOKUP(T9, 'CWM &amp; Location'!B:D, 3, FALSE))</f>
        <v>Swansea</v>
      </c>
      <c r="V9" s="5" t="str">
        <f>IF('Master List'!AB9="", "", 'Master List'!AB9)</f>
        <v>Research/Teaching</v>
      </c>
      <c r="W9" s="5" t="str">
        <f>IF('Master List'!AC9="", "", 'Master List'!AC9)</f>
        <v>Supervisor to be confirmed</v>
      </c>
      <c r="X9" s="5" t="str">
        <f>IF('Master List'!AF9="", "Supervisor to be confirmed", 'Master List'!AF9)</f>
        <v>Dr Angelika Plakantonaki</v>
      </c>
      <c r="Y9" s="3" t="str">
        <f>'Master List'!AI9</f>
        <v>Neath Port Talbot Hospital</v>
      </c>
      <c r="Z9" s="3" t="str">
        <f>VLOOKUP(Y9, 'CWM &amp; Location'!B:D, 3, FALSE)</f>
        <v>Port Talbot</v>
      </c>
      <c r="AA9" s="3" t="str">
        <f>IF('Master List'!AK9="", 'Master List'!AJ9, CONCATENATE('Master List'!AJ9, " / ", 'Master List'!AK9))</f>
        <v>General (Internal) Medicine</v>
      </c>
      <c r="AB9" s="3" t="str">
        <f>'Master List'!AL9</f>
        <v>Dr Angelika Plakantonaki</v>
      </c>
      <c r="AC9" s="3" t="str">
        <f>'Master List'!AO9</f>
        <v>Singleton Hospital</v>
      </c>
      <c r="AD9" s="5" t="str">
        <f>VLOOKUP(AC9, 'CWM &amp; Location'!B:D, 3, FALSE)</f>
        <v>Swansea</v>
      </c>
      <c r="AE9" s="3" t="str">
        <f>IF('Master List'!AQ9="", 'Master List'!AP9, CONCATENATE('Master List'!AP9, " / ", 'Master List'!AQ9))</f>
        <v>Medical Oncology / Haematology</v>
      </c>
      <c r="AF9" s="3" t="str">
        <f>'Master List'!AR9</f>
        <v>Dr Kath Rowley</v>
      </c>
      <c r="AG9" s="3" t="str">
        <f>'Master List'!AU9</f>
        <v>St Thomas Surgery (Swansea)</v>
      </c>
      <c r="AH9" s="3" t="str">
        <f>VLOOKUP(AG9, 'CWM &amp; Location'!B:D, 3, FALSE)</f>
        <v>Swansea</v>
      </c>
      <c r="AI9" s="3" t="str">
        <f>IF('Master List'!AW9="", 'Master List'!AV9, CONCATENATE('Master List'!AV9, " / ", 'Master List'!AW9))</f>
        <v>General Practice</v>
      </c>
      <c r="AJ9" s="3" t="str">
        <f>'Master List'!AX9</f>
        <v>Dr Kirstie Truman</v>
      </c>
      <c r="AK9" s="5" t="str">
        <f>IF('Master List'!BA9="", "", 'Master List'!BA9)</f>
        <v/>
      </c>
      <c r="AL9" s="5" t="str">
        <f>IF(AK9="", "", VLOOKUP(AK9, 'CWM &amp; Location'!B:D, 3, FALSE))</f>
        <v/>
      </c>
      <c r="AM9" s="5" t="str">
        <f>IF('Master List'!BB9="", "", 'Master List'!BB9)</f>
        <v/>
      </c>
      <c r="AN9" s="5" t="str">
        <f>IF('Master List'!BC9="", "", 'Master List'!BC9)</f>
        <v/>
      </c>
    </row>
    <row r="10" spans="1:40" ht="29.25" customHeight="1" x14ac:dyDescent="0.25">
      <c r="A10" s="3" t="str">
        <f>'Master List'!A10</f>
        <v>SFP-Res</v>
      </c>
      <c r="B10" s="3" t="str">
        <f>'Master List'!D10</f>
        <v>AFP/7A3/003c</v>
      </c>
      <c r="C10" s="3" t="str">
        <f>'Master List'!E10</f>
        <v>WAL/FP/003c</v>
      </c>
      <c r="D10" s="4">
        <v>1</v>
      </c>
      <c r="E10" s="71" t="str">
        <f>CONCATENATE("F1: ",J10,", ",N10,", ",R10,IF(V10="","",", "),IF(V10="","",V10),IF(V10="",""," ("),IF(V10="","",'Master List'!B10),IF(V10="","",")")," | F2: ",AA10,", ",AE10,", ",AI10,IF(AM10="","",", "),IF(AM10="","",AM10),IF(AM10="",""," ("),IF(AM10="","",'Master List'!C10),IF(AM10="","",")"))</f>
        <v>F1: Plastic Surgery, Acute Internal Medicine / Endocrinology and Diabetes Mellitus, General Surgery / Hepato-Pancreatico-Biliary Surgery, Research/Teaching (SFP) | F2: General Practice, General (Internal) Medicine, Medical Oncology / Haematology</v>
      </c>
      <c r="F10" s="5" t="str">
        <f>'Master List'!H10</f>
        <v>Swansea Bay Local University Health Board</v>
      </c>
      <c r="G10" s="5" t="str">
        <f>'Master List'!F10</f>
        <v>Professsor Iain Whitaker</v>
      </c>
      <c r="H10" s="3" t="str">
        <f>'Master List'!I10</f>
        <v>Morriston Hospital</v>
      </c>
      <c r="I10" s="3" t="str">
        <f>VLOOKUP(H10, 'CWM &amp; Location'!B:D, 3, FALSE)</f>
        <v>Swansea</v>
      </c>
      <c r="J10" s="3" t="str">
        <f>IF('Master List'!K10="", 'Master List'!J10, CONCATENATE('Master List'!J10, " / ", 'Master List'!K10))</f>
        <v>Plastic Surgery</v>
      </c>
      <c r="K10" s="3" t="str">
        <f>'Master List'!L10</f>
        <v>Professsor Iain Whitaker</v>
      </c>
      <c r="L10" s="3" t="str">
        <f>'Master List'!O10</f>
        <v>Morriston Hospital</v>
      </c>
      <c r="M10" s="3" t="str">
        <f>VLOOKUP(L10, 'CWM &amp; Location'!B:D, 3, FALSE)</f>
        <v>Swansea</v>
      </c>
      <c r="N10" s="3" t="str">
        <f>IF('Master List'!Q10="", 'Master List'!P10, CONCATENATE('Master List'!P10, " / ", 'Master List'!Q10))</f>
        <v>Acute Internal Medicine / Endocrinology and Diabetes Mellitus</v>
      </c>
      <c r="O10" s="3" t="str">
        <f>'Master List'!R10</f>
        <v>Professor Jeffrey Stephens</v>
      </c>
      <c r="P10" s="3" t="str">
        <f>'Master List'!U10</f>
        <v>Morriston Hospital</v>
      </c>
      <c r="Q10" s="3" t="str">
        <f>VLOOKUP(P10, 'CWM &amp; Location'!B:D, 3, FALSE)</f>
        <v>Swansea</v>
      </c>
      <c r="R10" s="3" t="str">
        <f>IF('Master List'!W10="", 'Master List'!V10, CONCATENATE('Master List'!V10, " / ", 'Master List'!W10))</f>
        <v>General Surgery / Hepato-Pancreatico-Biliary Surgery</v>
      </c>
      <c r="S10" s="3" t="str">
        <f>'Master List'!X10</f>
        <v>Professor Bilal Al-Sarireh</v>
      </c>
      <c r="T10" s="5" t="str">
        <f>IF('Master List'!AA10="", "", 'Master List'!AA10)</f>
        <v>Morriston Hospital</v>
      </c>
      <c r="U10" s="5" t="str">
        <f>IF(T10="", "", VLOOKUP(T10, 'CWM &amp; Location'!B:D, 3, FALSE))</f>
        <v>Swansea</v>
      </c>
      <c r="V10" s="5" t="str">
        <f>IF('Master List'!AB10="", "", 'Master List'!AB10)</f>
        <v>Research/Teaching</v>
      </c>
      <c r="W10" s="5" t="str">
        <f>IF('Master List'!AC10="", "", 'Master List'!AC10)</f>
        <v>Supervisor to be confirmed</v>
      </c>
      <c r="X10" s="5" t="str">
        <f>IF('Master List'!AF10="", "Supervisor to be confirmed", 'Master List'!AF10)</f>
        <v>Dr Kirstie Truman</v>
      </c>
      <c r="Y10" s="3" t="str">
        <f>'Master List'!AI10</f>
        <v>St Thomas Surgery (Swansea)</v>
      </c>
      <c r="Z10" s="3" t="str">
        <f>VLOOKUP(Y10, 'CWM &amp; Location'!B:D, 3, FALSE)</f>
        <v>Swansea</v>
      </c>
      <c r="AA10" s="3" t="str">
        <f>IF('Master List'!AK10="", 'Master List'!AJ10, CONCATENATE('Master List'!AJ10, " / ", 'Master List'!AK10))</f>
        <v>General Practice</v>
      </c>
      <c r="AB10" s="3" t="str">
        <f>'Master List'!AL10</f>
        <v>Dr Kirstie Truman</v>
      </c>
      <c r="AC10" s="3" t="str">
        <f>'Master List'!AO10</f>
        <v>Neath Port Talbot Hospital</v>
      </c>
      <c r="AD10" s="5" t="str">
        <f>VLOOKUP(AC10, 'CWM &amp; Location'!B:D, 3, FALSE)</f>
        <v>Port Talbot</v>
      </c>
      <c r="AE10" s="3" t="str">
        <f>IF('Master List'!AQ10="", 'Master List'!AP10, CONCATENATE('Master List'!AP10, " / ", 'Master List'!AQ10))</f>
        <v>General (Internal) Medicine</v>
      </c>
      <c r="AF10" s="3" t="str">
        <f>'Master List'!AR10</f>
        <v>Dr Angelika Plakantonaki</v>
      </c>
      <c r="AG10" s="3" t="str">
        <f>'Master List'!AU10</f>
        <v>Singleton Hospital</v>
      </c>
      <c r="AH10" s="3" t="str">
        <f>VLOOKUP(AG10, 'CWM &amp; Location'!B:D, 3, FALSE)</f>
        <v>Swansea</v>
      </c>
      <c r="AI10" s="3" t="str">
        <f>IF('Master List'!AW10="", 'Master List'!AV10, CONCATENATE('Master List'!AV10, " / ", 'Master List'!AW10))</f>
        <v>Medical Oncology / Haematology</v>
      </c>
      <c r="AJ10" s="3" t="str">
        <f>'Master List'!AX10</f>
        <v>Dr Kath Rowley</v>
      </c>
      <c r="AK10" s="5" t="str">
        <f>IF('Master List'!BA10="", "", 'Master List'!BA10)</f>
        <v/>
      </c>
      <c r="AL10" s="5" t="str">
        <f>IF(AK10="", "", VLOOKUP(AK10, 'CWM &amp; Location'!B:D, 3, FALSE))</f>
        <v/>
      </c>
      <c r="AM10" s="5" t="str">
        <f>IF('Master List'!BB10="", "", 'Master List'!BB10)</f>
        <v/>
      </c>
      <c r="AN10" s="5" t="str">
        <f>IF('Master List'!BC10="", "", 'Master List'!BC10)</f>
        <v/>
      </c>
    </row>
    <row r="11" spans="1:40" ht="29.25" customHeight="1" x14ac:dyDescent="0.25">
      <c r="A11" s="3" t="str">
        <f>'Master List'!A11</f>
        <v>SFP-Res</v>
      </c>
      <c r="B11" s="3" t="str">
        <f>'Master List'!D11</f>
        <v>AFP/7A1E/004a</v>
      </c>
      <c r="C11" s="3" t="str">
        <f>'Master List'!E11</f>
        <v>WAL/FP/004a</v>
      </c>
      <c r="D11" s="4">
        <v>1</v>
      </c>
      <c r="E11" s="71" t="str">
        <f>CONCATENATE("F1: ",J11,", ",N11,", ",R11,IF(V11="","",", "),IF(V11="","",V11),IF(V11="",""," ("),IF(V11="","",'Master List'!B11),IF(V11="","",")")," | F2: ",AA11,", ",AE11,", ",AI11,IF(AM11="","",", "),IF(AM11="","",AM11),IF(AM11="",""," ("),IF(AM11="","",'Master List'!C11),IF(AM11="","",")"))</f>
        <v>F1: Urology, General Surgery / Breast Surgery, General (Internal) Medicine / Gastroenterology &amp; Hepatology, Research (SFP) | F2: Paediatrics, General Psychiatry / Community Psychiatry, General Practice</v>
      </c>
      <c r="F11" s="5" t="str">
        <f>'Master List'!H11</f>
        <v>Betsi Cadwaladr University Health Board</v>
      </c>
      <c r="G11" s="5" t="str">
        <f>'Master List'!F11</f>
        <v>Mr Iqbal Shergill</v>
      </c>
      <c r="H11" s="3" t="str">
        <f>'Master List'!I11</f>
        <v>Wrexham Maelor Hospital</v>
      </c>
      <c r="I11" s="3" t="str">
        <f>VLOOKUP(H11, 'CWM &amp; Location'!B:D, 3, FALSE)</f>
        <v>Wrexham</v>
      </c>
      <c r="J11" s="3" t="str">
        <f>IF('Master List'!K11="", 'Master List'!J11, CONCATENATE('Master List'!J11, " / ", 'Master List'!K11))</f>
        <v>Urology</v>
      </c>
      <c r="K11" s="3" t="str">
        <f>'Master List'!L11</f>
        <v>Mr Iqbal Shergill</v>
      </c>
      <c r="L11" s="3" t="str">
        <f>'Master List'!O11</f>
        <v>Wrexham Maelor Hospital</v>
      </c>
      <c r="M11" s="3" t="str">
        <f>VLOOKUP(L11, 'CWM &amp; Location'!B:D, 3, FALSE)</f>
        <v>Wrexham</v>
      </c>
      <c r="N11" s="3" t="str">
        <f>IF('Master List'!Q11="", 'Master List'!P11, CONCATENATE('Master List'!P11, " / ", 'Master List'!Q11))</f>
        <v>General Surgery / Breast Surgery</v>
      </c>
      <c r="O11" s="3" t="str">
        <f>'Master List'!R11</f>
        <v>Mr Tim Gate</v>
      </c>
      <c r="P11" s="3" t="str">
        <f>'Master List'!U11</f>
        <v>Wrexham Maelor Hospital</v>
      </c>
      <c r="Q11" s="3" t="str">
        <f>VLOOKUP(P11, 'CWM &amp; Location'!B:D, 3, FALSE)</f>
        <v>Wrexham</v>
      </c>
      <c r="R11" s="3" t="str">
        <f>IF('Master List'!W11="", 'Master List'!V11, CONCATENATE('Master List'!V11, " / ", 'Master List'!W11))</f>
        <v>General (Internal) Medicine / Gastroenterology &amp; Hepatology</v>
      </c>
      <c r="S11" s="3" t="str">
        <f>'Master List'!X11</f>
        <v>Dr Thiriloganathan Mathialahan</v>
      </c>
      <c r="T11" s="5" t="str">
        <f>IF('Master List'!AA11="", "", 'Master List'!AA11)</f>
        <v>Wrexham Maelor Hospital</v>
      </c>
      <c r="U11" s="5" t="str">
        <f>IF(T11="", "", VLOOKUP(T11, 'CWM &amp; Location'!B:D, 3, FALSE))</f>
        <v>Wrexham</v>
      </c>
      <c r="V11" s="5" t="str">
        <f>IF('Master List'!AB11="", "", 'Master List'!AB11)</f>
        <v>Research</v>
      </c>
      <c r="W11" s="5" t="str">
        <f>IF('Master List'!AC11="", "", 'Master List'!AC11)</f>
        <v>Mr Iqbal Shergill</v>
      </c>
      <c r="X11" s="5" t="str">
        <f>IF('Master List'!AF11="", "Supervisor to be confirmed", 'Master List'!AF11)</f>
        <v>Dr Artur Abelian</v>
      </c>
      <c r="Y11" s="3" t="str">
        <f>'Master List'!AI11</f>
        <v>Wrexham Maelor Hospital</v>
      </c>
      <c r="Z11" s="3" t="str">
        <f>VLOOKUP(Y11, 'CWM &amp; Location'!B:D, 3, FALSE)</f>
        <v>Wrexham</v>
      </c>
      <c r="AA11" s="3" t="str">
        <f>IF('Master List'!AK11="", 'Master List'!AJ11, CONCATENATE('Master List'!AJ11, " / ", 'Master List'!AK11))</f>
        <v>Paediatrics</v>
      </c>
      <c r="AB11" s="3" t="str">
        <f>'Master List'!AL11</f>
        <v>Dr Artur Abelian</v>
      </c>
      <c r="AC11" s="3" t="str">
        <f>'Master List'!AO11</f>
        <v>Wrexham Maelor Hospital</v>
      </c>
      <c r="AD11" s="5" t="str">
        <f>VLOOKUP(AC11, 'CWM &amp; Location'!B:D, 3, FALSE)</f>
        <v>Wrexham</v>
      </c>
      <c r="AE11" s="3" t="str">
        <f>IF('Master List'!AQ11="", 'Master List'!AP11, CONCATENATE('Master List'!AP11, " / ", 'Master List'!AQ11))</f>
        <v>General Psychiatry / Community Psychiatry</v>
      </c>
      <c r="AF11" s="3" t="str">
        <f>'Master List'!AR11</f>
        <v>Dr Lucie Klenka</v>
      </c>
      <c r="AG11" s="3" t="str">
        <f>'Master List'!AU11</f>
        <v>Bradley's Practice</v>
      </c>
      <c r="AH11" s="3" t="str">
        <f>VLOOKUP(AG11, 'CWM &amp; Location'!B:D, 3, FALSE)</f>
        <v>Buckley</v>
      </c>
      <c r="AI11" s="3" t="str">
        <f>IF('Master List'!AW11="", 'Master List'!AV11, CONCATENATE('Master List'!AV11, " / ", 'Master List'!AW11))</f>
        <v>General Practice</v>
      </c>
      <c r="AJ11" s="3" t="str">
        <f>'Master List'!AX11</f>
        <v>Dr Jim McGuigan</v>
      </c>
      <c r="AK11" s="5" t="str">
        <f>IF('Master List'!BA11="", "", 'Master List'!BA11)</f>
        <v/>
      </c>
      <c r="AL11" s="5" t="str">
        <f>IF(AK11="", "", VLOOKUP(AK11, 'CWM &amp; Location'!B:D, 3, FALSE))</f>
        <v/>
      </c>
      <c r="AM11" s="5" t="str">
        <f>IF('Master List'!BB11="", "", 'Master List'!BB11)</f>
        <v/>
      </c>
      <c r="AN11" s="5" t="str">
        <f>IF('Master List'!BC11="", "", 'Master List'!BC11)</f>
        <v/>
      </c>
    </row>
    <row r="12" spans="1:40" ht="29.25" customHeight="1" x14ac:dyDescent="0.25">
      <c r="A12" s="3" t="str">
        <f>'Master List'!A12</f>
        <v>SFP-Res</v>
      </c>
      <c r="B12" s="3" t="str">
        <f>'Master List'!D12</f>
        <v>AFP/7A1E/004b</v>
      </c>
      <c r="C12" s="3" t="str">
        <f>'Master List'!E12</f>
        <v>WAL/FP/004b</v>
      </c>
      <c r="D12" s="4">
        <v>1</v>
      </c>
      <c r="E12" s="71" t="str">
        <f>CONCATENATE("F1: ",J12,", ",N12,", ",R12,IF(V12="","",", "),IF(V12="","",V12),IF(V12="",""," ("),IF(V12="","",'Master List'!B12),IF(V12="","",")")," | F2: ",AA12,", ",AE12,", ",AI12,IF(AM12="","",", "),IF(AM12="","",AM12),IF(AM12="",""," ("),IF(AM12="","",'Master List'!C12),IF(AM12="","",")"))</f>
        <v>F1: General (Internal) Medicine / Gastroenterology &amp; Hepatology, Urology, General Surgery / Breast Surgery, Research (SFP) | F2: General Practice, Paediatrics, General Psychiatry / Community Psychiatry</v>
      </c>
      <c r="F12" s="5" t="str">
        <f>'Master List'!H12</f>
        <v>Betsi Cadwaladr University Health Board</v>
      </c>
      <c r="G12" s="5" t="str">
        <f>'Master List'!F12</f>
        <v>Dr Thiriloganathan Mathialahan</v>
      </c>
      <c r="H12" s="3" t="str">
        <f>'Master List'!I12</f>
        <v>Wrexham Maelor Hospital</v>
      </c>
      <c r="I12" s="3" t="str">
        <f>VLOOKUP(H12, 'CWM &amp; Location'!B:D, 3, FALSE)</f>
        <v>Wrexham</v>
      </c>
      <c r="J12" s="3" t="str">
        <f>IF('Master List'!K12="", 'Master List'!J12, CONCATENATE('Master List'!J12, " / ", 'Master List'!K12))</f>
        <v>General (Internal) Medicine / Gastroenterology &amp; Hepatology</v>
      </c>
      <c r="K12" s="3" t="str">
        <f>'Master List'!L12</f>
        <v>Dr Thiriloganathan Mathialahan</v>
      </c>
      <c r="L12" s="3" t="str">
        <f>'Master List'!O12</f>
        <v>Wrexham Maelor Hospital</v>
      </c>
      <c r="M12" s="3" t="str">
        <f>VLOOKUP(L12, 'CWM &amp; Location'!B:D, 3, FALSE)</f>
        <v>Wrexham</v>
      </c>
      <c r="N12" s="3" t="str">
        <f>IF('Master List'!Q12="", 'Master List'!P12, CONCATENATE('Master List'!P12, " / ", 'Master List'!Q12))</f>
        <v>Urology</v>
      </c>
      <c r="O12" s="3" t="str">
        <f>'Master List'!R12</f>
        <v>Mr Iqbal Shergill</v>
      </c>
      <c r="P12" s="3" t="str">
        <f>'Master List'!U12</f>
        <v>Wrexham Maelor Hospital</v>
      </c>
      <c r="Q12" s="3" t="str">
        <f>VLOOKUP(P12, 'CWM &amp; Location'!B:D, 3, FALSE)</f>
        <v>Wrexham</v>
      </c>
      <c r="R12" s="3" t="str">
        <f>IF('Master List'!W12="", 'Master List'!V12, CONCATENATE('Master List'!V12, " / ", 'Master List'!W12))</f>
        <v>General Surgery / Breast Surgery</v>
      </c>
      <c r="S12" s="3" t="str">
        <f>'Master List'!X12</f>
        <v>Mr Tim Gate</v>
      </c>
      <c r="T12" s="5" t="str">
        <f>IF('Master List'!AA12="", "", 'Master List'!AA12)</f>
        <v>Wrexham Maelor Hospital</v>
      </c>
      <c r="U12" s="5" t="str">
        <f>IF(T12="", "", VLOOKUP(T12, 'CWM &amp; Location'!B:D, 3, FALSE))</f>
        <v>Wrexham</v>
      </c>
      <c r="V12" s="5" t="str">
        <f>IF('Master List'!AB12="", "", 'Master List'!AB12)</f>
        <v>Research</v>
      </c>
      <c r="W12" s="5" t="str">
        <f>IF('Master List'!AC12="", "", 'Master List'!AC12)</f>
        <v>Mr Iqbal Shergill</v>
      </c>
      <c r="X12" s="5" t="str">
        <f>IF('Master List'!AF12="", "Supervisor to be confirmed", 'Master List'!AF12)</f>
        <v>Dr Jim McGuigan</v>
      </c>
      <c r="Y12" s="3" t="str">
        <f>'Master List'!AI12</f>
        <v>Bradley's Practice</v>
      </c>
      <c r="Z12" s="3" t="str">
        <f>VLOOKUP(Y12, 'CWM &amp; Location'!B:D, 3, FALSE)</f>
        <v>Buckley</v>
      </c>
      <c r="AA12" s="3" t="str">
        <f>IF('Master List'!AK12="", 'Master List'!AJ12, CONCATENATE('Master List'!AJ12, " / ", 'Master List'!AK12))</f>
        <v>General Practice</v>
      </c>
      <c r="AB12" s="3" t="str">
        <f>'Master List'!AL12</f>
        <v>Dr Jim McGuigan</v>
      </c>
      <c r="AC12" s="3" t="str">
        <f>'Master List'!AO12</f>
        <v>Wrexham Maelor Hospital</v>
      </c>
      <c r="AD12" s="5" t="str">
        <f>VLOOKUP(AC12, 'CWM &amp; Location'!B:D, 3, FALSE)</f>
        <v>Wrexham</v>
      </c>
      <c r="AE12" s="3" t="str">
        <f>IF('Master List'!AQ12="", 'Master List'!AP12, CONCATENATE('Master List'!AP12, " / ", 'Master List'!AQ12))</f>
        <v>Paediatrics</v>
      </c>
      <c r="AF12" s="3" t="str">
        <f>'Master List'!AR12</f>
        <v>Dr Artur Abelian</v>
      </c>
      <c r="AG12" s="3" t="str">
        <f>'Master List'!AU12</f>
        <v>Wrexham Maelor Hospital</v>
      </c>
      <c r="AH12" s="3" t="str">
        <f>VLOOKUP(AG12, 'CWM &amp; Location'!B:D, 3, FALSE)</f>
        <v>Wrexham</v>
      </c>
      <c r="AI12" s="3" t="str">
        <f>IF('Master List'!AW12="", 'Master List'!AV12, CONCATENATE('Master List'!AV12, " / ", 'Master List'!AW12))</f>
        <v>General Psychiatry / Community Psychiatry</v>
      </c>
      <c r="AJ12" s="3" t="str">
        <f>'Master List'!AX12</f>
        <v>Dr Lucie Klenka</v>
      </c>
      <c r="AK12" s="5" t="str">
        <f>IF('Master List'!BA12="", "", 'Master List'!BA12)</f>
        <v/>
      </c>
      <c r="AL12" s="5" t="str">
        <f>IF(AK12="", "", VLOOKUP(AK12, 'CWM &amp; Location'!B:D, 3, FALSE))</f>
        <v/>
      </c>
      <c r="AM12" s="5" t="str">
        <f>IF('Master List'!BB12="", "", 'Master List'!BB12)</f>
        <v/>
      </c>
      <c r="AN12" s="5" t="str">
        <f>IF('Master List'!BC12="", "", 'Master List'!BC12)</f>
        <v/>
      </c>
    </row>
    <row r="13" spans="1:40" ht="29.25" customHeight="1" x14ac:dyDescent="0.25">
      <c r="A13" s="3" t="str">
        <f>'Master List'!A13</f>
        <v>SFP-Res</v>
      </c>
      <c r="B13" s="3" t="str">
        <f>'Master List'!D13</f>
        <v>AFP/7A1E/004c</v>
      </c>
      <c r="C13" s="3" t="str">
        <f>'Master List'!E13</f>
        <v>WAL/FP/004c</v>
      </c>
      <c r="D13" s="4">
        <v>1</v>
      </c>
      <c r="E13" s="71" t="str">
        <f>CONCATENATE("F1: ",J13,", ",N13,", ",R13,IF(V13="","",", "),IF(V13="","",V13),IF(V13="",""," ("),IF(V13="","",'Master List'!B13),IF(V13="","",")")," | F2: ",AA13,", ",AE13,", ",AI13,IF(AM13="","",", "),IF(AM13="","",AM13),IF(AM13="",""," ("),IF(AM13="","",'Master List'!C13),IF(AM13="","",")"))</f>
        <v>F1: General Surgery / Breast Surgery, General (Internal) Medicine / Gastroenterology &amp; Hepatology, Urology, Research (SFP) | F2: General Psychiatry / Community Psychiatry, General Practice, Paediatrics</v>
      </c>
      <c r="F13" s="5" t="str">
        <f>'Master List'!H13</f>
        <v>Betsi Cadwaladr University Health Board</v>
      </c>
      <c r="G13" s="5" t="str">
        <f>'Master List'!F13</f>
        <v>Mr Tim Gate</v>
      </c>
      <c r="H13" s="3" t="str">
        <f>'Master List'!I13</f>
        <v>Wrexham Maelor Hospital</v>
      </c>
      <c r="I13" s="3" t="str">
        <f>VLOOKUP(H13, 'CWM &amp; Location'!B:D, 3, FALSE)</f>
        <v>Wrexham</v>
      </c>
      <c r="J13" s="3" t="str">
        <f>IF('Master List'!K13="", 'Master List'!J13, CONCATENATE('Master List'!J13, " / ", 'Master List'!K13))</f>
        <v>General Surgery / Breast Surgery</v>
      </c>
      <c r="K13" s="3" t="str">
        <f>'Master List'!L13</f>
        <v>Mr Tim Gate</v>
      </c>
      <c r="L13" s="3" t="str">
        <f>'Master List'!O13</f>
        <v>Wrexham Maelor Hospital</v>
      </c>
      <c r="M13" s="3" t="str">
        <f>VLOOKUP(L13, 'CWM &amp; Location'!B:D, 3, FALSE)</f>
        <v>Wrexham</v>
      </c>
      <c r="N13" s="3" t="str">
        <f>IF('Master List'!Q13="", 'Master List'!P13, CONCATENATE('Master List'!P13, " / ", 'Master List'!Q13))</f>
        <v>General (Internal) Medicine / Gastroenterology &amp; Hepatology</v>
      </c>
      <c r="O13" s="3" t="str">
        <f>'Master List'!R13</f>
        <v>Dr Thiriloganathan Mathialahan</v>
      </c>
      <c r="P13" s="3" t="str">
        <f>'Master List'!U13</f>
        <v>Wrexham Maelor Hospital</v>
      </c>
      <c r="Q13" s="3" t="str">
        <f>VLOOKUP(P13, 'CWM &amp; Location'!B:D, 3, FALSE)</f>
        <v>Wrexham</v>
      </c>
      <c r="R13" s="3" t="str">
        <f>IF('Master List'!W13="", 'Master List'!V13, CONCATENATE('Master List'!V13, " / ", 'Master List'!W13))</f>
        <v>Urology</v>
      </c>
      <c r="S13" s="3" t="str">
        <f>'Master List'!X13</f>
        <v>Mr Iqbal Shergill</v>
      </c>
      <c r="T13" s="5" t="str">
        <f>IF('Master List'!AA13="", "", 'Master List'!AA13)</f>
        <v>Wrexham Maelor Hospital</v>
      </c>
      <c r="U13" s="5" t="str">
        <f>IF(T13="", "", VLOOKUP(T13, 'CWM &amp; Location'!B:D, 3, FALSE))</f>
        <v>Wrexham</v>
      </c>
      <c r="V13" s="5" t="str">
        <f>IF('Master List'!AB13="", "", 'Master List'!AB13)</f>
        <v>Research</v>
      </c>
      <c r="W13" s="5" t="str">
        <f>IF('Master List'!AC13="", "", 'Master List'!AC13)</f>
        <v>Mr Iqbal Shergill</v>
      </c>
      <c r="X13" s="5" t="str">
        <f>IF('Master List'!AF13="", "Supervisor to be confirmed", 'Master List'!AF13)</f>
        <v>Dr Lucie Klenka</v>
      </c>
      <c r="Y13" s="3" t="str">
        <f>'Master List'!AI13</f>
        <v>Wrexham Maelor Hospital</v>
      </c>
      <c r="Z13" s="3" t="str">
        <f>VLOOKUP(Y13, 'CWM &amp; Location'!B:D, 3, FALSE)</f>
        <v>Wrexham</v>
      </c>
      <c r="AA13" s="3" t="str">
        <f>IF('Master List'!AK13="", 'Master List'!AJ13, CONCATENATE('Master List'!AJ13, " / ", 'Master List'!AK13))</f>
        <v>General Psychiatry / Community Psychiatry</v>
      </c>
      <c r="AB13" s="3" t="str">
        <f>'Master List'!AL13</f>
        <v>Dr Lucie Klenka</v>
      </c>
      <c r="AC13" s="3" t="str">
        <f>'Master List'!AO13</f>
        <v>Bradley's Practice</v>
      </c>
      <c r="AD13" s="5" t="str">
        <f>VLOOKUP(AC13, 'CWM &amp; Location'!B:D, 3, FALSE)</f>
        <v>Buckley</v>
      </c>
      <c r="AE13" s="3" t="str">
        <f>IF('Master List'!AQ13="", 'Master List'!AP13, CONCATENATE('Master List'!AP13, " / ", 'Master List'!AQ13))</f>
        <v>General Practice</v>
      </c>
      <c r="AF13" s="3" t="str">
        <f>'Master List'!AR13</f>
        <v>Dr Jim McGuigan</v>
      </c>
      <c r="AG13" s="3" t="str">
        <f>'Master List'!AU13</f>
        <v>Wrexham Maelor Hospital</v>
      </c>
      <c r="AH13" s="3" t="str">
        <f>VLOOKUP(AG13, 'CWM &amp; Location'!B:D, 3, FALSE)</f>
        <v>Wrexham</v>
      </c>
      <c r="AI13" s="3" t="str">
        <f>IF('Master List'!AW13="", 'Master List'!AV13, CONCATENATE('Master List'!AV13, " / ", 'Master List'!AW13))</f>
        <v>Paediatrics</v>
      </c>
      <c r="AJ13" s="3" t="str">
        <f>'Master List'!AX13</f>
        <v>Dr Artur Abelian</v>
      </c>
      <c r="AK13" s="5" t="str">
        <f>IF('Master List'!BA13="", "", 'Master List'!BA13)</f>
        <v/>
      </c>
      <c r="AL13" s="5" t="str">
        <f>IF(AK13="", "", VLOOKUP(AK13, 'CWM &amp; Location'!B:D, 3, FALSE))</f>
        <v/>
      </c>
      <c r="AM13" s="5" t="str">
        <f>IF('Master List'!BB13="", "", 'Master List'!BB13)</f>
        <v/>
      </c>
      <c r="AN13" s="5" t="str">
        <f>IF('Master List'!BC13="", "", 'Master List'!BC13)</f>
        <v/>
      </c>
    </row>
    <row r="14" spans="1:40" ht="29.25" customHeight="1" x14ac:dyDescent="0.25">
      <c r="A14" s="3" t="str">
        <f>'Master List'!A14</f>
        <v>SFP-Edu</v>
      </c>
      <c r="B14" s="3" t="str">
        <f>'Master List'!D14</f>
        <v>NFP/7A6/005a</v>
      </c>
      <c r="C14" s="3" t="str">
        <f>'Master List'!E14</f>
        <v>WAL/FP/005a</v>
      </c>
      <c r="D14" s="4">
        <v>1</v>
      </c>
      <c r="E14" s="71" t="str">
        <f>CONCATENATE("F1: ",J14,", ",N14,", ",R14,IF(V14="","",", "),IF(V14="","",V14),IF(V14="",""," ("),IF(V14="","",'Master List'!B14),IF(V14="","",")")," | F2: ",AA14,", ",AE14,", ",AI14,IF(AM14="","",", "),IF(AM14="","",AM14),IF(AM14="",""," ("),IF(AM14="","",'Master List'!C14),IF(AM14="","",")"))</f>
        <v>F1: Anaesthetics / Intensive Care Medicine, General Surgery / Lower Gastro-intenstinal Surgery, Geriatric Medicine | F2: General Practice, General (Internal) Medicine / Geriatric Medicine &amp; Orthogeriatrics, Haematology, Near Peer Teaching (SFP)</v>
      </c>
      <c r="F14" s="5" t="str">
        <f>'Master List'!H14</f>
        <v>Aneurin Bevan University Health Board</v>
      </c>
      <c r="G14" s="5" t="str">
        <f>'Master List'!F14</f>
        <v>Dr Graeme Lilley</v>
      </c>
      <c r="H14" s="3" t="str">
        <f>'Master List'!I14</f>
        <v xml:space="preserve">The Grange University Hospital </v>
      </c>
      <c r="I14" s="3" t="str">
        <f>VLOOKUP(H14, 'CWM &amp; Location'!B:D, 3, FALSE)</f>
        <v>Cwmbran</v>
      </c>
      <c r="J14" s="3" t="str">
        <f>IF('Master List'!K14="", 'Master List'!J14, CONCATENATE('Master List'!J14, " / ", 'Master List'!K14))</f>
        <v>Anaesthetics / Intensive Care Medicine</v>
      </c>
      <c r="K14" s="3" t="str">
        <f>'Master List'!L14</f>
        <v>Dr Graeme Lilley</v>
      </c>
      <c r="L14" s="3" t="str">
        <f>'Master List'!O14</f>
        <v>The Grange University Hospital / Royal Gwent Hospital</v>
      </c>
      <c r="M14" s="3" t="str">
        <f>VLOOKUP(L14, 'CWM &amp; Location'!B:D, 3, FALSE)</f>
        <v>Cwmbran / Newport</v>
      </c>
      <c r="N14" s="3" t="str">
        <f>IF('Master List'!Q14="", 'Master List'!P14, CONCATENATE('Master List'!P14, " / ", 'Master List'!Q14))</f>
        <v>General Surgery / Lower Gastro-intenstinal Surgery</v>
      </c>
      <c r="O14" s="3" t="str">
        <f>'Master List'!R14</f>
        <v>Mr Ray Delicata</v>
      </c>
      <c r="P14" s="3" t="str">
        <f>'Master List'!U14</f>
        <v>Nevill Hall Hospital</v>
      </c>
      <c r="Q14" s="3" t="str">
        <f>VLOOKUP(P14, 'CWM &amp; Location'!B:D, 3, FALSE)</f>
        <v>Abergavenny</v>
      </c>
      <c r="R14" s="3" t="str">
        <f>IF('Master List'!W14="", 'Master List'!V14, CONCATENATE('Master List'!V14, " / ", 'Master List'!W14))</f>
        <v>Geriatric Medicine</v>
      </c>
      <c r="S14" s="3" t="str">
        <f>'Master List'!X14</f>
        <v>Dr Katherine Barnes</v>
      </c>
      <c r="T14" s="5" t="str">
        <f>IF('Master List'!AA14="", "", 'Master List'!AA14)</f>
        <v/>
      </c>
      <c r="U14" s="5" t="str">
        <f>IF(T14="", "", VLOOKUP(T14, 'CWM &amp; Location'!B:D, 3, FALSE))</f>
        <v/>
      </c>
      <c r="V14" s="5" t="str">
        <f>IF('Master List'!AB14="", "", 'Master List'!AB14)</f>
        <v/>
      </c>
      <c r="W14" s="5" t="str">
        <f>IF('Master List'!AC14="", "", 'Master List'!AC14)</f>
        <v/>
      </c>
      <c r="X14" s="5" t="str">
        <f>IF('Master List'!AF14="", "Supervisor to be confirmed", 'Master List'!AF14)</f>
        <v>Dr Anna Phelps</v>
      </c>
      <c r="Y14" s="3" t="str">
        <f>'Master List'!AI14</f>
        <v>Meddygfa Cwm Rhymni Practice</v>
      </c>
      <c r="Z14" s="3" t="str">
        <f>VLOOKUP(Y14, 'CWM &amp; Location'!B:D, 3, FALSE)</f>
        <v>New Tredegar</v>
      </c>
      <c r="AA14" s="3" t="str">
        <f>IF('Master List'!AK14="", 'Master List'!AJ14, CONCATENATE('Master List'!AJ14, " / ", 'Master List'!AK14))</f>
        <v>General Practice</v>
      </c>
      <c r="AB14" s="3" t="str">
        <f>'Master List'!AL14</f>
        <v>Dr Anna Phelps</v>
      </c>
      <c r="AC14" s="3" t="str">
        <f>'Master List'!AO14</f>
        <v>Ysbyty Ystrad Fawr</v>
      </c>
      <c r="AD14" s="5" t="str">
        <f>VLOOKUP(AC14, 'CWM &amp; Location'!B:D, 3, FALSE)</f>
        <v>Ystrad Mynach</v>
      </c>
      <c r="AE14" s="3" t="str">
        <f>IF('Master List'!AQ14="", 'Master List'!AP14, CONCATENATE('Master List'!AP14, " / ", 'Master List'!AQ14))</f>
        <v>General (Internal) Medicine / Geriatric Medicine &amp; Orthogeriatrics</v>
      </c>
      <c r="AF14" s="3" t="str">
        <f>'Master List'!AR14</f>
        <v>Dr Inderpal Singh</v>
      </c>
      <c r="AG14" s="3" t="str">
        <f>'Master List'!AU14</f>
        <v xml:space="preserve">The Grange University Hospital </v>
      </c>
      <c r="AH14" s="3" t="str">
        <f>VLOOKUP(AG14, 'CWM &amp; Location'!B:D, 3, FALSE)</f>
        <v>Cwmbran</v>
      </c>
      <c r="AI14" s="3" t="str">
        <f>IF('Master List'!AW14="", 'Master List'!AV14, CONCATENATE('Master List'!AV14, " / ", 'Master List'!AW14))</f>
        <v>Haematology</v>
      </c>
      <c r="AJ14" s="3" t="str">
        <f>'Master List'!AX14</f>
        <v>Dr Rachel Elliott</v>
      </c>
      <c r="AK14" s="5" t="str">
        <f>IF('Master List'!BA14="", "", 'Master List'!BA14)</f>
        <v>Meddygfa Cwm Rhymni Practice</v>
      </c>
      <c r="AL14" s="5" t="str">
        <f>IF(AK14="", "", VLOOKUP(AK14, 'CWM &amp; Location'!B:D, 3, FALSE))</f>
        <v>New Tredegar</v>
      </c>
      <c r="AM14" s="5" t="str">
        <f>IF('Master List'!BB14="", "", 'Master List'!BB14)</f>
        <v>Near Peer Teaching</v>
      </c>
      <c r="AN14" s="5" t="str">
        <f>IF('Master List'!BC14="", "", 'Master List'!BC14)</f>
        <v>Dr Anna Phelps</v>
      </c>
    </row>
    <row r="15" spans="1:40" ht="29.25" customHeight="1" x14ac:dyDescent="0.25">
      <c r="A15" s="3" t="str">
        <f>'Master List'!A15</f>
        <v>SFP-Edu</v>
      </c>
      <c r="B15" s="3" t="str">
        <f>'Master List'!D15</f>
        <v>NFP/7A6/005b</v>
      </c>
      <c r="C15" s="3" t="str">
        <f>'Master List'!E15</f>
        <v>WAL/FP/005b</v>
      </c>
      <c r="D15" s="4">
        <v>1</v>
      </c>
      <c r="E15" s="71" t="str">
        <f>CONCATENATE("F1: ",J15,", ",N15,", ",R15,IF(V15="","",", "),IF(V15="","",V15),IF(V15="",""," ("),IF(V15="","",'Master List'!B15),IF(V15="","",")")," | F2: ",AA15,", ",AE15,", ",AI15,IF(AM15="","",", "),IF(AM15="","",AM15),IF(AM15="",""," ("),IF(AM15="","",'Master List'!C15),IF(AM15="","",")"))</f>
        <v>F1: Geriatric Medicine, Anaesthetics / Intensive Care Medicine, General Surgery / Lower Gastro-intenstinal Surgery | F2: Haematology, General Practice, General (Internal) Medicine / Geriatric Medicine &amp; Orthogeriatrics, Near Peer Teaching (SFP)</v>
      </c>
      <c r="F15" s="5" t="str">
        <f>'Master List'!H15</f>
        <v>Aneurin Bevan University Health Board</v>
      </c>
      <c r="G15" s="5" t="str">
        <f>'Master List'!F15</f>
        <v>Dr Katherine Barnes</v>
      </c>
      <c r="H15" s="3" t="str">
        <f>'Master List'!I15</f>
        <v>Nevill Hall Hospital</v>
      </c>
      <c r="I15" s="3" t="str">
        <f>VLOOKUP(H15, 'CWM &amp; Location'!B:D, 3, FALSE)</f>
        <v>Abergavenny</v>
      </c>
      <c r="J15" s="3" t="str">
        <f>IF('Master List'!K15="", 'Master List'!J15, CONCATENATE('Master List'!J15, " / ", 'Master List'!K15))</f>
        <v>Geriatric Medicine</v>
      </c>
      <c r="K15" s="3" t="str">
        <f>'Master List'!L15</f>
        <v>Dr Katherine Barnes</v>
      </c>
      <c r="L15" s="3" t="str">
        <f>'Master List'!O15</f>
        <v xml:space="preserve">The Grange University Hospital </v>
      </c>
      <c r="M15" s="3" t="str">
        <f>VLOOKUP(L15, 'CWM &amp; Location'!B:D, 3, FALSE)</f>
        <v>Cwmbran</v>
      </c>
      <c r="N15" s="3" t="str">
        <f>IF('Master List'!Q15="", 'Master List'!P15, CONCATENATE('Master List'!P15, " / ", 'Master List'!Q15))</f>
        <v>Anaesthetics / Intensive Care Medicine</v>
      </c>
      <c r="O15" s="3" t="str">
        <f>'Master List'!R15</f>
        <v>Dr Graeme Lilley</v>
      </c>
      <c r="P15" s="3" t="str">
        <f>'Master List'!U15</f>
        <v>The Grange University Hospital / Royal Gwent Hospital</v>
      </c>
      <c r="Q15" s="3" t="str">
        <f>VLOOKUP(P15, 'CWM &amp; Location'!B:D, 3, FALSE)</f>
        <v>Cwmbran / Newport</v>
      </c>
      <c r="R15" s="3" t="str">
        <f>IF('Master List'!W15="", 'Master List'!V15, CONCATENATE('Master List'!V15, " / ", 'Master List'!W15))</f>
        <v>General Surgery / Lower Gastro-intenstinal Surgery</v>
      </c>
      <c r="S15" s="3" t="str">
        <f>'Master List'!X15</f>
        <v>Mr Ray Delicata</v>
      </c>
      <c r="T15" s="5" t="str">
        <f>IF('Master List'!AA15="", "", 'Master List'!AA15)</f>
        <v/>
      </c>
      <c r="U15" s="5" t="str">
        <f>IF(T15="", "", VLOOKUP(T15, 'CWM &amp; Location'!B:D, 3, FALSE))</f>
        <v/>
      </c>
      <c r="V15" s="5" t="str">
        <f>IF('Master List'!AB15="", "", 'Master List'!AB15)</f>
        <v/>
      </c>
      <c r="W15" s="5" t="str">
        <f>IF('Master List'!AC15="", "", 'Master List'!AC15)</f>
        <v/>
      </c>
      <c r="X15" s="5" t="str">
        <f>IF('Master List'!AF15="", "Supervisor to be confirmed", 'Master List'!AF15)</f>
        <v>Dr Rachel Elliott</v>
      </c>
      <c r="Y15" s="3" t="str">
        <f>'Master List'!AI15</f>
        <v xml:space="preserve">The Grange University Hospital </v>
      </c>
      <c r="Z15" s="3" t="str">
        <f>VLOOKUP(Y15, 'CWM &amp; Location'!B:D, 3, FALSE)</f>
        <v>Cwmbran</v>
      </c>
      <c r="AA15" s="3" t="str">
        <f>IF('Master List'!AK15="", 'Master List'!AJ15, CONCATENATE('Master List'!AJ15, " / ", 'Master List'!AK15))</f>
        <v>Haematology</v>
      </c>
      <c r="AB15" s="3" t="str">
        <f>'Master List'!AL15</f>
        <v>Dr Rachel Elliott</v>
      </c>
      <c r="AC15" s="3" t="str">
        <f>'Master List'!AO15</f>
        <v>Meddygfa Cwm Rhymni Practice</v>
      </c>
      <c r="AD15" s="5" t="str">
        <f>VLOOKUP(AC15, 'CWM &amp; Location'!B:D, 3, FALSE)</f>
        <v>New Tredegar</v>
      </c>
      <c r="AE15" s="3" t="str">
        <f>IF('Master List'!AQ15="", 'Master List'!AP15, CONCATENATE('Master List'!AP15, " / ", 'Master List'!AQ15))</f>
        <v>General Practice</v>
      </c>
      <c r="AF15" s="3" t="str">
        <f>'Master List'!AR15</f>
        <v>Dr Anna Phelps</v>
      </c>
      <c r="AG15" s="3" t="str">
        <f>'Master List'!AU15</f>
        <v>Ysbyty Ystrad Fawr</v>
      </c>
      <c r="AH15" s="3" t="str">
        <f>VLOOKUP(AG15, 'CWM &amp; Location'!B:D, 3, FALSE)</f>
        <v>Ystrad Mynach</v>
      </c>
      <c r="AI15" s="3" t="str">
        <f>IF('Master List'!AW15="", 'Master List'!AV15, CONCATENATE('Master List'!AV15, " / ", 'Master List'!AW15))</f>
        <v>General (Internal) Medicine / Geriatric Medicine &amp; Orthogeriatrics</v>
      </c>
      <c r="AJ15" s="3" t="str">
        <f>'Master List'!AX15</f>
        <v>Dr Inderpal Singh</v>
      </c>
      <c r="AK15" s="5" t="str">
        <f>IF('Master List'!BA15="", "", 'Master List'!BA15)</f>
        <v>Meddygfa Cwm Rhymni Practice</v>
      </c>
      <c r="AL15" s="5" t="str">
        <f>IF(AK15="", "", VLOOKUP(AK15, 'CWM &amp; Location'!B:D, 3, FALSE))</f>
        <v>New Tredegar</v>
      </c>
      <c r="AM15" s="5" t="str">
        <f>IF('Master List'!BB15="", "", 'Master List'!BB15)</f>
        <v>Near Peer Teaching</v>
      </c>
      <c r="AN15" s="5" t="str">
        <f>IF('Master List'!BC15="", "", 'Master List'!BC15)</f>
        <v>Dr Anna Phelps</v>
      </c>
    </row>
    <row r="16" spans="1:40" ht="29.25" customHeight="1" x14ac:dyDescent="0.25">
      <c r="A16" s="3" t="str">
        <f>'Master List'!A16</f>
        <v>SFP-Edu</v>
      </c>
      <c r="B16" s="3" t="str">
        <f>'Master List'!D16</f>
        <v>NFP/7A6/005c</v>
      </c>
      <c r="C16" s="3" t="str">
        <f>'Master List'!E16</f>
        <v>WAL/FP/005c</v>
      </c>
      <c r="D16" s="4">
        <v>1</v>
      </c>
      <c r="E16" s="71" t="str">
        <f>CONCATENATE("F1: ",J16,", ",N16,", ",R16,IF(V16="","",", "),IF(V16="","",V16),IF(V16="",""," ("),IF(V16="","",'Master List'!B16),IF(V16="","",")")," | F2: ",AA16,", ",AE16,", ",AI16,IF(AM16="","",", "),IF(AM16="","",AM16),IF(AM16="",""," ("),IF(AM16="","",'Master List'!C16),IF(AM16="","",")"))</f>
        <v>F1: General Surgery / Lower Gastro-intenstinal Surgery, Geriatric Medicine, Anaesthetics / Intensive Care Medicine | F2: General (Internal) Medicine / Geriatric Medicine &amp; Orthogeriatrics, Haematology, General Practice, Near Peer Teaching (SFP)</v>
      </c>
      <c r="F16" s="5" t="str">
        <f>'Master List'!H16</f>
        <v>Aneurin Bevan University Health Board</v>
      </c>
      <c r="G16" s="5" t="str">
        <f>'Master List'!F16</f>
        <v>Mr Ray Delicata</v>
      </c>
      <c r="H16" s="3" t="str">
        <f>'Master List'!I16</f>
        <v>The Grange University Hospital / Royal Gwent Hospital</v>
      </c>
      <c r="I16" s="3" t="str">
        <f>VLOOKUP(H16, 'CWM &amp; Location'!B:D, 3, FALSE)</f>
        <v>Cwmbran / Newport</v>
      </c>
      <c r="J16" s="3" t="str">
        <f>IF('Master List'!K16="", 'Master List'!J16, CONCATENATE('Master List'!J16, " / ", 'Master List'!K16))</f>
        <v>General Surgery / Lower Gastro-intenstinal Surgery</v>
      </c>
      <c r="K16" s="3" t="str">
        <f>'Master List'!L16</f>
        <v>Mr Ray Delicata</v>
      </c>
      <c r="L16" s="3" t="str">
        <f>'Master List'!O16</f>
        <v>Nevill Hall Hospital</v>
      </c>
      <c r="M16" s="3" t="str">
        <f>VLOOKUP(L16, 'CWM &amp; Location'!B:D, 3, FALSE)</f>
        <v>Abergavenny</v>
      </c>
      <c r="N16" s="3" t="str">
        <f>IF('Master List'!Q16="", 'Master List'!P16, CONCATENATE('Master List'!P16, " / ", 'Master List'!Q16))</f>
        <v>Geriatric Medicine</v>
      </c>
      <c r="O16" s="3" t="str">
        <f>'Master List'!R16</f>
        <v>Dr Katherine Barnes</v>
      </c>
      <c r="P16" s="3" t="str">
        <f>'Master List'!U16</f>
        <v xml:space="preserve">The Grange University Hospital </v>
      </c>
      <c r="Q16" s="3" t="str">
        <f>VLOOKUP(P16, 'CWM &amp; Location'!B:D, 3, FALSE)</f>
        <v>Cwmbran</v>
      </c>
      <c r="R16" s="3" t="str">
        <f>IF('Master List'!W16="", 'Master List'!V16, CONCATENATE('Master List'!V16, " / ", 'Master List'!W16))</f>
        <v>Anaesthetics / Intensive Care Medicine</v>
      </c>
      <c r="S16" s="3" t="str">
        <f>'Master List'!X16</f>
        <v>Dr Graeme Lilley</v>
      </c>
      <c r="T16" s="5" t="str">
        <f>IF('Master List'!AA16="", "", 'Master List'!AA16)</f>
        <v/>
      </c>
      <c r="U16" s="5" t="str">
        <f>IF(T16="", "", VLOOKUP(T16, 'CWM &amp; Location'!B:D, 3, FALSE))</f>
        <v/>
      </c>
      <c r="V16" s="5" t="str">
        <f>IF('Master List'!AB16="", "", 'Master List'!AB16)</f>
        <v/>
      </c>
      <c r="W16" s="5" t="str">
        <f>IF('Master List'!AC16="", "", 'Master List'!AC16)</f>
        <v/>
      </c>
      <c r="X16" s="5" t="str">
        <f>IF('Master List'!AF16="", "Supervisor to be confirmed", 'Master List'!AF16)</f>
        <v>Dr Inderpal Singh</v>
      </c>
      <c r="Y16" s="3" t="str">
        <f>'Master List'!AI16</f>
        <v>Ysbyty Ystrad Fawr</v>
      </c>
      <c r="Z16" s="3" t="str">
        <f>VLOOKUP(Y16, 'CWM &amp; Location'!B:D, 3, FALSE)</f>
        <v>Ystrad Mynach</v>
      </c>
      <c r="AA16" s="3" t="str">
        <f>IF('Master List'!AK16="", 'Master List'!AJ16, CONCATENATE('Master List'!AJ16, " / ", 'Master List'!AK16))</f>
        <v>General (Internal) Medicine / Geriatric Medicine &amp; Orthogeriatrics</v>
      </c>
      <c r="AB16" s="3" t="str">
        <f>'Master List'!AL16</f>
        <v>Dr Inderpal Singh</v>
      </c>
      <c r="AC16" s="3" t="str">
        <f>'Master List'!AO16</f>
        <v xml:space="preserve">The Grange University Hospital </v>
      </c>
      <c r="AD16" s="5" t="str">
        <f>VLOOKUP(AC16, 'CWM &amp; Location'!B:D, 3, FALSE)</f>
        <v>Cwmbran</v>
      </c>
      <c r="AE16" s="3" t="str">
        <f>IF('Master List'!AQ16="", 'Master List'!AP16, CONCATENATE('Master List'!AP16, " / ", 'Master List'!AQ16))</f>
        <v>Haematology</v>
      </c>
      <c r="AF16" s="3" t="str">
        <f>'Master List'!AR16</f>
        <v>Dr Rachel Elliott</v>
      </c>
      <c r="AG16" s="3" t="str">
        <f>'Master List'!AU16</f>
        <v>Meddygfa Cwm Rhymni Practice</v>
      </c>
      <c r="AH16" s="3" t="str">
        <f>VLOOKUP(AG16, 'CWM &amp; Location'!B:D, 3, FALSE)</f>
        <v>New Tredegar</v>
      </c>
      <c r="AI16" s="3" t="str">
        <f>IF('Master List'!AW16="", 'Master List'!AV16, CONCATENATE('Master List'!AV16, " / ", 'Master List'!AW16))</f>
        <v>General Practice</v>
      </c>
      <c r="AJ16" s="3" t="str">
        <f>'Master List'!AX16</f>
        <v>Dr Anna Phelps</v>
      </c>
      <c r="AK16" s="5" t="str">
        <f>IF('Master List'!BA16="", "", 'Master List'!BA16)</f>
        <v>Meddygfa Cwm Rhymni Practice</v>
      </c>
      <c r="AL16" s="5" t="str">
        <f>IF(AK16="", "", VLOOKUP(AK16, 'CWM &amp; Location'!B:D, 3, FALSE))</f>
        <v>New Tredegar</v>
      </c>
      <c r="AM16" s="5" t="str">
        <f>IF('Master List'!BB16="", "", 'Master List'!BB16)</f>
        <v>Near Peer Teaching</v>
      </c>
      <c r="AN16" s="5" t="str">
        <f>IF('Master List'!BC16="", "", 'Master List'!BC16)</f>
        <v>Dr Anna Phelps</v>
      </c>
    </row>
    <row r="17" spans="1:40" ht="29.25" customHeight="1" x14ac:dyDescent="0.25">
      <c r="A17" s="3" t="str">
        <f>'Master List'!A17</f>
        <v>FP</v>
      </c>
      <c r="B17" s="3" t="str">
        <f>'Master List'!D17</f>
        <v>FP/7A2E/006a</v>
      </c>
      <c r="C17" s="3" t="str">
        <f>'Master List'!E17</f>
        <v>WAL/FP/006a</v>
      </c>
      <c r="D17" s="4">
        <v>1</v>
      </c>
      <c r="E17" s="71" t="str">
        <f>CONCATENATE("F1: ",J17,", ",N17,", ",R17,IF(V17="","",", "),IF(V17="","",V17),IF(V17="",""," ("),IF(V17="","",'Master List'!B17),IF(V17="","",")")," | F2: ",AA17,", ",AE17,", ",AI17,IF(AM17="","",", "),IF(AM17="","",AM17),IF(AM17="",""," ("),IF(AM17="","",'Master List'!C17),IF(AM17="","",")"))</f>
        <v>F1: Urology, General (Internal) Medicine / Geriatric Medicine, General (Internal) Medicine / Gastroenterology | F2: Trauma and Orthopaedic Surgery, General (Internal) Medicine / Endocrinology and Diabetes Mellitus, Emergency Medicine / Acute Medical Assessment Unit</v>
      </c>
      <c r="F17" s="5" t="str">
        <f>'Master List'!H17</f>
        <v>Hywel Dda University Health Board</v>
      </c>
      <c r="G17" s="5" t="str">
        <f>'Master List'!F17</f>
        <v>Mr Mahmoud Shafii</v>
      </c>
      <c r="H17" s="3" t="str">
        <f>'Master List'!I17</f>
        <v>Glangwili General Hospital / Prince Philip Hospital</v>
      </c>
      <c r="I17" s="3" t="str">
        <f>VLOOKUP(H17, 'CWM &amp; Location'!B:D, 3, FALSE)</f>
        <v>Carmarthen / Llanelli</v>
      </c>
      <c r="J17" s="3" t="str">
        <f>IF('Master List'!K17="", 'Master List'!J17, CONCATENATE('Master List'!J17, " / ", 'Master List'!K17))</f>
        <v>Urology</v>
      </c>
      <c r="K17" s="3" t="str">
        <f>'Master List'!L17</f>
        <v>Mr Mahmoud Shafii</v>
      </c>
      <c r="L17" s="3" t="str">
        <f>'Master List'!O17</f>
        <v>Prince Philip Hospital</v>
      </c>
      <c r="M17" s="3" t="str">
        <f>VLOOKUP(L17, 'CWM &amp; Location'!B:D, 3, FALSE)</f>
        <v>Llanelli</v>
      </c>
      <c r="N17" s="3" t="str">
        <f>IF('Master List'!Q17="", 'Master List'!P17, CONCATENATE('Master List'!P17, " / ", 'Master List'!Q17))</f>
        <v>General (Internal) Medicine / Geriatric Medicine</v>
      </c>
      <c r="O17" s="3" t="str">
        <f>'Master List'!R17</f>
        <v>Dr Andrew Haden</v>
      </c>
      <c r="P17" s="3" t="str">
        <f>'Master List'!U17</f>
        <v>Glangwili General Hospital</v>
      </c>
      <c r="Q17" s="3" t="str">
        <f>VLOOKUP(P17, 'CWM &amp; Location'!B:D, 3, FALSE)</f>
        <v>Carmarthen</v>
      </c>
      <c r="R17" s="3" t="str">
        <f>IF('Master List'!W17="", 'Master List'!V17, CONCATENATE('Master List'!V17, " / ", 'Master List'!W17))</f>
        <v>General (Internal) Medicine / Gastroenterology</v>
      </c>
      <c r="S17" s="3" t="str">
        <f>'Master List'!X17</f>
        <v>Dr Dafydd Bowen</v>
      </c>
      <c r="T17" s="5" t="str">
        <f>IF('Master List'!AA17="", "", 'Master List'!AA17)</f>
        <v/>
      </c>
      <c r="U17" s="5" t="str">
        <f>IF(T17="", "", VLOOKUP(T17, 'CWM &amp; Location'!B:D, 3, FALSE))</f>
        <v/>
      </c>
      <c r="V17" s="5" t="str">
        <f>IF('Master List'!AB17="", "", 'Master List'!AB17)</f>
        <v/>
      </c>
      <c r="W17" s="5" t="str">
        <f>IF('Master List'!AC17="", "", 'Master List'!AC17)</f>
        <v/>
      </c>
      <c r="X17" s="5" t="str">
        <f>IF('Master List'!AF17="", "Supervisor to be confirmed", 'Master List'!AF17)</f>
        <v>Mr Owain Ennis</v>
      </c>
      <c r="Y17" s="3" t="str">
        <f>'Master List'!AI17</f>
        <v>Glangwili General Hospital</v>
      </c>
      <c r="Z17" s="3" t="str">
        <f>VLOOKUP(Y17, 'CWM &amp; Location'!B:D, 3, FALSE)</f>
        <v>Carmarthen</v>
      </c>
      <c r="AA17" s="3" t="str">
        <f>IF('Master List'!AK17="", 'Master List'!AJ17, CONCATENATE('Master List'!AJ17, " / ", 'Master List'!AK17))</f>
        <v>Trauma and Orthopaedic Surgery</v>
      </c>
      <c r="AB17" s="3" t="str">
        <f>'Master List'!AL17</f>
        <v>Mr Owain Ennis</v>
      </c>
      <c r="AC17" s="3" t="str">
        <f>'Master List'!AO17</f>
        <v>Glangwili General Hospital</v>
      </c>
      <c r="AD17" s="5" t="str">
        <f>VLOOKUP(AC17, 'CWM &amp; Location'!B:D, 3, FALSE)</f>
        <v>Carmarthen</v>
      </c>
      <c r="AE17" s="3" t="str">
        <f>IF('Master List'!AQ17="", 'Master List'!AP17, CONCATENATE('Master List'!AP17, " / ", 'Master List'!AQ17))</f>
        <v>General (Internal) Medicine / Endocrinology and Diabetes Mellitus</v>
      </c>
      <c r="AF17" s="3" t="str">
        <f>'Master List'!AR17</f>
        <v>Dr Stamatios Zouras</v>
      </c>
      <c r="AG17" s="3" t="str">
        <f>'Master List'!AU17</f>
        <v>Glangwili General Hospital</v>
      </c>
      <c r="AH17" s="3" t="str">
        <f>VLOOKUP(AG17, 'CWM &amp; Location'!B:D, 3, FALSE)</f>
        <v>Carmarthen</v>
      </c>
      <c r="AI17" s="3" t="str">
        <f>IF('Master List'!AW17="", 'Master List'!AV17, CONCATENATE('Master List'!AV17, " / ", 'Master List'!AW17))</f>
        <v>Emergency Medicine / Acute Medical Assessment Unit</v>
      </c>
      <c r="AJ17" s="3" t="str">
        <f>'Master List'!AX17</f>
        <v>Mr Nigel Waghorne</v>
      </c>
      <c r="AK17" s="5" t="str">
        <f>IF('Master List'!BA17="", "", 'Master List'!BA17)</f>
        <v/>
      </c>
      <c r="AL17" s="5" t="str">
        <f>IF(AK17="", "", VLOOKUP(AK17, 'CWM &amp; Location'!B:D, 3, FALSE))</f>
        <v/>
      </c>
      <c r="AM17" s="5" t="str">
        <f>IF('Master List'!BB17="", "", 'Master List'!BB17)</f>
        <v/>
      </c>
      <c r="AN17" s="5" t="str">
        <f>IF('Master List'!BC17="", "", 'Master List'!BC17)</f>
        <v/>
      </c>
    </row>
    <row r="18" spans="1:40" ht="29.25" customHeight="1" x14ac:dyDescent="0.25">
      <c r="A18" s="3" t="str">
        <f>'Master List'!A18</f>
        <v>FP</v>
      </c>
      <c r="B18" s="3" t="str">
        <f>'Master List'!D18</f>
        <v>FP/7A2E/006b</v>
      </c>
      <c r="C18" s="3" t="str">
        <f>'Master List'!E18</f>
        <v>WAL/FP/006b</v>
      </c>
      <c r="D18" s="4">
        <v>1</v>
      </c>
      <c r="E18" s="71" t="str">
        <f>CONCATENATE("F1: ",J18,", ",N18,", ",R18,IF(V18="","",", "),IF(V18="","",V18),IF(V18="",""," ("),IF(V18="","",'Master List'!B18),IF(V18="","",")")," | F2: ",AA18,", ",AE18,", ",AI18,IF(AM18="","",", "),IF(AM18="","",AM18),IF(AM18="",""," ("),IF(AM18="","",'Master List'!C18),IF(AM18="","",")"))</f>
        <v>F1: General (Internal) Medicine / Gastroenterology, Urology, General (Internal) Medicine / Geriatric Medicine | F2: Emergency Medicine / Acute Medical Assessment Unit, Trauma and Orthopaedic Surgery, General (Internal) Medicine / Endocrinology and Diabetes Mellitus</v>
      </c>
      <c r="F18" s="5" t="str">
        <f>'Master List'!H18</f>
        <v>Hywel Dda University Health Board</v>
      </c>
      <c r="G18" s="5" t="str">
        <f>'Master List'!F18</f>
        <v>Dr Dafydd Bowen</v>
      </c>
      <c r="H18" s="3" t="str">
        <f>'Master List'!I18</f>
        <v>Glangwili General Hospital</v>
      </c>
      <c r="I18" s="3" t="str">
        <f>VLOOKUP(H18, 'CWM &amp; Location'!B:D, 3, FALSE)</f>
        <v>Carmarthen</v>
      </c>
      <c r="J18" s="3" t="str">
        <f>IF('Master List'!K18="", 'Master List'!J18, CONCATENATE('Master List'!J18, " / ", 'Master List'!K18))</f>
        <v>General (Internal) Medicine / Gastroenterology</v>
      </c>
      <c r="K18" s="3" t="str">
        <f>'Master List'!L18</f>
        <v>Dr Dafydd Bowen</v>
      </c>
      <c r="L18" s="3" t="str">
        <f>'Master List'!O18</f>
        <v>Glangwili General Hospital / Prince Philip Hospital</v>
      </c>
      <c r="M18" s="3" t="str">
        <f>VLOOKUP(L18, 'CWM &amp; Location'!B:D, 3, FALSE)</f>
        <v>Carmarthen / Llanelli</v>
      </c>
      <c r="N18" s="3" t="str">
        <f>IF('Master List'!Q18="", 'Master List'!P18, CONCATENATE('Master List'!P18, " / ", 'Master List'!Q18))</f>
        <v>Urology</v>
      </c>
      <c r="O18" s="3" t="str">
        <f>'Master List'!R18</f>
        <v>Mr Mahmoud Shafii</v>
      </c>
      <c r="P18" s="3" t="str">
        <f>'Master List'!U18</f>
        <v>Prince Philip Hospital</v>
      </c>
      <c r="Q18" s="3" t="str">
        <f>VLOOKUP(P18, 'CWM &amp; Location'!B:D, 3, FALSE)</f>
        <v>Llanelli</v>
      </c>
      <c r="R18" s="3" t="str">
        <f>IF('Master List'!W18="", 'Master List'!V18, CONCATENATE('Master List'!V18, " / ", 'Master List'!W18))</f>
        <v>General (Internal) Medicine / Geriatric Medicine</v>
      </c>
      <c r="S18" s="3" t="str">
        <f>'Master List'!X18</f>
        <v>Dr Andrew Haden</v>
      </c>
      <c r="T18" s="5" t="str">
        <f>IF('Master List'!AA18="", "", 'Master List'!AA18)</f>
        <v/>
      </c>
      <c r="U18" s="5" t="str">
        <f>IF(T18="", "", VLOOKUP(T18, 'CWM &amp; Location'!B:D, 3, FALSE))</f>
        <v/>
      </c>
      <c r="V18" s="5" t="str">
        <f>IF('Master List'!AB18="", "", 'Master List'!AB18)</f>
        <v/>
      </c>
      <c r="W18" s="5" t="str">
        <f>IF('Master List'!AC18="", "", 'Master List'!AC18)</f>
        <v/>
      </c>
      <c r="X18" s="5" t="str">
        <f>IF('Master List'!AF18="", "Supervisor to be confirmed", 'Master List'!AF18)</f>
        <v>Mr Nigel Waghorne</v>
      </c>
      <c r="Y18" s="3" t="str">
        <f>'Master List'!AI18</f>
        <v>Glangwili General Hospital</v>
      </c>
      <c r="Z18" s="3" t="str">
        <f>VLOOKUP(Y18, 'CWM &amp; Location'!B:D, 3, FALSE)</f>
        <v>Carmarthen</v>
      </c>
      <c r="AA18" s="3" t="str">
        <f>IF('Master List'!AK18="", 'Master List'!AJ18, CONCATENATE('Master List'!AJ18, " / ", 'Master List'!AK18))</f>
        <v>Emergency Medicine / Acute Medical Assessment Unit</v>
      </c>
      <c r="AB18" s="3" t="str">
        <f>'Master List'!AL18</f>
        <v>Mr Nigel Waghorne</v>
      </c>
      <c r="AC18" s="3" t="str">
        <f>'Master List'!AO18</f>
        <v>Glangwili General Hospital</v>
      </c>
      <c r="AD18" s="5" t="str">
        <f>VLOOKUP(AC18, 'CWM &amp; Location'!B:D, 3, FALSE)</f>
        <v>Carmarthen</v>
      </c>
      <c r="AE18" s="3" t="str">
        <f>IF('Master List'!AQ18="", 'Master List'!AP18, CONCATENATE('Master List'!AP18, " / ", 'Master List'!AQ18))</f>
        <v>Trauma and Orthopaedic Surgery</v>
      </c>
      <c r="AF18" s="3" t="str">
        <f>'Master List'!AR18</f>
        <v>Mr Owain Ennis</v>
      </c>
      <c r="AG18" s="3" t="str">
        <f>'Master List'!AU18</f>
        <v>Glangwili General Hospital</v>
      </c>
      <c r="AH18" s="3" t="str">
        <f>VLOOKUP(AG18, 'CWM &amp; Location'!B:D, 3, FALSE)</f>
        <v>Carmarthen</v>
      </c>
      <c r="AI18" s="3" t="str">
        <f>IF('Master List'!AW18="", 'Master List'!AV18, CONCATENATE('Master List'!AV18, " / ", 'Master List'!AW18))</f>
        <v>General (Internal) Medicine / Endocrinology and Diabetes Mellitus</v>
      </c>
      <c r="AJ18" s="3" t="str">
        <f>'Master List'!AX18</f>
        <v>Dr Stamatios Zouras</v>
      </c>
      <c r="AK18" s="5" t="str">
        <f>IF('Master List'!BA18="", "", 'Master List'!BA18)</f>
        <v/>
      </c>
      <c r="AL18" s="5" t="str">
        <f>IF(AK18="", "", VLOOKUP(AK18, 'CWM &amp; Location'!B:D, 3, FALSE))</f>
        <v/>
      </c>
      <c r="AM18" s="5" t="str">
        <f>IF('Master List'!BB18="", "", 'Master List'!BB18)</f>
        <v/>
      </c>
      <c r="AN18" s="5" t="str">
        <f>IF('Master List'!BC18="", "", 'Master List'!BC18)</f>
        <v/>
      </c>
    </row>
    <row r="19" spans="1:40" ht="29.25" customHeight="1" x14ac:dyDescent="0.25">
      <c r="A19" s="3" t="str">
        <f>'Master List'!A19</f>
        <v>FP</v>
      </c>
      <c r="B19" s="3" t="str">
        <f>'Master List'!D19</f>
        <v>FP/7A2E/006c</v>
      </c>
      <c r="C19" s="3" t="str">
        <f>'Master List'!E19</f>
        <v>WAL/FP/006c</v>
      </c>
      <c r="D19" s="4">
        <v>1</v>
      </c>
      <c r="E19" s="71" t="str">
        <f>CONCATENATE("F1: ",J19,", ",N19,", ",R19,IF(V19="","",", "),IF(V19="","",V19),IF(V19="",""," ("),IF(V19="","",'Master List'!B19),IF(V19="","",")")," | F2: ",AA19,", ",AE19,", ",AI19,IF(AM19="","",", "),IF(AM19="","",AM19),IF(AM19="",""," ("),IF(AM19="","",'Master List'!C19),IF(AM19="","",")"))</f>
        <v>F1: General (Internal) Medicine / Geriatric Medicine, General (Internal) Medicine / Gastroenterology, Urology | F2: General (Internal) Medicine / Endocrinology and Diabetes Mellitus, Emergency Medicine / Acute Medical Assessment Unit, Trauma and Orthopaedic Surgery</v>
      </c>
      <c r="F19" s="5" t="str">
        <f>'Master List'!H19</f>
        <v>Hywel Dda University Health Board</v>
      </c>
      <c r="G19" s="5" t="str">
        <f>'Master List'!F19</f>
        <v>Dr Andrew Haden</v>
      </c>
      <c r="H19" s="3" t="str">
        <f>'Master List'!I19</f>
        <v>Prince Philip Hospital</v>
      </c>
      <c r="I19" s="3" t="str">
        <f>VLOOKUP(H19, 'CWM &amp; Location'!B:D, 3, FALSE)</f>
        <v>Llanelli</v>
      </c>
      <c r="J19" s="3" t="str">
        <f>IF('Master List'!K19="", 'Master List'!J19, CONCATENATE('Master List'!J19, " / ", 'Master List'!K19))</f>
        <v>General (Internal) Medicine / Geriatric Medicine</v>
      </c>
      <c r="K19" s="3" t="str">
        <f>'Master List'!L19</f>
        <v>Dr Andrew Haden</v>
      </c>
      <c r="L19" s="3" t="str">
        <f>'Master List'!O19</f>
        <v>Glangwili General Hospital</v>
      </c>
      <c r="M19" s="3" t="str">
        <f>VLOOKUP(L19, 'CWM &amp; Location'!B:D, 3, FALSE)</f>
        <v>Carmarthen</v>
      </c>
      <c r="N19" s="3" t="str">
        <f>IF('Master List'!Q19="", 'Master List'!P19, CONCATENATE('Master List'!P19, " / ", 'Master List'!Q19))</f>
        <v>General (Internal) Medicine / Gastroenterology</v>
      </c>
      <c r="O19" s="3" t="str">
        <f>'Master List'!R19</f>
        <v>Dr Dafydd Bowen</v>
      </c>
      <c r="P19" s="3" t="str">
        <f>'Master List'!U19</f>
        <v>Glangwili General Hospital / Prince Philip Hospital</v>
      </c>
      <c r="Q19" s="3" t="str">
        <f>VLOOKUP(P19, 'CWM &amp; Location'!B:D, 3, FALSE)</f>
        <v>Carmarthen / Llanelli</v>
      </c>
      <c r="R19" s="3" t="str">
        <f>IF('Master List'!W19="", 'Master List'!V19, CONCATENATE('Master List'!V19, " / ", 'Master List'!W19))</f>
        <v>Urology</v>
      </c>
      <c r="S19" s="3" t="str">
        <f>'Master List'!X19</f>
        <v>Mr Mahmoud Shafii</v>
      </c>
      <c r="T19" s="5" t="str">
        <f>IF('Master List'!AA19="", "", 'Master List'!AA19)</f>
        <v/>
      </c>
      <c r="U19" s="5" t="str">
        <f>IF(T19="", "", VLOOKUP(T19, 'CWM &amp; Location'!B:D, 3, FALSE))</f>
        <v/>
      </c>
      <c r="V19" s="5" t="str">
        <f>IF('Master List'!AB19="", "", 'Master List'!AB19)</f>
        <v/>
      </c>
      <c r="W19" s="5" t="str">
        <f>IF('Master List'!AC19="", "", 'Master List'!AC19)</f>
        <v/>
      </c>
      <c r="X19" s="5" t="str">
        <f>IF('Master List'!AF19="", "Supervisor to be confirmed", 'Master List'!AF19)</f>
        <v>Dr Stamatios Zouras</v>
      </c>
      <c r="Y19" s="3" t="str">
        <f>'Master List'!AI19</f>
        <v>Glangwili General Hospital</v>
      </c>
      <c r="Z19" s="3" t="str">
        <f>VLOOKUP(Y19, 'CWM &amp; Location'!B:D, 3, FALSE)</f>
        <v>Carmarthen</v>
      </c>
      <c r="AA19" s="3" t="str">
        <f>IF('Master List'!AK19="", 'Master List'!AJ19, CONCATENATE('Master List'!AJ19, " / ", 'Master List'!AK19))</f>
        <v>General (Internal) Medicine / Endocrinology and Diabetes Mellitus</v>
      </c>
      <c r="AB19" s="3" t="str">
        <f>'Master List'!AL19</f>
        <v>Dr Stamatios Zouras</v>
      </c>
      <c r="AC19" s="3" t="str">
        <f>'Master List'!AO19</f>
        <v>Glangwili General Hospital</v>
      </c>
      <c r="AD19" s="5" t="str">
        <f>VLOOKUP(AC19, 'CWM &amp; Location'!B:D, 3, FALSE)</f>
        <v>Carmarthen</v>
      </c>
      <c r="AE19" s="3" t="str">
        <f>IF('Master List'!AQ19="", 'Master List'!AP19, CONCATENATE('Master List'!AP19, " / ", 'Master List'!AQ19))</f>
        <v>Emergency Medicine / Acute Medical Assessment Unit</v>
      </c>
      <c r="AF19" s="3" t="str">
        <f>'Master List'!AR19</f>
        <v>Mr Nigel Waghorne</v>
      </c>
      <c r="AG19" s="3" t="str">
        <f>'Master List'!AU19</f>
        <v>Glangwili General Hospital</v>
      </c>
      <c r="AH19" s="3" t="str">
        <f>VLOOKUP(AG19, 'CWM &amp; Location'!B:D, 3, FALSE)</f>
        <v>Carmarthen</v>
      </c>
      <c r="AI19" s="3" t="str">
        <f>IF('Master List'!AW19="", 'Master List'!AV19, CONCATENATE('Master List'!AV19, " / ", 'Master List'!AW19))</f>
        <v>Trauma and Orthopaedic Surgery</v>
      </c>
      <c r="AJ19" s="3" t="str">
        <f>'Master List'!AX19</f>
        <v>Mr Owain Ennis</v>
      </c>
      <c r="AK19" s="5" t="str">
        <f>IF('Master List'!BA19="", "", 'Master List'!BA19)</f>
        <v/>
      </c>
      <c r="AL19" s="5" t="str">
        <f>IF(AK19="", "", VLOOKUP(AK19, 'CWM &amp; Location'!B:D, 3, FALSE))</f>
        <v/>
      </c>
      <c r="AM19" s="5" t="str">
        <f>IF('Master List'!BB19="", "", 'Master List'!BB19)</f>
        <v/>
      </c>
      <c r="AN19" s="5" t="str">
        <f>IF('Master List'!BC19="", "", 'Master List'!BC19)</f>
        <v/>
      </c>
    </row>
    <row r="20" spans="1:40" ht="29.25" customHeight="1" x14ac:dyDescent="0.25">
      <c r="A20" s="3" t="str">
        <f>'Master List'!A20</f>
        <v>SFP-Res</v>
      </c>
      <c r="B20" s="3" t="str">
        <f>'Master List'!D20</f>
        <v>AFP/7A3/007a</v>
      </c>
      <c r="C20" s="3" t="str">
        <f>'Master List'!E20</f>
        <v>WAL/FP/007a</v>
      </c>
      <c r="D20" s="4">
        <v>1</v>
      </c>
      <c r="E20" s="71" t="str">
        <f>CONCATENATE("F1: ",J20,", ",N20,", ",R20,IF(V20="","",", "),IF(V20="","",V20),IF(V20="",""," ("),IF(V20="","",'Master List'!B20),IF(V20="","",")")," | F2: ",AA20,", ",AE20,", ",AI20,IF(AM20="","",", "),IF(AM20="","",AM20),IF(AM20="",""," ("),IF(AM20="","",'Master List'!C20),IF(AM20="","",")"))</f>
        <v>F1: Otolaryngology, Paediatrics, Renal Medicine | F2: General (Internal) Medicine / Endocrinology and Diabetes Mellitus, General Practice / Ambulatory Care, Haematology, F2 SFP Project (SFP)</v>
      </c>
      <c r="F20" s="5" t="str">
        <f>'Master List'!H20</f>
        <v>Swansea Bay Local University Health Board</v>
      </c>
      <c r="G20" s="5" t="str">
        <f>'Master List'!F20</f>
        <v xml:space="preserve">Mr Heiki Whittet </v>
      </c>
      <c r="H20" s="3" t="str">
        <f>'Master List'!I20</f>
        <v>Morriston Hospital</v>
      </c>
      <c r="I20" s="3" t="str">
        <f>VLOOKUP(H20, 'CWM &amp; Location'!B:D, 3, FALSE)</f>
        <v>Swansea</v>
      </c>
      <c r="J20" s="3" t="str">
        <f>IF('Master List'!K20="", 'Master List'!J20, CONCATENATE('Master List'!J20, " / ", 'Master List'!K20))</f>
        <v>Otolaryngology</v>
      </c>
      <c r="K20" s="3" t="str">
        <f>'Master List'!L20</f>
        <v xml:space="preserve">Mr Heiki Whittet </v>
      </c>
      <c r="L20" s="3" t="str">
        <f>'Master List'!O20</f>
        <v>Morriston Hospital</v>
      </c>
      <c r="M20" s="3" t="str">
        <f>VLOOKUP(L20, 'CWM &amp; Location'!B:D, 3, FALSE)</f>
        <v>Swansea</v>
      </c>
      <c r="N20" s="3" t="str">
        <f>IF('Master List'!Q20="", 'Master List'!P20, CONCATENATE('Master List'!P20, " / ", 'Master List'!Q20))</f>
        <v>Paediatrics</v>
      </c>
      <c r="O20" s="3" t="str">
        <f>'Master List'!R20</f>
        <v>Dr Gareth Lewis Thomas</v>
      </c>
      <c r="P20" s="3" t="str">
        <f>'Master List'!U20</f>
        <v>Morriston Hospital</v>
      </c>
      <c r="Q20" s="3" t="str">
        <f>VLOOKUP(P20, 'CWM &amp; Location'!B:D, 3, FALSE)</f>
        <v>Swansea</v>
      </c>
      <c r="R20" s="3" t="str">
        <f>IF('Master List'!W20="", 'Master List'!V20, CONCATENATE('Master List'!V20, " / ", 'Master List'!W20))</f>
        <v>Renal Medicine</v>
      </c>
      <c r="S20" s="3" t="str">
        <f>'Master List'!X20</f>
        <v xml:space="preserve">Dr Vandse Aithal </v>
      </c>
      <c r="T20" s="5" t="str">
        <f>IF('Master List'!AA20="", "", 'Master List'!AA20)</f>
        <v/>
      </c>
      <c r="U20" s="5" t="str">
        <f>IF(T20="", "", VLOOKUP(T20, 'CWM &amp; Location'!B:D, 3, FALSE))</f>
        <v/>
      </c>
      <c r="V20" s="5" t="str">
        <f>IF('Master List'!AB20="", "", 'Master List'!AB20)</f>
        <v/>
      </c>
      <c r="W20" s="5" t="str">
        <f>IF('Master List'!AC20="", "", 'Master List'!AC20)</f>
        <v/>
      </c>
      <c r="X20" s="5" t="str">
        <f>IF('Master List'!AF20="", "Supervisor to be confirmed", 'Master List'!AF20)</f>
        <v>Dr Rajesh Peter</v>
      </c>
      <c r="Y20" s="3" t="str">
        <f>'Master List'!AI20</f>
        <v>Morriston Hospital</v>
      </c>
      <c r="Z20" s="3" t="str">
        <f>VLOOKUP(Y20, 'CWM &amp; Location'!B:D, 3, FALSE)</f>
        <v>Swansea</v>
      </c>
      <c r="AA20" s="3" t="str">
        <f>IF('Master List'!AK20="", 'Master List'!AJ20, CONCATENATE('Master List'!AJ20, " / ", 'Master List'!AK20))</f>
        <v>General (Internal) Medicine / Endocrinology and Diabetes Mellitus</v>
      </c>
      <c r="AB20" s="3" t="str">
        <f>'Master List'!AL20</f>
        <v>Dr Rajesh Peter</v>
      </c>
      <c r="AC20" s="3" t="str">
        <f>'Master List'!AO20</f>
        <v>Morriston Hospital (Singleton Hospital on call)</v>
      </c>
      <c r="AD20" s="5" t="str">
        <f>VLOOKUP(AC20, 'CWM &amp; Location'!B:D, 3, FALSE)</f>
        <v>Swansea</v>
      </c>
      <c r="AE20" s="3" t="str">
        <f>IF('Master List'!AQ20="", 'Master List'!AP20, CONCATENATE('Master List'!AP20, " / ", 'Master List'!AQ20))</f>
        <v>General Practice / Ambulatory Care</v>
      </c>
      <c r="AF20" s="3" t="str">
        <f>'Master List'!AR20</f>
        <v>Dr Stephen Greenfield</v>
      </c>
      <c r="AG20" s="3" t="str">
        <f>'Master List'!AU20</f>
        <v>Singleton Hospital</v>
      </c>
      <c r="AH20" s="3" t="str">
        <f>VLOOKUP(AG20, 'CWM &amp; Location'!B:D, 3, FALSE)</f>
        <v>Swansea</v>
      </c>
      <c r="AI20" s="3" t="str">
        <f>IF('Master List'!AW20="", 'Master List'!AV20, CONCATENATE('Master List'!AV20, " / ", 'Master List'!AW20))</f>
        <v>Haematology</v>
      </c>
      <c r="AJ20" s="3" t="str">
        <f>'Master List'!AX20</f>
        <v>Dr Hamdi Sati</v>
      </c>
      <c r="AK20" s="5" t="str">
        <f>IF('Master List'!BA20="", "", 'Master List'!BA20)</f>
        <v>Site to be confirmed</v>
      </c>
      <c r="AL20" s="5" t="str">
        <f>IF(AK20="", "", VLOOKUP(AK20, 'CWM &amp; Location'!B:D, 3, FALSE))</f>
        <v>Site To Be Confirmed</v>
      </c>
      <c r="AM20" s="5" t="str">
        <f>IF('Master List'!BB20="", "", 'Master List'!BB20)</f>
        <v>F2 SFP Project</v>
      </c>
      <c r="AN20" s="5" t="str">
        <f>IF('Master List'!BC20="", "", 'Master List'!BC20)</f>
        <v>Supervisor to be confirmed</v>
      </c>
    </row>
    <row r="21" spans="1:40" ht="29.25" customHeight="1" x14ac:dyDescent="0.25">
      <c r="A21" s="3" t="str">
        <f>'Master List'!A21</f>
        <v>SFP-Res</v>
      </c>
      <c r="B21" s="3" t="str">
        <f>'Master List'!D21</f>
        <v>AFP/7A3/007b</v>
      </c>
      <c r="C21" s="3" t="str">
        <f>'Master List'!E21</f>
        <v>WAL/FP/007b</v>
      </c>
      <c r="D21" s="4">
        <v>1</v>
      </c>
      <c r="E21" s="71" t="str">
        <f>CONCATENATE("F1: ",J21,", ",N21,", ",R21,IF(V21="","",", "),IF(V21="","",V21),IF(V21="",""," ("),IF(V21="","",'Master List'!B21),IF(V21="","",")")," | F2: ",AA21,", ",AE21,", ",AI21,IF(AM21="","",", "),IF(AM21="","",AM21),IF(AM21="",""," ("),IF(AM21="","",'Master List'!C21),IF(AM21="","",")"))</f>
        <v>F1: Renal Medicine, Otolaryngology, Paediatrics | F2: Haematology, General (Internal) Medicine / Endocrinology and Diabetes Mellitus, General Practice / Ambulatory Care, F2 SFP Project (SFP)</v>
      </c>
      <c r="F21" s="5" t="str">
        <f>'Master List'!H21</f>
        <v>Swansea Bay Local University Health Board</v>
      </c>
      <c r="G21" s="5" t="str">
        <f>'Master List'!F21</f>
        <v xml:space="preserve">Dr Vandse Aithal </v>
      </c>
      <c r="H21" s="3" t="str">
        <f>'Master List'!I21</f>
        <v>Morriston Hospital</v>
      </c>
      <c r="I21" s="3" t="str">
        <f>VLOOKUP(H21, 'CWM &amp; Location'!B:D, 3, FALSE)</f>
        <v>Swansea</v>
      </c>
      <c r="J21" s="3" t="str">
        <f>IF('Master List'!K21="", 'Master List'!J21, CONCATENATE('Master List'!J21, " / ", 'Master List'!K21))</f>
        <v>Renal Medicine</v>
      </c>
      <c r="K21" s="3" t="str">
        <f>'Master List'!L21</f>
        <v xml:space="preserve">Dr Vandse Aithal </v>
      </c>
      <c r="L21" s="3" t="str">
        <f>'Master List'!O21</f>
        <v>Morriston Hospital</v>
      </c>
      <c r="M21" s="3" t="str">
        <f>VLOOKUP(L21, 'CWM &amp; Location'!B:D, 3, FALSE)</f>
        <v>Swansea</v>
      </c>
      <c r="N21" s="3" t="str">
        <f>IF('Master List'!Q21="", 'Master List'!P21, CONCATENATE('Master List'!P21, " / ", 'Master List'!Q21))</f>
        <v>Otolaryngology</v>
      </c>
      <c r="O21" s="3" t="str">
        <f>'Master List'!R21</f>
        <v xml:space="preserve">Mr Heiki Whittet </v>
      </c>
      <c r="P21" s="3" t="str">
        <f>'Master List'!U21</f>
        <v>Morriston Hospital</v>
      </c>
      <c r="Q21" s="3" t="str">
        <f>VLOOKUP(P21, 'CWM &amp; Location'!B:D, 3, FALSE)</f>
        <v>Swansea</v>
      </c>
      <c r="R21" s="3" t="str">
        <f>IF('Master List'!W21="", 'Master List'!V21, CONCATENATE('Master List'!V21, " / ", 'Master List'!W21))</f>
        <v>Paediatrics</v>
      </c>
      <c r="S21" s="3" t="str">
        <f>'Master List'!X21</f>
        <v>Dr Gareth Lewis Thomas</v>
      </c>
      <c r="T21" s="5" t="str">
        <f>IF('Master List'!AA21="", "", 'Master List'!AA21)</f>
        <v/>
      </c>
      <c r="U21" s="5" t="str">
        <f>IF(T21="", "", VLOOKUP(T21, 'CWM &amp; Location'!B:D, 3, FALSE))</f>
        <v/>
      </c>
      <c r="V21" s="5" t="str">
        <f>IF('Master List'!AB21="", "", 'Master List'!AB21)</f>
        <v/>
      </c>
      <c r="W21" s="5" t="str">
        <f>IF('Master List'!AC21="", "", 'Master List'!AC21)</f>
        <v/>
      </c>
      <c r="X21" s="5" t="str">
        <f>IF('Master List'!AF21="", "Supervisor to be confirmed", 'Master List'!AF21)</f>
        <v>Dr Hamdi Sati</v>
      </c>
      <c r="Y21" s="3" t="str">
        <f>'Master List'!AI21</f>
        <v>Singleton Hospital</v>
      </c>
      <c r="Z21" s="3" t="str">
        <f>VLOOKUP(Y21, 'CWM &amp; Location'!B:D, 3, FALSE)</f>
        <v>Swansea</v>
      </c>
      <c r="AA21" s="3" t="str">
        <f>IF('Master List'!AK21="", 'Master List'!AJ21, CONCATENATE('Master List'!AJ21, " / ", 'Master List'!AK21))</f>
        <v>Haematology</v>
      </c>
      <c r="AB21" s="3" t="str">
        <f>'Master List'!AL21</f>
        <v>Dr Hamdi Sati</v>
      </c>
      <c r="AC21" s="3" t="str">
        <f>'Master List'!AO21</f>
        <v>Morriston Hospital</v>
      </c>
      <c r="AD21" s="5" t="str">
        <f>VLOOKUP(AC21, 'CWM &amp; Location'!B:D, 3, FALSE)</f>
        <v>Swansea</v>
      </c>
      <c r="AE21" s="3" t="str">
        <f>IF('Master List'!AQ21="", 'Master List'!AP21, CONCATENATE('Master List'!AP21, " / ", 'Master List'!AQ21))</f>
        <v>General (Internal) Medicine / Endocrinology and Diabetes Mellitus</v>
      </c>
      <c r="AF21" s="3" t="str">
        <f>'Master List'!AR21</f>
        <v>Dr Rajesh Peter</v>
      </c>
      <c r="AG21" s="3" t="str">
        <f>'Master List'!AU21</f>
        <v>Morriston Hospital (Singleton Hospital on call)</v>
      </c>
      <c r="AH21" s="3" t="str">
        <f>VLOOKUP(AG21, 'CWM &amp; Location'!B:D, 3, FALSE)</f>
        <v>Swansea</v>
      </c>
      <c r="AI21" s="3" t="str">
        <f>IF('Master List'!AW21="", 'Master List'!AV21, CONCATENATE('Master List'!AV21, " / ", 'Master List'!AW21))</f>
        <v>General Practice / Ambulatory Care</v>
      </c>
      <c r="AJ21" s="3" t="str">
        <f>'Master List'!AX21</f>
        <v>Dr Stephen Greenfield</v>
      </c>
      <c r="AK21" s="5" t="str">
        <f>IF('Master List'!BA21="", "", 'Master List'!BA21)</f>
        <v>Site to be confirmed</v>
      </c>
      <c r="AL21" s="5" t="str">
        <f>IF(AK21="", "", VLOOKUP(AK21, 'CWM &amp; Location'!B:D, 3, FALSE))</f>
        <v>Site To Be Confirmed</v>
      </c>
      <c r="AM21" s="5" t="str">
        <f>IF('Master List'!BB21="", "", 'Master List'!BB21)</f>
        <v>F2 SFP Project</v>
      </c>
      <c r="AN21" s="5" t="str">
        <f>IF('Master List'!BC21="", "", 'Master List'!BC21)</f>
        <v>Supervisor to be confirmed</v>
      </c>
    </row>
    <row r="22" spans="1:40" ht="29.25" customHeight="1" x14ac:dyDescent="0.25">
      <c r="A22" s="3" t="str">
        <f>'Master List'!A22</f>
        <v>SFP-Res</v>
      </c>
      <c r="B22" s="3" t="str">
        <f>'Master List'!D22</f>
        <v>AFP/7A3/007c</v>
      </c>
      <c r="C22" s="3" t="str">
        <f>'Master List'!E22</f>
        <v>WAL/FP/007c</v>
      </c>
      <c r="D22" s="4">
        <v>1</v>
      </c>
      <c r="E22" s="71" t="str">
        <f>CONCATENATE("F1: ",J22,", ",N22,", ",R22,IF(V22="","",", "),IF(V22="","",V22),IF(V22="",""," ("),IF(V22="","",'Master List'!B22),IF(V22="","",")")," | F2: ",AA22,", ",AE22,", ",AI22,IF(AM22="","",", "),IF(AM22="","",AM22),IF(AM22="",""," ("),IF(AM22="","",'Master List'!C22),IF(AM22="","",")"))</f>
        <v>F1: Paediatrics, Renal Medicine, Otolaryngology | F2: General Practice / Ambulatory Care, Haematology, General (Internal) Medicine / Endocrinology and Diabetes Mellitus, F2 SFP Project (SFP)</v>
      </c>
      <c r="F22" s="5" t="str">
        <f>'Master List'!H22</f>
        <v>Swansea Bay Local University Health Board</v>
      </c>
      <c r="G22" s="5" t="str">
        <f>'Master List'!F22</f>
        <v>Dr Gareth Lewis Thomas</v>
      </c>
      <c r="H22" s="3" t="str">
        <f>'Master List'!I22</f>
        <v>Morriston Hospital</v>
      </c>
      <c r="I22" s="3" t="str">
        <f>VLOOKUP(H22, 'CWM &amp; Location'!B:D, 3, FALSE)</f>
        <v>Swansea</v>
      </c>
      <c r="J22" s="3" t="str">
        <f>IF('Master List'!K22="", 'Master List'!J22, CONCATENATE('Master List'!J22, " / ", 'Master List'!K22))</f>
        <v>Paediatrics</v>
      </c>
      <c r="K22" s="3" t="str">
        <f>'Master List'!L22</f>
        <v>Dr Gareth Lewis Thomas</v>
      </c>
      <c r="L22" s="3" t="str">
        <f>'Master List'!O22</f>
        <v>Morriston Hospital</v>
      </c>
      <c r="M22" s="3" t="str">
        <f>VLOOKUP(L22, 'CWM &amp; Location'!B:D, 3, FALSE)</f>
        <v>Swansea</v>
      </c>
      <c r="N22" s="3" t="str">
        <f>IF('Master List'!Q22="", 'Master List'!P22, CONCATENATE('Master List'!P22, " / ", 'Master List'!Q22))</f>
        <v>Renal Medicine</v>
      </c>
      <c r="O22" s="3" t="str">
        <f>'Master List'!R22</f>
        <v xml:space="preserve">Dr Vandse Aithal </v>
      </c>
      <c r="P22" s="3" t="str">
        <f>'Master List'!U22</f>
        <v>Morriston Hospital</v>
      </c>
      <c r="Q22" s="3" t="str">
        <f>VLOOKUP(P22, 'CWM &amp; Location'!B:D, 3, FALSE)</f>
        <v>Swansea</v>
      </c>
      <c r="R22" s="3" t="str">
        <f>IF('Master List'!W22="", 'Master List'!V22, CONCATENATE('Master List'!V22, " / ", 'Master List'!W22))</f>
        <v>Otolaryngology</v>
      </c>
      <c r="S22" s="3" t="str">
        <f>'Master List'!X22</f>
        <v xml:space="preserve">Mr Heiki Whittet </v>
      </c>
      <c r="T22" s="5" t="str">
        <f>IF('Master List'!AA22="", "", 'Master List'!AA22)</f>
        <v/>
      </c>
      <c r="U22" s="5" t="str">
        <f>IF(T22="", "", VLOOKUP(T22, 'CWM &amp; Location'!B:D, 3, FALSE))</f>
        <v/>
      </c>
      <c r="V22" s="5" t="str">
        <f>IF('Master List'!AB22="", "", 'Master List'!AB22)</f>
        <v/>
      </c>
      <c r="W22" s="5" t="str">
        <f>IF('Master List'!AC22="", "", 'Master List'!AC22)</f>
        <v/>
      </c>
      <c r="X22" s="5" t="str">
        <f>IF('Master List'!AF22="", "Supervisor to be confirmed", 'Master List'!AF22)</f>
        <v>Dr Stephen Greenfield</v>
      </c>
      <c r="Y22" s="3" t="str">
        <f>'Master List'!AI22</f>
        <v>Morriston Hospital (Singleton Hospital on call)</v>
      </c>
      <c r="Z22" s="3" t="str">
        <f>VLOOKUP(Y22, 'CWM &amp; Location'!B:D, 3, FALSE)</f>
        <v>Swansea</v>
      </c>
      <c r="AA22" s="3" t="str">
        <f>IF('Master List'!AK22="", 'Master List'!AJ22, CONCATENATE('Master List'!AJ22, " / ", 'Master List'!AK22))</f>
        <v>General Practice / Ambulatory Care</v>
      </c>
      <c r="AB22" s="3" t="str">
        <f>'Master List'!AL22</f>
        <v>Dr Stephen Greenfield</v>
      </c>
      <c r="AC22" s="3" t="str">
        <f>'Master List'!AO22</f>
        <v>Singleton Hospital</v>
      </c>
      <c r="AD22" s="5" t="str">
        <f>VLOOKUP(AC22, 'CWM &amp; Location'!B:D, 3, FALSE)</f>
        <v>Swansea</v>
      </c>
      <c r="AE22" s="3" t="str">
        <f>IF('Master List'!AQ22="", 'Master List'!AP22, CONCATENATE('Master List'!AP22, " / ", 'Master List'!AQ22))</f>
        <v>Haematology</v>
      </c>
      <c r="AF22" s="3" t="str">
        <f>'Master List'!AR22</f>
        <v>Dr Hamdi Sati</v>
      </c>
      <c r="AG22" s="3" t="str">
        <f>'Master List'!AU22</f>
        <v>Morriston Hospital</v>
      </c>
      <c r="AH22" s="3" t="str">
        <f>VLOOKUP(AG22, 'CWM &amp; Location'!B:D, 3, FALSE)</f>
        <v>Swansea</v>
      </c>
      <c r="AI22" s="3" t="str">
        <f>IF('Master List'!AW22="", 'Master List'!AV22, CONCATENATE('Master List'!AV22, " / ", 'Master List'!AW22))</f>
        <v>General (Internal) Medicine / Endocrinology and Diabetes Mellitus</v>
      </c>
      <c r="AJ22" s="3" t="str">
        <f>'Master List'!AX22</f>
        <v>Dr Rajesh Peter</v>
      </c>
      <c r="AK22" s="5" t="str">
        <f>IF('Master List'!BA22="", "", 'Master List'!BA22)</f>
        <v>Site to be confirmed</v>
      </c>
      <c r="AL22" s="5" t="str">
        <f>IF(AK22="", "", VLOOKUP(AK22, 'CWM &amp; Location'!B:D, 3, FALSE))</f>
        <v>Site To Be Confirmed</v>
      </c>
      <c r="AM22" s="5" t="str">
        <f>IF('Master List'!BB22="", "", 'Master List'!BB22)</f>
        <v>F2 SFP Project</v>
      </c>
      <c r="AN22" s="5" t="str">
        <f>IF('Master List'!BC22="", "", 'Master List'!BC22)</f>
        <v>Supervisor to be confirmed</v>
      </c>
    </row>
    <row r="23" spans="1:40" ht="29.25" customHeight="1" x14ac:dyDescent="0.25">
      <c r="A23" s="3" t="str">
        <f>'Master List'!A23</f>
        <v>FP</v>
      </c>
      <c r="B23" s="3" t="str">
        <f>'Master List'!D23</f>
        <v>FP/7A5W/008a</v>
      </c>
      <c r="C23" s="3" t="str">
        <f>'Master List'!E23</f>
        <v>WAL/FP/008a</v>
      </c>
      <c r="D23" s="4">
        <v>1</v>
      </c>
      <c r="E23" s="71" t="str">
        <f>CONCATENATE("F1: ",J23,", ",N23,", ",R23,IF(V23="","",", "),IF(V23="","",V23),IF(V23="",""," ("),IF(V23="","",'Master List'!B23),IF(V23="","",")")," | F2: ",AA23,", ",AE23,", ",AI23,IF(AM23="","",", "),IF(AM23="","",AM23),IF(AM23="",""," ("),IF(AM23="","",'Master List'!C23),IF(AM23="","",")"))</f>
        <v>F1: General (Internal) Medicine / Respiratory Medicine, General Surgery / Colorectal Surgery, Old Age Psychiatry | F2: General (Internal) Medicine / Stroke Medicine, Emergency Medicine, Paediatrics</v>
      </c>
      <c r="F23" s="5" t="str">
        <f>'Master List'!H23</f>
        <v>Cwm Taf Morgannwg Local University Health Board</v>
      </c>
      <c r="G23" s="5" t="str">
        <f>'Master List'!F23</f>
        <v xml:space="preserve">Dr Jacqueline Woolley </v>
      </c>
      <c r="H23" s="3" t="str">
        <f>'Master List'!I23</f>
        <v>Princess of Wales Hospital</v>
      </c>
      <c r="I23" s="3" t="str">
        <f>VLOOKUP(H23, 'CWM &amp; Location'!B:D, 3, FALSE)</f>
        <v>Bridgend</v>
      </c>
      <c r="J23" s="3" t="str">
        <f>IF('Master List'!K23="", 'Master List'!J23, CONCATENATE('Master List'!J23, " / ", 'Master List'!K23))</f>
        <v>General (Internal) Medicine / Respiratory Medicine</v>
      </c>
      <c r="K23" s="3" t="str">
        <f>'Master List'!L23</f>
        <v xml:space="preserve">Dr Jacqueline Woolley </v>
      </c>
      <c r="L23" s="3" t="str">
        <f>'Master List'!O23</f>
        <v>Princess of Wales Hospital</v>
      </c>
      <c r="M23" s="3" t="str">
        <f>VLOOKUP(L23, 'CWM &amp; Location'!B:D, 3, FALSE)</f>
        <v>Bridgend</v>
      </c>
      <c r="N23" s="3" t="str">
        <f>IF('Master List'!Q23="", 'Master List'!P23, CONCATENATE('Master List'!P23, " / ", 'Master List'!Q23))</f>
        <v>General Surgery / Colorectal Surgery</v>
      </c>
      <c r="O23" s="3" t="str">
        <f>'Master List'!R23</f>
        <v xml:space="preserve">Mr Barry Appleton </v>
      </c>
      <c r="P23" s="3" t="str">
        <f>'Master List'!U23</f>
        <v>Princess of Wales Hospital</v>
      </c>
      <c r="Q23" s="3" t="str">
        <f>VLOOKUP(P23, 'CWM &amp; Location'!B:D, 3, FALSE)</f>
        <v>Bridgend</v>
      </c>
      <c r="R23" s="3" t="str">
        <f>IF('Master List'!W23="", 'Master List'!V23, CONCATENATE('Master List'!V23, " / ", 'Master List'!W23))</f>
        <v>Old Age Psychiatry</v>
      </c>
      <c r="S23" s="3" t="str">
        <f>'Master List'!X23</f>
        <v>Dr Timothy Chan</v>
      </c>
      <c r="T23" s="5" t="str">
        <f>IF('Master List'!AA23="", "", 'Master List'!AA23)</f>
        <v/>
      </c>
      <c r="U23" s="5" t="str">
        <f>IF(T23="", "", VLOOKUP(T23, 'CWM &amp; Location'!B:D, 3, FALSE))</f>
        <v/>
      </c>
      <c r="V23" s="5" t="str">
        <f>IF('Master List'!AB23="", "", 'Master List'!AB23)</f>
        <v/>
      </c>
      <c r="W23" s="5" t="str">
        <f>IF('Master List'!AC23="", "", 'Master List'!AC23)</f>
        <v/>
      </c>
      <c r="X23" s="5" t="str">
        <f>IF('Master List'!AF23="", "Supervisor to be confirmed", 'Master List'!AF23)</f>
        <v>Dr Harish Bhat</v>
      </c>
      <c r="Y23" s="3" t="str">
        <f>'Master List'!AI23</f>
        <v>Princess of Wales Hospital</v>
      </c>
      <c r="Z23" s="3" t="str">
        <f>VLOOKUP(Y23, 'CWM &amp; Location'!B:D, 3, FALSE)</f>
        <v>Bridgend</v>
      </c>
      <c r="AA23" s="3" t="str">
        <f>IF('Master List'!AK23="", 'Master List'!AJ23, CONCATENATE('Master List'!AJ23, " / ", 'Master List'!AK23))</f>
        <v>General (Internal) Medicine / Stroke Medicine</v>
      </c>
      <c r="AB23" s="3" t="str">
        <f>'Master List'!AL23</f>
        <v>Dr Harish Bhat</v>
      </c>
      <c r="AC23" s="3" t="str">
        <f>'Master List'!AO23</f>
        <v>Princess of Wales Hospital</v>
      </c>
      <c r="AD23" s="5" t="str">
        <f>VLOOKUP(AC23, 'CWM &amp; Location'!B:D, 3, FALSE)</f>
        <v>Bridgend</v>
      </c>
      <c r="AE23" s="3" t="str">
        <f>IF('Master List'!AQ23="", 'Master List'!AP23, CONCATENATE('Master List'!AP23, " / ", 'Master List'!AQ23))</f>
        <v>Emergency Medicine</v>
      </c>
      <c r="AF23" s="3" t="str">
        <f>'Master List'!AR23</f>
        <v>Dr Zareena Jedaar</v>
      </c>
      <c r="AG23" s="3" t="str">
        <f>'Master List'!AU23</f>
        <v>Princess of Wales Hospital</v>
      </c>
      <c r="AH23" s="3" t="str">
        <f>VLOOKUP(AG23, 'CWM &amp; Location'!B:D, 3, FALSE)</f>
        <v>Bridgend</v>
      </c>
      <c r="AI23" s="3" t="str">
        <f>IF('Master List'!AW23="", 'Master List'!AV23, CONCATENATE('Master List'!AV23, " / ", 'Master List'!AW23))</f>
        <v>Paediatrics</v>
      </c>
      <c r="AJ23" s="3" t="str">
        <f>'Master List'!AX23</f>
        <v>Dr Torsten Hildebrandt</v>
      </c>
      <c r="AK23" s="5" t="str">
        <f>IF('Master List'!BA23="", "", 'Master List'!BA23)</f>
        <v/>
      </c>
      <c r="AL23" s="5" t="str">
        <f>IF(AK23="", "", VLOOKUP(AK23, 'CWM &amp; Location'!B:D, 3, FALSE))</f>
        <v/>
      </c>
      <c r="AM23" s="5" t="str">
        <f>IF('Master List'!BB23="", "", 'Master List'!BB23)</f>
        <v/>
      </c>
      <c r="AN23" s="5" t="str">
        <f>IF('Master List'!BC23="", "", 'Master List'!BC23)</f>
        <v/>
      </c>
    </row>
    <row r="24" spans="1:40" ht="29.25" customHeight="1" x14ac:dyDescent="0.25">
      <c r="A24" s="3" t="str">
        <f>'Master List'!A24</f>
        <v>FP</v>
      </c>
      <c r="B24" s="3" t="str">
        <f>'Master List'!D24</f>
        <v>FP/7A5W/008b</v>
      </c>
      <c r="C24" s="3" t="str">
        <f>'Master List'!E24</f>
        <v>WAL/FP/008b</v>
      </c>
      <c r="D24" s="4">
        <v>1</v>
      </c>
      <c r="E24" s="71" t="str">
        <f>CONCATENATE("F1: ",J24,", ",N24,", ",R24,IF(V24="","",", "),IF(V24="","",V24),IF(V24="",""," ("),IF(V24="","",'Master List'!B24),IF(V24="","",")")," | F2: ",AA24,", ",AE24,", ",AI24,IF(AM24="","",", "),IF(AM24="","",AM24),IF(AM24="",""," ("),IF(AM24="","",'Master List'!C24),IF(AM24="","",")"))</f>
        <v>F1: Old Age Psychiatry, General (Internal) Medicine / Respiratory Medicine, General Surgery / Colorectal Surgery | F2: Paediatrics, General (Internal) Medicine / Stroke Medicine, Emergency Medicine</v>
      </c>
      <c r="F24" s="5" t="str">
        <f>'Master List'!H24</f>
        <v>Cwm Taf Morgannwg Local University Health Board</v>
      </c>
      <c r="G24" s="5" t="str">
        <f>'Master List'!F24</f>
        <v>Dr Timothy Chan</v>
      </c>
      <c r="H24" s="3" t="str">
        <f>'Master List'!I24</f>
        <v>Princess of Wales Hospital</v>
      </c>
      <c r="I24" s="3" t="str">
        <f>VLOOKUP(H24, 'CWM &amp; Location'!B:D, 3, FALSE)</f>
        <v>Bridgend</v>
      </c>
      <c r="J24" s="3" t="str">
        <f>IF('Master List'!K24="", 'Master List'!J24, CONCATENATE('Master List'!J24, " / ", 'Master List'!K24))</f>
        <v>Old Age Psychiatry</v>
      </c>
      <c r="K24" s="3" t="str">
        <f>'Master List'!L24</f>
        <v>Dr Timothy Chan</v>
      </c>
      <c r="L24" s="3" t="str">
        <f>'Master List'!O24</f>
        <v>Princess of Wales Hospital</v>
      </c>
      <c r="M24" s="3" t="str">
        <f>VLOOKUP(L24, 'CWM &amp; Location'!B:D, 3, FALSE)</f>
        <v>Bridgend</v>
      </c>
      <c r="N24" s="3" t="str">
        <f>IF('Master List'!Q24="", 'Master List'!P24, CONCATENATE('Master List'!P24, " / ", 'Master List'!Q24))</f>
        <v>General (Internal) Medicine / Respiratory Medicine</v>
      </c>
      <c r="O24" s="3" t="str">
        <f>'Master List'!R24</f>
        <v xml:space="preserve">Dr Jacqueline Woolley </v>
      </c>
      <c r="P24" s="3" t="str">
        <f>'Master List'!U24</f>
        <v>Princess of Wales Hospital</v>
      </c>
      <c r="Q24" s="3" t="str">
        <f>VLOOKUP(P24, 'CWM &amp; Location'!B:D, 3, FALSE)</f>
        <v>Bridgend</v>
      </c>
      <c r="R24" s="3" t="str">
        <f>IF('Master List'!W24="", 'Master List'!V24, CONCATENATE('Master List'!V24, " / ", 'Master List'!W24))</f>
        <v>General Surgery / Colorectal Surgery</v>
      </c>
      <c r="S24" s="3" t="str">
        <f>'Master List'!X24</f>
        <v xml:space="preserve">Mr Barry Appleton </v>
      </c>
      <c r="T24" s="5" t="str">
        <f>IF('Master List'!AA24="", "", 'Master List'!AA24)</f>
        <v/>
      </c>
      <c r="U24" s="5" t="str">
        <f>IF(T24="", "", VLOOKUP(T24, 'CWM &amp; Location'!B:D, 3, FALSE))</f>
        <v/>
      </c>
      <c r="V24" s="5" t="str">
        <f>IF('Master List'!AB24="", "", 'Master List'!AB24)</f>
        <v/>
      </c>
      <c r="W24" s="5" t="str">
        <f>IF('Master List'!AC24="", "", 'Master List'!AC24)</f>
        <v/>
      </c>
      <c r="X24" s="5" t="str">
        <f>IF('Master List'!AF24="", "Supervisor to be confirmed", 'Master List'!AF24)</f>
        <v>Dr Torsten Hildebrandt</v>
      </c>
      <c r="Y24" s="3" t="str">
        <f>'Master List'!AI24</f>
        <v>Princess of Wales Hospital</v>
      </c>
      <c r="Z24" s="3" t="str">
        <f>VLOOKUP(Y24, 'CWM &amp; Location'!B:D, 3, FALSE)</f>
        <v>Bridgend</v>
      </c>
      <c r="AA24" s="3" t="str">
        <f>IF('Master List'!AK24="", 'Master List'!AJ24, CONCATENATE('Master List'!AJ24, " / ", 'Master List'!AK24))</f>
        <v>Paediatrics</v>
      </c>
      <c r="AB24" s="3" t="str">
        <f>'Master List'!AL24</f>
        <v>Dr Torsten Hildebrandt</v>
      </c>
      <c r="AC24" s="3" t="str">
        <f>'Master List'!AO24</f>
        <v>Princess of Wales Hospital</v>
      </c>
      <c r="AD24" s="5" t="str">
        <f>VLOOKUP(AC24, 'CWM &amp; Location'!B:D, 3, FALSE)</f>
        <v>Bridgend</v>
      </c>
      <c r="AE24" s="3" t="str">
        <f>IF('Master List'!AQ24="", 'Master List'!AP24, CONCATENATE('Master List'!AP24, " / ", 'Master List'!AQ24))</f>
        <v>General (Internal) Medicine / Stroke Medicine</v>
      </c>
      <c r="AF24" s="3" t="str">
        <f>'Master List'!AR24</f>
        <v>Dr Harish Bhat</v>
      </c>
      <c r="AG24" s="3" t="str">
        <f>'Master List'!AU24</f>
        <v>Princess of Wales Hospital</v>
      </c>
      <c r="AH24" s="3" t="str">
        <f>VLOOKUP(AG24, 'CWM &amp; Location'!B:D, 3, FALSE)</f>
        <v>Bridgend</v>
      </c>
      <c r="AI24" s="3" t="str">
        <f>IF('Master List'!AW24="", 'Master List'!AV24, CONCATENATE('Master List'!AV24, " / ", 'Master List'!AW24))</f>
        <v>Emergency Medicine</v>
      </c>
      <c r="AJ24" s="3" t="str">
        <f>'Master List'!AX24</f>
        <v>Dr Zareena Jedaar</v>
      </c>
      <c r="AK24" s="5" t="str">
        <f>IF('Master List'!BA24="", "", 'Master List'!BA24)</f>
        <v/>
      </c>
      <c r="AL24" s="5" t="str">
        <f>IF(AK24="", "", VLOOKUP(AK24, 'CWM &amp; Location'!B:D, 3, FALSE))</f>
        <v/>
      </c>
      <c r="AM24" s="5" t="str">
        <f>IF('Master List'!BB24="", "", 'Master List'!BB24)</f>
        <v/>
      </c>
      <c r="AN24" s="5" t="str">
        <f>IF('Master List'!BC24="", "", 'Master List'!BC24)</f>
        <v/>
      </c>
    </row>
    <row r="25" spans="1:40" ht="29.25" customHeight="1" x14ac:dyDescent="0.25">
      <c r="A25" s="3" t="str">
        <f>'Master List'!A25</f>
        <v>FP</v>
      </c>
      <c r="B25" s="3" t="str">
        <f>'Master List'!D25</f>
        <v>FP/7A5W/008c</v>
      </c>
      <c r="C25" s="3" t="str">
        <f>'Master List'!E25</f>
        <v>WAL/FP/008c</v>
      </c>
      <c r="D25" s="4">
        <v>1</v>
      </c>
      <c r="E25" s="71" t="str">
        <f>CONCATENATE("F1: ",J25,", ",N25,", ",R25,IF(V25="","",", "),IF(V25="","",V25),IF(V25="",""," ("),IF(V25="","",'Master List'!B25),IF(V25="","",")")," | F2: ",AA25,", ",AE25,", ",AI25,IF(AM25="","",", "),IF(AM25="","",AM25),IF(AM25="",""," ("),IF(AM25="","",'Master List'!C25),IF(AM25="","",")"))</f>
        <v>F1: General Surgery / Colorectal Surgery, Old Age Psychiatry, General (Internal) Medicine / Respiratory Medicine | F2: Emergency Medicine, Paediatrics, General (Internal) Medicine / Stroke Medicine</v>
      </c>
      <c r="F25" s="5" t="str">
        <f>'Master List'!H25</f>
        <v>Cwm Taf Morgannwg Local University Health Board</v>
      </c>
      <c r="G25" s="5" t="str">
        <f>'Master List'!F25</f>
        <v xml:space="preserve">Mr Barry Appleton </v>
      </c>
      <c r="H25" s="3" t="str">
        <f>'Master List'!I25</f>
        <v>Princess of Wales Hospital</v>
      </c>
      <c r="I25" s="3" t="str">
        <f>VLOOKUP(H25, 'CWM &amp; Location'!B:D, 3, FALSE)</f>
        <v>Bridgend</v>
      </c>
      <c r="J25" s="3" t="str">
        <f>IF('Master List'!K25="", 'Master List'!J25, CONCATENATE('Master List'!J25, " / ", 'Master List'!K25))</f>
        <v>General Surgery / Colorectal Surgery</v>
      </c>
      <c r="K25" s="3" t="str">
        <f>'Master List'!L25</f>
        <v xml:space="preserve">Mr Barry Appleton </v>
      </c>
      <c r="L25" s="3" t="str">
        <f>'Master List'!O25</f>
        <v>Princess of Wales Hospital</v>
      </c>
      <c r="M25" s="3" t="str">
        <f>VLOOKUP(L25, 'CWM &amp; Location'!B:D, 3, FALSE)</f>
        <v>Bridgend</v>
      </c>
      <c r="N25" s="3" t="str">
        <f>IF('Master List'!Q25="", 'Master List'!P25, CONCATENATE('Master List'!P25, " / ", 'Master List'!Q25))</f>
        <v>Old Age Psychiatry</v>
      </c>
      <c r="O25" s="3" t="str">
        <f>'Master List'!R25</f>
        <v>Dr Timothy Chan</v>
      </c>
      <c r="P25" s="3" t="str">
        <f>'Master List'!U25</f>
        <v>Princess of Wales Hospital</v>
      </c>
      <c r="Q25" s="3" t="str">
        <f>VLOOKUP(P25, 'CWM &amp; Location'!B:D, 3, FALSE)</f>
        <v>Bridgend</v>
      </c>
      <c r="R25" s="3" t="str">
        <f>IF('Master List'!W25="", 'Master List'!V25, CONCATENATE('Master List'!V25, " / ", 'Master List'!W25))</f>
        <v>General (Internal) Medicine / Respiratory Medicine</v>
      </c>
      <c r="S25" s="3" t="str">
        <f>'Master List'!X25</f>
        <v xml:space="preserve">Dr Jacqueline Woolley </v>
      </c>
      <c r="T25" s="5" t="str">
        <f>IF('Master List'!AA25="", "", 'Master List'!AA25)</f>
        <v/>
      </c>
      <c r="U25" s="5" t="str">
        <f>IF(T25="", "", VLOOKUP(T25, 'CWM &amp; Location'!B:D, 3, FALSE))</f>
        <v/>
      </c>
      <c r="V25" s="5" t="str">
        <f>IF('Master List'!AB25="", "", 'Master List'!AB25)</f>
        <v/>
      </c>
      <c r="W25" s="5" t="str">
        <f>IF('Master List'!AC25="", "", 'Master List'!AC25)</f>
        <v/>
      </c>
      <c r="X25" s="5" t="str">
        <f>IF('Master List'!AF25="", "Supervisor to be confirmed", 'Master List'!AF25)</f>
        <v>Dr Zareena Jedaar</v>
      </c>
      <c r="Y25" s="3" t="str">
        <f>'Master List'!AI25</f>
        <v>Princess of Wales Hospital</v>
      </c>
      <c r="Z25" s="3" t="str">
        <f>VLOOKUP(Y25, 'CWM &amp; Location'!B:D, 3, FALSE)</f>
        <v>Bridgend</v>
      </c>
      <c r="AA25" s="3" t="str">
        <f>IF('Master List'!AK25="", 'Master List'!AJ25, CONCATENATE('Master List'!AJ25, " / ", 'Master List'!AK25))</f>
        <v>Emergency Medicine</v>
      </c>
      <c r="AB25" s="3" t="str">
        <f>'Master List'!AL25</f>
        <v>Dr Zareena Jedaar</v>
      </c>
      <c r="AC25" s="3" t="str">
        <f>'Master List'!AO25</f>
        <v>Princess of Wales Hospital</v>
      </c>
      <c r="AD25" s="5" t="str">
        <f>VLOOKUP(AC25, 'CWM &amp; Location'!B:D, 3, FALSE)</f>
        <v>Bridgend</v>
      </c>
      <c r="AE25" s="3" t="str">
        <f>IF('Master List'!AQ25="", 'Master List'!AP25, CONCATENATE('Master List'!AP25, " / ", 'Master List'!AQ25))</f>
        <v>Paediatrics</v>
      </c>
      <c r="AF25" s="3" t="str">
        <f>'Master List'!AR25</f>
        <v>Dr Torsten Hildebrandt</v>
      </c>
      <c r="AG25" s="3" t="str">
        <f>'Master List'!AU25</f>
        <v>Princess of Wales Hospital</v>
      </c>
      <c r="AH25" s="3" t="str">
        <f>VLOOKUP(AG25, 'CWM &amp; Location'!B:D, 3, FALSE)</f>
        <v>Bridgend</v>
      </c>
      <c r="AI25" s="3" t="str">
        <f>IF('Master List'!AW25="", 'Master List'!AV25, CONCATENATE('Master List'!AV25, " / ", 'Master List'!AW25))</f>
        <v>General (Internal) Medicine / Stroke Medicine</v>
      </c>
      <c r="AJ25" s="3" t="str">
        <f>'Master List'!AX25</f>
        <v>Dr Harish Bhat</v>
      </c>
      <c r="AK25" s="5" t="str">
        <f>IF('Master List'!BA25="", "", 'Master List'!BA25)</f>
        <v/>
      </c>
      <c r="AL25" s="5" t="str">
        <f>IF(AK25="", "", VLOOKUP(AK25, 'CWM &amp; Location'!B:D, 3, FALSE))</f>
        <v/>
      </c>
      <c r="AM25" s="5" t="str">
        <f>IF('Master List'!BB25="", "", 'Master List'!BB25)</f>
        <v/>
      </c>
      <c r="AN25" s="5" t="str">
        <f>IF('Master List'!BC25="", "", 'Master List'!BC25)</f>
        <v/>
      </c>
    </row>
    <row r="26" spans="1:40" ht="29.25" customHeight="1" x14ac:dyDescent="0.25">
      <c r="A26" s="3" t="str">
        <f>'Master List'!A26</f>
        <v>SFP-Edu</v>
      </c>
      <c r="B26" s="3" t="str">
        <f>'Master List'!D26</f>
        <v>NFP/7A5W/009a</v>
      </c>
      <c r="C26" s="3" t="str">
        <f>'Master List'!E26</f>
        <v>WAL/FP/009a</v>
      </c>
      <c r="D26" s="4">
        <v>1</v>
      </c>
      <c r="E26" s="71" t="str">
        <f>CONCATENATE("F1: ",J26,", ",N26,", ",R26,IF(V26="","",", "),IF(V26="","",V26),IF(V26="",""," ("),IF(V26="","",'Master List'!B26),IF(V26="","",")")," | F2: ",AA26,", ",AE26,", ",AI26,IF(AM26="","",", "),IF(AM26="","",AM26),IF(AM26="",""," ("),IF(AM26="","",'Master List'!C26),IF(AM26="","",")"))</f>
        <v>F1: General (Internal) Medicine / Stroke Medicine, General Surgery / Breast Surgery, Emergency Medicine | F2: General (Internal) Medicine / Gastroenterology, General Practice, Paediatrics, Near Peer Teaching (SFP)</v>
      </c>
      <c r="F26" s="5" t="str">
        <f>'Master List'!H26</f>
        <v>Cwm Taf Morgannwg Local University Health Board</v>
      </c>
      <c r="G26" s="5" t="str">
        <f>'Master List'!F26</f>
        <v xml:space="preserve">Dr Diptarup Mukhopadhyay </v>
      </c>
      <c r="H26" s="3" t="str">
        <f>'Master List'!I26</f>
        <v>Princess of Wales Hospital</v>
      </c>
      <c r="I26" s="3" t="str">
        <f>VLOOKUP(H26, 'CWM &amp; Location'!B:D, 3, FALSE)</f>
        <v>Bridgend</v>
      </c>
      <c r="J26" s="3" t="str">
        <f>IF('Master List'!K26="", 'Master List'!J26, CONCATENATE('Master List'!J26, " / ", 'Master List'!K26))</f>
        <v>General (Internal) Medicine / Stroke Medicine</v>
      </c>
      <c r="K26" s="3" t="str">
        <f>'Master List'!L26</f>
        <v xml:space="preserve">Dr Diptarup Mukhopadhyay </v>
      </c>
      <c r="L26" s="3" t="str">
        <f>'Master List'!O26</f>
        <v>Princess of Wales Hospital</v>
      </c>
      <c r="M26" s="3" t="str">
        <f>VLOOKUP(L26, 'CWM &amp; Location'!B:D, 3, FALSE)</f>
        <v>Bridgend</v>
      </c>
      <c r="N26" s="3" t="str">
        <f>IF('Master List'!Q26="", 'Master List'!P26, CONCATENATE('Master List'!P26, " / ", 'Master List'!Q26))</f>
        <v>General Surgery / Breast Surgery</v>
      </c>
      <c r="O26" s="3" t="str">
        <f>'Master List'!R26</f>
        <v>Ms Joy Singh</v>
      </c>
      <c r="P26" s="3" t="str">
        <f>'Master List'!U26</f>
        <v>Princess of Wales Hospital</v>
      </c>
      <c r="Q26" s="3" t="str">
        <f>VLOOKUP(P26, 'CWM &amp; Location'!B:D, 3, FALSE)</f>
        <v>Bridgend</v>
      </c>
      <c r="R26" s="3" t="str">
        <f>IF('Master List'!W26="", 'Master List'!V26, CONCATENATE('Master List'!V26, " / ", 'Master List'!W26))</f>
        <v>Emergency Medicine</v>
      </c>
      <c r="S26" s="3" t="str">
        <f>'Master List'!X26</f>
        <v xml:space="preserve">Dr Rhian Dyer </v>
      </c>
      <c r="T26" s="5" t="str">
        <f>IF('Master List'!AA26="", "", 'Master List'!AA26)</f>
        <v/>
      </c>
      <c r="U26" s="5" t="str">
        <f>IF(T26="", "", VLOOKUP(T26, 'CWM &amp; Location'!B:D, 3, FALSE))</f>
        <v/>
      </c>
      <c r="V26" s="5" t="str">
        <f>IF('Master List'!AB26="", "", 'Master List'!AB26)</f>
        <v/>
      </c>
      <c r="W26" s="5" t="str">
        <f>IF('Master List'!AC26="", "", 'Master List'!AC26)</f>
        <v/>
      </c>
      <c r="X26" s="5" t="str">
        <f>IF('Master List'!AF26="", "Supervisor to be confirmed", 'Master List'!AF26)</f>
        <v>Dr Gary Constable</v>
      </c>
      <c r="Y26" s="3" t="str">
        <f>'Master List'!AI26</f>
        <v>Princess of Wales Hospital</v>
      </c>
      <c r="Z26" s="3" t="str">
        <f>VLOOKUP(Y26, 'CWM &amp; Location'!B:D, 3, FALSE)</f>
        <v>Bridgend</v>
      </c>
      <c r="AA26" s="3" t="str">
        <f>IF('Master List'!AK26="", 'Master List'!AJ26, CONCATENATE('Master List'!AJ26, " / ", 'Master List'!AK26))</f>
        <v>General (Internal) Medicine / Gastroenterology</v>
      </c>
      <c r="AB26" s="3" t="str">
        <f>'Master List'!AL26</f>
        <v>Dr Gary Constable</v>
      </c>
      <c r="AC26" s="3" t="str">
        <f>'Master List'!AO26</f>
        <v>Riversdale Surgery</v>
      </c>
      <c r="AD26" s="5" t="str">
        <f>VLOOKUP(AC26, 'CWM &amp; Location'!B:D, 3, FALSE)</f>
        <v>Bridgend</v>
      </c>
      <c r="AE26" s="3" t="str">
        <f>IF('Master List'!AQ26="", 'Master List'!AP26, CONCATENATE('Master List'!AP26, " / ", 'Master List'!AQ26))</f>
        <v>General Practice</v>
      </c>
      <c r="AF26" s="3" t="str">
        <f>'Master List'!AR26</f>
        <v>Dr Laura Gush</v>
      </c>
      <c r="AG26" s="3" t="str">
        <f>'Master List'!AU26</f>
        <v>Princess of Wales Hospital</v>
      </c>
      <c r="AH26" s="3" t="str">
        <f>VLOOKUP(AG26, 'CWM &amp; Location'!B:D, 3, FALSE)</f>
        <v>Bridgend</v>
      </c>
      <c r="AI26" s="3" t="str">
        <f>IF('Master List'!AW26="", 'Master List'!AV26, CONCATENATE('Master List'!AV26, " / ", 'Master List'!AW26))</f>
        <v>Paediatrics</v>
      </c>
      <c r="AJ26" s="3" t="str">
        <f>'Master List'!AX26</f>
        <v>Dr Torsten Hildebrandt</v>
      </c>
      <c r="AK26" s="5" t="str">
        <f>IF('Master List'!BA26="", "", 'Master List'!BA26)</f>
        <v>Riversdale Surgery</v>
      </c>
      <c r="AL26" s="5" t="str">
        <f>IF(AK26="", "", VLOOKUP(AK26, 'CWM &amp; Location'!B:D, 3, FALSE))</f>
        <v>Bridgend</v>
      </c>
      <c r="AM26" s="5" t="str">
        <f>IF('Master List'!BB26="", "", 'Master List'!BB26)</f>
        <v>Near Peer Teaching</v>
      </c>
      <c r="AN26" s="5" t="str">
        <f>IF('Master List'!BC26="", "", 'Master List'!BC26)</f>
        <v>Dr Laura Gush</v>
      </c>
    </row>
    <row r="27" spans="1:40" ht="29.25" customHeight="1" x14ac:dyDescent="0.25">
      <c r="A27" s="3" t="str">
        <f>'Master List'!A27</f>
        <v>SFP-Edu</v>
      </c>
      <c r="B27" s="3" t="str">
        <f>'Master List'!D27</f>
        <v>NFP/7A5W/009b</v>
      </c>
      <c r="C27" s="3" t="str">
        <f>'Master List'!E27</f>
        <v>WAL/FP/009b</v>
      </c>
      <c r="D27" s="4">
        <v>1</v>
      </c>
      <c r="E27" s="71" t="str">
        <f>CONCATENATE("F1: ",J27,", ",N27,", ",R27,IF(V27="","",", "),IF(V27="","",V27),IF(V27="",""," ("),IF(V27="","",'Master List'!B27),IF(V27="","",")")," | F2: ",AA27,", ",AE27,", ",AI27,IF(AM27="","",", "),IF(AM27="","",AM27),IF(AM27="",""," ("),IF(AM27="","",'Master List'!C27),IF(AM27="","",")"))</f>
        <v>F1: Emergency Medicine, General (Internal) Medicine / Stroke Medicine, General Surgery / Breast Surgery | F2: Paediatrics, General (Internal) Medicine / Gastroenterology, General Practice, Near Peer Teaching (SFP)</v>
      </c>
      <c r="F27" s="5" t="str">
        <f>'Master List'!H27</f>
        <v>Cwm Taf Morgannwg Local University Health Board</v>
      </c>
      <c r="G27" s="5" t="str">
        <f>'Master List'!F27</f>
        <v xml:space="preserve">Dr Rhian Dyer </v>
      </c>
      <c r="H27" s="3" t="str">
        <f>'Master List'!I27</f>
        <v>Princess of Wales Hospital</v>
      </c>
      <c r="I27" s="3" t="str">
        <f>VLOOKUP(H27, 'CWM &amp; Location'!B:D, 3, FALSE)</f>
        <v>Bridgend</v>
      </c>
      <c r="J27" s="3" t="str">
        <f>IF('Master List'!K27="", 'Master List'!J27, CONCATENATE('Master List'!J27, " / ", 'Master List'!K27))</f>
        <v>Emergency Medicine</v>
      </c>
      <c r="K27" s="3" t="str">
        <f>'Master List'!L27</f>
        <v xml:space="preserve">Dr Rhian Dyer </v>
      </c>
      <c r="L27" s="3" t="str">
        <f>'Master List'!O27</f>
        <v>Princess of Wales Hospital</v>
      </c>
      <c r="M27" s="3" t="str">
        <f>VLOOKUP(L27, 'CWM &amp; Location'!B:D, 3, FALSE)</f>
        <v>Bridgend</v>
      </c>
      <c r="N27" s="3" t="str">
        <f>IF('Master List'!Q27="", 'Master List'!P27, CONCATENATE('Master List'!P27, " / ", 'Master List'!Q27))</f>
        <v>General (Internal) Medicine / Stroke Medicine</v>
      </c>
      <c r="O27" s="3" t="str">
        <f>'Master List'!R27</f>
        <v xml:space="preserve">Dr Diptarup Mukhopadhyay </v>
      </c>
      <c r="P27" s="3" t="str">
        <f>'Master List'!U27</f>
        <v>Princess of Wales Hospital</v>
      </c>
      <c r="Q27" s="3" t="str">
        <f>VLOOKUP(P27, 'CWM &amp; Location'!B:D, 3, FALSE)</f>
        <v>Bridgend</v>
      </c>
      <c r="R27" s="3" t="str">
        <f>IF('Master List'!W27="", 'Master List'!V27, CONCATENATE('Master List'!V27, " / ", 'Master List'!W27))</f>
        <v>General Surgery / Breast Surgery</v>
      </c>
      <c r="S27" s="3" t="str">
        <f>'Master List'!X27</f>
        <v>Ms Joy Singh</v>
      </c>
      <c r="T27" s="5" t="str">
        <f>IF('Master List'!AA27="", "", 'Master List'!AA27)</f>
        <v/>
      </c>
      <c r="U27" s="5" t="str">
        <f>IF(T27="", "", VLOOKUP(T27, 'CWM &amp; Location'!B:D, 3, FALSE))</f>
        <v/>
      </c>
      <c r="V27" s="5" t="str">
        <f>IF('Master List'!AB27="", "", 'Master List'!AB27)</f>
        <v/>
      </c>
      <c r="W27" s="5" t="str">
        <f>IF('Master List'!AC27="", "", 'Master List'!AC27)</f>
        <v/>
      </c>
      <c r="X27" s="5" t="str">
        <f>IF('Master List'!AF27="", "Supervisor to be confirmed", 'Master List'!AF27)</f>
        <v>Dr Torsten Hildebrandt</v>
      </c>
      <c r="Y27" s="3" t="str">
        <f>'Master List'!AI27</f>
        <v>Princess of Wales Hospital</v>
      </c>
      <c r="Z27" s="3" t="str">
        <f>VLOOKUP(Y27, 'CWM &amp; Location'!B:D, 3, FALSE)</f>
        <v>Bridgend</v>
      </c>
      <c r="AA27" s="3" t="str">
        <f>IF('Master List'!AK27="", 'Master List'!AJ27, CONCATENATE('Master List'!AJ27, " / ", 'Master List'!AK27))</f>
        <v>Paediatrics</v>
      </c>
      <c r="AB27" s="3" t="str">
        <f>'Master List'!AL27</f>
        <v>Dr Torsten Hildebrandt</v>
      </c>
      <c r="AC27" s="3" t="str">
        <f>'Master List'!AO27</f>
        <v>Princess of Wales Hospital</v>
      </c>
      <c r="AD27" s="5" t="str">
        <f>VLOOKUP(AC27, 'CWM &amp; Location'!B:D, 3, FALSE)</f>
        <v>Bridgend</v>
      </c>
      <c r="AE27" s="3" t="str">
        <f>IF('Master List'!AQ27="", 'Master List'!AP27, CONCATENATE('Master List'!AP27, " / ", 'Master List'!AQ27))</f>
        <v>General (Internal) Medicine / Gastroenterology</v>
      </c>
      <c r="AF27" s="3" t="str">
        <f>'Master List'!AR27</f>
        <v>Dr Gary Constable</v>
      </c>
      <c r="AG27" s="3" t="str">
        <f>'Master List'!AU27</f>
        <v>Riversdale Surgery</v>
      </c>
      <c r="AH27" s="3" t="str">
        <f>VLOOKUP(AG27, 'CWM &amp; Location'!B:D, 3, FALSE)</f>
        <v>Bridgend</v>
      </c>
      <c r="AI27" s="3" t="str">
        <f>IF('Master List'!AW27="", 'Master List'!AV27, CONCATENATE('Master List'!AV27, " / ", 'Master List'!AW27))</f>
        <v>General Practice</v>
      </c>
      <c r="AJ27" s="3" t="str">
        <f>'Master List'!AX27</f>
        <v>Dr Laura Gush</v>
      </c>
      <c r="AK27" s="5" t="str">
        <f>IF('Master List'!BA27="", "", 'Master List'!BA27)</f>
        <v>Riversdale Surgery</v>
      </c>
      <c r="AL27" s="5" t="str">
        <f>IF(AK27="", "", VLOOKUP(AK27, 'CWM &amp; Location'!B:D, 3, FALSE))</f>
        <v>Bridgend</v>
      </c>
      <c r="AM27" s="5" t="str">
        <f>IF('Master List'!BB27="", "", 'Master List'!BB27)</f>
        <v>Near Peer Teaching</v>
      </c>
      <c r="AN27" s="5" t="str">
        <f>IF('Master List'!BC27="", "", 'Master List'!BC27)</f>
        <v>Dr Laura Gush</v>
      </c>
    </row>
    <row r="28" spans="1:40" ht="29.25" customHeight="1" x14ac:dyDescent="0.25">
      <c r="A28" s="3" t="str">
        <f>'Master List'!A28</f>
        <v>SFP-Edu</v>
      </c>
      <c r="B28" s="3" t="str">
        <f>'Master List'!D28</f>
        <v>NFP/7A5W/009c</v>
      </c>
      <c r="C28" s="3" t="str">
        <f>'Master List'!E28</f>
        <v>WAL/FP/009c</v>
      </c>
      <c r="D28" s="4">
        <v>1</v>
      </c>
      <c r="E28" s="71" t="str">
        <f>CONCATENATE("F1: ",J28,", ",N28,", ",R28,IF(V28="","",", "),IF(V28="","",V28),IF(V28="",""," ("),IF(V28="","",'Master List'!B28),IF(V28="","",")")," | F2: ",AA28,", ",AE28,", ",AI28,IF(AM28="","",", "),IF(AM28="","",AM28),IF(AM28="",""," ("),IF(AM28="","",'Master List'!C28),IF(AM28="","",")"))</f>
        <v>F1: General Surgery / Breast Surgery, Emergency Medicine, General (Internal) Medicine / Stroke Medicine | F2: General Practice, Paediatrics, General (Internal) Medicine / Gastroenterology, Near Peer Teaching (SFP)</v>
      </c>
      <c r="F28" s="5" t="str">
        <f>'Master List'!H28</f>
        <v>Cwm Taf Morgannwg Local University Health Board</v>
      </c>
      <c r="G28" s="5" t="str">
        <f>'Master List'!F28</f>
        <v>Ms Joy Singh</v>
      </c>
      <c r="H28" s="3" t="str">
        <f>'Master List'!I28</f>
        <v>Princess of Wales Hospital</v>
      </c>
      <c r="I28" s="3" t="str">
        <f>VLOOKUP(H28, 'CWM &amp; Location'!B:D, 3, FALSE)</f>
        <v>Bridgend</v>
      </c>
      <c r="J28" s="3" t="str">
        <f>IF('Master List'!K28="", 'Master List'!J28, CONCATENATE('Master List'!J28, " / ", 'Master List'!K28))</f>
        <v>General Surgery / Breast Surgery</v>
      </c>
      <c r="K28" s="3" t="str">
        <f>'Master List'!L28</f>
        <v>Ms Joy Singh</v>
      </c>
      <c r="L28" s="3" t="str">
        <f>'Master List'!O28</f>
        <v>Princess of Wales Hospital</v>
      </c>
      <c r="M28" s="3" t="str">
        <f>VLOOKUP(L28, 'CWM &amp; Location'!B:D, 3, FALSE)</f>
        <v>Bridgend</v>
      </c>
      <c r="N28" s="3" t="str">
        <f>IF('Master List'!Q28="", 'Master List'!P28, CONCATENATE('Master List'!P28, " / ", 'Master List'!Q28))</f>
        <v>Emergency Medicine</v>
      </c>
      <c r="O28" s="3" t="str">
        <f>'Master List'!R28</f>
        <v xml:space="preserve">Dr Rhian Dyer </v>
      </c>
      <c r="P28" s="3" t="str">
        <f>'Master List'!U28</f>
        <v>Princess of Wales Hospital</v>
      </c>
      <c r="Q28" s="3" t="str">
        <f>VLOOKUP(P28, 'CWM &amp; Location'!B:D, 3, FALSE)</f>
        <v>Bridgend</v>
      </c>
      <c r="R28" s="3" t="str">
        <f>IF('Master List'!W28="", 'Master List'!V28, CONCATENATE('Master List'!V28, " / ", 'Master List'!W28))</f>
        <v>General (Internal) Medicine / Stroke Medicine</v>
      </c>
      <c r="S28" s="3" t="str">
        <f>'Master List'!X28</f>
        <v xml:space="preserve">Dr Diptarup Mukhopadhyay </v>
      </c>
      <c r="T28" s="5" t="str">
        <f>IF('Master List'!AA28="", "", 'Master List'!AA28)</f>
        <v/>
      </c>
      <c r="U28" s="5" t="str">
        <f>IF(T28="", "", VLOOKUP(T28, 'CWM &amp; Location'!B:D, 3, FALSE))</f>
        <v/>
      </c>
      <c r="V28" s="5" t="str">
        <f>IF('Master List'!AB28="", "", 'Master List'!AB28)</f>
        <v/>
      </c>
      <c r="W28" s="5" t="str">
        <f>IF('Master List'!AC28="", "", 'Master List'!AC28)</f>
        <v/>
      </c>
      <c r="X28" s="5" t="str">
        <f>IF('Master List'!AF28="", "Supervisor to be confirmed", 'Master List'!AF28)</f>
        <v>Dr Laura Gush</v>
      </c>
      <c r="Y28" s="3" t="str">
        <f>'Master List'!AI28</f>
        <v>Riversdale Surgery</v>
      </c>
      <c r="Z28" s="3" t="str">
        <f>VLOOKUP(Y28, 'CWM &amp; Location'!B:D, 3, FALSE)</f>
        <v>Bridgend</v>
      </c>
      <c r="AA28" s="3" t="str">
        <f>IF('Master List'!AK28="", 'Master List'!AJ28, CONCATENATE('Master List'!AJ28, " / ", 'Master List'!AK28))</f>
        <v>General Practice</v>
      </c>
      <c r="AB28" s="3" t="str">
        <f>'Master List'!AL28</f>
        <v>Dr Laura Gush</v>
      </c>
      <c r="AC28" s="3" t="str">
        <f>'Master List'!AO28</f>
        <v>Princess of Wales Hospital</v>
      </c>
      <c r="AD28" s="5" t="str">
        <f>VLOOKUP(AC28, 'CWM &amp; Location'!B:D, 3, FALSE)</f>
        <v>Bridgend</v>
      </c>
      <c r="AE28" s="3" t="str">
        <f>IF('Master List'!AQ28="", 'Master List'!AP28, CONCATENATE('Master List'!AP28, " / ", 'Master List'!AQ28))</f>
        <v>Paediatrics</v>
      </c>
      <c r="AF28" s="3" t="str">
        <f>'Master List'!AR28</f>
        <v>Dr Torsten Hildebrandt</v>
      </c>
      <c r="AG28" s="3" t="str">
        <f>'Master List'!AU28</f>
        <v>Princess of Wales Hospital</v>
      </c>
      <c r="AH28" s="3" t="str">
        <f>VLOOKUP(AG28, 'CWM &amp; Location'!B:D, 3, FALSE)</f>
        <v>Bridgend</v>
      </c>
      <c r="AI28" s="3" t="str">
        <f>IF('Master List'!AW28="", 'Master List'!AV28, CONCATENATE('Master List'!AV28, " / ", 'Master List'!AW28))</f>
        <v>General (Internal) Medicine / Gastroenterology</v>
      </c>
      <c r="AJ28" s="3" t="str">
        <f>'Master List'!AX28</f>
        <v>Dr Gary Constable</v>
      </c>
      <c r="AK28" s="5" t="str">
        <f>IF('Master List'!BA28="", "", 'Master List'!BA28)</f>
        <v>Riversdale Surgery</v>
      </c>
      <c r="AL28" s="5" t="str">
        <f>IF(AK28="", "", VLOOKUP(AK28, 'CWM &amp; Location'!B:D, 3, FALSE))</f>
        <v>Bridgend</v>
      </c>
      <c r="AM28" s="5" t="str">
        <f>IF('Master List'!BB28="", "", 'Master List'!BB28)</f>
        <v>Near Peer Teaching</v>
      </c>
      <c r="AN28" s="5" t="str">
        <f>IF('Master List'!BC28="", "", 'Master List'!BC28)</f>
        <v>Dr Laura Gush</v>
      </c>
    </row>
    <row r="29" spans="1:40" ht="29.25" customHeight="1" x14ac:dyDescent="0.25">
      <c r="A29" s="3" t="str">
        <f>'Master List'!A29</f>
        <v>SFP-Res</v>
      </c>
      <c r="B29" s="3" t="str">
        <f>'Master List'!D29</f>
        <v>AFP/7A5W/010a</v>
      </c>
      <c r="C29" s="3" t="str">
        <f>'Master List'!E29</f>
        <v>WAL/FP/010a</v>
      </c>
      <c r="D29" s="4">
        <v>1</v>
      </c>
      <c r="E29" s="71" t="str">
        <f>CONCATENATE("F1: ",J29,", ",N29,", ",R29,IF(V29="","",", "),IF(V29="","",V29),IF(V29="",""," ("),IF(V29="","",'Master List'!B29),IF(V29="","",")")," | F2: ",AA29,", ",AE29,", ",AI29,IF(AM29="","",", "),IF(AM29="","",AM29),IF(AM29="",""," ("),IF(AM29="","",'Master List'!C29),IF(AM29="","",")"))</f>
        <v>F1: General (Internal) Medicine / Endocrinology and Diabetes Mellitus, General Surgery / Colorectal Surgery, Emergency Medicine | F2: Obstetrics and Gynaecology, General Practice, Paediatrics, F2 SFP Project (SFP)</v>
      </c>
      <c r="F29" s="5" t="str">
        <f>'Master List'!H29</f>
        <v>Cwm Taf Morgannwg Local University Health Board</v>
      </c>
      <c r="G29" s="5" t="str">
        <f>'Master List'!F29</f>
        <v xml:space="preserve">Dr Sharmistha Roy Chowdhury </v>
      </c>
      <c r="H29" s="3" t="str">
        <f>'Master List'!I29</f>
        <v>Princess of Wales Hospital</v>
      </c>
      <c r="I29" s="3" t="str">
        <f>VLOOKUP(H29, 'CWM &amp; Location'!B:D, 3, FALSE)</f>
        <v>Bridgend</v>
      </c>
      <c r="J29" s="3" t="str">
        <f>IF('Master List'!K29="", 'Master List'!J29, CONCATENATE('Master List'!J29, " / ", 'Master List'!K29))</f>
        <v>General (Internal) Medicine / Endocrinology and Diabetes Mellitus</v>
      </c>
      <c r="K29" s="3" t="str">
        <f>'Master List'!L29</f>
        <v xml:space="preserve">Dr Sharmistha Roy Chowdhury </v>
      </c>
      <c r="L29" s="3" t="str">
        <f>'Master List'!O29</f>
        <v>Princess of Wales Hospital</v>
      </c>
      <c r="M29" s="3" t="str">
        <f>VLOOKUP(L29, 'CWM &amp; Location'!B:D, 3, FALSE)</f>
        <v>Bridgend</v>
      </c>
      <c r="N29" s="3" t="str">
        <f>IF('Master List'!Q29="", 'Master List'!P29, CONCATENATE('Master List'!P29, " / ", 'Master List'!Q29))</f>
        <v>General Surgery / Colorectal Surgery</v>
      </c>
      <c r="O29" s="3" t="str">
        <f>'Master List'!R29</f>
        <v xml:space="preserve">Mr Barry Appleton </v>
      </c>
      <c r="P29" s="3" t="str">
        <f>'Master List'!U29</f>
        <v>Princess of Wales Hospital</v>
      </c>
      <c r="Q29" s="3" t="str">
        <f>VLOOKUP(P29, 'CWM &amp; Location'!B:D, 3, FALSE)</f>
        <v>Bridgend</v>
      </c>
      <c r="R29" s="3" t="str">
        <f>IF('Master List'!W29="", 'Master List'!V29, CONCATENATE('Master List'!V29, " / ", 'Master List'!W29))</f>
        <v>Emergency Medicine</v>
      </c>
      <c r="S29" s="3" t="str">
        <f>'Master List'!X29</f>
        <v xml:space="preserve">Dr Rhian Dyer </v>
      </c>
      <c r="T29" s="5" t="str">
        <f>IF('Master List'!AA29="", "", 'Master List'!AA29)</f>
        <v/>
      </c>
      <c r="U29" s="5" t="str">
        <f>IF(T29="", "", VLOOKUP(T29, 'CWM &amp; Location'!B:D, 3, FALSE))</f>
        <v/>
      </c>
      <c r="V29" s="5" t="str">
        <f>IF('Master List'!AB29="", "", 'Master List'!AB29)</f>
        <v/>
      </c>
      <c r="W29" s="5" t="str">
        <f>IF('Master List'!AC29="", "", 'Master List'!AC29)</f>
        <v/>
      </c>
      <c r="X29" s="5" t="str">
        <f>IF('Master List'!AF29="", "Supervisor to be confirmed", 'Master List'!AF29)</f>
        <v>Prof Lavinia Margarit</v>
      </c>
      <c r="Y29" s="3" t="str">
        <f>'Master List'!AI29</f>
        <v>Princess of Wales Hospital</v>
      </c>
      <c r="Z29" s="3" t="str">
        <f>VLOOKUP(Y29, 'CWM &amp; Location'!B:D, 3, FALSE)</f>
        <v>Bridgend</v>
      </c>
      <c r="AA29" s="3" t="str">
        <f>IF('Master List'!AK29="", 'Master List'!AJ29, CONCATENATE('Master List'!AJ29, " / ", 'Master List'!AK29))</f>
        <v>Obstetrics and Gynaecology</v>
      </c>
      <c r="AB29" s="3" t="str">
        <f>'Master List'!AL29</f>
        <v>Prof Lavinia Margarit</v>
      </c>
      <c r="AC29" s="3" t="str">
        <f>'Master List'!AO29</f>
        <v>Riversdale Surgery</v>
      </c>
      <c r="AD29" s="5" t="str">
        <f>VLOOKUP(AC29, 'CWM &amp; Location'!B:D, 3, FALSE)</f>
        <v>Bridgend</v>
      </c>
      <c r="AE29" s="3" t="str">
        <f>IF('Master List'!AQ29="", 'Master List'!AP29, CONCATENATE('Master List'!AP29, " / ", 'Master List'!AQ29))</f>
        <v>General Practice</v>
      </c>
      <c r="AF29" s="3" t="str">
        <f>'Master List'!AR29</f>
        <v>Dr Laura Gush</v>
      </c>
      <c r="AG29" s="3" t="str">
        <f>'Master List'!AU29</f>
        <v>Princess of Wales Hospital</v>
      </c>
      <c r="AH29" s="3" t="str">
        <f>VLOOKUP(AG29, 'CWM &amp; Location'!B:D, 3, FALSE)</f>
        <v>Bridgend</v>
      </c>
      <c r="AI29" s="3" t="str">
        <f>IF('Master List'!AW29="", 'Master List'!AV29, CONCATENATE('Master List'!AV29, " / ", 'Master List'!AW29))</f>
        <v>Paediatrics</v>
      </c>
      <c r="AJ29" s="3" t="str">
        <f>'Master List'!AX29</f>
        <v>Dr Torsten Hildebrandt</v>
      </c>
      <c r="AK29" s="5" t="str">
        <f>IF('Master List'!BA29="", "", 'Master List'!BA29)</f>
        <v>Site to be confirmed</v>
      </c>
      <c r="AL29" s="5" t="str">
        <f>IF(AK29="", "", VLOOKUP(AK29, 'CWM &amp; Location'!B:D, 3, FALSE))</f>
        <v>Site To Be Confirmed</v>
      </c>
      <c r="AM29" s="5" t="str">
        <f>IF('Master List'!BB29="", "", 'Master List'!BB29)</f>
        <v>F2 SFP Project</v>
      </c>
      <c r="AN29" s="5" t="str">
        <f>IF('Master List'!BC29="", "", 'Master List'!BC29)</f>
        <v>Supervisor to be confirmed</v>
      </c>
    </row>
    <row r="30" spans="1:40" ht="29.25" customHeight="1" x14ac:dyDescent="0.25">
      <c r="A30" s="3" t="str">
        <f>'Master List'!A30</f>
        <v>SFP-Res</v>
      </c>
      <c r="B30" s="3" t="str">
        <f>'Master List'!D30</f>
        <v>AFP/7A5W/010b</v>
      </c>
      <c r="C30" s="3" t="str">
        <f>'Master List'!E30</f>
        <v>WAL/FP/010b</v>
      </c>
      <c r="D30" s="4">
        <v>1</v>
      </c>
      <c r="E30" s="71" t="str">
        <f>CONCATENATE("F1: ",J30,", ",N30,", ",R30,IF(V30="","",", "),IF(V30="","",V30),IF(V30="",""," ("),IF(V30="","",'Master List'!B30),IF(V30="","",")")," | F2: ",AA30,", ",AE30,", ",AI30,IF(AM30="","",", "),IF(AM30="","",AM30),IF(AM30="",""," ("),IF(AM30="","",'Master List'!C30),IF(AM30="","",")"))</f>
        <v>F1: Emergency Medicine, General (Internal) Medicine / Endocrinology and Diabetes Mellitus, General Surgery / Colorectal Surgery | F2: Paediatrics, Obstetrics and Gynaecology, General Practice, F2 SFP Project (SFP)</v>
      </c>
      <c r="F30" s="5" t="str">
        <f>'Master List'!H30</f>
        <v>Cwm Taf Morgannwg Local University Health Board</v>
      </c>
      <c r="G30" s="5" t="str">
        <f>'Master List'!F30</f>
        <v xml:space="preserve">Dr Rhian Dyer </v>
      </c>
      <c r="H30" s="3" t="str">
        <f>'Master List'!I30</f>
        <v>Princess of Wales Hospital</v>
      </c>
      <c r="I30" s="3" t="str">
        <f>VLOOKUP(H30, 'CWM &amp; Location'!B:D, 3, FALSE)</f>
        <v>Bridgend</v>
      </c>
      <c r="J30" s="3" t="str">
        <f>IF('Master List'!K30="", 'Master List'!J30, CONCATENATE('Master List'!J30, " / ", 'Master List'!K30))</f>
        <v>Emergency Medicine</v>
      </c>
      <c r="K30" s="3" t="str">
        <f>'Master List'!L30</f>
        <v xml:space="preserve">Dr Rhian Dyer </v>
      </c>
      <c r="L30" s="3" t="str">
        <f>'Master List'!O30</f>
        <v>Princess of Wales Hospital</v>
      </c>
      <c r="M30" s="3" t="str">
        <f>VLOOKUP(L30, 'CWM &amp; Location'!B:D, 3, FALSE)</f>
        <v>Bridgend</v>
      </c>
      <c r="N30" s="3" t="str">
        <f>IF('Master List'!Q30="", 'Master List'!P30, CONCATENATE('Master List'!P30, " / ", 'Master List'!Q30))</f>
        <v>General (Internal) Medicine / Endocrinology and Diabetes Mellitus</v>
      </c>
      <c r="O30" s="3" t="str">
        <f>'Master List'!R30</f>
        <v xml:space="preserve">Dr Sharmistha Roy Chowdhury </v>
      </c>
      <c r="P30" s="3" t="str">
        <f>'Master List'!U30</f>
        <v>Princess of Wales Hospital</v>
      </c>
      <c r="Q30" s="3" t="str">
        <f>VLOOKUP(P30, 'CWM &amp; Location'!B:D, 3, FALSE)</f>
        <v>Bridgend</v>
      </c>
      <c r="R30" s="3" t="str">
        <f>IF('Master List'!W30="", 'Master List'!V30, CONCATENATE('Master List'!V30, " / ", 'Master List'!W30))</f>
        <v>General Surgery / Colorectal Surgery</v>
      </c>
      <c r="S30" s="3" t="str">
        <f>'Master List'!X30</f>
        <v xml:space="preserve">Mr Barry Appleton </v>
      </c>
      <c r="T30" s="5" t="str">
        <f>IF('Master List'!AA30="", "", 'Master List'!AA30)</f>
        <v/>
      </c>
      <c r="U30" s="5" t="str">
        <f>IF(T30="", "", VLOOKUP(T30, 'CWM &amp; Location'!B:D, 3, FALSE))</f>
        <v/>
      </c>
      <c r="V30" s="5" t="str">
        <f>IF('Master List'!AB30="", "", 'Master List'!AB30)</f>
        <v/>
      </c>
      <c r="W30" s="5" t="str">
        <f>IF('Master List'!AC30="", "", 'Master List'!AC30)</f>
        <v/>
      </c>
      <c r="X30" s="5" t="str">
        <f>IF('Master List'!AF30="", "Supervisor to be confirmed", 'Master List'!AF30)</f>
        <v>Dr Torsten Hildebrandt</v>
      </c>
      <c r="Y30" s="3" t="str">
        <f>'Master List'!AI30</f>
        <v>Princess of Wales Hospital</v>
      </c>
      <c r="Z30" s="3" t="str">
        <f>VLOOKUP(Y30, 'CWM &amp; Location'!B:D, 3, FALSE)</f>
        <v>Bridgend</v>
      </c>
      <c r="AA30" s="3" t="str">
        <f>IF('Master List'!AK30="", 'Master List'!AJ30, CONCATENATE('Master List'!AJ30, " / ", 'Master List'!AK30))</f>
        <v>Paediatrics</v>
      </c>
      <c r="AB30" s="3" t="str">
        <f>'Master List'!AL30</f>
        <v>Dr Torsten Hildebrandt</v>
      </c>
      <c r="AC30" s="3" t="str">
        <f>'Master List'!AO30</f>
        <v>Princess of Wales Hospital</v>
      </c>
      <c r="AD30" s="5" t="str">
        <f>VLOOKUP(AC30, 'CWM &amp; Location'!B:D, 3, FALSE)</f>
        <v>Bridgend</v>
      </c>
      <c r="AE30" s="3" t="str">
        <f>IF('Master List'!AQ30="", 'Master List'!AP30, CONCATENATE('Master List'!AP30, " / ", 'Master List'!AQ30))</f>
        <v>Obstetrics and Gynaecology</v>
      </c>
      <c r="AF30" s="3" t="str">
        <f>'Master List'!AR30</f>
        <v>Prof Lavinia Margarit</v>
      </c>
      <c r="AG30" s="3" t="str">
        <f>'Master List'!AU30</f>
        <v>Riversdale Surgery</v>
      </c>
      <c r="AH30" s="3" t="str">
        <f>VLOOKUP(AG30, 'CWM &amp; Location'!B:D, 3, FALSE)</f>
        <v>Bridgend</v>
      </c>
      <c r="AI30" s="3" t="str">
        <f>IF('Master List'!AW30="", 'Master List'!AV30, CONCATENATE('Master List'!AV30, " / ", 'Master List'!AW30))</f>
        <v>General Practice</v>
      </c>
      <c r="AJ30" s="3" t="str">
        <f>'Master List'!AX30</f>
        <v>Dr Laura Gush</v>
      </c>
      <c r="AK30" s="5" t="str">
        <f>IF('Master List'!BA30="", "", 'Master List'!BA30)</f>
        <v>Site to be confirmed</v>
      </c>
      <c r="AL30" s="5" t="str">
        <f>IF(AK30="", "", VLOOKUP(AK30, 'CWM &amp; Location'!B:D, 3, FALSE))</f>
        <v>Site To Be Confirmed</v>
      </c>
      <c r="AM30" s="5" t="str">
        <f>IF('Master List'!BB30="", "", 'Master List'!BB30)</f>
        <v>F2 SFP Project</v>
      </c>
      <c r="AN30" s="5" t="str">
        <f>IF('Master List'!BC30="", "", 'Master List'!BC30)</f>
        <v>Supervisor to be confirmed</v>
      </c>
    </row>
    <row r="31" spans="1:40" ht="29.25" customHeight="1" x14ac:dyDescent="0.25">
      <c r="A31" s="3" t="str">
        <f>'Master List'!A31</f>
        <v>SFP-Res</v>
      </c>
      <c r="B31" s="3" t="str">
        <f>'Master List'!D31</f>
        <v>AFP/7A5W/010c</v>
      </c>
      <c r="C31" s="3" t="str">
        <f>'Master List'!E31</f>
        <v>WAL/FP/010c</v>
      </c>
      <c r="D31" s="4">
        <v>1</v>
      </c>
      <c r="E31" s="71" t="str">
        <f>CONCATENATE("F1: ",J31,", ",N31,", ",R31,IF(V31="","",", "),IF(V31="","",V31),IF(V31="",""," ("),IF(V31="","",'Master List'!B31),IF(V31="","",")")," | F2: ",AA31,", ",AE31,", ",AI31,IF(AM31="","",", "),IF(AM31="","",AM31),IF(AM31="",""," ("),IF(AM31="","",'Master List'!C31),IF(AM31="","",")"))</f>
        <v>F1: General Surgery / Colorectal Surgery, Emergency Medicine, General (Internal) Medicine / Endocrinology and Diabetes Mellitus | F2: General Practice, Paediatrics, Obstetrics and Gynaecology, F2 SFP Project (SFP)</v>
      </c>
      <c r="F31" s="5" t="str">
        <f>'Master List'!H31</f>
        <v>Cwm Taf Morgannwg Local University Health Board</v>
      </c>
      <c r="G31" s="5" t="str">
        <f>'Master List'!F31</f>
        <v xml:space="preserve">Mr Barry Appleton </v>
      </c>
      <c r="H31" s="3" t="str">
        <f>'Master List'!I31</f>
        <v>Princess of Wales Hospital</v>
      </c>
      <c r="I31" s="3" t="str">
        <f>VLOOKUP(H31, 'CWM &amp; Location'!B:D, 3, FALSE)</f>
        <v>Bridgend</v>
      </c>
      <c r="J31" s="3" t="str">
        <f>IF('Master List'!K31="", 'Master List'!J31, CONCATENATE('Master List'!J31, " / ", 'Master List'!K31))</f>
        <v>General Surgery / Colorectal Surgery</v>
      </c>
      <c r="K31" s="3" t="str">
        <f>'Master List'!L31</f>
        <v xml:space="preserve">Mr Barry Appleton </v>
      </c>
      <c r="L31" s="3" t="str">
        <f>'Master List'!O31</f>
        <v>Princess of Wales Hospital</v>
      </c>
      <c r="M31" s="3" t="str">
        <f>VLOOKUP(L31, 'CWM &amp; Location'!B:D, 3, FALSE)</f>
        <v>Bridgend</v>
      </c>
      <c r="N31" s="3" t="str">
        <f>IF('Master List'!Q31="", 'Master List'!P31, CONCATENATE('Master List'!P31, " / ", 'Master List'!Q31))</f>
        <v>Emergency Medicine</v>
      </c>
      <c r="O31" s="3" t="str">
        <f>'Master List'!R31</f>
        <v xml:space="preserve">Dr Rhian Dyer </v>
      </c>
      <c r="P31" s="3" t="str">
        <f>'Master List'!U31</f>
        <v>Princess of Wales Hospital</v>
      </c>
      <c r="Q31" s="3" t="str">
        <f>VLOOKUP(P31, 'CWM &amp; Location'!B:D, 3, FALSE)</f>
        <v>Bridgend</v>
      </c>
      <c r="R31" s="3" t="str">
        <f>IF('Master List'!W31="", 'Master List'!V31, CONCATENATE('Master List'!V31, " / ", 'Master List'!W31))</f>
        <v>General (Internal) Medicine / Endocrinology and Diabetes Mellitus</v>
      </c>
      <c r="S31" s="3" t="str">
        <f>'Master List'!X31</f>
        <v xml:space="preserve">Dr Sharmistha Roy Chowdhury </v>
      </c>
      <c r="T31" s="5" t="str">
        <f>IF('Master List'!AA31="", "", 'Master List'!AA31)</f>
        <v/>
      </c>
      <c r="U31" s="5" t="str">
        <f>IF(T31="", "", VLOOKUP(T31, 'CWM &amp; Location'!B:D, 3, FALSE))</f>
        <v/>
      </c>
      <c r="V31" s="5" t="str">
        <f>IF('Master List'!AB31="", "", 'Master List'!AB31)</f>
        <v/>
      </c>
      <c r="W31" s="5" t="str">
        <f>IF('Master List'!AC31="", "", 'Master List'!AC31)</f>
        <v/>
      </c>
      <c r="X31" s="5" t="str">
        <f>IF('Master List'!AF31="", "Supervisor to be confirmed", 'Master List'!AF31)</f>
        <v>Dr Laura Gush</v>
      </c>
      <c r="Y31" s="3" t="str">
        <f>'Master List'!AI31</f>
        <v>Riversdale Surgery</v>
      </c>
      <c r="Z31" s="3" t="str">
        <f>VLOOKUP(Y31, 'CWM &amp; Location'!B:D, 3, FALSE)</f>
        <v>Bridgend</v>
      </c>
      <c r="AA31" s="3" t="str">
        <f>IF('Master List'!AK31="", 'Master List'!AJ31, CONCATENATE('Master List'!AJ31, " / ", 'Master List'!AK31))</f>
        <v>General Practice</v>
      </c>
      <c r="AB31" s="3" t="str">
        <f>'Master List'!AL31</f>
        <v>Dr Laura Gush</v>
      </c>
      <c r="AC31" s="3" t="str">
        <f>'Master List'!AO31</f>
        <v>Princess of Wales Hospital</v>
      </c>
      <c r="AD31" s="5" t="str">
        <f>VLOOKUP(AC31, 'CWM &amp; Location'!B:D, 3, FALSE)</f>
        <v>Bridgend</v>
      </c>
      <c r="AE31" s="3" t="str">
        <f>IF('Master List'!AQ31="", 'Master List'!AP31, CONCATENATE('Master List'!AP31, " / ", 'Master List'!AQ31))</f>
        <v>Paediatrics</v>
      </c>
      <c r="AF31" s="3" t="str">
        <f>'Master List'!AR31</f>
        <v>Dr Torsten Hildebrandt</v>
      </c>
      <c r="AG31" s="3" t="str">
        <f>'Master List'!AU31</f>
        <v>Princess of Wales Hospital</v>
      </c>
      <c r="AH31" s="3" t="str">
        <f>VLOOKUP(AG31, 'CWM &amp; Location'!B:D, 3, FALSE)</f>
        <v>Bridgend</v>
      </c>
      <c r="AI31" s="3" t="str">
        <f>IF('Master List'!AW31="", 'Master List'!AV31, CONCATENATE('Master List'!AV31, " / ", 'Master List'!AW31))</f>
        <v>Obstetrics and Gynaecology</v>
      </c>
      <c r="AJ31" s="3" t="str">
        <f>'Master List'!AX31</f>
        <v>Prof Lavinia Margarit</v>
      </c>
      <c r="AK31" s="5" t="str">
        <f>IF('Master List'!BA31="", "", 'Master List'!BA31)</f>
        <v>Site to be confirmed</v>
      </c>
      <c r="AL31" s="5" t="str">
        <f>IF(AK31="", "", VLOOKUP(AK31, 'CWM &amp; Location'!B:D, 3, FALSE))</f>
        <v>Site To Be Confirmed</v>
      </c>
      <c r="AM31" s="5" t="str">
        <f>IF('Master List'!BB31="", "", 'Master List'!BB31)</f>
        <v>F2 SFP Project</v>
      </c>
      <c r="AN31" s="5" t="str">
        <f>IF('Master List'!BC31="", "", 'Master List'!BC31)</f>
        <v>Supervisor to be confirmed</v>
      </c>
    </row>
    <row r="32" spans="1:40" ht="29.25" customHeight="1" x14ac:dyDescent="0.25">
      <c r="A32" s="3" t="str">
        <f>'Master List'!A32</f>
        <v>LIFT</v>
      </c>
      <c r="B32" s="3" t="str">
        <f>'Master List'!D32</f>
        <v>LFP/7A5W/011a</v>
      </c>
      <c r="C32" s="3" t="str">
        <f>'Master List'!E32</f>
        <v>WAL/FP/011a</v>
      </c>
      <c r="D32" s="4">
        <v>1</v>
      </c>
      <c r="E32" s="71" t="str">
        <f>CONCATENATE("F1: ",J32,", ",N32,", ",R32,IF(V32="","",", "),IF(V32="","",V32),IF(V32="",""," ("),IF(V32="","",'Master List'!B32),IF(V32="","",")")," | F2: ",AA32,", ",AE32,", ",AI32,IF(AM32="","",", "),IF(AM32="","",AM32),IF(AM32="",""," ("),IF(AM32="","",'Master List'!C32),IF(AM32="","",")"))</f>
        <v>F1: General (Internal) Medicine / Gastroenterology, General Surgery / Upper Gastro-intestinal Surgery, Emergency Medicine, Clinical Radiology (LIFT) | F2: General Practice, Anaesthetics, Endocrinology and Diabetes Mellitus</v>
      </c>
      <c r="F32" s="5" t="str">
        <f>'Master List'!H32</f>
        <v>Cwm Taf Morgannwg Local University Health Board</v>
      </c>
      <c r="G32" s="5" t="str">
        <f>'Master List'!F32</f>
        <v xml:space="preserve">Dr Gary Constable </v>
      </c>
      <c r="H32" s="3" t="str">
        <f>'Master List'!I32</f>
        <v>Princess of Wales Hospital</v>
      </c>
      <c r="I32" s="3" t="str">
        <f>VLOOKUP(H32, 'CWM &amp; Location'!B:D, 3, FALSE)</f>
        <v>Bridgend</v>
      </c>
      <c r="J32" s="3" t="str">
        <f>IF('Master List'!K32="", 'Master List'!J32, CONCATENATE('Master List'!J32, " / ", 'Master List'!K32))</f>
        <v>General (Internal) Medicine / Gastroenterology</v>
      </c>
      <c r="K32" s="3" t="str">
        <f>'Master List'!L32</f>
        <v xml:space="preserve">Dr Gary Constable </v>
      </c>
      <c r="L32" s="3" t="str">
        <f>'Master List'!O32</f>
        <v>Princess of Wales Hospital</v>
      </c>
      <c r="M32" s="3" t="str">
        <f>VLOOKUP(L32, 'CWM &amp; Location'!B:D, 3, FALSE)</f>
        <v>Bridgend</v>
      </c>
      <c r="N32" s="3" t="str">
        <f>IF('Master List'!Q32="", 'Master List'!P32, CONCATENATE('Master List'!P32, " / ", 'Master List'!Q32))</f>
        <v>General Surgery / Upper Gastro-intestinal Surgery</v>
      </c>
      <c r="O32" s="3" t="str">
        <f>'Master List'!R32</f>
        <v>Ms Joy Singh</v>
      </c>
      <c r="P32" s="3" t="str">
        <f>'Master List'!U32</f>
        <v>Princess of Wales Hospital</v>
      </c>
      <c r="Q32" s="3" t="str">
        <f>VLOOKUP(P32, 'CWM &amp; Location'!B:D, 3, FALSE)</f>
        <v>Bridgend</v>
      </c>
      <c r="R32" s="3" t="str">
        <f>IF('Master List'!W32="", 'Master List'!V32, CONCATENATE('Master List'!V32, " / ", 'Master List'!W32))</f>
        <v>Emergency Medicine</v>
      </c>
      <c r="S32" s="3" t="str">
        <f>'Master List'!X32</f>
        <v xml:space="preserve">Dr Rhian Dyer </v>
      </c>
      <c r="T32" s="5" t="str">
        <f>IF('Master List'!AA32="", "", 'Master List'!AA32)</f>
        <v>National Imaging Academy Wales</v>
      </c>
      <c r="U32" s="5" t="str">
        <f>IF(T32="", "", VLOOKUP(T32, 'CWM &amp; Location'!B:D, 3, FALSE))</f>
        <v>Pencoed</v>
      </c>
      <c r="V32" s="5" t="str">
        <f>IF('Master List'!AB32="", "", 'Master List'!AB32)</f>
        <v>Clinical Radiology</v>
      </c>
      <c r="W32" s="5" t="str">
        <f>IF('Master List'!AC32="", "", 'Master List'!AC32)</f>
        <v>Dr Phillip Wardle</v>
      </c>
      <c r="X32" s="5" t="str">
        <f>IF('Master List'!AF32="", "Supervisor to be confirmed", 'Master List'!AF32)</f>
        <v>Dr Jan Kletta</v>
      </c>
      <c r="Y32" s="3" t="str">
        <f>'Master List'!AI32</f>
        <v>Oak Tree Surgery</v>
      </c>
      <c r="Z32" s="3" t="str">
        <f>VLOOKUP(Y32, 'CWM &amp; Location'!B:D, 3, FALSE)</f>
        <v>Bridgend</v>
      </c>
      <c r="AA32" s="3" t="str">
        <f>IF('Master List'!AK32="", 'Master List'!AJ32, CONCATENATE('Master List'!AJ32, " / ", 'Master List'!AK32))</f>
        <v>General Practice</v>
      </c>
      <c r="AB32" s="3" t="str">
        <f>'Master List'!AL32</f>
        <v>Dr Jan Kletta</v>
      </c>
      <c r="AC32" s="3" t="str">
        <f>'Master List'!AO32</f>
        <v>Princess of Wales Hospital</v>
      </c>
      <c r="AD32" s="5" t="str">
        <f>VLOOKUP(AC32, 'CWM &amp; Location'!B:D, 3, FALSE)</f>
        <v>Bridgend</v>
      </c>
      <c r="AE32" s="3" t="str">
        <f>IF('Master List'!AQ32="", 'Master List'!AP32, CONCATENATE('Master List'!AP32, " / ", 'Master List'!AQ32))</f>
        <v>Anaesthetics</v>
      </c>
      <c r="AF32" s="3" t="str">
        <f>'Master List'!AR32</f>
        <v>Dr Anthony Funnell</v>
      </c>
      <c r="AG32" s="3" t="str">
        <f>'Master List'!AU32</f>
        <v>Princess of Wales Hospital</v>
      </c>
      <c r="AH32" s="3" t="str">
        <f>VLOOKUP(AG32, 'CWM &amp; Location'!B:D, 3, FALSE)</f>
        <v>Bridgend</v>
      </c>
      <c r="AI32" s="3" t="str">
        <f>IF('Master List'!AW32="", 'Master List'!AV32, CONCATENATE('Master List'!AV32, " / ", 'Master List'!AW32))</f>
        <v>Endocrinology and Diabetes Mellitus</v>
      </c>
      <c r="AJ32" s="3" t="str">
        <f>'Master List'!AX32</f>
        <v>Dr Lawrence Cozma</v>
      </c>
      <c r="AK32" s="5" t="str">
        <f>IF('Master List'!BA32="", "", 'Master List'!BA32)</f>
        <v/>
      </c>
      <c r="AL32" s="5" t="str">
        <f>IF(AK32="", "", VLOOKUP(AK32, 'CWM &amp; Location'!B:D, 3, FALSE))</f>
        <v/>
      </c>
      <c r="AM32" s="5" t="str">
        <f>IF('Master List'!BB32="", "", 'Master List'!BB32)</f>
        <v/>
      </c>
      <c r="AN32" s="5" t="str">
        <f>IF('Master List'!BC32="", "", 'Master List'!BC32)</f>
        <v/>
      </c>
    </row>
    <row r="33" spans="1:40" ht="29.25" customHeight="1" x14ac:dyDescent="0.25">
      <c r="A33" s="3" t="str">
        <f>'Master List'!A33</f>
        <v>LIFT</v>
      </c>
      <c r="B33" s="3" t="str">
        <f>'Master List'!D33</f>
        <v>LFP/7A5W/011b</v>
      </c>
      <c r="C33" s="3" t="str">
        <f>'Master List'!E33</f>
        <v>WAL/FP/011b</v>
      </c>
      <c r="D33" s="4">
        <v>1</v>
      </c>
      <c r="E33" s="71" t="str">
        <f>CONCATENATE("F1: ",J33,", ",N33,", ",R33,IF(V33="","",", "),IF(V33="","",V33),IF(V33="",""," ("),IF(V33="","",'Master List'!B33),IF(V33="","",")")," | F2: ",AA33,", ",AE33,", ",AI33,IF(AM33="","",", "),IF(AM33="","",AM33),IF(AM33="",""," ("),IF(AM33="","",'Master List'!C33),IF(AM33="","",")"))</f>
        <v>F1: Emergency Medicine, General (Internal) Medicine / Gastroenterology, General Surgery / Upper Gastro-intestinal Surgery, Clinical Radiology (LIFT) | F2: Endocrinology and Diabetes Mellitus, General Practice, Anaesthetics</v>
      </c>
      <c r="F33" s="5" t="str">
        <f>'Master List'!H33</f>
        <v>Cwm Taf Morgannwg Local University Health Board</v>
      </c>
      <c r="G33" s="5" t="str">
        <f>'Master List'!F33</f>
        <v xml:space="preserve">Dr Rhian Dyer </v>
      </c>
      <c r="H33" s="3" t="str">
        <f>'Master List'!I33</f>
        <v>Princess of Wales Hospital</v>
      </c>
      <c r="I33" s="3" t="str">
        <f>VLOOKUP(H33, 'CWM &amp; Location'!B:D, 3, FALSE)</f>
        <v>Bridgend</v>
      </c>
      <c r="J33" s="3" t="str">
        <f>IF('Master List'!K33="", 'Master List'!J33, CONCATENATE('Master List'!J33, " / ", 'Master List'!K33))</f>
        <v>Emergency Medicine</v>
      </c>
      <c r="K33" s="3" t="str">
        <f>'Master List'!L33</f>
        <v xml:space="preserve">Dr Rhian Dyer </v>
      </c>
      <c r="L33" s="3" t="str">
        <f>'Master List'!O33</f>
        <v>Princess of Wales Hospital</v>
      </c>
      <c r="M33" s="3" t="str">
        <f>VLOOKUP(L33, 'CWM &amp; Location'!B:D, 3, FALSE)</f>
        <v>Bridgend</v>
      </c>
      <c r="N33" s="3" t="str">
        <f>IF('Master List'!Q33="", 'Master List'!P33, CONCATENATE('Master List'!P33, " / ", 'Master List'!Q33))</f>
        <v>General (Internal) Medicine / Gastroenterology</v>
      </c>
      <c r="O33" s="3" t="str">
        <f>'Master List'!R33</f>
        <v xml:space="preserve">Dr Gary Constable </v>
      </c>
      <c r="P33" s="3" t="str">
        <f>'Master List'!U33</f>
        <v>Princess of Wales Hospital</v>
      </c>
      <c r="Q33" s="3" t="str">
        <f>VLOOKUP(P33, 'CWM &amp; Location'!B:D, 3, FALSE)</f>
        <v>Bridgend</v>
      </c>
      <c r="R33" s="3" t="str">
        <f>IF('Master List'!W33="", 'Master List'!V33, CONCATENATE('Master List'!V33, " / ", 'Master List'!W33))</f>
        <v>General Surgery / Upper Gastro-intestinal Surgery</v>
      </c>
      <c r="S33" s="3" t="str">
        <f>'Master List'!X33</f>
        <v>Ms Joy Singh</v>
      </c>
      <c r="T33" s="5" t="str">
        <f>IF('Master List'!AA33="", "", 'Master List'!AA33)</f>
        <v>National Imaging Academy Wales</v>
      </c>
      <c r="U33" s="5" t="str">
        <f>IF(T33="", "", VLOOKUP(T33, 'CWM &amp; Location'!B:D, 3, FALSE))</f>
        <v>Pencoed</v>
      </c>
      <c r="V33" s="5" t="str">
        <f>IF('Master List'!AB33="", "", 'Master List'!AB33)</f>
        <v>Clinical Radiology</v>
      </c>
      <c r="W33" s="5" t="str">
        <f>IF('Master List'!AC33="", "", 'Master List'!AC33)</f>
        <v>Dr Phillip Wardle</v>
      </c>
      <c r="X33" s="5" t="str">
        <f>IF('Master List'!AF33="", "Supervisor to be confirmed", 'Master List'!AF33)</f>
        <v>Dr Lawrence Cozma</v>
      </c>
      <c r="Y33" s="3" t="str">
        <f>'Master List'!AI33</f>
        <v>Princess of Wales Hospital</v>
      </c>
      <c r="Z33" s="3" t="str">
        <f>VLOOKUP(Y33, 'CWM &amp; Location'!B:D, 3, FALSE)</f>
        <v>Bridgend</v>
      </c>
      <c r="AA33" s="3" t="str">
        <f>IF('Master List'!AK33="", 'Master List'!AJ33, CONCATENATE('Master List'!AJ33, " / ", 'Master List'!AK33))</f>
        <v>Endocrinology and Diabetes Mellitus</v>
      </c>
      <c r="AB33" s="3" t="str">
        <f>'Master List'!AL33</f>
        <v>Dr Lawrence Cozma</v>
      </c>
      <c r="AC33" s="3" t="str">
        <f>'Master List'!AO33</f>
        <v>Oak Tree Surgery</v>
      </c>
      <c r="AD33" s="5" t="str">
        <f>VLOOKUP(AC33, 'CWM &amp; Location'!B:D, 3, FALSE)</f>
        <v>Bridgend</v>
      </c>
      <c r="AE33" s="3" t="str">
        <f>IF('Master List'!AQ33="", 'Master List'!AP33, CONCATENATE('Master List'!AP33, " / ", 'Master List'!AQ33))</f>
        <v>General Practice</v>
      </c>
      <c r="AF33" s="3" t="str">
        <f>'Master List'!AR33</f>
        <v>Dr Jan Kletta</v>
      </c>
      <c r="AG33" s="3" t="str">
        <f>'Master List'!AU33</f>
        <v>Princess of Wales Hospital</v>
      </c>
      <c r="AH33" s="3" t="str">
        <f>VLOOKUP(AG33, 'CWM &amp; Location'!B:D, 3, FALSE)</f>
        <v>Bridgend</v>
      </c>
      <c r="AI33" s="3" t="str">
        <f>IF('Master List'!AW33="", 'Master List'!AV33, CONCATENATE('Master List'!AV33, " / ", 'Master List'!AW33))</f>
        <v>Anaesthetics</v>
      </c>
      <c r="AJ33" s="3" t="str">
        <f>'Master List'!AX33</f>
        <v>Dr Anthony Funnell</v>
      </c>
      <c r="AK33" s="5" t="str">
        <f>IF('Master List'!BA33="", "", 'Master List'!BA33)</f>
        <v/>
      </c>
      <c r="AL33" s="5" t="str">
        <f>IF(AK33="", "", VLOOKUP(AK33, 'CWM &amp; Location'!B:D, 3, FALSE))</f>
        <v/>
      </c>
      <c r="AM33" s="5" t="str">
        <f>IF('Master List'!BB33="", "", 'Master List'!BB33)</f>
        <v/>
      </c>
      <c r="AN33" s="5" t="str">
        <f>IF('Master List'!BC33="", "", 'Master List'!BC33)</f>
        <v/>
      </c>
    </row>
    <row r="34" spans="1:40" ht="29.25" customHeight="1" x14ac:dyDescent="0.25">
      <c r="A34" s="3" t="str">
        <f>'Master List'!A34</f>
        <v>LIFT</v>
      </c>
      <c r="B34" s="3" t="str">
        <f>'Master List'!D34</f>
        <v>LFP/7A5W/011c</v>
      </c>
      <c r="C34" s="3" t="str">
        <f>'Master List'!E34</f>
        <v>WAL/FP/011c</v>
      </c>
      <c r="D34" s="4">
        <v>1</v>
      </c>
      <c r="E34" s="71" t="str">
        <f>CONCATENATE("F1: ",J34,", ",N34,", ",R34,IF(V34="","",", "),IF(V34="","",V34),IF(V34="",""," ("),IF(V34="","",'Master List'!B34),IF(V34="","",")")," | F2: ",AA34,", ",AE34,", ",AI34,IF(AM34="","",", "),IF(AM34="","",AM34),IF(AM34="",""," ("),IF(AM34="","",'Master List'!C34),IF(AM34="","",")"))</f>
        <v>F1: General Surgery / Upper Gastro-intestinal Surgery, Emergency Medicine, General (Internal) Medicine / Gastroenterology, Clinical Radiology (LIFT) | F2: Anaesthetics, Endocrinology and Diabetes Mellitus, General Practice</v>
      </c>
      <c r="F34" s="5" t="str">
        <f>'Master List'!H34</f>
        <v>Cwm Taf Morgannwg Local University Health Board</v>
      </c>
      <c r="G34" s="5" t="str">
        <f>'Master List'!F34</f>
        <v>Ms Joy Singh</v>
      </c>
      <c r="H34" s="3" t="str">
        <f>'Master List'!I34</f>
        <v>Princess of Wales Hospital</v>
      </c>
      <c r="I34" s="3" t="str">
        <f>VLOOKUP(H34, 'CWM &amp; Location'!B:D, 3, FALSE)</f>
        <v>Bridgend</v>
      </c>
      <c r="J34" s="3" t="str">
        <f>IF('Master List'!K34="", 'Master List'!J34, CONCATENATE('Master List'!J34, " / ", 'Master List'!K34))</f>
        <v>General Surgery / Upper Gastro-intestinal Surgery</v>
      </c>
      <c r="K34" s="3" t="str">
        <f>'Master List'!L34</f>
        <v>Ms Joy Singh</v>
      </c>
      <c r="L34" s="3" t="str">
        <f>'Master List'!O34</f>
        <v>Princess of Wales Hospital</v>
      </c>
      <c r="M34" s="3" t="str">
        <f>VLOOKUP(L34, 'CWM &amp; Location'!B:D, 3, FALSE)</f>
        <v>Bridgend</v>
      </c>
      <c r="N34" s="3" t="str">
        <f>IF('Master List'!Q34="", 'Master List'!P34, CONCATENATE('Master List'!P34, " / ", 'Master List'!Q34))</f>
        <v>Emergency Medicine</v>
      </c>
      <c r="O34" s="3" t="str">
        <f>'Master List'!R34</f>
        <v xml:space="preserve">Dr Rhian Dyer </v>
      </c>
      <c r="P34" s="3" t="str">
        <f>'Master List'!U34</f>
        <v>Princess of Wales Hospital</v>
      </c>
      <c r="Q34" s="3" t="str">
        <f>VLOOKUP(P34, 'CWM &amp; Location'!B:D, 3, FALSE)</f>
        <v>Bridgend</v>
      </c>
      <c r="R34" s="3" t="str">
        <f>IF('Master List'!W34="", 'Master List'!V34, CONCATENATE('Master List'!V34, " / ", 'Master List'!W34))</f>
        <v>General (Internal) Medicine / Gastroenterology</v>
      </c>
      <c r="S34" s="3" t="str">
        <f>'Master List'!X34</f>
        <v xml:space="preserve">Dr Gary Constable </v>
      </c>
      <c r="T34" s="5" t="str">
        <f>IF('Master List'!AA34="", "", 'Master List'!AA34)</f>
        <v>National Imaging Academy Wales</v>
      </c>
      <c r="U34" s="5" t="str">
        <f>IF(T34="", "", VLOOKUP(T34, 'CWM &amp; Location'!B:D, 3, FALSE))</f>
        <v>Pencoed</v>
      </c>
      <c r="V34" s="5" t="str">
        <f>IF('Master List'!AB34="", "", 'Master List'!AB34)</f>
        <v>Clinical Radiology</v>
      </c>
      <c r="W34" s="5" t="str">
        <f>IF('Master List'!AC34="", "", 'Master List'!AC34)</f>
        <v>Dr Phillip Wardle</v>
      </c>
      <c r="X34" s="5" t="str">
        <f>IF('Master List'!AF34="", "Supervisor to be confirmed", 'Master List'!AF34)</f>
        <v>Dr Anthony Funnell</v>
      </c>
      <c r="Y34" s="3" t="str">
        <f>'Master List'!AI34</f>
        <v>Princess of Wales Hospital</v>
      </c>
      <c r="Z34" s="3" t="str">
        <f>VLOOKUP(Y34, 'CWM &amp; Location'!B:D, 3, FALSE)</f>
        <v>Bridgend</v>
      </c>
      <c r="AA34" s="3" t="str">
        <f>IF('Master List'!AK34="", 'Master List'!AJ34, CONCATENATE('Master List'!AJ34, " / ", 'Master List'!AK34))</f>
        <v>Anaesthetics</v>
      </c>
      <c r="AB34" s="3" t="str">
        <f>'Master List'!AL34</f>
        <v>Dr Anthony Funnell</v>
      </c>
      <c r="AC34" s="3" t="str">
        <f>'Master List'!AO34</f>
        <v>Princess of Wales Hospital</v>
      </c>
      <c r="AD34" s="5" t="str">
        <f>VLOOKUP(AC34, 'CWM &amp; Location'!B:D, 3, FALSE)</f>
        <v>Bridgend</v>
      </c>
      <c r="AE34" s="3" t="str">
        <f>IF('Master List'!AQ34="", 'Master List'!AP34, CONCATENATE('Master List'!AP34, " / ", 'Master List'!AQ34))</f>
        <v>Endocrinology and Diabetes Mellitus</v>
      </c>
      <c r="AF34" s="3" t="str">
        <f>'Master List'!AR34</f>
        <v>Dr Lawrence Cozma</v>
      </c>
      <c r="AG34" s="3" t="str">
        <f>'Master List'!AU34</f>
        <v>Oak Tree Surgery</v>
      </c>
      <c r="AH34" s="3" t="str">
        <f>VLOOKUP(AG34, 'CWM &amp; Location'!B:D, 3, FALSE)</f>
        <v>Bridgend</v>
      </c>
      <c r="AI34" s="3" t="str">
        <f>IF('Master List'!AW34="", 'Master List'!AV34, CONCATENATE('Master List'!AV34, " / ", 'Master List'!AW34))</f>
        <v>General Practice</v>
      </c>
      <c r="AJ34" s="3" t="str">
        <f>'Master List'!AX34</f>
        <v>Dr Jan Kletta</v>
      </c>
      <c r="AK34" s="5" t="str">
        <f>IF('Master List'!BA34="", "", 'Master List'!BA34)</f>
        <v/>
      </c>
      <c r="AL34" s="5" t="str">
        <f>IF(AK34="", "", VLOOKUP(AK34, 'CWM &amp; Location'!B:D, 3, FALSE))</f>
        <v/>
      </c>
      <c r="AM34" s="5" t="str">
        <f>IF('Master List'!BB34="", "", 'Master List'!BB34)</f>
        <v/>
      </c>
      <c r="AN34" s="5" t="str">
        <f>IF('Master List'!BC34="", "", 'Master List'!BC34)</f>
        <v/>
      </c>
    </row>
    <row r="35" spans="1:40" ht="29.25" customHeight="1" x14ac:dyDescent="0.25">
      <c r="A35" s="3" t="str">
        <f>'Master List'!A35</f>
        <v>FP</v>
      </c>
      <c r="B35" s="3" t="str">
        <f>'Master List'!D35</f>
        <v>FP/7A5W/012a</v>
      </c>
      <c r="C35" s="3" t="str">
        <f>'Master List'!E35</f>
        <v>WAL/FP/012a</v>
      </c>
      <c r="D35" s="4">
        <v>1</v>
      </c>
      <c r="E35" s="71" t="str">
        <f>CONCATENATE("F1: ",J35,", ",N35,", ",R35,IF(V35="","",", "),IF(V35="","",V35),IF(V35="",""," ("),IF(V35="","",'Master List'!B35),IF(V35="","",")")," | F2: ",AA35,", ",AE35,", ",AI35,IF(AM35="","",", "),IF(AM35="","",AM35),IF(AM35="",""," ("),IF(AM35="","",'Master List'!C35),IF(AM35="","",")"))</f>
        <v>F1: General (Internal) Medicine / Geriatric Medicine, General Surgery / Breast Surgery, Palliative Medicine | F2: Emergency Medicine, Old Age Psychiatry, Cardiology</v>
      </c>
      <c r="F35" s="5" t="str">
        <f>'Master List'!H35</f>
        <v>Cwm Taf Morgannwg Local University Health Board</v>
      </c>
      <c r="G35" s="5" t="str">
        <f>'Master List'!F35</f>
        <v xml:space="preserve">Dr Anthony James </v>
      </c>
      <c r="H35" s="3" t="str">
        <f>'Master List'!I35</f>
        <v>Princess of Wales Hospital</v>
      </c>
      <c r="I35" s="3" t="str">
        <f>VLOOKUP(H35, 'CWM &amp; Location'!B:D, 3, FALSE)</f>
        <v>Bridgend</v>
      </c>
      <c r="J35" s="3" t="str">
        <f>IF('Master List'!K35="", 'Master List'!J35, CONCATENATE('Master List'!J35, " / ", 'Master List'!K35))</f>
        <v>General (Internal) Medicine / Geriatric Medicine</v>
      </c>
      <c r="K35" s="3" t="str">
        <f>'Master List'!L35</f>
        <v xml:space="preserve">Dr Anthony James </v>
      </c>
      <c r="L35" s="3" t="str">
        <f>'Master List'!O35</f>
        <v>Princess of Wales Hospital</v>
      </c>
      <c r="M35" s="3" t="str">
        <f>VLOOKUP(L35, 'CWM &amp; Location'!B:D, 3, FALSE)</f>
        <v>Bridgend</v>
      </c>
      <c r="N35" s="3" t="str">
        <f>IF('Master List'!Q35="", 'Master List'!P35, CONCATENATE('Master List'!P35, " / ", 'Master List'!Q35))</f>
        <v>General Surgery / Breast Surgery</v>
      </c>
      <c r="O35" s="3" t="str">
        <f>'Master List'!R35</f>
        <v>Ms Joy Singh</v>
      </c>
      <c r="P35" s="3" t="str">
        <f>'Master List'!U35</f>
        <v>Princess of Wales Hospital</v>
      </c>
      <c r="Q35" s="3" t="str">
        <f>VLOOKUP(P35, 'CWM &amp; Location'!B:D, 3, FALSE)</f>
        <v>Bridgend</v>
      </c>
      <c r="R35" s="3" t="str">
        <f>IF('Master List'!W35="", 'Master List'!V35, CONCATENATE('Master List'!V35, " / ", 'Master List'!W35))</f>
        <v>Palliative Medicine</v>
      </c>
      <c r="S35" s="3" t="str">
        <f>'Master List'!X35</f>
        <v xml:space="preserve">Dr Clare Turner </v>
      </c>
      <c r="T35" s="5" t="str">
        <f>IF('Master List'!AA35="", "", 'Master List'!AA35)</f>
        <v/>
      </c>
      <c r="U35" s="5" t="str">
        <f>IF(T35="", "", VLOOKUP(T35, 'CWM &amp; Location'!B:D, 3, FALSE))</f>
        <v/>
      </c>
      <c r="V35" s="5" t="str">
        <f>IF('Master List'!AB35="", "", 'Master List'!AB35)</f>
        <v/>
      </c>
      <c r="W35" s="5" t="str">
        <f>IF('Master List'!AC35="", "", 'Master List'!AC35)</f>
        <v/>
      </c>
      <c r="X35" s="5" t="str">
        <f>IF('Master List'!AF35="", "Supervisor to be confirmed", 'Master List'!AF35)</f>
        <v>Dr Zareena Jedaar</v>
      </c>
      <c r="Y35" s="3" t="str">
        <f>'Master List'!AI35</f>
        <v>Princess of Wales Hospital</v>
      </c>
      <c r="Z35" s="3" t="str">
        <f>VLOOKUP(Y35, 'CWM &amp; Location'!B:D, 3, FALSE)</f>
        <v>Bridgend</v>
      </c>
      <c r="AA35" s="3" t="str">
        <f>IF('Master List'!AK35="", 'Master List'!AJ35, CONCATENATE('Master List'!AJ35, " / ", 'Master List'!AK35))</f>
        <v>Emergency Medicine</v>
      </c>
      <c r="AB35" s="3" t="str">
        <f>'Master List'!AL35</f>
        <v>Dr Zareena Jedaar</v>
      </c>
      <c r="AC35" s="3" t="str">
        <f>'Master List'!AO35</f>
        <v>Princess of Wales Hospital</v>
      </c>
      <c r="AD35" s="5" t="str">
        <f>VLOOKUP(AC35, 'CWM &amp; Location'!B:D, 3, FALSE)</f>
        <v>Bridgend</v>
      </c>
      <c r="AE35" s="3" t="str">
        <f>IF('Master List'!AQ35="", 'Master List'!AP35, CONCATENATE('Master List'!AP35, " / ", 'Master List'!AQ35))</f>
        <v>Old Age Psychiatry</v>
      </c>
      <c r="AF35" s="3" t="str">
        <f>'Master List'!AR35</f>
        <v>Dr Pravir Prasad</v>
      </c>
      <c r="AG35" s="3" t="str">
        <f>'Master List'!AU35</f>
        <v>Princess of Wales Hospital</v>
      </c>
      <c r="AH35" s="3" t="str">
        <f>VLOOKUP(AG35, 'CWM &amp; Location'!B:D, 3, FALSE)</f>
        <v>Bridgend</v>
      </c>
      <c r="AI35" s="3" t="str">
        <f>IF('Master List'!AW35="", 'Master List'!AV35, CONCATENATE('Master List'!AV35, " / ", 'Master List'!AW35))</f>
        <v>Cardiology</v>
      </c>
      <c r="AJ35" s="3" t="str">
        <f>'Master List'!AX35</f>
        <v>Dr Aaron Wong</v>
      </c>
      <c r="AK35" s="5" t="str">
        <f>IF('Master List'!BA35="", "", 'Master List'!BA35)</f>
        <v/>
      </c>
      <c r="AL35" s="5" t="str">
        <f>IF(AK35="", "", VLOOKUP(AK35, 'CWM &amp; Location'!B:D, 3, FALSE))</f>
        <v/>
      </c>
      <c r="AM35" s="5" t="str">
        <f>IF('Master List'!BB35="", "", 'Master List'!BB35)</f>
        <v/>
      </c>
      <c r="AN35" s="5" t="str">
        <f>IF('Master List'!BC35="", "", 'Master List'!BC35)</f>
        <v/>
      </c>
    </row>
    <row r="36" spans="1:40" ht="29.25" customHeight="1" x14ac:dyDescent="0.25">
      <c r="A36" s="3" t="str">
        <f>'Master List'!A36</f>
        <v>FP</v>
      </c>
      <c r="B36" s="3" t="str">
        <f>'Master List'!D36</f>
        <v>FP/7A5W/012b</v>
      </c>
      <c r="C36" s="3" t="str">
        <f>'Master List'!E36</f>
        <v>WAL/FP/012b</v>
      </c>
      <c r="D36" s="4">
        <v>1</v>
      </c>
      <c r="E36" s="71" t="str">
        <f>CONCATENATE("F1: ",J36,", ",N36,", ",R36,IF(V36="","",", "),IF(V36="","",V36),IF(V36="",""," ("),IF(V36="","",'Master List'!B36),IF(V36="","",")")," | F2: ",AA36,", ",AE36,", ",AI36,IF(AM36="","",", "),IF(AM36="","",AM36),IF(AM36="",""," ("),IF(AM36="","",'Master List'!C36),IF(AM36="","",")"))</f>
        <v>F1: Palliative Medicine, General (Internal) Medicine / Geriatric Medicine, General Surgery / Breast Surgery | F2: Cardiology, Emergency Medicine, Old Age Psychiatry</v>
      </c>
      <c r="F36" s="5" t="str">
        <f>'Master List'!H36</f>
        <v>Cwm Taf Morgannwg Local University Health Board</v>
      </c>
      <c r="G36" s="5" t="str">
        <f>'Master List'!F36</f>
        <v xml:space="preserve">Dr Clare Turner </v>
      </c>
      <c r="H36" s="3" t="str">
        <f>'Master List'!I36</f>
        <v>Princess of Wales Hospital</v>
      </c>
      <c r="I36" s="3" t="str">
        <f>VLOOKUP(H36, 'CWM &amp; Location'!B:D, 3, FALSE)</f>
        <v>Bridgend</v>
      </c>
      <c r="J36" s="3" t="str">
        <f>IF('Master List'!K36="", 'Master List'!J36, CONCATENATE('Master List'!J36, " / ", 'Master List'!K36))</f>
        <v>Palliative Medicine</v>
      </c>
      <c r="K36" s="3" t="str">
        <f>'Master List'!L36</f>
        <v xml:space="preserve">Dr Clare Turner </v>
      </c>
      <c r="L36" s="3" t="str">
        <f>'Master List'!O36</f>
        <v>Princess of Wales Hospital</v>
      </c>
      <c r="M36" s="3" t="str">
        <f>VLOOKUP(L36, 'CWM &amp; Location'!B:D, 3, FALSE)</f>
        <v>Bridgend</v>
      </c>
      <c r="N36" s="3" t="str">
        <f>IF('Master List'!Q36="", 'Master List'!P36, CONCATENATE('Master List'!P36, " / ", 'Master List'!Q36))</f>
        <v>General (Internal) Medicine / Geriatric Medicine</v>
      </c>
      <c r="O36" s="3" t="str">
        <f>'Master List'!R36</f>
        <v xml:space="preserve">Dr Anthony James </v>
      </c>
      <c r="P36" s="3" t="str">
        <f>'Master List'!U36</f>
        <v>Princess of Wales Hospital</v>
      </c>
      <c r="Q36" s="3" t="str">
        <f>VLOOKUP(P36, 'CWM &amp; Location'!B:D, 3, FALSE)</f>
        <v>Bridgend</v>
      </c>
      <c r="R36" s="3" t="str">
        <f>IF('Master List'!W36="", 'Master List'!V36, CONCATENATE('Master List'!V36, " / ", 'Master List'!W36))</f>
        <v>General Surgery / Breast Surgery</v>
      </c>
      <c r="S36" s="3" t="str">
        <f>'Master List'!X36</f>
        <v>Ms Joy Singh</v>
      </c>
      <c r="T36" s="5" t="str">
        <f>IF('Master List'!AA36="", "", 'Master List'!AA36)</f>
        <v/>
      </c>
      <c r="U36" s="5" t="str">
        <f>IF(T36="", "", VLOOKUP(T36, 'CWM &amp; Location'!B:D, 3, FALSE))</f>
        <v/>
      </c>
      <c r="V36" s="5" t="str">
        <f>IF('Master List'!AB36="", "", 'Master List'!AB36)</f>
        <v/>
      </c>
      <c r="W36" s="5" t="str">
        <f>IF('Master List'!AC36="", "", 'Master List'!AC36)</f>
        <v/>
      </c>
      <c r="X36" s="5" t="str">
        <f>IF('Master List'!AF36="", "Supervisor to be confirmed", 'Master List'!AF36)</f>
        <v>Dr Aaron Wong</v>
      </c>
      <c r="Y36" s="3" t="str">
        <f>'Master List'!AI36</f>
        <v>Princess of Wales Hospital</v>
      </c>
      <c r="Z36" s="3" t="str">
        <f>VLOOKUP(Y36, 'CWM &amp; Location'!B:D, 3, FALSE)</f>
        <v>Bridgend</v>
      </c>
      <c r="AA36" s="3" t="str">
        <f>IF('Master List'!AK36="", 'Master List'!AJ36, CONCATENATE('Master List'!AJ36, " / ", 'Master List'!AK36))</f>
        <v>Cardiology</v>
      </c>
      <c r="AB36" s="3" t="str">
        <f>'Master List'!AL36</f>
        <v>Dr Aaron Wong</v>
      </c>
      <c r="AC36" s="3" t="str">
        <f>'Master List'!AO36</f>
        <v>Princess of Wales Hospital</v>
      </c>
      <c r="AD36" s="5" t="str">
        <f>VLOOKUP(AC36, 'CWM &amp; Location'!B:D, 3, FALSE)</f>
        <v>Bridgend</v>
      </c>
      <c r="AE36" s="3" t="str">
        <f>IF('Master List'!AQ36="", 'Master List'!AP36, CONCATENATE('Master List'!AP36, " / ", 'Master List'!AQ36))</f>
        <v>Emergency Medicine</v>
      </c>
      <c r="AF36" s="3" t="str">
        <f>'Master List'!AR36</f>
        <v>Dr Zareena Jedaar</v>
      </c>
      <c r="AG36" s="3" t="str">
        <f>'Master List'!AU36</f>
        <v>Princess of Wales Hospital</v>
      </c>
      <c r="AH36" s="3" t="str">
        <f>VLOOKUP(AG36, 'CWM &amp; Location'!B:D, 3, FALSE)</f>
        <v>Bridgend</v>
      </c>
      <c r="AI36" s="3" t="str">
        <f>IF('Master List'!AW36="", 'Master List'!AV36, CONCATENATE('Master List'!AV36, " / ", 'Master List'!AW36))</f>
        <v>Old Age Psychiatry</v>
      </c>
      <c r="AJ36" s="3" t="str">
        <f>'Master List'!AX36</f>
        <v>Dr Pravir Prasad</v>
      </c>
      <c r="AK36" s="5" t="str">
        <f>IF('Master List'!BA36="", "", 'Master List'!BA36)</f>
        <v/>
      </c>
      <c r="AL36" s="5" t="str">
        <f>IF(AK36="", "", VLOOKUP(AK36, 'CWM &amp; Location'!B:D, 3, FALSE))</f>
        <v/>
      </c>
      <c r="AM36" s="5" t="str">
        <f>IF('Master List'!BB36="", "", 'Master List'!BB36)</f>
        <v/>
      </c>
      <c r="AN36" s="5" t="str">
        <f>IF('Master List'!BC36="", "", 'Master List'!BC36)</f>
        <v/>
      </c>
    </row>
    <row r="37" spans="1:40" ht="29.25" customHeight="1" x14ac:dyDescent="0.25">
      <c r="A37" s="3" t="str">
        <f>'Master List'!A37</f>
        <v>FP</v>
      </c>
      <c r="B37" s="3" t="str">
        <f>'Master List'!D37</f>
        <v>FP/7A5W/012c</v>
      </c>
      <c r="C37" s="3" t="str">
        <f>'Master List'!E37</f>
        <v>WAL/FP/012c</v>
      </c>
      <c r="D37" s="4">
        <v>1</v>
      </c>
      <c r="E37" s="71" t="str">
        <f>CONCATENATE("F1: ",J37,", ",N37,", ",R37,IF(V37="","",", "),IF(V37="","",V37),IF(V37="",""," ("),IF(V37="","",'Master List'!B37),IF(V37="","",")")," | F2: ",AA37,", ",AE37,", ",AI37,IF(AM37="","",", "),IF(AM37="","",AM37),IF(AM37="",""," ("),IF(AM37="","",'Master List'!C37),IF(AM37="","",")"))</f>
        <v>F1: General Surgery / Breast Surgery, Palliative Medicine, General (Internal) Medicine / Geriatric Medicine | F2: Old Age Psychiatry, Cardiology, Emergency Medicine</v>
      </c>
      <c r="F37" s="5" t="str">
        <f>'Master List'!H37</f>
        <v>Cwm Taf Morgannwg Local University Health Board</v>
      </c>
      <c r="G37" s="5" t="str">
        <f>'Master List'!F37</f>
        <v>Ms Joy Singh</v>
      </c>
      <c r="H37" s="3" t="str">
        <f>'Master List'!I37</f>
        <v>Princess of Wales Hospital</v>
      </c>
      <c r="I37" s="3" t="str">
        <f>VLOOKUP(H37, 'CWM &amp; Location'!B:D, 3, FALSE)</f>
        <v>Bridgend</v>
      </c>
      <c r="J37" s="3" t="str">
        <f>IF('Master List'!K37="", 'Master List'!J37, CONCATENATE('Master List'!J37, " / ", 'Master List'!K37))</f>
        <v>General Surgery / Breast Surgery</v>
      </c>
      <c r="K37" s="3" t="str">
        <f>'Master List'!L37</f>
        <v>Ms Joy Singh</v>
      </c>
      <c r="L37" s="3" t="str">
        <f>'Master List'!O37</f>
        <v>Princess of Wales Hospital</v>
      </c>
      <c r="M37" s="3" t="str">
        <f>VLOOKUP(L37, 'CWM &amp; Location'!B:D, 3, FALSE)</f>
        <v>Bridgend</v>
      </c>
      <c r="N37" s="3" t="str">
        <f>IF('Master List'!Q37="", 'Master List'!P37, CONCATENATE('Master List'!P37, " / ", 'Master List'!Q37))</f>
        <v>Palliative Medicine</v>
      </c>
      <c r="O37" s="3" t="str">
        <f>'Master List'!R37</f>
        <v xml:space="preserve">Dr Clare Turner </v>
      </c>
      <c r="P37" s="3" t="str">
        <f>'Master List'!U37</f>
        <v>Princess of Wales Hospital</v>
      </c>
      <c r="Q37" s="3" t="str">
        <f>VLOOKUP(P37, 'CWM &amp; Location'!B:D, 3, FALSE)</f>
        <v>Bridgend</v>
      </c>
      <c r="R37" s="3" t="str">
        <f>IF('Master List'!W37="", 'Master List'!V37, CONCATENATE('Master List'!V37, " / ", 'Master List'!W37))</f>
        <v>General (Internal) Medicine / Geriatric Medicine</v>
      </c>
      <c r="S37" s="3" t="str">
        <f>'Master List'!X37</f>
        <v xml:space="preserve">Dr Anthony James </v>
      </c>
      <c r="T37" s="5" t="str">
        <f>IF('Master List'!AA37="", "", 'Master List'!AA37)</f>
        <v/>
      </c>
      <c r="U37" s="5" t="str">
        <f>IF(T37="", "", VLOOKUP(T37, 'CWM &amp; Location'!B:D, 3, FALSE))</f>
        <v/>
      </c>
      <c r="V37" s="5" t="str">
        <f>IF('Master List'!AB37="", "", 'Master List'!AB37)</f>
        <v/>
      </c>
      <c r="W37" s="5" t="str">
        <f>IF('Master List'!AC37="", "", 'Master List'!AC37)</f>
        <v/>
      </c>
      <c r="X37" s="5" t="str">
        <f>IF('Master List'!AF37="", "Supervisor to be confirmed", 'Master List'!AF37)</f>
        <v>Dr Pravir Prasad</v>
      </c>
      <c r="Y37" s="3" t="str">
        <f>'Master List'!AI37</f>
        <v>Princess of Wales Hospital</v>
      </c>
      <c r="Z37" s="3" t="str">
        <f>VLOOKUP(Y37, 'CWM &amp; Location'!B:D, 3, FALSE)</f>
        <v>Bridgend</v>
      </c>
      <c r="AA37" s="3" t="str">
        <f>IF('Master List'!AK37="", 'Master List'!AJ37, CONCATENATE('Master List'!AJ37, " / ", 'Master List'!AK37))</f>
        <v>Old Age Psychiatry</v>
      </c>
      <c r="AB37" s="3" t="str">
        <f>'Master List'!AL37</f>
        <v>Dr Pravir Prasad</v>
      </c>
      <c r="AC37" s="3" t="str">
        <f>'Master List'!AO37</f>
        <v>Princess of Wales Hospital</v>
      </c>
      <c r="AD37" s="5" t="str">
        <f>VLOOKUP(AC37, 'CWM &amp; Location'!B:D, 3, FALSE)</f>
        <v>Bridgend</v>
      </c>
      <c r="AE37" s="3" t="str">
        <f>IF('Master List'!AQ37="", 'Master List'!AP37, CONCATENATE('Master List'!AP37, " / ", 'Master List'!AQ37))</f>
        <v>Cardiology</v>
      </c>
      <c r="AF37" s="3" t="str">
        <f>'Master List'!AR37</f>
        <v>Dr Aaron Wong</v>
      </c>
      <c r="AG37" s="3" t="str">
        <f>'Master List'!AU37</f>
        <v>Princess of Wales Hospital</v>
      </c>
      <c r="AH37" s="3" t="str">
        <f>VLOOKUP(AG37, 'CWM &amp; Location'!B:D, 3, FALSE)</f>
        <v>Bridgend</v>
      </c>
      <c r="AI37" s="3" t="str">
        <f>IF('Master List'!AW37="", 'Master List'!AV37, CONCATENATE('Master List'!AV37, " / ", 'Master List'!AW37))</f>
        <v>Emergency Medicine</v>
      </c>
      <c r="AJ37" s="3" t="str">
        <f>'Master List'!AX37</f>
        <v>Dr Zareena Jedaar</v>
      </c>
      <c r="AK37" s="5" t="str">
        <f>IF('Master List'!BA37="", "", 'Master List'!BA37)</f>
        <v/>
      </c>
      <c r="AL37" s="5" t="str">
        <f>IF(AK37="", "", VLOOKUP(AK37, 'CWM &amp; Location'!B:D, 3, FALSE))</f>
        <v/>
      </c>
      <c r="AM37" s="5" t="str">
        <f>IF('Master List'!BB37="", "", 'Master List'!BB37)</f>
        <v/>
      </c>
      <c r="AN37" s="5" t="str">
        <f>IF('Master List'!BC37="", "", 'Master List'!BC37)</f>
        <v/>
      </c>
    </row>
    <row r="38" spans="1:40" ht="29.25" customHeight="1" x14ac:dyDescent="0.25">
      <c r="A38" s="3" t="str">
        <f>'Master List'!A38</f>
        <v>FP</v>
      </c>
      <c r="B38" s="3" t="str">
        <f>'Master List'!D38</f>
        <v>FP/7A5W/013a</v>
      </c>
      <c r="C38" s="3" t="str">
        <f>'Master List'!E38</f>
        <v>WAL/FP/013a</v>
      </c>
      <c r="D38" s="4">
        <v>1</v>
      </c>
      <c r="E38" s="71" t="str">
        <f>CONCATENATE("F1: ",J38,", ",N38,", ",R38,IF(V38="","",", "),IF(V38="","",V38),IF(V38="",""," ("),IF(V38="","",'Master List'!B38),IF(V38="","",")")," | F2: ",AA38,", ",AE38,", ",AI38,IF(AM38="","",", "),IF(AM38="","",AM38),IF(AM38="",""," ("),IF(AM38="","",'Master List'!C38),IF(AM38="","",")"))</f>
        <v>F1: General (Internal) Medicine / Cardiology, General Surgery, Anaesthetics / Critical Care | F2: Emergency Medicine, General (Internal) Medicine / Respiratory Medicine, Palliative Medicine</v>
      </c>
      <c r="F38" s="5" t="str">
        <f>'Master List'!H38</f>
        <v>Cwm Taf Morgannwg Local University Health Board</v>
      </c>
      <c r="G38" s="5" t="str">
        <f>'Master List'!F38</f>
        <v>Dr Mark Gilmore</v>
      </c>
      <c r="H38" s="3" t="str">
        <f>'Master List'!I38</f>
        <v>Princess of Wales Hospital</v>
      </c>
      <c r="I38" s="3" t="str">
        <f>VLOOKUP(H38, 'CWM &amp; Location'!B:D, 3, FALSE)</f>
        <v>Bridgend</v>
      </c>
      <c r="J38" s="3" t="str">
        <f>IF('Master List'!K38="", 'Master List'!J38, CONCATENATE('Master List'!J38, " / ", 'Master List'!K38))</f>
        <v>General (Internal) Medicine / Cardiology</v>
      </c>
      <c r="K38" s="3" t="str">
        <f>'Master List'!L38</f>
        <v>Dr Mark Gilmore</v>
      </c>
      <c r="L38" s="3" t="str">
        <f>'Master List'!O38</f>
        <v>Princess of Wales Hospital</v>
      </c>
      <c r="M38" s="3" t="str">
        <f>VLOOKUP(L38, 'CWM &amp; Location'!B:D, 3, FALSE)</f>
        <v>Bridgend</v>
      </c>
      <c r="N38" s="3" t="str">
        <f>IF('Master List'!Q38="", 'Master List'!P38, CONCATENATE('Master List'!P38, " / ", 'Master List'!Q38))</f>
        <v>General Surgery</v>
      </c>
      <c r="O38" s="3" t="str">
        <f>'Master List'!R38</f>
        <v xml:space="preserve">Mr Barry Appleton </v>
      </c>
      <c r="P38" s="3" t="str">
        <f>'Master List'!U38</f>
        <v>Princess of Wales Hospital</v>
      </c>
      <c r="Q38" s="3" t="str">
        <f>VLOOKUP(P38, 'CWM &amp; Location'!B:D, 3, FALSE)</f>
        <v>Bridgend</v>
      </c>
      <c r="R38" s="3" t="str">
        <f>IF('Master List'!W38="", 'Master List'!V38, CONCATENATE('Master List'!V38, " / ", 'Master List'!W38))</f>
        <v>Anaesthetics / Critical Care</v>
      </c>
      <c r="S38" s="3" t="str">
        <f>'Master List'!X38</f>
        <v>Dr Anthony Funnell</v>
      </c>
      <c r="T38" s="5" t="str">
        <f>IF('Master List'!AA38="", "", 'Master List'!AA38)</f>
        <v/>
      </c>
      <c r="U38" s="5" t="str">
        <f>IF(T38="", "", VLOOKUP(T38, 'CWM &amp; Location'!B:D, 3, FALSE))</f>
        <v/>
      </c>
      <c r="V38" s="5" t="str">
        <f>IF('Master List'!AB38="", "", 'Master List'!AB38)</f>
        <v/>
      </c>
      <c r="W38" s="5" t="str">
        <f>IF('Master List'!AC38="", "", 'Master List'!AC38)</f>
        <v/>
      </c>
      <c r="X38" s="5" t="str">
        <f>IF('Master List'!AF38="", "Supervisor to be confirmed", 'Master List'!AF38)</f>
        <v>Dr Zareena Jedaar</v>
      </c>
      <c r="Y38" s="3" t="str">
        <f>'Master List'!AI38</f>
        <v>Princess of Wales Hospital</v>
      </c>
      <c r="Z38" s="3" t="str">
        <f>VLOOKUP(Y38, 'CWM &amp; Location'!B:D, 3, FALSE)</f>
        <v>Bridgend</v>
      </c>
      <c r="AA38" s="3" t="str">
        <f>IF('Master List'!AK38="", 'Master List'!AJ38, CONCATENATE('Master List'!AJ38, " / ", 'Master List'!AK38))</f>
        <v>Emergency Medicine</v>
      </c>
      <c r="AB38" s="3" t="str">
        <f>'Master List'!AL38</f>
        <v>Dr Zareena Jedaar</v>
      </c>
      <c r="AC38" s="3" t="str">
        <f>'Master List'!AO38</f>
        <v>Princess of Wales Hospital</v>
      </c>
      <c r="AD38" s="5" t="str">
        <f>VLOOKUP(AC38, 'CWM &amp; Location'!B:D, 3, FALSE)</f>
        <v>Bridgend</v>
      </c>
      <c r="AE38" s="3" t="str">
        <f>IF('Master List'!AQ38="", 'Master List'!AP38, CONCATENATE('Master List'!AP38, " / ", 'Master List'!AQ38))</f>
        <v>General (Internal) Medicine / Respiratory Medicine</v>
      </c>
      <c r="AF38" s="3" t="str">
        <f>'Master List'!AR38</f>
        <v>Dr Jacqueline Woolley</v>
      </c>
      <c r="AG38" s="3" t="str">
        <f>'Master List'!AU38</f>
        <v>Princess of Wales Hospital</v>
      </c>
      <c r="AH38" s="3" t="str">
        <f>VLOOKUP(AG38, 'CWM &amp; Location'!B:D, 3, FALSE)</f>
        <v>Bridgend</v>
      </c>
      <c r="AI38" s="3" t="str">
        <f>IF('Master List'!AW38="", 'Master List'!AV38, CONCATENATE('Master List'!AV38, " / ", 'Master List'!AW38))</f>
        <v>Palliative Medicine</v>
      </c>
      <c r="AJ38" s="3" t="str">
        <f>'Master List'!AX38</f>
        <v>Dr Clare Turner</v>
      </c>
      <c r="AK38" s="5" t="str">
        <f>IF('Master List'!BA38="", "", 'Master List'!BA38)</f>
        <v/>
      </c>
      <c r="AL38" s="5" t="str">
        <f>IF(AK38="", "", VLOOKUP(AK38, 'CWM &amp; Location'!B:D, 3, FALSE))</f>
        <v/>
      </c>
      <c r="AM38" s="5" t="str">
        <f>IF('Master List'!BB38="", "", 'Master List'!BB38)</f>
        <v/>
      </c>
      <c r="AN38" s="5" t="str">
        <f>IF('Master List'!BC38="", "", 'Master List'!BC38)</f>
        <v/>
      </c>
    </row>
    <row r="39" spans="1:40" ht="29.25" customHeight="1" x14ac:dyDescent="0.25">
      <c r="A39" s="3" t="str">
        <f>'Master List'!A39</f>
        <v>FP</v>
      </c>
      <c r="B39" s="3" t="str">
        <f>'Master List'!D39</f>
        <v>FP/7A5W/013b</v>
      </c>
      <c r="C39" s="3" t="str">
        <f>'Master List'!E39</f>
        <v>WAL/FP/013b</v>
      </c>
      <c r="D39" s="4">
        <v>1</v>
      </c>
      <c r="E39" s="71" t="str">
        <f>CONCATENATE("F1: ",J39,", ",N39,", ",R39,IF(V39="","",", "),IF(V39="","",V39),IF(V39="",""," ("),IF(V39="","",'Master List'!B39),IF(V39="","",")")," | F2: ",AA39,", ",AE39,", ",AI39,IF(AM39="","",", "),IF(AM39="","",AM39),IF(AM39="",""," ("),IF(AM39="","",'Master List'!C39),IF(AM39="","",")"))</f>
        <v>F1: Anaesthetics / Critical Care, General (Internal) Medicine / Cardiology, General Surgery | F2: Palliative Medicine, Emergency Medicine, General (Internal) Medicine / Respiratory Medicine</v>
      </c>
      <c r="F39" s="5" t="str">
        <f>'Master List'!H39</f>
        <v>Cwm Taf Morgannwg Local University Health Board</v>
      </c>
      <c r="G39" s="5" t="str">
        <f>'Master List'!F39</f>
        <v>Dr Anthony Funnell</v>
      </c>
      <c r="H39" s="3" t="str">
        <f>'Master List'!I39</f>
        <v>Princess of Wales Hospital</v>
      </c>
      <c r="I39" s="3" t="str">
        <f>VLOOKUP(H39, 'CWM &amp; Location'!B:D, 3, FALSE)</f>
        <v>Bridgend</v>
      </c>
      <c r="J39" s="3" t="str">
        <f>IF('Master List'!K39="", 'Master List'!J39, CONCATENATE('Master List'!J39, " / ", 'Master List'!K39))</f>
        <v>Anaesthetics / Critical Care</v>
      </c>
      <c r="K39" s="3" t="str">
        <f>'Master List'!L39</f>
        <v>Dr Anthony Funnell</v>
      </c>
      <c r="L39" s="3" t="str">
        <f>'Master List'!O39</f>
        <v>Princess of Wales Hospital</v>
      </c>
      <c r="M39" s="3" t="str">
        <f>VLOOKUP(L39, 'CWM &amp; Location'!B:D, 3, FALSE)</f>
        <v>Bridgend</v>
      </c>
      <c r="N39" s="3" t="str">
        <f>IF('Master List'!Q39="", 'Master List'!P39, CONCATENATE('Master List'!P39, " / ", 'Master List'!Q39))</f>
        <v>General (Internal) Medicine / Cardiology</v>
      </c>
      <c r="O39" s="3" t="str">
        <f>'Master List'!R39</f>
        <v>Dr Mark Gilmore</v>
      </c>
      <c r="P39" s="3" t="str">
        <f>'Master List'!U39</f>
        <v>Princess of Wales Hospital</v>
      </c>
      <c r="Q39" s="3" t="str">
        <f>VLOOKUP(P39, 'CWM &amp; Location'!B:D, 3, FALSE)</f>
        <v>Bridgend</v>
      </c>
      <c r="R39" s="3" t="str">
        <f>IF('Master List'!W39="", 'Master List'!V39, CONCATENATE('Master List'!V39, " / ", 'Master List'!W39))</f>
        <v>General Surgery</v>
      </c>
      <c r="S39" s="3" t="str">
        <f>'Master List'!X39</f>
        <v xml:space="preserve">Mr Barry Appleton </v>
      </c>
      <c r="T39" s="5" t="str">
        <f>IF('Master List'!AA39="", "", 'Master List'!AA39)</f>
        <v/>
      </c>
      <c r="U39" s="5" t="str">
        <f>IF(T39="", "", VLOOKUP(T39, 'CWM &amp; Location'!B:D, 3, FALSE))</f>
        <v/>
      </c>
      <c r="V39" s="5" t="str">
        <f>IF('Master List'!AB39="", "", 'Master List'!AB39)</f>
        <v/>
      </c>
      <c r="W39" s="5" t="str">
        <f>IF('Master List'!AC39="", "", 'Master List'!AC39)</f>
        <v/>
      </c>
      <c r="X39" s="5" t="str">
        <f>IF('Master List'!AF39="", "Supervisor to be confirmed", 'Master List'!AF39)</f>
        <v>Dr Clare Turner</v>
      </c>
      <c r="Y39" s="3" t="str">
        <f>'Master List'!AI39</f>
        <v>Princess of Wales Hospital</v>
      </c>
      <c r="Z39" s="3" t="str">
        <f>VLOOKUP(Y39, 'CWM &amp; Location'!B:D, 3, FALSE)</f>
        <v>Bridgend</v>
      </c>
      <c r="AA39" s="3" t="str">
        <f>IF('Master List'!AK39="", 'Master List'!AJ39, CONCATENATE('Master List'!AJ39, " / ", 'Master List'!AK39))</f>
        <v>Palliative Medicine</v>
      </c>
      <c r="AB39" s="3" t="str">
        <f>'Master List'!AL39</f>
        <v>Dr Clare Turner</v>
      </c>
      <c r="AC39" s="3" t="str">
        <f>'Master List'!AO39</f>
        <v>Princess of Wales Hospital</v>
      </c>
      <c r="AD39" s="5" t="str">
        <f>VLOOKUP(AC39, 'CWM &amp; Location'!B:D, 3, FALSE)</f>
        <v>Bridgend</v>
      </c>
      <c r="AE39" s="3" t="str">
        <f>IF('Master List'!AQ39="", 'Master List'!AP39, CONCATENATE('Master List'!AP39, " / ", 'Master List'!AQ39))</f>
        <v>Emergency Medicine</v>
      </c>
      <c r="AF39" s="3" t="str">
        <f>'Master List'!AR39</f>
        <v>Dr Zareena Jedaar</v>
      </c>
      <c r="AG39" s="3" t="str">
        <f>'Master List'!AU39</f>
        <v>Princess of Wales Hospital</v>
      </c>
      <c r="AH39" s="3" t="str">
        <f>VLOOKUP(AG39, 'CWM &amp; Location'!B:D, 3, FALSE)</f>
        <v>Bridgend</v>
      </c>
      <c r="AI39" s="3" t="str">
        <f>IF('Master List'!AW39="", 'Master List'!AV39, CONCATENATE('Master List'!AV39, " / ", 'Master List'!AW39))</f>
        <v>General (Internal) Medicine / Respiratory Medicine</v>
      </c>
      <c r="AJ39" s="3" t="str">
        <f>'Master List'!AX39</f>
        <v>Dr Jacqueline Woolley</v>
      </c>
      <c r="AK39" s="5" t="str">
        <f>IF('Master List'!BA39="", "", 'Master List'!BA39)</f>
        <v/>
      </c>
      <c r="AL39" s="5" t="str">
        <f>IF(AK39="", "", VLOOKUP(AK39, 'CWM &amp; Location'!B:D, 3, FALSE))</f>
        <v/>
      </c>
      <c r="AM39" s="5" t="str">
        <f>IF('Master List'!BB39="", "", 'Master List'!BB39)</f>
        <v/>
      </c>
      <c r="AN39" s="5" t="str">
        <f>IF('Master List'!BC39="", "", 'Master List'!BC39)</f>
        <v/>
      </c>
    </row>
    <row r="40" spans="1:40" ht="29.25" customHeight="1" x14ac:dyDescent="0.25">
      <c r="A40" s="3" t="str">
        <f>'Master List'!A40</f>
        <v>FP</v>
      </c>
      <c r="B40" s="3" t="str">
        <f>'Master List'!D40</f>
        <v>FP/7A5W/013c</v>
      </c>
      <c r="C40" s="3" t="str">
        <f>'Master List'!E40</f>
        <v>WAL/FP/013c</v>
      </c>
      <c r="D40" s="4">
        <v>1</v>
      </c>
      <c r="E40" s="71" t="str">
        <f>CONCATENATE("F1: ",J40,", ",N40,", ",R40,IF(V40="","",", "),IF(V40="","",V40),IF(V40="",""," ("),IF(V40="","",'Master List'!B40),IF(V40="","",")")," | F2: ",AA40,", ",AE40,", ",AI40,IF(AM40="","",", "),IF(AM40="","",AM40),IF(AM40="",""," ("),IF(AM40="","",'Master List'!C40),IF(AM40="","",")"))</f>
        <v>F1: General Surgery, Anaesthetics / Critical Care, General (Internal) Medicine / Cardiology | F2: General (Internal) Medicine / Respiratory Medicine, Palliative Medicine, Emergency Medicine</v>
      </c>
      <c r="F40" s="5" t="str">
        <f>'Master List'!H40</f>
        <v>Cwm Taf Morgannwg Local University Health Board</v>
      </c>
      <c r="G40" s="5" t="str">
        <f>'Master List'!F40</f>
        <v xml:space="preserve">Mr Barry Appleton </v>
      </c>
      <c r="H40" s="3" t="str">
        <f>'Master List'!I40</f>
        <v>Princess of Wales Hospital</v>
      </c>
      <c r="I40" s="3" t="str">
        <f>VLOOKUP(H40, 'CWM &amp; Location'!B:D, 3, FALSE)</f>
        <v>Bridgend</v>
      </c>
      <c r="J40" s="3" t="str">
        <f>IF('Master List'!K40="", 'Master List'!J40, CONCATENATE('Master List'!J40, " / ", 'Master List'!K40))</f>
        <v>General Surgery</v>
      </c>
      <c r="K40" s="3" t="str">
        <f>'Master List'!L40</f>
        <v xml:space="preserve">Mr Barry Appleton </v>
      </c>
      <c r="L40" s="3" t="str">
        <f>'Master List'!O40</f>
        <v>Princess of Wales Hospital</v>
      </c>
      <c r="M40" s="3" t="str">
        <f>VLOOKUP(L40, 'CWM &amp; Location'!B:D, 3, FALSE)</f>
        <v>Bridgend</v>
      </c>
      <c r="N40" s="3" t="str">
        <f>IF('Master List'!Q40="", 'Master List'!P40, CONCATENATE('Master List'!P40, " / ", 'Master List'!Q40))</f>
        <v>Anaesthetics / Critical Care</v>
      </c>
      <c r="O40" s="3" t="str">
        <f>'Master List'!R40</f>
        <v>Dr Anthony Funnell</v>
      </c>
      <c r="P40" s="3" t="str">
        <f>'Master List'!U40</f>
        <v>Princess of Wales Hospital</v>
      </c>
      <c r="Q40" s="3" t="str">
        <f>VLOOKUP(P40, 'CWM &amp; Location'!B:D, 3, FALSE)</f>
        <v>Bridgend</v>
      </c>
      <c r="R40" s="3" t="str">
        <f>IF('Master List'!W40="", 'Master List'!V40, CONCATENATE('Master List'!V40, " / ", 'Master List'!W40))</f>
        <v>General (Internal) Medicine / Cardiology</v>
      </c>
      <c r="S40" s="3" t="str">
        <f>'Master List'!X40</f>
        <v>Dr Mark Gilmore</v>
      </c>
      <c r="T40" s="5" t="str">
        <f>IF('Master List'!AA40="", "", 'Master List'!AA40)</f>
        <v/>
      </c>
      <c r="U40" s="5" t="str">
        <f>IF(T40="", "", VLOOKUP(T40, 'CWM &amp; Location'!B:D, 3, FALSE))</f>
        <v/>
      </c>
      <c r="V40" s="5" t="str">
        <f>IF('Master List'!AB40="", "", 'Master List'!AB40)</f>
        <v/>
      </c>
      <c r="W40" s="5" t="str">
        <f>IF('Master List'!AC40="", "", 'Master List'!AC40)</f>
        <v/>
      </c>
      <c r="X40" s="5" t="str">
        <f>IF('Master List'!AF40="", "Supervisor to be confirmed", 'Master List'!AF40)</f>
        <v>Dr Jacqueline Woolley</v>
      </c>
      <c r="Y40" s="3" t="str">
        <f>'Master List'!AI40</f>
        <v>Princess of Wales Hospital</v>
      </c>
      <c r="Z40" s="3" t="str">
        <f>VLOOKUP(Y40, 'CWM &amp; Location'!B:D, 3, FALSE)</f>
        <v>Bridgend</v>
      </c>
      <c r="AA40" s="3" t="str">
        <f>IF('Master List'!AK40="", 'Master List'!AJ40, CONCATENATE('Master List'!AJ40, " / ", 'Master List'!AK40))</f>
        <v>General (Internal) Medicine / Respiratory Medicine</v>
      </c>
      <c r="AB40" s="3" t="str">
        <f>'Master List'!AL40</f>
        <v>Dr Jacqueline Woolley</v>
      </c>
      <c r="AC40" s="3" t="str">
        <f>'Master List'!AO40</f>
        <v>Princess of Wales Hospital</v>
      </c>
      <c r="AD40" s="5" t="str">
        <f>VLOOKUP(AC40, 'CWM &amp; Location'!B:D, 3, FALSE)</f>
        <v>Bridgend</v>
      </c>
      <c r="AE40" s="3" t="str">
        <f>IF('Master List'!AQ40="", 'Master List'!AP40, CONCATENATE('Master List'!AP40, " / ", 'Master List'!AQ40))</f>
        <v>Palliative Medicine</v>
      </c>
      <c r="AF40" s="3" t="str">
        <f>'Master List'!AR40</f>
        <v>Dr Clare Turner</v>
      </c>
      <c r="AG40" s="3" t="str">
        <f>'Master List'!AU40</f>
        <v>Princess of Wales Hospital</v>
      </c>
      <c r="AH40" s="3" t="str">
        <f>VLOOKUP(AG40, 'CWM &amp; Location'!B:D, 3, FALSE)</f>
        <v>Bridgend</v>
      </c>
      <c r="AI40" s="3" t="str">
        <f>IF('Master List'!AW40="", 'Master List'!AV40, CONCATENATE('Master List'!AV40, " / ", 'Master List'!AW40))</f>
        <v>Emergency Medicine</v>
      </c>
      <c r="AJ40" s="3" t="str">
        <f>'Master List'!AX40</f>
        <v>Dr Zareena Jedaar</v>
      </c>
      <c r="AK40" s="5" t="str">
        <f>IF('Master List'!BA40="", "", 'Master List'!BA40)</f>
        <v/>
      </c>
      <c r="AL40" s="5" t="str">
        <f>IF(AK40="", "", VLOOKUP(AK40, 'CWM &amp; Location'!B:D, 3, FALSE))</f>
        <v/>
      </c>
      <c r="AM40" s="5" t="str">
        <f>IF('Master List'!BB40="", "", 'Master List'!BB40)</f>
        <v/>
      </c>
      <c r="AN40" s="5" t="str">
        <f>IF('Master List'!BC40="", "", 'Master List'!BC40)</f>
        <v/>
      </c>
    </row>
    <row r="41" spans="1:40" ht="29.25" customHeight="1" x14ac:dyDescent="0.25">
      <c r="A41" s="3" t="str">
        <f>'Master List'!A41</f>
        <v>FP</v>
      </c>
      <c r="B41" s="3" t="str">
        <f>'Master List'!D41</f>
        <v>FP/7A5W/014a</v>
      </c>
      <c r="C41" s="3" t="str">
        <f>'Master List'!E41</f>
        <v>WAL/FP/014a</v>
      </c>
      <c r="D41" s="4">
        <v>1</v>
      </c>
      <c r="E41" s="71" t="str">
        <f>CONCATENATE("F1: ",J41,", ",N41,", ",R41,IF(V41="","",", "),IF(V41="","",V41),IF(V41="",""," ("),IF(V41="","",'Master List'!B41),IF(V41="","",")")," | F2: ",AA41,", ",AE41,", ",AI41,IF(AM41="","",", "),IF(AM41="","",AM41),IF(AM41="",""," ("),IF(AM41="","",'Master List'!C41),IF(AM41="","",")"))</f>
        <v>F1: Acute Internal Medicine, General Surgery / Colorectal Surgery, General Psychiatry | F2: Otolaryngology, General Practice, Anaesthetics / Critical Care</v>
      </c>
      <c r="F41" s="5" t="str">
        <f>'Master List'!H41</f>
        <v>Cwm Taf Morgannwg Local University Health Board</v>
      </c>
      <c r="G41" s="5" t="str">
        <f>'Master List'!F41</f>
        <v xml:space="preserve">Dr John Hounsell </v>
      </c>
      <c r="H41" s="3" t="str">
        <f>'Master List'!I41</f>
        <v>Princess of Wales Hospital</v>
      </c>
      <c r="I41" s="3" t="str">
        <f>VLOOKUP(H41, 'CWM &amp; Location'!B:D, 3, FALSE)</f>
        <v>Bridgend</v>
      </c>
      <c r="J41" s="3" t="str">
        <f>IF('Master List'!K41="", 'Master List'!J41, CONCATENATE('Master List'!J41, " / ", 'Master List'!K41))</f>
        <v>Acute Internal Medicine</v>
      </c>
      <c r="K41" s="3" t="str">
        <f>'Master List'!L41</f>
        <v xml:space="preserve">Dr John Hounsell </v>
      </c>
      <c r="L41" s="3" t="str">
        <f>'Master List'!O41</f>
        <v>Princess of Wales Hospital</v>
      </c>
      <c r="M41" s="3" t="str">
        <f>VLOOKUP(L41, 'CWM &amp; Location'!B:D, 3, FALSE)</f>
        <v>Bridgend</v>
      </c>
      <c r="N41" s="3" t="str">
        <f>IF('Master List'!Q41="", 'Master List'!P41, CONCATENATE('Master List'!P41, " / ", 'Master List'!Q41))</f>
        <v>General Surgery / Colorectal Surgery</v>
      </c>
      <c r="O41" s="3" t="str">
        <f>'Master List'!R41</f>
        <v xml:space="preserve">Mr Barry Appleton </v>
      </c>
      <c r="P41" s="3" t="str">
        <f>'Master List'!U41</f>
        <v>Princess of Wales Hospital</v>
      </c>
      <c r="Q41" s="3" t="str">
        <f>VLOOKUP(P41, 'CWM &amp; Location'!B:D, 3, FALSE)</f>
        <v>Bridgend</v>
      </c>
      <c r="R41" s="3" t="str">
        <f>IF('Master List'!W41="", 'Master List'!V41, CONCATENATE('Master List'!V41, " / ", 'Master List'!W41))</f>
        <v>General Psychiatry</v>
      </c>
      <c r="S41" s="3" t="str">
        <f>'Master List'!X41</f>
        <v>Dr Paul Emmerson</v>
      </c>
      <c r="T41" s="5" t="str">
        <f>IF('Master List'!AA41="", "", 'Master List'!AA41)</f>
        <v/>
      </c>
      <c r="U41" s="5" t="str">
        <f>IF(T41="", "", VLOOKUP(T41, 'CWM &amp; Location'!B:D, 3, FALSE))</f>
        <v/>
      </c>
      <c r="V41" s="5" t="str">
        <f>IF('Master List'!AB41="", "", 'Master List'!AB41)</f>
        <v/>
      </c>
      <c r="W41" s="5" t="str">
        <f>IF('Master List'!AC41="", "", 'Master List'!AC41)</f>
        <v/>
      </c>
      <c r="X41" s="5" t="str">
        <f>IF('Master List'!AF41="", "Supervisor to be confirmed", 'Master List'!AF41)</f>
        <v>Supervisor to be confirmed</v>
      </c>
      <c r="Y41" s="3" t="str">
        <f>'Master List'!AI41</f>
        <v>Princess of Wales Hospital</v>
      </c>
      <c r="Z41" s="3" t="str">
        <f>VLOOKUP(Y41, 'CWM &amp; Location'!B:D, 3, FALSE)</f>
        <v>Bridgend</v>
      </c>
      <c r="AA41" s="3" t="str">
        <f>IF('Master List'!AK41="", 'Master List'!AJ41, CONCATENATE('Master List'!AJ41, " / ", 'Master List'!AK41))</f>
        <v>Otolaryngology</v>
      </c>
      <c r="AB41" s="3" t="str">
        <f>'Master List'!AL41</f>
        <v>Supervisor to be confirmed</v>
      </c>
      <c r="AC41" s="3" t="str">
        <f>'Master List'!AO41</f>
        <v>Llynfi Surgery</v>
      </c>
      <c r="AD41" s="5" t="str">
        <f>VLOOKUP(AC41, 'CWM &amp; Location'!B:D, 3, FALSE)</f>
        <v>Maesteg</v>
      </c>
      <c r="AE41" s="3" t="str">
        <f>IF('Master List'!AQ41="", 'Master List'!AP41, CONCATENATE('Master List'!AP41, " / ", 'Master List'!AQ41))</f>
        <v>General Practice</v>
      </c>
      <c r="AF41" s="3" t="str">
        <f>'Master List'!AR41</f>
        <v>Dr Jane Yagoub</v>
      </c>
      <c r="AG41" s="3" t="str">
        <f>'Master List'!AU41</f>
        <v>Princess of Wales Hospital</v>
      </c>
      <c r="AH41" s="3" t="str">
        <f>VLOOKUP(AG41, 'CWM &amp; Location'!B:D, 3, FALSE)</f>
        <v>Bridgend</v>
      </c>
      <c r="AI41" s="3" t="str">
        <f>IF('Master List'!AW41="", 'Master List'!AV41, CONCATENATE('Master List'!AV41, " / ", 'Master List'!AW41))</f>
        <v>Anaesthetics / Critical Care</v>
      </c>
      <c r="AJ41" s="3" t="str">
        <f>'Master List'!AX41</f>
        <v>Dr Anthony Funnell</v>
      </c>
      <c r="AK41" s="5" t="str">
        <f>IF('Master List'!BA41="", "", 'Master List'!BA41)</f>
        <v/>
      </c>
      <c r="AL41" s="5" t="str">
        <f>IF(AK41="", "", VLOOKUP(AK41, 'CWM &amp; Location'!B:D, 3, FALSE))</f>
        <v/>
      </c>
      <c r="AM41" s="5" t="str">
        <f>IF('Master List'!BB41="", "", 'Master List'!BB41)</f>
        <v/>
      </c>
      <c r="AN41" s="5" t="str">
        <f>IF('Master List'!BC41="", "", 'Master List'!BC41)</f>
        <v/>
      </c>
    </row>
    <row r="42" spans="1:40" ht="29.25" customHeight="1" x14ac:dyDescent="0.25">
      <c r="A42" s="3" t="str">
        <f>'Master List'!A42</f>
        <v>FP</v>
      </c>
      <c r="B42" s="3" t="str">
        <f>'Master List'!D42</f>
        <v>FP/7A5W/014b</v>
      </c>
      <c r="C42" s="3" t="str">
        <f>'Master List'!E42</f>
        <v>WAL/FP/014b</v>
      </c>
      <c r="D42" s="4">
        <v>1</v>
      </c>
      <c r="E42" s="71" t="str">
        <f>CONCATENATE("F1: ",J42,", ",N42,", ",R42,IF(V42="","",", "),IF(V42="","",V42),IF(V42="",""," ("),IF(V42="","",'Master List'!B42),IF(V42="","",")")," | F2: ",AA42,", ",AE42,", ",AI42,IF(AM42="","",", "),IF(AM42="","",AM42),IF(AM42="",""," ("),IF(AM42="","",'Master List'!C42),IF(AM42="","",")"))</f>
        <v>F1: General Psychiatry, Acute Internal Medicine, General Surgery / Colorectal Surgery | F2: Anaesthetics / Critical Care, Otolaryngology, General Practice</v>
      </c>
      <c r="F42" s="5" t="str">
        <f>'Master List'!H42</f>
        <v>Cwm Taf Morgannwg Local University Health Board</v>
      </c>
      <c r="G42" s="5" t="str">
        <f>'Master List'!F42</f>
        <v>Dr Paul Emmerson</v>
      </c>
      <c r="H42" s="3" t="str">
        <f>'Master List'!I42</f>
        <v>Princess of Wales Hospital</v>
      </c>
      <c r="I42" s="3" t="str">
        <f>VLOOKUP(H42, 'CWM &amp; Location'!B:D, 3, FALSE)</f>
        <v>Bridgend</v>
      </c>
      <c r="J42" s="3" t="str">
        <f>IF('Master List'!K42="", 'Master List'!J42, CONCATENATE('Master List'!J42, " / ", 'Master List'!K42))</f>
        <v>General Psychiatry</v>
      </c>
      <c r="K42" s="3" t="str">
        <f>'Master List'!L42</f>
        <v>Dr Paul Emmerson</v>
      </c>
      <c r="L42" s="3" t="str">
        <f>'Master List'!O42</f>
        <v>Princess of Wales Hospital</v>
      </c>
      <c r="M42" s="3" t="str">
        <f>VLOOKUP(L42, 'CWM &amp; Location'!B:D, 3, FALSE)</f>
        <v>Bridgend</v>
      </c>
      <c r="N42" s="3" t="str">
        <f>IF('Master List'!Q42="", 'Master List'!P42, CONCATENATE('Master List'!P42, " / ", 'Master List'!Q42))</f>
        <v>Acute Internal Medicine</v>
      </c>
      <c r="O42" s="3" t="str">
        <f>'Master List'!R42</f>
        <v xml:space="preserve">Dr John Hounsell </v>
      </c>
      <c r="P42" s="3" t="str">
        <f>'Master List'!U42</f>
        <v>Princess of Wales Hospital</v>
      </c>
      <c r="Q42" s="3" t="str">
        <f>VLOOKUP(P42, 'CWM &amp; Location'!B:D, 3, FALSE)</f>
        <v>Bridgend</v>
      </c>
      <c r="R42" s="3" t="str">
        <f>IF('Master List'!W42="", 'Master List'!V42, CONCATENATE('Master List'!V42, " / ", 'Master List'!W42))</f>
        <v>General Surgery / Colorectal Surgery</v>
      </c>
      <c r="S42" s="3" t="str">
        <f>'Master List'!X42</f>
        <v xml:space="preserve">Mr Barry Appleton </v>
      </c>
      <c r="T42" s="5" t="str">
        <f>IF('Master List'!AA42="", "", 'Master List'!AA42)</f>
        <v/>
      </c>
      <c r="U42" s="5" t="str">
        <f>IF(T42="", "", VLOOKUP(T42, 'CWM &amp; Location'!B:D, 3, FALSE))</f>
        <v/>
      </c>
      <c r="V42" s="5" t="str">
        <f>IF('Master List'!AB42="", "", 'Master List'!AB42)</f>
        <v/>
      </c>
      <c r="W42" s="5" t="str">
        <f>IF('Master List'!AC42="", "", 'Master List'!AC42)</f>
        <v/>
      </c>
      <c r="X42" s="5" t="str">
        <f>IF('Master List'!AF42="", "Supervisor to be confirmed", 'Master List'!AF42)</f>
        <v>Dr Anthony Funnell</v>
      </c>
      <c r="Y42" s="3" t="str">
        <f>'Master List'!AI42</f>
        <v>Princess of Wales Hospital</v>
      </c>
      <c r="Z42" s="3" t="str">
        <f>VLOOKUP(Y42, 'CWM &amp; Location'!B:D, 3, FALSE)</f>
        <v>Bridgend</v>
      </c>
      <c r="AA42" s="3" t="str">
        <f>IF('Master List'!AK42="", 'Master List'!AJ42, CONCATENATE('Master List'!AJ42, " / ", 'Master List'!AK42))</f>
        <v>Anaesthetics / Critical Care</v>
      </c>
      <c r="AB42" s="3" t="str">
        <f>'Master List'!AL42</f>
        <v>Dr Anthony Funnell</v>
      </c>
      <c r="AC42" s="3" t="str">
        <f>'Master List'!AO42</f>
        <v>Princess of Wales Hospital</v>
      </c>
      <c r="AD42" s="5" t="str">
        <f>VLOOKUP(AC42, 'CWM &amp; Location'!B:D, 3, FALSE)</f>
        <v>Bridgend</v>
      </c>
      <c r="AE42" s="3" t="str">
        <f>IF('Master List'!AQ42="", 'Master List'!AP42, CONCATENATE('Master List'!AP42, " / ", 'Master List'!AQ42))</f>
        <v>Otolaryngology</v>
      </c>
      <c r="AF42" s="3" t="str">
        <f>'Master List'!AR42</f>
        <v>Supervisor to be confirmed</v>
      </c>
      <c r="AG42" s="3" t="str">
        <f>'Master List'!AU42</f>
        <v>Llynfi Surgery</v>
      </c>
      <c r="AH42" s="3" t="str">
        <f>VLOOKUP(AG42, 'CWM &amp; Location'!B:D, 3, FALSE)</f>
        <v>Maesteg</v>
      </c>
      <c r="AI42" s="3" t="str">
        <f>IF('Master List'!AW42="", 'Master List'!AV42, CONCATENATE('Master List'!AV42, " / ", 'Master List'!AW42))</f>
        <v>General Practice</v>
      </c>
      <c r="AJ42" s="3" t="str">
        <f>'Master List'!AX42</f>
        <v>Dr Jane Yagoub</v>
      </c>
      <c r="AK42" s="5" t="str">
        <f>IF('Master List'!BA42="", "", 'Master List'!BA42)</f>
        <v/>
      </c>
      <c r="AL42" s="5" t="str">
        <f>IF(AK42="", "", VLOOKUP(AK42, 'CWM &amp; Location'!B:D, 3, FALSE))</f>
        <v/>
      </c>
      <c r="AM42" s="5" t="str">
        <f>IF('Master List'!BB42="", "", 'Master List'!BB42)</f>
        <v/>
      </c>
      <c r="AN42" s="5" t="str">
        <f>IF('Master List'!BC42="", "", 'Master List'!BC42)</f>
        <v/>
      </c>
    </row>
    <row r="43" spans="1:40" ht="29.25" customHeight="1" x14ac:dyDescent="0.25">
      <c r="A43" s="3" t="str">
        <f>'Master List'!A43</f>
        <v>FP</v>
      </c>
      <c r="B43" s="3" t="str">
        <f>'Master List'!D43</f>
        <v>FP/7A5W/014c</v>
      </c>
      <c r="C43" s="3" t="str">
        <f>'Master List'!E43</f>
        <v>WAL/FP/014c</v>
      </c>
      <c r="D43" s="4">
        <v>1</v>
      </c>
      <c r="E43" s="71" t="str">
        <f>CONCATENATE("F1: ",J43,", ",N43,", ",R43,IF(V43="","",", "),IF(V43="","",V43),IF(V43="",""," ("),IF(V43="","",'Master List'!B43),IF(V43="","",")")," | F2: ",AA43,", ",AE43,", ",AI43,IF(AM43="","",", "),IF(AM43="","",AM43),IF(AM43="",""," ("),IF(AM43="","",'Master List'!C43),IF(AM43="","",")"))</f>
        <v>F1: General Surgery / Colorectal Surgery, General Psychiatry, Acute Internal Medicine | F2: General Practice, Anaesthetics / Critical Care, Otolaryngology</v>
      </c>
      <c r="F43" s="5" t="str">
        <f>'Master List'!H43</f>
        <v>Cwm Taf Morgannwg Local University Health Board</v>
      </c>
      <c r="G43" s="5" t="str">
        <f>'Master List'!F43</f>
        <v xml:space="preserve">Mr Barry Appleton </v>
      </c>
      <c r="H43" s="3" t="str">
        <f>'Master List'!I43</f>
        <v>Princess of Wales Hospital</v>
      </c>
      <c r="I43" s="3" t="str">
        <f>VLOOKUP(H43, 'CWM &amp; Location'!B:D, 3, FALSE)</f>
        <v>Bridgend</v>
      </c>
      <c r="J43" s="3" t="str">
        <f>IF('Master List'!K43="", 'Master List'!J43, CONCATENATE('Master List'!J43, " / ", 'Master List'!K43))</f>
        <v>General Surgery / Colorectal Surgery</v>
      </c>
      <c r="K43" s="3" t="str">
        <f>'Master List'!L43</f>
        <v xml:space="preserve">Mr Barry Appleton </v>
      </c>
      <c r="L43" s="3" t="str">
        <f>'Master List'!O43</f>
        <v>Princess of Wales Hospital</v>
      </c>
      <c r="M43" s="3" t="str">
        <f>VLOOKUP(L43, 'CWM &amp; Location'!B:D, 3, FALSE)</f>
        <v>Bridgend</v>
      </c>
      <c r="N43" s="3" t="str">
        <f>IF('Master List'!Q43="", 'Master List'!P43, CONCATENATE('Master List'!P43, " / ", 'Master List'!Q43))</f>
        <v>General Psychiatry</v>
      </c>
      <c r="O43" s="3" t="str">
        <f>'Master List'!R43</f>
        <v>Dr Paul Emmerson</v>
      </c>
      <c r="P43" s="3" t="str">
        <f>'Master List'!U43</f>
        <v>Princess of Wales Hospital</v>
      </c>
      <c r="Q43" s="3" t="str">
        <f>VLOOKUP(P43, 'CWM &amp; Location'!B:D, 3, FALSE)</f>
        <v>Bridgend</v>
      </c>
      <c r="R43" s="3" t="str">
        <f>IF('Master List'!W43="", 'Master List'!V43, CONCATENATE('Master List'!V43, " / ", 'Master List'!W43))</f>
        <v>Acute Internal Medicine</v>
      </c>
      <c r="S43" s="3" t="str">
        <f>'Master List'!X43</f>
        <v xml:space="preserve">Dr John Hounsell </v>
      </c>
      <c r="T43" s="5" t="str">
        <f>IF('Master List'!AA43="", "", 'Master List'!AA43)</f>
        <v/>
      </c>
      <c r="U43" s="5" t="str">
        <f>IF(T43="", "", VLOOKUP(T43, 'CWM &amp; Location'!B:D, 3, FALSE))</f>
        <v/>
      </c>
      <c r="V43" s="5" t="str">
        <f>IF('Master List'!AB43="", "", 'Master List'!AB43)</f>
        <v/>
      </c>
      <c r="W43" s="5" t="str">
        <f>IF('Master List'!AC43="", "", 'Master List'!AC43)</f>
        <v/>
      </c>
      <c r="X43" s="5" t="str">
        <f>IF('Master List'!AF43="", "Supervisor to be confirmed", 'Master List'!AF43)</f>
        <v>Dr Jane Yagoub</v>
      </c>
      <c r="Y43" s="3" t="str">
        <f>'Master List'!AI43</f>
        <v>Llynfi Surgery</v>
      </c>
      <c r="Z43" s="3" t="str">
        <f>VLOOKUP(Y43, 'CWM &amp; Location'!B:D, 3, FALSE)</f>
        <v>Maesteg</v>
      </c>
      <c r="AA43" s="3" t="str">
        <f>IF('Master List'!AK43="", 'Master List'!AJ43, CONCATENATE('Master List'!AJ43, " / ", 'Master List'!AK43))</f>
        <v>General Practice</v>
      </c>
      <c r="AB43" s="3" t="str">
        <f>'Master List'!AL43</f>
        <v>Dr Jane Yagoub</v>
      </c>
      <c r="AC43" s="3" t="str">
        <f>'Master List'!AO43</f>
        <v>Princess of Wales Hospital</v>
      </c>
      <c r="AD43" s="5" t="str">
        <f>VLOOKUP(AC43, 'CWM &amp; Location'!B:D, 3, FALSE)</f>
        <v>Bridgend</v>
      </c>
      <c r="AE43" s="3" t="str">
        <f>IF('Master List'!AQ43="", 'Master List'!AP43, CONCATENATE('Master List'!AP43, " / ", 'Master List'!AQ43))</f>
        <v>Anaesthetics / Critical Care</v>
      </c>
      <c r="AF43" s="3" t="str">
        <f>'Master List'!AR43</f>
        <v>Dr Anthony Funnell</v>
      </c>
      <c r="AG43" s="3" t="str">
        <f>'Master List'!AU43</f>
        <v>Princess of Wales Hospital</v>
      </c>
      <c r="AH43" s="3" t="str">
        <f>VLOOKUP(AG43, 'CWM &amp; Location'!B:D, 3, FALSE)</f>
        <v>Bridgend</v>
      </c>
      <c r="AI43" s="3" t="str">
        <f>IF('Master List'!AW43="", 'Master List'!AV43, CONCATENATE('Master List'!AV43, " / ", 'Master List'!AW43))</f>
        <v>Otolaryngology</v>
      </c>
      <c r="AJ43" s="3" t="str">
        <f>'Master List'!AX43</f>
        <v>Supervisor to be confirmed</v>
      </c>
      <c r="AK43" s="5" t="str">
        <f>IF('Master List'!BA43="", "", 'Master List'!BA43)</f>
        <v/>
      </c>
      <c r="AL43" s="5" t="str">
        <f>IF(AK43="", "", VLOOKUP(AK43, 'CWM &amp; Location'!B:D, 3, FALSE))</f>
        <v/>
      </c>
      <c r="AM43" s="5" t="str">
        <f>IF('Master List'!BB43="", "", 'Master List'!BB43)</f>
        <v/>
      </c>
      <c r="AN43" s="5" t="str">
        <f>IF('Master List'!BC43="", "", 'Master List'!BC43)</f>
        <v/>
      </c>
    </row>
    <row r="44" spans="1:40" ht="29.25" customHeight="1" x14ac:dyDescent="0.25">
      <c r="A44" s="3" t="str">
        <f>'Master List'!A44</f>
        <v>FP</v>
      </c>
      <c r="B44" s="3" t="str">
        <f>'Master List'!D44</f>
        <v>FP/7A2E/015a</v>
      </c>
      <c r="C44" s="3" t="str">
        <f>'Master List'!E44</f>
        <v>WAL/FP/015a</v>
      </c>
      <c r="D44" s="4">
        <v>1</v>
      </c>
      <c r="E44" s="71" t="str">
        <f>CONCATENATE("F1: ",J44,", ",N44,", ",R44,IF(V44="","",", "),IF(V44="","",V44),IF(V44="",""," ("),IF(V44="","",'Master List'!B44),IF(V44="","",")")," | F2: ",AA44,", ",AE44,", ",AI44,IF(AM44="","",", "),IF(AM44="","",AM44),IF(AM44="",""," ("),IF(AM44="","",'Master List'!C44),IF(AM44="","",")"))</f>
        <v>F1: General (Internal) Medicine / Gastroenterology, Rheumatology, Emergency Medicine | F2: General (Internal) Medicine / Cardiology, Urology, General Practice</v>
      </c>
      <c r="F44" s="5" t="str">
        <f>'Master List'!H44</f>
        <v>Hywel Dda University Health Board</v>
      </c>
      <c r="G44" s="5" t="str">
        <f>'Master List'!F44</f>
        <v>Dr Ian Rees</v>
      </c>
      <c r="H44" s="3" t="str">
        <f>'Master List'!I44</f>
        <v>Prince Philip Hospital</v>
      </c>
      <c r="I44" s="3" t="str">
        <f>VLOOKUP(H44, 'CWM &amp; Location'!B:D, 3, FALSE)</f>
        <v>Llanelli</v>
      </c>
      <c r="J44" s="3" t="str">
        <f>IF('Master List'!K44="", 'Master List'!J44, CONCATENATE('Master List'!J44, " / ", 'Master List'!K44))</f>
        <v>General (Internal) Medicine / Gastroenterology</v>
      </c>
      <c r="K44" s="3" t="str">
        <f>'Master List'!L44</f>
        <v>Dr Ian Rees</v>
      </c>
      <c r="L44" s="3" t="str">
        <f>'Master List'!O44</f>
        <v>Prince Philip Hospital</v>
      </c>
      <c r="M44" s="3" t="str">
        <f>VLOOKUP(L44, 'CWM &amp; Location'!B:D, 3, FALSE)</f>
        <v>Llanelli</v>
      </c>
      <c r="N44" s="3" t="str">
        <f>IF('Master List'!Q44="", 'Master List'!P44, CONCATENATE('Master List'!P44, " / ", 'Master List'!Q44))</f>
        <v>Rheumatology</v>
      </c>
      <c r="O44" s="3" t="str">
        <f>'Master List'!R44</f>
        <v>Dr Manivannan Prathapsingh</v>
      </c>
      <c r="P44" s="3" t="str">
        <f>'Master List'!U44</f>
        <v>Glangwili General Hospital</v>
      </c>
      <c r="Q44" s="3" t="str">
        <f>VLOOKUP(P44, 'CWM &amp; Location'!B:D, 3, FALSE)</f>
        <v>Carmarthen</v>
      </c>
      <c r="R44" s="3" t="str">
        <f>IF('Master List'!W44="", 'Master List'!V44, CONCATENATE('Master List'!V44, " / ", 'Master List'!W44))</f>
        <v>Emergency Medicine</v>
      </c>
      <c r="S44" s="3" t="str">
        <f>'Master List'!X44</f>
        <v>Dr Laksham Nangalia</v>
      </c>
      <c r="T44" s="5" t="str">
        <f>IF('Master List'!AA44="", "", 'Master List'!AA44)</f>
        <v/>
      </c>
      <c r="U44" s="5" t="str">
        <f>IF(T44="", "", VLOOKUP(T44, 'CWM &amp; Location'!B:D, 3, FALSE))</f>
        <v/>
      </c>
      <c r="V44" s="5" t="str">
        <f>IF('Master List'!AB44="", "", 'Master List'!AB44)</f>
        <v/>
      </c>
      <c r="W44" s="5" t="str">
        <f>IF('Master List'!AC44="", "", 'Master List'!AC44)</f>
        <v/>
      </c>
      <c r="X44" s="5" t="str">
        <f>IF('Master List'!AF44="", "Supervisor to be confirmed", 'Master List'!AF44)</f>
        <v>Dr Eiry Edmunds</v>
      </c>
      <c r="Y44" s="3" t="str">
        <f>'Master List'!AI44</f>
        <v>Glangwili General Hospital</v>
      </c>
      <c r="Z44" s="3" t="str">
        <f>VLOOKUP(Y44, 'CWM &amp; Location'!B:D, 3, FALSE)</f>
        <v>Carmarthen</v>
      </c>
      <c r="AA44" s="3" t="str">
        <f>IF('Master List'!AK44="", 'Master List'!AJ44, CONCATENATE('Master List'!AJ44, " / ", 'Master List'!AK44))</f>
        <v>General (Internal) Medicine / Cardiology</v>
      </c>
      <c r="AB44" s="3" t="str">
        <f>'Master List'!AL44</f>
        <v>Dr Eiry Edmunds</v>
      </c>
      <c r="AC44" s="3" t="str">
        <f>'Master List'!AO44</f>
        <v>Glangwili General Hospital</v>
      </c>
      <c r="AD44" s="5" t="str">
        <f>VLOOKUP(AC44, 'CWM &amp; Location'!B:D, 3, FALSE)</f>
        <v>Carmarthen</v>
      </c>
      <c r="AE44" s="3" t="str">
        <f>IF('Master List'!AQ44="", 'Master List'!AP44, CONCATENATE('Master List'!AP44, " / ", 'Master List'!AQ44))</f>
        <v>Urology</v>
      </c>
      <c r="AF44" s="3" t="str">
        <f>'Master List'!AR44</f>
        <v>Mr Mahmoud Shafii</v>
      </c>
      <c r="AG44" s="3" t="str">
        <f>'Master List'!AU44</f>
        <v>Llwynhendy Health Centre</v>
      </c>
      <c r="AH44" s="3" t="str">
        <f>VLOOKUP(AG44, 'CWM &amp; Location'!B:D, 3, FALSE)</f>
        <v>Llwynhendy</v>
      </c>
      <c r="AI44" s="3" t="str">
        <f>IF('Master List'!AW44="", 'Master List'!AV44, CONCATENATE('Master List'!AV44, " / ", 'Master List'!AW44))</f>
        <v>General Practice</v>
      </c>
      <c r="AJ44" s="3" t="str">
        <f>'Master List'!AX44</f>
        <v>Dr Rachel Devonald</v>
      </c>
      <c r="AK44" s="5" t="str">
        <f>IF('Master List'!BA44="", "", 'Master List'!BA44)</f>
        <v/>
      </c>
      <c r="AL44" s="5" t="str">
        <f>IF(AK44="", "", VLOOKUP(AK44, 'CWM &amp; Location'!B:D, 3, FALSE))</f>
        <v/>
      </c>
      <c r="AM44" s="5" t="str">
        <f>IF('Master List'!BB44="", "", 'Master List'!BB44)</f>
        <v/>
      </c>
      <c r="AN44" s="5" t="str">
        <f>IF('Master List'!BC44="", "", 'Master List'!BC44)</f>
        <v/>
      </c>
    </row>
    <row r="45" spans="1:40" ht="29.25" customHeight="1" x14ac:dyDescent="0.25">
      <c r="A45" s="3" t="str">
        <f>'Master List'!A45</f>
        <v>FP</v>
      </c>
      <c r="B45" s="3" t="str">
        <f>'Master List'!D45</f>
        <v>FP/7A2E/015b</v>
      </c>
      <c r="C45" s="3" t="str">
        <f>'Master List'!E45</f>
        <v>WAL/FP/015b</v>
      </c>
      <c r="D45" s="4">
        <v>1</v>
      </c>
      <c r="E45" s="71" t="str">
        <f>CONCATENATE("F1: ",J45,", ",N45,", ",R45,IF(V45="","",", "),IF(V45="","",V45),IF(V45="",""," ("),IF(V45="","",'Master List'!B45),IF(V45="","",")")," | F2: ",AA45,", ",AE45,", ",AI45,IF(AM45="","",", "),IF(AM45="","",AM45),IF(AM45="",""," ("),IF(AM45="","",'Master List'!C45),IF(AM45="","",")"))</f>
        <v>F1: Emergency Medicine, General (Internal) Medicine / Gastroenterology, Rheumatology | F2: General Practice, General (Internal) Medicine / Cardiology, Urology</v>
      </c>
      <c r="F45" s="5" t="str">
        <f>'Master List'!H45</f>
        <v>Hywel Dda University Health Board</v>
      </c>
      <c r="G45" s="5" t="str">
        <f>'Master List'!F45</f>
        <v>Dr Laksham Nangalia</v>
      </c>
      <c r="H45" s="3" t="str">
        <f>'Master List'!I45</f>
        <v>Glangwili General Hospital</v>
      </c>
      <c r="I45" s="3" t="str">
        <f>VLOOKUP(H45, 'CWM &amp; Location'!B:D, 3, FALSE)</f>
        <v>Carmarthen</v>
      </c>
      <c r="J45" s="3" t="str">
        <f>IF('Master List'!K45="", 'Master List'!J45, CONCATENATE('Master List'!J45, " / ", 'Master List'!K45))</f>
        <v>Emergency Medicine</v>
      </c>
      <c r="K45" s="3" t="str">
        <f>'Master List'!L45</f>
        <v>Dr Laksham Nangalia</v>
      </c>
      <c r="L45" s="3" t="str">
        <f>'Master List'!O45</f>
        <v>Prince Philip Hospital</v>
      </c>
      <c r="M45" s="3" t="str">
        <f>VLOOKUP(L45, 'CWM &amp; Location'!B:D, 3, FALSE)</f>
        <v>Llanelli</v>
      </c>
      <c r="N45" s="3" t="str">
        <f>IF('Master List'!Q45="", 'Master List'!P45, CONCATENATE('Master List'!P45, " / ", 'Master List'!Q45))</f>
        <v>General (Internal) Medicine / Gastroenterology</v>
      </c>
      <c r="O45" s="3" t="str">
        <f>'Master List'!R45</f>
        <v>Dr Ian Rees</v>
      </c>
      <c r="P45" s="3" t="str">
        <f>'Master List'!U45</f>
        <v>Prince Philip Hospital</v>
      </c>
      <c r="Q45" s="3" t="str">
        <f>VLOOKUP(P45, 'CWM &amp; Location'!B:D, 3, FALSE)</f>
        <v>Llanelli</v>
      </c>
      <c r="R45" s="3" t="str">
        <f>IF('Master List'!W45="", 'Master List'!V45, CONCATENATE('Master List'!V45, " / ", 'Master List'!W45))</f>
        <v>Rheumatology</v>
      </c>
      <c r="S45" s="3" t="str">
        <f>'Master List'!X45</f>
        <v>Dr Manivannan Prathapsingh</v>
      </c>
      <c r="T45" s="5" t="str">
        <f>IF('Master List'!AA45="", "", 'Master List'!AA45)</f>
        <v/>
      </c>
      <c r="U45" s="5" t="str">
        <f>IF(T45="", "", VLOOKUP(T45, 'CWM &amp; Location'!B:D, 3, FALSE))</f>
        <v/>
      </c>
      <c r="V45" s="5" t="str">
        <f>IF('Master List'!AB45="", "", 'Master List'!AB45)</f>
        <v/>
      </c>
      <c r="W45" s="5" t="str">
        <f>IF('Master List'!AC45="", "", 'Master List'!AC45)</f>
        <v/>
      </c>
      <c r="X45" s="5" t="str">
        <f>IF('Master List'!AF45="", "Supervisor to be confirmed", 'Master List'!AF45)</f>
        <v>Dr Rachel Devonald</v>
      </c>
      <c r="Y45" s="3" t="str">
        <f>'Master List'!AI45</f>
        <v>Llwynhendy Health Centre</v>
      </c>
      <c r="Z45" s="3" t="str">
        <f>VLOOKUP(Y45, 'CWM &amp; Location'!B:D, 3, FALSE)</f>
        <v>Llwynhendy</v>
      </c>
      <c r="AA45" s="3" t="str">
        <f>IF('Master List'!AK45="", 'Master List'!AJ45, CONCATENATE('Master List'!AJ45, " / ", 'Master List'!AK45))</f>
        <v>General Practice</v>
      </c>
      <c r="AB45" s="3" t="str">
        <f>'Master List'!AL45</f>
        <v>Dr Rachel Devonald</v>
      </c>
      <c r="AC45" s="3" t="str">
        <f>'Master List'!AO45</f>
        <v>Glangwili General Hospital</v>
      </c>
      <c r="AD45" s="5" t="str">
        <f>VLOOKUP(AC45, 'CWM &amp; Location'!B:D, 3, FALSE)</f>
        <v>Carmarthen</v>
      </c>
      <c r="AE45" s="3" t="str">
        <f>IF('Master List'!AQ45="", 'Master List'!AP45, CONCATENATE('Master List'!AP45, " / ", 'Master List'!AQ45))</f>
        <v>General (Internal) Medicine / Cardiology</v>
      </c>
      <c r="AF45" s="3" t="str">
        <f>'Master List'!AR45</f>
        <v>Dr Eiry Edmunds</v>
      </c>
      <c r="AG45" s="3" t="str">
        <f>'Master List'!AU45</f>
        <v>Glangwili General Hospital</v>
      </c>
      <c r="AH45" s="3" t="str">
        <f>VLOOKUP(AG45, 'CWM &amp; Location'!B:D, 3, FALSE)</f>
        <v>Carmarthen</v>
      </c>
      <c r="AI45" s="3" t="str">
        <f>IF('Master List'!AW45="", 'Master List'!AV45, CONCATENATE('Master List'!AV45, " / ", 'Master List'!AW45))</f>
        <v>Urology</v>
      </c>
      <c r="AJ45" s="3" t="str">
        <f>'Master List'!AX45</f>
        <v>Mr Mahmoud Shafii</v>
      </c>
      <c r="AK45" s="5" t="str">
        <f>IF('Master List'!BA45="", "", 'Master List'!BA45)</f>
        <v/>
      </c>
      <c r="AL45" s="5" t="str">
        <f>IF(AK45="", "", VLOOKUP(AK45, 'CWM &amp; Location'!B:D, 3, FALSE))</f>
        <v/>
      </c>
      <c r="AM45" s="5" t="str">
        <f>IF('Master List'!BB45="", "", 'Master List'!BB45)</f>
        <v/>
      </c>
      <c r="AN45" s="5" t="str">
        <f>IF('Master List'!BC45="", "", 'Master List'!BC45)</f>
        <v/>
      </c>
    </row>
    <row r="46" spans="1:40" ht="29.25" customHeight="1" x14ac:dyDescent="0.25">
      <c r="A46" s="3" t="str">
        <f>'Master List'!A46</f>
        <v>FP</v>
      </c>
      <c r="B46" s="3" t="str">
        <f>'Master List'!D46</f>
        <v>FP/7A2E/015c</v>
      </c>
      <c r="C46" s="3" t="str">
        <f>'Master List'!E46</f>
        <v>WAL/FP/015c</v>
      </c>
      <c r="D46" s="4">
        <v>1</v>
      </c>
      <c r="E46" s="71" t="str">
        <f>CONCATENATE("F1: ",J46,", ",N46,", ",R46,IF(V46="","",", "),IF(V46="","",V46),IF(V46="",""," ("),IF(V46="","",'Master List'!B46),IF(V46="","",")")," | F2: ",AA46,", ",AE46,", ",AI46,IF(AM46="","",", "),IF(AM46="","",AM46),IF(AM46="",""," ("),IF(AM46="","",'Master List'!C46),IF(AM46="","",")"))</f>
        <v>F1: Rheumatology, Emergency Medicine, General (Internal) Medicine / Gastroenterology | F2: Urology, General Practice, General (Internal) Medicine / Cardiology</v>
      </c>
      <c r="F46" s="5" t="str">
        <f>'Master List'!H46</f>
        <v>Hywel Dda University Health Board</v>
      </c>
      <c r="G46" s="5" t="str">
        <f>'Master List'!F46</f>
        <v>Dr Manivannan Prathapsingh</v>
      </c>
      <c r="H46" s="3" t="str">
        <f>'Master List'!I46</f>
        <v>Prince Philip Hospital</v>
      </c>
      <c r="I46" s="3" t="str">
        <f>VLOOKUP(H46, 'CWM &amp; Location'!B:D, 3, FALSE)</f>
        <v>Llanelli</v>
      </c>
      <c r="J46" s="3" t="str">
        <f>IF('Master List'!K46="", 'Master List'!J46, CONCATENATE('Master List'!J46, " / ", 'Master List'!K46))</f>
        <v>Rheumatology</v>
      </c>
      <c r="K46" s="3" t="str">
        <f>'Master List'!L46</f>
        <v>Dr Manivannan Prathapsingh</v>
      </c>
      <c r="L46" s="3" t="str">
        <f>'Master List'!O46</f>
        <v>Glangwili General Hospital</v>
      </c>
      <c r="M46" s="3" t="str">
        <f>VLOOKUP(L46, 'CWM &amp; Location'!B:D, 3, FALSE)</f>
        <v>Carmarthen</v>
      </c>
      <c r="N46" s="3" t="str">
        <f>IF('Master List'!Q46="", 'Master List'!P46, CONCATENATE('Master List'!P46, " / ", 'Master List'!Q46))</f>
        <v>Emergency Medicine</v>
      </c>
      <c r="O46" s="3" t="str">
        <f>'Master List'!R46</f>
        <v>Dr Laksham Nangalia</v>
      </c>
      <c r="P46" s="3" t="str">
        <f>'Master List'!U46</f>
        <v>Prince Philip Hospital</v>
      </c>
      <c r="Q46" s="3" t="str">
        <f>VLOOKUP(P46, 'CWM &amp; Location'!B:D, 3, FALSE)</f>
        <v>Llanelli</v>
      </c>
      <c r="R46" s="3" t="str">
        <f>IF('Master List'!W46="", 'Master List'!V46, CONCATENATE('Master List'!V46, " / ", 'Master List'!W46))</f>
        <v>General (Internal) Medicine / Gastroenterology</v>
      </c>
      <c r="S46" s="3" t="str">
        <f>'Master List'!X46</f>
        <v>Dr Ian Rees</v>
      </c>
      <c r="T46" s="5" t="str">
        <f>IF('Master List'!AA46="", "", 'Master List'!AA46)</f>
        <v/>
      </c>
      <c r="U46" s="5" t="str">
        <f>IF(T46="", "", VLOOKUP(T46, 'CWM &amp; Location'!B:D, 3, FALSE))</f>
        <v/>
      </c>
      <c r="V46" s="5" t="str">
        <f>IF('Master List'!AB46="", "", 'Master List'!AB46)</f>
        <v/>
      </c>
      <c r="W46" s="5" t="str">
        <f>IF('Master List'!AC46="", "", 'Master List'!AC46)</f>
        <v/>
      </c>
      <c r="X46" s="5" t="str">
        <f>IF('Master List'!AF46="", "Supervisor to be confirmed", 'Master List'!AF46)</f>
        <v>Mr Mahmoud Shafii</v>
      </c>
      <c r="Y46" s="3" t="str">
        <f>'Master List'!AI46</f>
        <v>Glangwili General Hospital</v>
      </c>
      <c r="Z46" s="3" t="str">
        <f>VLOOKUP(Y46, 'CWM &amp; Location'!B:D, 3, FALSE)</f>
        <v>Carmarthen</v>
      </c>
      <c r="AA46" s="3" t="str">
        <f>IF('Master List'!AK46="", 'Master List'!AJ46, CONCATENATE('Master List'!AJ46, " / ", 'Master List'!AK46))</f>
        <v>Urology</v>
      </c>
      <c r="AB46" s="3" t="str">
        <f>'Master List'!AL46</f>
        <v>Mr Mahmoud Shafii</v>
      </c>
      <c r="AC46" s="3" t="str">
        <f>'Master List'!AO46</f>
        <v>Llwynhendy Health Centre</v>
      </c>
      <c r="AD46" s="5" t="str">
        <f>VLOOKUP(AC46, 'CWM &amp; Location'!B:D, 3, FALSE)</f>
        <v>Llwynhendy</v>
      </c>
      <c r="AE46" s="3" t="str">
        <f>IF('Master List'!AQ46="", 'Master List'!AP46, CONCATENATE('Master List'!AP46, " / ", 'Master List'!AQ46))</f>
        <v>General Practice</v>
      </c>
      <c r="AF46" s="3" t="str">
        <f>'Master List'!AR46</f>
        <v>Dr Rachel Devonald</v>
      </c>
      <c r="AG46" s="3" t="str">
        <f>'Master List'!AU46</f>
        <v>Glangwili General Hospital</v>
      </c>
      <c r="AH46" s="3" t="str">
        <f>VLOOKUP(AG46, 'CWM &amp; Location'!B:D, 3, FALSE)</f>
        <v>Carmarthen</v>
      </c>
      <c r="AI46" s="3" t="str">
        <f>IF('Master List'!AW46="", 'Master List'!AV46, CONCATENATE('Master List'!AV46, " / ", 'Master List'!AW46))</f>
        <v>General (Internal) Medicine / Cardiology</v>
      </c>
      <c r="AJ46" s="3" t="str">
        <f>'Master List'!AX46</f>
        <v>Dr Eiry Edmunds</v>
      </c>
      <c r="AK46" s="5" t="str">
        <f>IF('Master List'!BA46="", "", 'Master List'!BA46)</f>
        <v/>
      </c>
      <c r="AL46" s="5" t="str">
        <f>IF(AK46="", "", VLOOKUP(AK46, 'CWM &amp; Location'!B:D, 3, FALSE))</f>
        <v/>
      </c>
      <c r="AM46" s="5" t="str">
        <f>IF('Master List'!BB46="", "", 'Master List'!BB46)</f>
        <v/>
      </c>
      <c r="AN46" s="5" t="str">
        <f>IF('Master List'!BC46="", "", 'Master List'!BC46)</f>
        <v/>
      </c>
    </row>
    <row r="47" spans="1:40" ht="29.25" customHeight="1" x14ac:dyDescent="0.25">
      <c r="A47" s="3" t="str">
        <f>'Master List'!A47</f>
        <v>FP</v>
      </c>
      <c r="B47" s="3" t="str">
        <f>'Master List'!D47</f>
        <v>FP/7A2E/016a</v>
      </c>
      <c r="C47" s="3" t="str">
        <f>'Master List'!E47</f>
        <v>WAL/FP/016a</v>
      </c>
      <c r="D47" s="4">
        <v>1</v>
      </c>
      <c r="E47" s="71" t="str">
        <f>CONCATENATE("F1: ",J47,", ",N47,", ",R47,IF(V47="","",", "),IF(V47="","",V47),IF(V47="",""," ("),IF(V47="","",'Master List'!B47),IF(V47="","",")")," | F2: ",AA47,", ",AE47,", ",AI47,IF(AM47="","",", "),IF(AM47="","",AM47),IF(AM47="",""," ("),IF(AM47="","",'Master List'!C47),IF(AM47="","",")"))</f>
        <v>F1: General (Internal) Medicine / Endocrinology and Diabetes Mellitus, General Surgery / Breast Surgery, General (Internal) Medicine / Geriatric Medicine | F2: Paediatrics, General Practice, Emergency Medicine / Clinical Decisions Unit</v>
      </c>
      <c r="F47" s="5" t="str">
        <f>'Master List'!H47</f>
        <v>Hywel Dda University Health Board</v>
      </c>
      <c r="G47" s="5" t="str">
        <f>'Master List'!F47</f>
        <v>Dr Akhila Mallipedhi</v>
      </c>
      <c r="H47" s="3" t="str">
        <f>'Master List'!I47</f>
        <v>Prince Philip Hospital</v>
      </c>
      <c r="I47" s="3" t="str">
        <f>VLOOKUP(H47, 'CWM &amp; Location'!B:D, 3, FALSE)</f>
        <v>Llanelli</v>
      </c>
      <c r="J47" s="3" t="str">
        <f>IF('Master List'!K47="", 'Master List'!J47, CONCATENATE('Master List'!J47, " / ", 'Master List'!K47))</f>
        <v>General (Internal) Medicine / Endocrinology and Diabetes Mellitus</v>
      </c>
      <c r="K47" s="3" t="str">
        <f>'Master List'!L47</f>
        <v>Dr Akhila Mallipedhi</v>
      </c>
      <c r="L47" s="3" t="str">
        <f>'Master List'!O47</f>
        <v>Prince Philip Hospital (Glangwili General Hospital on call)</v>
      </c>
      <c r="M47" s="3" t="str">
        <f>VLOOKUP(L47, 'CWM &amp; Location'!B:D, 3, FALSE)</f>
        <v>Llanelli (Carmarthen)</v>
      </c>
      <c r="N47" s="3" t="str">
        <f>IF('Master List'!Q47="", 'Master List'!P47, CONCATENATE('Master List'!P47, " / ", 'Master List'!Q47))</f>
        <v>General Surgery / Breast Surgery</v>
      </c>
      <c r="O47" s="3" t="str">
        <f>'Master List'!R47</f>
        <v>Mrs Saira Khawaja</v>
      </c>
      <c r="P47" s="3" t="str">
        <f>'Master List'!U47</f>
        <v>Prince Philip Hospital</v>
      </c>
      <c r="Q47" s="3" t="str">
        <f>VLOOKUP(P47, 'CWM &amp; Location'!B:D, 3, FALSE)</f>
        <v>Llanelli</v>
      </c>
      <c r="R47" s="3" t="str">
        <f>IF('Master List'!W47="", 'Master List'!V47, CONCATENATE('Master List'!V47, " / ", 'Master List'!W47))</f>
        <v>General (Internal) Medicine / Geriatric Medicine</v>
      </c>
      <c r="S47" s="3" t="str">
        <f>'Master List'!X47</f>
        <v>Dr Andrew Haden</v>
      </c>
      <c r="T47" s="5" t="str">
        <f>IF('Master List'!AA47="", "", 'Master List'!AA47)</f>
        <v/>
      </c>
      <c r="U47" s="5" t="str">
        <f>IF(T47="", "", VLOOKUP(T47, 'CWM &amp; Location'!B:D, 3, FALSE))</f>
        <v/>
      </c>
      <c r="V47" s="5" t="str">
        <f>IF('Master List'!AB47="", "", 'Master List'!AB47)</f>
        <v/>
      </c>
      <c r="W47" s="5" t="str">
        <f>IF('Master List'!AC47="", "", 'Master List'!AC47)</f>
        <v/>
      </c>
      <c r="X47" s="5" t="str">
        <f>IF('Master List'!AF47="", "Supervisor to be confirmed", 'Master List'!AF47)</f>
        <v>Dr Swe Lynn</v>
      </c>
      <c r="Y47" s="3" t="str">
        <f>'Master List'!AI47</f>
        <v>Glangwili General Hospital</v>
      </c>
      <c r="Z47" s="3" t="str">
        <f>VLOOKUP(Y47, 'CWM &amp; Location'!B:D, 3, FALSE)</f>
        <v>Carmarthen</v>
      </c>
      <c r="AA47" s="3" t="str">
        <f>IF('Master List'!AK47="", 'Master List'!AJ47, CONCATENATE('Master List'!AJ47, " / ", 'Master List'!AK47))</f>
        <v>Paediatrics</v>
      </c>
      <c r="AB47" s="3" t="str">
        <f>'Master List'!AL47</f>
        <v>Dr Swe Lynn</v>
      </c>
      <c r="AC47" s="3" t="str">
        <f>'Master List'!AO47</f>
        <v>Llanfair Surgery</v>
      </c>
      <c r="AD47" s="5" t="str">
        <f>VLOOKUP(AC47, 'CWM &amp; Location'!B:D, 3, FALSE)</f>
        <v>Llandovery</v>
      </c>
      <c r="AE47" s="3" t="str">
        <f>IF('Master List'!AQ47="", 'Master List'!AP47, CONCATENATE('Master List'!AP47, " / ", 'Master List'!AQ47))</f>
        <v>General Practice</v>
      </c>
      <c r="AF47" s="3" t="str">
        <f>'Master List'!AR47</f>
        <v>Dr Philip John Rees</v>
      </c>
      <c r="AG47" s="3" t="str">
        <f>'Master List'!AU47</f>
        <v>Glangwili General Hospital</v>
      </c>
      <c r="AH47" s="3" t="str">
        <f>VLOOKUP(AG47, 'CWM &amp; Location'!B:D, 3, FALSE)</f>
        <v>Carmarthen</v>
      </c>
      <c r="AI47" s="3" t="str">
        <f>IF('Master List'!AW47="", 'Master List'!AV47, CONCATENATE('Master List'!AV47, " / ", 'Master List'!AW47))</f>
        <v>Emergency Medicine / Clinical Decisions Unit</v>
      </c>
      <c r="AJ47" s="3" t="str">
        <f>'Master List'!AX47</f>
        <v>Supervisor to be confirmed</v>
      </c>
      <c r="AK47" s="5" t="str">
        <f>IF('Master List'!BA47="", "", 'Master List'!BA47)</f>
        <v/>
      </c>
      <c r="AL47" s="5" t="str">
        <f>IF(AK47="", "", VLOOKUP(AK47, 'CWM &amp; Location'!B:D, 3, FALSE))</f>
        <v/>
      </c>
      <c r="AM47" s="5" t="str">
        <f>IF('Master List'!BB47="", "", 'Master List'!BB47)</f>
        <v/>
      </c>
      <c r="AN47" s="5" t="str">
        <f>IF('Master List'!BC47="", "", 'Master List'!BC47)</f>
        <v/>
      </c>
    </row>
    <row r="48" spans="1:40" ht="29.25" customHeight="1" x14ac:dyDescent="0.25">
      <c r="A48" s="3" t="str">
        <f>'Master List'!A48</f>
        <v>FP</v>
      </c>
      <c r="B48" s="3" t="str">
        <f>'Master List'!D48</f>
        <v>FP/7A2E/016b</v>
      </c>
      <c r="C48" s="3" t="str">
        <f>'Master List'!E48</f>
        <v>WAL/FP/016b</v>
      </c>
      <c r="D48" s="4">
        <v>0</v>
      </c>
      <c r="E48" s="71" t="str">
        <f>CONCATENATE("F1: ",J48,", ",N48,", ",R48,IF(V48="","",", "),IF(V48="","",V48),IF(V48="",""," ("),IF(V48="","",'Master List'!B48),IF(V48="","",")")," | F2: ",AA48,", ",AE48,", ",AI48,IF(AM48="","",", "),IF(AM48="","",AM48),IF(AM48="",""," ("),IF(AM48="","",'Master List'!C48),IF(AM48="","",")"))</f>
        <v>F1: General (Internal) Medicine / Geriatric Medicine, General (Internal) Medicine / Endocrinology and Diabetes Mellitus, General Surgery / Breast Surgery | F2: Emergency Medicine / Clinical Decisions Unit, Paediatrics, General Practice</v>
      </c>
      <c r="F48" s="5" t="str">
        <f>'Master List'!H48</f>
        <v>Hywel Dda University Health Board</v>
      </c>
      <c r="G48" s="5" t="str">
        <f>'Master List'!F48</f>
        <v>Dr Andrew Haden</v>
      </c>
      <c r="H48" s="3" t="str">
        <f>'Master List'!I48</f>
        <v>Prince Philip Hospital</v>
      </c>
      <c r="I48" s="3" t="str">
        <f>VLOOKUP(H48, 'CWM &amp; Location'!B:D, 3, FALSE)</f>
        <v>Llanelli</v>
      </c>
      <c r="J48" s="3" t="str">
        <f>IF('Master List'!K48="", 'Master List'!J48, CONCATENATE('Master List'!J48, " / ", 'Master List'!K48))</f>
        <v>General (Internal) Medicine / Geriatric Medicine</v>
      </c>
      <c r="K48" s="3" t="str">
        <f>'Master List'!L48</f>
        <v>Dr Andrew Haden</v>
      </c>
      <c r="L48" s="3" t="str">
        <f>'Master List'!O48</f>
        <v>Prince Philip Hospital</v>
      </c>
      <c r="M48" s="3" t="str">
        <f>VLOOKUP(L48, 'CWM &amp; Location'!B:D, 3, FALSE)</f>
        <v>Llanelli</v>
      </c>
      <c r="N48" s="3" t="str">
        <f>IF('Master List'!Q48="", 'Master List'!P48, CONCATENATE('Master List'!P48, " / ", 'Master List'!Q48))</f>
        <v>General (Internal) Medicine / Endocrinology and Diabetes Mellitus</v>
      </c>
      <c r="O48" s="3" t="str">
        <f>'Master List'!R48</f>
        <v>Dr Akhila Mallipedhi</v>
      </c>
      <c r="P48" s="3" t="str">
        <f>'Master List'!U48</f>
        <v>Prince Philip Hospital (Glangwili General Hospital on call)</v>
      </c>
      <c r="Q48" s="3" t="str">
        <f>VLOOKUP(P48, 'CWM &amp; Location'!B:D, 3, FALSE)</f>
        <v>Llanelli (Carmarthen)</v>
      </c>
      <c r="R48" s="3" t="str">
        <f>IF('Master List'!W48="", 'Master List'!V48, CONCATENATE('Master List'!V48, " / ", 'Master List'!W48))</f>
        <v>General Surgery / Breast Surgery</v>
      </c>
      <c r="S48" s="3" t="str">
        <f>'Master List'!X48</f>
        <v>Mrs Saira Khawaja</v>
      </c>
      <c r="T48" s="5" t="str">
        <f>IF('Master List'!AA48="", "", 'Master List'!AA48)</f>
        <v/>
      </c>
      <c r="U48" s="5" t="str">
        <f>IF(T48="", "", VLOOKUP(T48, 'CWM &amp; Location'!B:D, 3, FALSE))</f>
        <v/>
      </c>
      <c r="V48" s="5" t="str">
        <f>IF('Master List'!AB48="", "", 'Master List'!AB48)</f>
        <v/>
      </c>
      <c r="W48" s="5" t="str">
        <f>IF('Master List'!AC48="", "", 'Master List'!AC48)</f>
        <v/>
      </c>
      <c r="X48" s="5" t="str">
        <f>IF('Master List'!AF48="", "Supervisor to be confirmed", 'Master List'!AF48)</f>
        <v>Supervisor to be confirmed</v>
      </c>
      <c r="Y48" s="3" t="str">
        <f>'Master List'!AI48</f>
        <v>Glangwili General Hospital</v>
      </c>
      <c r="Z48" s="3" t="str">
        <f>VLOOKUP(Y48, 'CWM &amp; Location'!B:D, 3, FALSE)</f>
        <v>Carmarthen</v>
      </c>
      <c r="AA48" s="3" t="str">
        <f>IF('Master List'!AK48="", 'Master List'!AJ48, CONCATENATE('Master List'!AJ48, " / ", 'Master List'!AK48))</f>
        <v>Emergency Medicine / Clinical Decisions Unit</v>
      </c>
      <c r="AB48" s="3" t="str">
        <f>'Master List'!AL48</f>
        <v>Supervisor to be confirmed</v>
      </c>
      <c r="AC48" s="3" t="str">
        <f>'Master List'!AO48</f>
        <v>Glangwili General Hospital</v>
      </c>
      <c r="AD48" s="5" t="str">
        <f>VLOOKUP(AC48, 'CWM &amp; Location'!B:D, 3, FALSE)</f>
        <v>Carmarthen</v>
      </c>
      <c r="AE48" s="3" t="str">
        <f>IF('Master List'!AQ48="", 'Master List'!AP48, CONCATENATE('Master List'!AP48, " / ", 'Master List'!AQ48))</f>
        <v>Paediatrics</v>
      </c>
      <c r="AF48" s="3" t="str">
        <f>'Master List'!AR48</f>
        <v>Dr Swe Lynn</v>
      </c>
      <c r="AG48" s="3" t="str">
        <f>'Master List'!AU48</f>
        <v>Llanfair Surgery</v>
      </c>
      <c r="AH48" s="3" t="str">
        <f>VLOOKUP(AG48, 'CWM &amp; Location'!B:D, 3, FALSE)</f>
        <v>Llandovery</v>
      </c>
      <c r="AI48" s="3" t="str">
        <f>IF('Master List'!AW48="", 'Master List'!AV48, CONCATENATE('Master List'!AV48, " / ", 'Master List'!AW48))</f>
        <v>General Practice</v>
      </c>
      <c r="AJ48" s="3" t="str">
        <f>'Master List'!AX48</f>
        <v>Dr Philip John Rees</v>
      </c>
      <c r="AK48" s="5" t="str">
        <f>IF('Master List'!BA48="", "", 'Master List'!BA48)</f>
        <v/>
      </c>
      <c r="AL48" s="5" t="str">
        <f>IF(AK48="", "", VLOOKUP(AK48, 'CWM &amp; Location'!B:D, 3, FALSE))</f>
        <v/>
      </c>
      <c r="AM48" s="5" t="str">
        <f>IF('Master List'!BB48="", "", 'Master List'!BB48)</f>
        <v/>
      </c>
      <c r="AN48" s="5" t="str">
        <f>IF('Master List'!BC48="", "", 'Master List'!BC48)</f>
        <v/>
      </c>
    </row>
    <row r="49" spans="1:40" ht="29.25" customHeight="1" x14ac:dyDescent="0.25">
      <c r="A49" s="3" t="str">
        <f>'Master List'!A49</f>
        <v>FP</v>
      </c>
      <c r="B49" s="3" t="str">
        <f>'Master List'!D49</f>
        <v>FP/7A2E/016c</v>
      </c>
      <c r="C49" s="3" t="str">
        <f>'Master List'!E49</f>
        <v>WAL/FP/016c</v>
      </c>
      <c r="D49" s="4">
        <v>1</v>
      </c>
      <c r="E49" s="71" t="str">
        <f>CONCATENATE("F1: ",J49,", ",N49,", ",R49,IF(V49="","",", "),IF(V49="","",V49),IF(V49="",""," ("),IF(V49="","",'Master List'!B49),IF(V49="","",")")," | F2: ",AA49,", ",AE49,", ",AI49,IF(AM49="","",", "),IF(AM49="","",AM49),IF(AM49="",""," ("),IF(AM49="","",'Master List'!C49),IF(AM49="","",")"))</f>
        <v>F1: General Surgery / Breast Surgery, General (Internal) Medicine / Geriatric Medicine, General (Internal) Medicine / Endocrinology and Diabetes Mellitus | F2: General Practice, Emergency Medicine / Clinical Decisions Unit, Paediatrics</v>
      </c>
      <c r="F49" s="5" t="str">
        <f>'Master List'!H49</f>
        <v>Hywel Dda University Health Board</v>
      </c>
      <c r="G49" s="5" t="str">
        <f>'Master List'!F49</f>
        <v>Mrs Saira Khawaja</v>
      </c>
      <c r="H49" s="3" t="str">
        <f>'Master List'!I49</f>
        <v>Prince Philip Hospital (Glangwili General Hospital on call)</v>
      </c>
      <c r="I49" s="3" t="str">
        <f>VLOOKUP(H49, 'CWM &amp; Location'!B:D, 3, FALSE)</f>
        <v>Llanelli (Carmarthen)</v>
      </c>
      <c r="J49" s="3" t="str">
        <f>IF('Master List'!K49="", 'Master List'!J49, CONCATENATE('Master List'!J49, " / ", 'Master List'!K49))</f>
        <v>General Surgery / Breast Surgery</v>
      </c>
      <c r="K49" s="3" t="str">
        <f>'Master List'!L49</f>
        <v>Mrs Saira Khawaja</v>
      </c>
      <c r="L49" s="3" t="str">
        <f>'Master List'!O49</f>
        <v>Prince Philip Hospital</v>
      </c>
      <c r="M49" s="3" t="str">
        <f>VLOOKUP(L49, 'CWM &amp; Location'!B:D, 3, FALSE)</f>
        <v>Llanelli</v>
      </c>
      <c r="N49" s="3" t="str">
        <f>IF('Master List'!Q49="", 'Master List'!P49, CONCATENATE('Master List'!P49, " / ", 'Master List'!Q49))</f>
        <v>General (Internal) Medicine / Geriatric Medicine</v>
      </c>
      <c r="O49" s="3" t="str">
        <f>'Master List'!R49</f>
        <v>Dr Andrew Haden</v>
      </c>
      <c r="P49" s="3" t="str">
        <f>'Master List'!U49</f>
        <v>Prince Philip Hospital</v>
      </c>
      <c r="Q49" s="3" t="str">
        <f>VLOOKUP(P49, 'CWM &amp; Location'!B:D, 3, FALSE)</f>
        <v>Llanelli</v>
      </c>
      <c r="R49" s="3" t="str">
        <f>IF('Master List'!W49="", 'Master List'!V49, CONCATENATE('Master List'!V49, " / ", 'Master List'!W49))</f>
        <v>General (Internal) Medicine / Endocrinology and Diabetes Mellitus</v>
      </c>
      <c r="S49" s="3" t="str">
        <f>'Master List'!X49</f>
        <v>Dr Akhila Mallipedhi</v>
      </c>
      <c r="T49" s="5" t="str">
        <f>IF('Master List'!AA49="", "", 'Master List'!AA49)</f>
        <v/>
      </c>
      <c r="U49" s="5" t="str">
        <f>IF(T49="", "", VLOOKUP(T49, 'CWM &amp; Location'!B:D, 3, FALSE))</f>
        <v/>
      </c>
      <c r="V49" s="5" t="str">
        <f>IF('Master List'!AB49="", "", 'Master List'!AB49)</f>
        <v/>
      </c>
      <c r="W49" s="5" t="str">
        <f>IF('Master List'!AC49="", "", 'Master List'!AC49)</f>
        <v/>
      </c>
      <c r="X49" s="5" t="str">
        <f>IF('Master List'!AF49="", "Supervisor to be confirmed", 'Master List'!AF49)</f>
        <v>Dr Philip John Rees</v>
      </c>
      <c r="Y49" s="3" t="str">
        <f>'Master List'!AI49</f>
        <v>Llanfair Surgery</v>
      </c>
      <c r="Z49" s="3" t="str">
        <f>VLOOKUP(Y49, 'CWM &amp; Location'!B:D, 3, FALSE)</f>
        <v>Llandovery</v>
      </c>
      <c r="AA49" s="3" t="str">
        <f>IF('Master List'!AK49="", 'Master List'!AJ49, CONCATENATE('Master List'!AJ49, " / ", 'Master List'!AK49))</f>
        <v>General Practice</v>
      </c>
      <c r="AB49" s="3" t="str">
        <f>'Master List'!AL49</f>
        <v>Dr Philip John Rees</v>
      </c>
      <c r="AC49" s="3" t="str">
        <f>'Master List'!AO49</f>
        <v>Glangwili General Hospital</v>
      </c>
      <c r="AD49" s="5" t="str">
        <f>VLOOKUP(AC49, 'CWM &amp; Location'!B:D, 3, FALSE)</f>
        <v>Carmarthen</v>
      </c>
      <c r="AE49" s="3" t="str">
        <f>IF('Master List'!AQ49="", 'Master List'!AP49, CONCATENATE('Master List'!AP49, " / ", 'Master List'!AQ49))</f>
        <v>Emergency Medicine / Clinical Decisions Unit</v>
      </c>
      <c r="AF49" s="3" t="str">
        <f>'Master List'!AR49</f>
        <v>Supervisor to be confirmed</v>
      </c>
      <c r="AG49" s="3" t="str">
        <f>'Master List'!AU49</f>
        <v>Glangwili General Hospital</v>
      </c>
      <c r="AH49" s="3" t="str">
        <f>VLOOKUP(AG49, 'CWM &amp; Location'!B:D, 3, FALSE)</f>
        <v>Carmarthen</v>
      </c>
      <c r="AI49" s="3" t="str">
        <f>IF('Master List'!AW49="", 'Master List'!AV49, CONCATENATE('Master List'!AV49, " / ", 'Master List'!AW49))</f>
        <v>Paediatrics</v>
      </c>
      <c r="AJ49" s="3" t="str">
        <f>'Master List'!AX49</f>
        <v>Dr Swe Lynn</v>
      </c>
      <c r="AK49" s="5" t="str">
        <f>IF('Master List'!BA49="", "", 'Master List'!BA49)</f>
        <v/>
      </c>
      <c r="AL49" s="5" t="str">
        <f>IF(AK49="", "", VLOOKUP(AK49, 'CWM &amp; Location'!B:D, 3, FALSE))</f>
        <v/>
      </c>
      <c r="AM49" s="5" t="str">
        <f>IF('Master List'!BB49="", "", 'Master List'!BB49)</f>
        <v/>
      </c>
      <c r="AN49" s="5" t="str">
        <f>IF('Master List'!BC49="", "", 'Master List'!BC49)</f>
        <v/>
      </c>
    </row>
    <row r="50" spans="1:40" ht="29.25" customHeight="1" x14ac:dyDescent="0.25">
      <c r="A50" s="3" t="str">
        <f>'Master List'!A50</f>
        <v>FP</v>
      </c>
      <c r="B50" s="3" t="str">
        <f>'Master List'!D50</f>
        <v>FP/7A2E/017a</v>
      </c>
      <c r="C50" s="3" t="str">
        <f>'Master List'!E50</f>
        <v>WAL/FP/017a</v>
      </c>
      <c r="D50" s="4">
        <v>1</v>
      </c>
      <c r="E50" s="71" t="str">
        <f>CONCATENATE("F1: ",J50,", ",N50,", ",R50,IF(V50="","",", "),IF(V50="","",V50),IF(V50="",""," ("),IF(V50="","",'Master List'!B50),IF(V50="","",")")," | F2: ",AA50,", ",AE50,", ",AI50,IF(AM50="","",", "),IF(AM50="","",AM50),IF(AM50="",""," ("),IF(AM50="","",'Master List'!C50),IF(AM50="","",")"))</f>
        <v>F1: General (Internal) Medicine / Cardiology, General (Internal) Medicine / Respiratory Medicine, Anaesthetics / Intensive Care Medicine | F2: Emergency Medicine / Acute Medical Assessment Unit, General Surgery / Colorectal Surgery &amp; Upper Gastro-intestinal Surgery, General (Internal) Medicine / Geriatric Medicine</v>
      </c>
      <c r="F50" s="5" t="str">
        <f>'Master List'!H50</f>
        <v>Hywel Dda University Health Board</v>
      </c>
      <c r="G50" s="5" t="str">
        <f>'Master List'!F50</f>
        <v>Dr Clive Weston</v>
      </c>
      <c r="H50" s="3" t="str">
        <f>'Master List'!I50</f>
        <v>Prince Philip Hospital</v>
      </c>
      <c r="I50" s="3" t="str">
        <f>VLOOKUP(H50, 'CWM &amp; Location'!B:D, 3, FALSE)</f>
        <v>Llanelli</v>
      </c>
      <c r="J50" s="3" t="str">
        <f>IF('Master List'!K50="", 'Master List'!J50, CONCATENATE('Master List'!J50, " / ", 'Master List'!K50))</f>
        <v>General (Internal) Medicine / Cardiology</v>
      </c>
      <c r="K50" s="3" t="str">
        <f>'Master List'!L50</f>
        <v>Dr Clive Weston</v>
      </c>
      <c r="L50" s="3" t="str">
        <f>'Master List'!O50</f>
        <v>Prince Philip Hospital</v>
      </c>
      <c r="M50" s="3" t="str">
        <f>VLOOKUP(L50, 'CWM &amp; Location'!B:D, 3, FALSE)</f>
        <v>Llanelli</v>
      </c>
      <c r="N50" s="3" t="str">
        <f>IF('Master List'!Q50="", 'Master List'!P50, CONCATENATE('Master List'!P50, " / ", 'Master List'!Q50))</f>
        <v>General (Internal) Medicine / Respiratory Medicine</v>
      </c>
      <c r="O50" s="3" t="str">
        <f>'Master List'!R50</f>
        <v>Dr Jonathan  Fisher-Black</v>
      </c>
      <c r="P50" s="3" t="str">
        <f>'Master List'!U50</f>
        <v>Prince Philip Hospital (Glangwili General Hospital on call)</v>
      </c>
      <c r="Q50" s="3" t="str">
        <f>VLOOKUP(P50, 'CWM &amp; Location'!B:D, 3, FALSE)</f>
        <v>Llanelli (Carmarthen)</v>
      </c>
      <c r="R50" s="3" t="str">
        <f>IF('Master List'!W50="", 'Master List'!V50, CONCATENATE('Master List'!V50, " / ", 'Master List'!W50))</f>
        <v>Anaesthetics / Intensive Care Medicine</v>
      </c>
      <c r="S50" s="3" t="str">
        <f>'Master List'!X50</f>
        <v>Dr Girish Tumkar Nagendra</v>
      </c>
      <c r="T50" s="5" t="str">
        <f>IF('Master List'!AA50="", "", 'Master List'!AA50)</f>
        <v/>
      </c>
      <c r="U50" s="5" t="str">
        <f>IF(T50="", "", VLOOKUP(T50, 'CWM &amp; Location'!B:D, 3, FALSE))</f>
        <v/>
      </c>
      <c r="V50" s="5" t="str">
        <f>IF('Master List'!AB50="", "", 'Master List'!AB50)</f>
        <v/>
      </c>
      <c r="W50" s="5" t="str">
        <f>IF('Master List'!AC50="", "", 'Master List'!AC50)</f>
        <v/>
      </c>
      <c r="X50" s="5" t="str">
        <f>IF('Master List'!AF50="", "Supervisor to be confirmed", 'Master List'!AF50)</f>
        <v>Mr Nigel Waghorne</v>
      </c>
      <c r="Y50" s="3" t="str">
        <f>'Master List'!AI50</f>
        <v>Glangwili General Hospital</v>
      </c>
      <c r="Z50" s="3" t="str">
        <f>VLOOKUP(Y50, 'CWM &amp; Location'!B:D, 3, FALSE)</f>
        <v>Carmarthen</v>
      </c>
      <c r="AA50" s="3" t="str">
        <f>IF('Master List'!AK50="", 'Master List'!AJ50, CONCATENATE('Master List'!AJ50, " / ", 'Master List'!AK50))</f>
        <v>Emergency Medicine / Acute Medical Assessment Unit</v>
      </c>
      <c r="AB50" s="3" t="str">
        <f>'Master List'!AL50</f>
        <v>Mr Nigel Waghorne</v>
      </c>
      <c r="AC50" s="3" t="str">
        <f>'Master List'!AO50</f>
        <v>Glangwili General Hospital</v>
      </c>
      <c r="AD50" s="5" t="str">
        <f>VLOOKUP(AC50, 'CWM &amp; Location'!B:D, 3, FALSE)</f>
        <v>Carmarthen</v>
      </c>
      <c r="AE50" s="3" t="str">
        <f>IF('Master List'!AQ50="", 'Master List'!AP50, CONCATENATE('Master List'!AP50, " / ", 'Master List'!AQ50))</f>
        <v>General Surgery / Colorectal Surgery &amp; Upper Gastro-intestinal Surgery</v>
      </c>
      <c r="AF50" s="3" t="str">
        <f>'Master List'!AR50</f>
        <v>Mr Ken Harries</v>
      </c>
      <c r="AG50" s="3" t="str">
        <f>'Master List'!AU50</f>
        <v>Glangwili General Hospital</v>
      </c>
      <c r="AH50" s="3" t="str">
        <f>VLOOKUP(AG50, 'CWM &amp; Location'!B:D, 3, FALSE)</f>
        <v>Carmarthen</v>
      </c>
      <c r="AI50" s="3" t="str">
        <f>IF('Master List'!AW50="", 'Master List'!AV50, CONCATENATE('Master List'!AV50, " / ", 'Master List'!AW50))</f>
        <v>General (Internal) Medicine / Geriatric Medicine</v>
      </c>
      <c r="AJ50" s="3" t="str">
        <f>'Master List'!AX50</f>
        <v>Dr Abhaya Gupta</v>
      </c>
      <c r="AK50" s="5" t="str">
        <f>IF('Master List'!BA50="", "", 'Master List'!BA50)</f>
        <v/>
      </c>
      <c r="AL50" s="5" t="str">
        <f>IF(AK50="", "", VLOOKUP(AK50, 'CWM &amp; Location'!B:D, 3, FALSE))</f>
        <v/>
      </c>
      <c r="AM50" s="5" t="str">
        <f>IF('Master List'!BB50="", "", 'Master List'!BB50)</f>
        <v/>
      </c>
      <c r="AN50" s="5" t="str">
        <f>IF('Master List'!BC50="", "", 'Master List'!BC50)</f>
        <v/>
      </c>
    </row>
    <row r="51" spans="1:40" ht="29.25" customHeight="1" x14ac:dyDescent="0.25">
      <c r="A51" s="3" t="str">
        <f>'Master List'!A51</f>
        <v>FP</v>
      </c>
      <c r="B51" s="3" t="str">
        <f>'Master List'!D51</f>
        <v>FP/7A2E/017b</v>
      </c>
      <c r="C51" s="3" t="str">
        <f>'Master List'!E51</f>
        <v>WAL/FP/017b</v>
      </c>
      <c r="D51" s="4">
        <v>1</v>
      </c>
      <c r="E51" s="71" t="str">
        <f>CONCATENATE("F1: ",J51,", ",N51,", ",R51,IF(V51="","",", "),IF(V51="","",V51),IF(V51="",""," ("),IF(V51="","",'Master List'!B51),IF(V51="","",")")," | F2: ",AA51,", ",AE51,", ",AI51,IF(AM51="","",", "),IF(AM51="","",AM51),IF(AM51="",""," ("),IF(AM51="","",'Master List'!C51),IF(AM51="","",")"))</f>
        <v>F1: Anaesthetics / Intensive Care Medicine, General (Internal) Medicine / Cardiology, General (Internal) Medicine / Respiratory Medicine | F2: General (Internal) Medicine / Geriatric Medicine, Emergency Medicine / Acute Medical Assessment Unit, General Surgery / Colorectal Surgery &amp; Upper Gastro-intestinal Surgery</v>
      </c>
      <c r="F51" s="5" t="str">
        <f>'Master List'!H51</f>
        <v>Hywel Dda University Health Board</v>
      </c>
      <c r="G51" s="5" t="str">
        <f>'Master List'!F51</f>
        <v>Dr Girish Tumkar Nagendra</v>
      </c>
      <c r="H51" s="3" t="str">
        <f>'Master List'!I51</f>
        <v>Prince Philip Hospital (Glangwili General Hospital on call)</v>
      </c>
      <c r="I51" s="3" t="str">
        <f>VLOOKUP(H51, 'CWM &amp; Location'!B:D, 3, FALSE)</f>
        <v>Llanelli (Carmarthen)</v>
      </c>
      <c r="J51" s="3" t="str">
        <f>IF('Master List'!K51="", 'Master List'!J51, CONCATENATE('Master List'!J51, " / ", 'Master List'!K51))</f>
        <v>Anaesthetics / Intensive Care Medicine</v>
      </c>
      <c r="K51" s="3" t="str">
        <f>'Master List'!L51</f>
        <v>Dr Girish Tumkar Nagendra</v>
      </c>
      <c r="L51" s="3" t="str">
        <f>'Master List'!O51</f>
        <v>Prince Philip Hospital</v>
      </c>
      <c r="M51" s="3" t="str">
        <f>VLOOKUP(L51, 'CWM &amp; Location'!B:D, 3, FALSE)</f>
        <v>Llanelli</v>
      </c>
      <c r="N51" s="3" t="str">
        <f>IF('Master List'!Q51="", 'Master List'!P51, CONCATENATE('Master List'!P51, " / ", 'Master List'!Q51))</f>
        <v>General (Internal) Medicine / Cardiology</v>
      </c>
      <c r="O51" s="3" t="str">
        <f>'Master List'!R51</f>
        <v>Dr Clive Weston</v>
      </c>
      <c r="P51" s="3" t="str">
        <f>'Master List'!U51</f>
        <v>Prince Philip Hospital</v>
      </c>
      <c r="Q51" s="3" t="str">
        <f>VLOOKUP(P51, 'CWM &amp; Location'!B:D, 3, FALSE)</f>
        <v>Llanelli</v>
      </c>
      <c r="R51" s="3" t="str">
        <f>IF('Master List'!W51="", 'Master List'!V51, CONCATENATE('Master List'!V51, " / ", 'Master List'!W51))</f>
        <v>General (Internal) Medicine / Respiratory Medicine</v>
      </c>
      <c r="S51" s="3" t="str">
        <f>'Master List'!X51</f>
        <v>Dr Jonathan Fisher-Black</v>
      </c>
      <c r="T51" s="5" t="str">
        <f>IF('Master List'!AA51="", "", 'Master List'!AA51)</f>
        <v/>
      </c>
      <c r="U51" s="5" t="str">
        <f>IF(T51="", "", VLOOKUP(T51, 'CWM &amp; Location'!B:D, 3, FALSE))</f>
        <v/>
      </c>
      <c r="V51" s="5" t="str">
        <f>IF('Master List'!AB51="", "", 'Master List'!AB51)</f>
        <v/>
      </c>
      <c r="W51" s="5" t="str">
        <f>IF('Master List'!AC51="", "", 'Master List'!AC51)</f>
        <v/>
      </c>
      <c r="X51" s="5" t="str">
        <f>IF('Master List'!AF51="", "Supervisor to be confirmed", 'Master List'!AF51)</f>
        <v>Dr Abhaya Gupta</v>
      </c>
      <c r="Y51" s="3" t="str">
        <f>'Master List'!AI51</f>
        <v>Glangwili General Hospital</v>
      </c>
      <c r="Z51" s="3" t="str">
        <f>VLOOKUP(Y51, 'CWM &amp; Location'!B:D, 3, FALSE)</f>
        <v>Carmarthen</v>
      </c>
      <c r="AA51" s="3" t="str">
        <f>IF('Master List'!AK51="", 'Master List'!AJ51, CONCATENATE('Master List'!AJ51, " / ", 'Master List'!AK51))</f>
        <v>General (Internal) Medicine / Geriatric Medicine</v>
      </c>
      <c r="AB51" s="3" t="str">
        <f>'Master List'!AL51</f>
        <v>Dr Abhaya Gupta</v>
      </c>
      <c r="AC51" s="3" t="str">
        <f>'Master List'!AO51</f>
        <v>Glangwili General Hospital</v>
      </c>
      <c r="AD51" s="5" t="str">
        <f>VLOOKUP(AC51, 'CWM &amp; Location'!B:D, 3, FALSE)</f>
        <v>Carmarthen</v>
      </c>
      <c r="AE51" s="3" t="str">
        <f>IF('Master List'!AQ51="", 'Master List'!AP51, CONCATENATE('Master List'!AP51, " / ", 'Master List'!AQ51))</f>
        <v>Emergency Medicine / Acute Medical Assessment Unit</v>
      </c>
      <c r="AF51" s="3" t="str">
        <f>'Master List'!AR51</f>
        <v>Mr Nigel Waghorne</v>
      </c>
      <c r="AG51" s="3" t="str">
        <f>'Master List'!AU51</f>
        <v>Glangwili General Hospital</v>
      </c>
      <c r="AH51" s="3" t="str">
        <f>VLOOKUP(AG51, 'CWM &amp; Location'!B:D, 3, FALSE)</f>
        <v>Carmarthen</v>
      </c>
      <c r="AI51" s="3" t="str">
        <f>IF('Master List'!AW51="", 'Master List'!AV51, CONCATENATE('Master List'!AV51, " / ", 'Master List'!AW51))</f>
        <v>General Surgery / Colorectal Surgery &amp; Upper Gastro-intestinal Surgery</v>
      </c>
      <c r="AJ51" s="3" t="str">
        <f>'Master List'!AX51</f>
        <v>Mr Ken Harries</v>
      </c>
      <c r="AK51" s="5" t="str">
        <f>IF('Master List'!BA51="", "", 'Master List'!BA51)</f>
        <v/>
      </c>
      <c r="AL51" s="5" t="str">
        <f>IF(AK51="", "", VLOOKUP(AK51, 'CWM &amp; Location'!B:D, 3, FALSE))</f>
        <v/>
      </c>
      <c r="AM51" s="5" t="str">
        <f>IF('Master List'!BB51="", "", 'Master List'!BB51)</f>
        <v/>
      </c>
      <c r="AN51" s="5" t="str">
        <f>IF('Master List'!BC51="", "", 'Master List'!BC51)</f>
        <v/>
      </c>
    </row>
    <row r="52" spans="1:40" ht="29.25" customHeight="1" x14ac:dyDescent="0.25">
      <c r="A52" s="3" t="str">
        <f>'Master List'!A52</f>
        <v>FP</v>
      </c>
      <c r="B52" s="3" t="str">
        <f>'Master List'!D52</f>
        <v>FP/7A2E/017c</v>
      </c>
      <c r="C52" s="3" t="str">
        <f>'Master List'!E52</f>
        <v>WAL/FP/017c</v>
      </c>
      <c r="D52" s="4">
        <v>1</v>
      </c>
      <c r="E52" s="71" t="str">
        <f>CONCATENATE("F1: ",J52,", ",N52,", ",R52,IF(V52="","",", "),IF(V52="","",V52),IF(V52="",""," ("),IF(V52="","",'Master List'!B52),IF(V52="","",")")," | F2: ",AA52,", ",AE52,", ",AI52,IF(AM52="","",", "),IF(AM52="","",AM52),IF(AM52="",""," ("),IF(AM52="","",'Master List'!C52),IF(AM52="","",")"))</f>
        <v>F1: General (Internal) Medicine / Respiratory Medicine, Anaesthetics / Intensive Care Medicine, General (Internal) Medicine / Cardiology | F2: General Surgery / Colorectal Surgery &amp; Upper Gastro-intestinal Surgery, General (Internal) Medicine / Geriatric Medicine, Emergency Medicine / Acute Medical Assessment Unit</v>
      </c>
      <c r="F52" s="5" t="str">
        <f>'Master List'!H52</f>
        <v>Hywel Dda University Health Board</v>
      </c>
      <c r="G52" s="5" t="str">
        <f>'Master List'!F52</f>
        <v>Dr Jonathan  Fisher-Black</v>
      </c>
      <c r="H52" s="3" t="str">
        <f>'Master List'!I52</f>
        <v>Prince Philip Hospital</v>
      </c>
      <c r="I52" s="3" t="str">
        <f>VLOOKUP(H52, 'CWM &amp; Location'!B:D, 3, FALSE)</f>
        <v>Llanelli</v>
      </c>
      <c r="J52" s="3" t="str">
        <f>IF('Master List'!K52="", 'Master List'!J52, CONCATENATE('Master List'!J52, " / ", 'Master List'!K52))</f>
        <v>General (Internal) Medicine / Respiratory Medicine</v>
      </c>
      <c r="K52" s="3" t="str">
        <f>'Master List'!L52</f>
        <v>Dr Jonathan  Fisher-Black</v>
      </c>
      <c r="L52" s="3" t="str">
        <f>'Master List'!O52</f>
        <v>Prince Philip Hospital (Glangwili General Hospital on call)</v>
      </c>
      <c r="M52" s="3" t="str">
        <f>VLOOKUP(L52, 'CWM &amp; Location'!B:D, 3, FALSE)</f>
        <v>Llanelli (Carmarthen)</v>
      </c>
      <c r="N52" s="3" t="str">
        <f>IF('Master List'!Q52="", 'Master List'!P52, CONCATENATE('Master List'!P52, " / ", 'Master List'!Q52))</f>
        <v>Anaesthetics / Intensive Care Medicine</v>
      </c>
      <c r="O52" s="3" t="str">
        <f>'Master List'!R52</f>
        <v>Dr Girish Tumkar Nagendra</v>
      </c>
      <c r="P52" s="3" t="str">
        <f>'Master List'!U52</f>
        <v>Prince Philip Hospital</v>
      </c>
      <c r="Q52" s="3" t="str">
        <f>VLOOKUP(P52, 'CWM &amp; Location'!B:D, 3, FALSE)</f>
        <v>Llanelli</v>
      </c>
      <c r="R52" s="3" t="str">
        <f>IF('Master List'!W52="", 'Master List'!V52, CONCATENATE('Master List'!V52, " / ", 'Master List'!W52))</f>
        <v>General (Internal) Medicine / Cardiology</v>
      </c>
      <c r="S52" s="3" t="str">
        <f>'Master List'!X52</f>
        <v>Dr Clive Weston</v>
      </c>
      <c r="T52" s="5" t="str">
        <f>IF('Master List'!AA52="", "", 'Master List'!AA52)</f>
        <v/>
      </c>
      <c r="U52" s="5" t="str">
        <f>IF(T52="", "", VLOOKUP(T52, 'CWM &amp; Location'!B:D, 3, FALSE))</f>
        <v/>
      </c>
      <c r="V52" s="5" t="str">
        <f>IF('Master List'!AB52="", "", 'Master List'!AB52)</f>
        <v/>
      </c>
      <c r="W52" s="5" t="str">
        <f>IF('Master List'!AC52="", "", 'Master List'!AC52)</f>
        <v/>
      </c>
      <c r="X52" s="5" t="str">
        <f>IF('Master List'!AF52="", "Supervisor to be confirmed", 'Master List'!AF52)</f>
        <v>Mr Ken Harries</v>
      </c>
      <c r="Y52" s="3" t="str">
        <f>'Master List'!AI52</f>
        <v>Glangwili General Hospital</v>
      </c>
      <c r="Z52" s="3" t="str">
        <f>VLOOKUP(Y52, 'CWM &amp; Location'!B:D, 3, FALSE)</f>
        <v>Carmarthen</v>
      </c>
      <c r="AA52" s="3" t="str">
        <f>IF('Master List'!AK52="", 'Master List'!AJ52, CONCATENATE('Master List'!AJ52, " / ", 'Master List'!AK52))</f>
        <v>General Surgery / Colorectal Surgery &amp; Upper Gastro-intestinal Surgery</v>
      </c>
      <c r="AB52" s="3" t="str">
        <f>'Master List'!AL52</f>
        <v>Mr Ken Harries</v>
      </c>
      <c r="AC52" s="3" t="str">
        <f>'Master List'!AO52</f>
        <v>Glangwili General Hospital</v>
      </c>
      <c r="AD52" s="5" t="str">
        <f>VLOOKUP(AC52, 'CWM &amp; Location'!B:D, 3, FALSE)</f>
        <v>Carmarthen</v>
      </c>
      <c r="AE52" s="3" t="str">
        <f>IF('Master List'!AQ52="", 'Master List'!AP52, CONCATENATE('Master List'!AP52, " / ", 'Master List'!AQ52))</f>
        <v>General (Internal) Medicine / Geriatric Medicine</v>
      </c>
      <c r="AF52" s="3" t="str">
        <f>'Master List'!AR52</f>
        <v>Dr Abhaya Gupta</v>
      </c>
      <c r="AG52" s="3" t="str">
        <f>'Master List'!AU52</f>
        <v>Glangwili General Hospital</v>
      </c>
      <c r="AH52" s="3" t="str">
        <f>VLOOKUP(AG52, 'CWM &amp; Location'!B:D, 3, FALSE)</f>
        <v>Carmarthen</v>
      </c>
      <c r="AI52" s="3" t="str">
        <f>IF('Master List'!AW52="", 'Master List'!AV52, CONCATENATE('Master List'!AV52, " / ", 'Master List'!AW52))</f>
        <v>Emergency Medicine / Acute Medical Assessment Unit</v>
      </c>
      <c r="AJ52" s="3" t="str">
        <f>'Master List'!AX52</f>
        <v>Mr Nigel Waghorne</v>
      </c>
      <c r="AK52" s="5" t="str">
        <f>IF('Master List'!BA52="", "", 'Master List'!BA52)</f>
        <v/>
      </c>
      <c r="AL52" s="5" t="str">
        <f>IF(AK52="", "", VLOOKUP(AK52, 'CWM &amp; Location'!B:D, 3, FALSE))</f>
        <v/>
      </c>
      <c r="AM52" s="5" t="str">
        <f>IF('Master List'!BB52="", "", 'Master List'!BB52)</f>
        <v/>
      </c>
      <c r="AN52" s="5" t="str">
        <f>IF('Master List'!BC52="", "", 'Master List'!BC52)</f>
        <v/>
      </c>
    </row>
    <row r="53" spans="1:40" ht="29.25" customHeight="1" x14ac:dyDescent="0.25">
      <c r="A53" s="3" t="str">
        <f>'Master List'!A53</f>
        <v>FP</v>
      </c>
      <c r="B53" s="3" t="str">
        <f>'Master List'!D53</f>
        <v>FP/7A2E/018a</v>
      </c>
      <c r="C53" s="3" t="str">
        <f>'Master List'!E53</f>
        <v>WAL/FP/018a</v>
      </c>
      <c r="D53" s="4">
        <v>1</v>
      </c>
      <c r="E53" s="71" t="str">
        <f>CONCATENATE("F1: ",J53,", ",N53,", ",R53,IF(V53="","",", "),IF(V53="","",V53),IF(V53="",""," ("),IF(V53="","",'Master List'!B53),IF(V53="","",")")," | F2: ",AA53,", ",AE53,", ",AI53,IF(AM53="","",", "),IF(AM53="","",AM53),IF(AM53="",""," ("),IF(AM53="","",'Master List'!C53),IF(AM53="","",")"))</f>
        <v>F1: General (Internal) Medicine / Rehabilitation Medicine, Haematology / Clinical Oncology, Emergency Medicine | F2: General (Internal) Medicine / Gastroenterology, Obstetrics and Gynaecology, Otolaryngology</v>
      </c>
      <c r="F53" s="5" t="str">
        <f>'Master List'!H53</f>
        <v>Hywel Dda University Health Board</v>
      </c>
      <c r="G53" s="5" t="str">
        <f>'Master List'!F53</f>
        <v>Dr Granville Morris</v>
      </c>
      <c r="H53" s="3" t="str">
        <f>'Master List'!I53</f>
        <v>Prince Philip Hospital</v>
      </c>
      <c r="I53" s="3" t="str">
        <f>VLOOKUP(H53, 'CWM &amp; Location'!B:D, 3, FALSE)</f>
        <v>Llanelli</v>
      </c>
      <c r="J53" s="3" t="str">
        <f>IF('Master List'!K53="", 'Master List'!J53, CONCATENATE('Master List'!J53, " / ", 'Master List'!K53))</f>
        <v>General (Internal) Medicine / Rehabilitation Medicine</v>
      </c>
      <c r="K53" s="3" t="str">
        <f>'Master List'!L53</f>
        <v>Dr Granville Morris</v>
      </c>
      <c r="L53" s="3" t="str">
        <f>'Master List'!O53</f>
        <v>Glangwili General Hospital</v>
      </c>
      <c r="M53" s="3" t="str">
        <f>VLOOKUP(L53, 'CWM &amp; Location'!B:D, 3, FALSE)</f>
        <v>Carmarthen</v>
      </c>
      <c r="N53" s="3" t="str">
        <f>IF('Master List'!Q53="", 'Master List'!P53, CONCATENATE('Master List'!P53, " / ", 'Master List'!Q53))</f>
        <v>Haematology / Clinical Oncology</v>
      </c>
      <c r="O53" s="3" t="str">
        <f>'Master List'!R53</f>
        <v>Dr Saran Nicholas</v>
      </c>
      <c r="P53" s="3" t="str">
        <f>'Master List'!U53</f>
        <v>Glangwili General Hospital</v>
      </c>
      <c r="Q53" s="3" t="str">
        <f>VLOOKUP(P53, 'CWM &amp; Location'!B:D, 3, FALSE)</f>
        <v>Carmarthen</v>
      </c>
      <c r="R53" s="3" t="str">
        <f>IF('Master List'!W53="", 'Master List'!V53, CONCATENATE('Master List'!V53, " / ", 'Master List'!W53))</f>
        <v>Emergency Medicine</v>
      </c>
      <c r="S53" s="3" t="str">
        <f>'Master List'!X53</f>
        <v>Dr Laksham Nangalia</v>
      </c>
      <c r="T53" s="5" t="str">
        <f>IF('Master List'!AA53="", "", 'Master List'!AA53)</f>
        <v/>
      </c>
      <c r="U53" s="5" t="str">
        <f>IF(T53="", "", VLOOKUP(T53, 'CWM &amp; Location'!B:D, 3, FALSE))</f>
        <v/>
      </c>
      <c r="V53" s="5" t="str">
        <f>IF('Master List'!AB53="", "", 'Master List'!AB53)</f>
        <v/>
      </c>
      <c r="W53" s="5" t="str">
        <f>IF('Master List'!AC53="", "", 'Master List'!AC53)</f>
        <v/>
      </c>
      <c r="X53" s="5" t="str">
        <f>IF('Master List'!AF53="", "Supervisor to be confirmed", 'Master List'!AF53)</f>
        <v>Dr Ian Rees</v>
      </c>
      <c r="Y53" s="3" t="str">
        <f>'Master List'!AI53</f>
        <v>Prince Philip Hospital</v>
      </c>
      <c r="Z53" s="3" t="str">
        <f>VLOOKUP(Y53, 'CWM &amp; Location'!B:D, 3, FALSE)</f>
        <v>Llanelli</v>
      </c>
      <c r="AA53" s="3" t="str">
        <f>IF('Master List'!AK53="", 'Master List'!AJ53, CONCATENATE('Master List'!AJ53, " / ", 'Master List'!AK53))</f>
        <v>General (Internal) Medicine / Gastroenterology</v>
      </c>
      <c r="AB53" s="3" t="str">
        <f>'Master List'!AL53</f>
        <v>Dr Ian Rees</v>
      </c>
      <c r="AC53" s="3" t="str">
        <f>'Master List'!AO53</f>
        <v>Glangwili General Hospital</v>
      </c>
      <c r="AD53" s="5" t="str">
        <f>VLOOKUP(AC53, 'CWM &amp; Location'!B:D, 3, FALSE)</f>
        <v>Carmarthen</v>
      </c>
      <c r="AE53" s="3" t="str">
        <f>IF('Master List'!AQ53="", 'Master List'!AP53, CONCATENATE('Master List'!AP53, " / ", 'Master List'!AQ53))</f>
        <v>Obstetrics and Gynaecology</v>
      </c>
      <c r="AF53" s="3" t="str">
        <f>'Master List'!AR53</f>
        <v>Dr Islam Abdelrahman</v>
      </c>
      <c r="AG53" s="3" t="str">
        <f>'Master List'!AU53</f>
        <v>Glangwili General Hospital</v>
      </c>
      <c r="AH53" s="3" t="str">
        <f>VLOOKUP(AG53, 'CWM &amp; Location'!B:D, 3, FALSE)</f>
        <v>Carmarthen</v>
      </c>
      <c r="AI53" s="3" t="str">
        <f>IF('Master List'!AW53="", 'Master List'!AV53, CONCATENATE('Master List'!AV53, " / ", 'Master List'!AW53))</f>
        <v>Otolaryngology</v>
      </c>
      <c r="AJ53" s="3" t="str">
        <f>'Master List'!AX53</f>
        <v>Mr Antony Howarth</v>
      </c>
      <c r="AK53" s="5" t="str">
        <f>IF('Master List'!BA53="", "", 'Master List'!BA53)</f>
        <v/>
      </c>
      <c r="AL53" s="5" t="str">
        <f>IF(AK53="", "", VLOOKUP(AK53, 'CWM &amp; Location'!B:D, 3, FALSE))</f>
        <v/>
      </c>
      <c r="AM53" s="5" t="str">
        <f>IF('Master List'!BB53="", "", 'Master List'!BB53)</f>
        <v/>
      </c>
      <c r="AN53" s="5" t="str">
        <f>IF('Master List'!BC53="", "", 'Master List'!BC53)</f>
        <v/>
      </c>
    </row>
    <row r="54" spans="1:40" ht="29.25" customHeight="1" x14ac:dyDescent="0.25">
      <c r="A54" s="3" t="str">
        <f>'Master List'!A54</f>
        <v>FP</v>
      </c>
      <c r="B54" s="3" t="str">
        <f>'Master List'!D54</f>
        <v>FP/7A2E/018b</v>
      </c>
      <c r="C54" s="3" t="str">
        <f>'Master List'!E54</f>
        <v>WAL/FP/018b</v>
      </c>
      <c r="D54" s="4">
        <v>1</v>
      </c>
      <c r="E54" s="71" t="str">
        <f>CONCATENATE("F1: ",J54,", ",N54,", ",R54,IF(V54="","",", "),IF(V54="","",V54),IF(V54="",""," ("),IF(V54="","",'Master List'!B54),IF(V54="","",")")," | F2: ",AA54,", ",AE54,", ",AI54,IF(AM54="","",", "),IF(AM54="","",AM54),IF(AM54="",""," ("),IF(AM54="","",'Master List'!C54),IF(AM54="","",")"))</f>
        <v>F1: Emergency Medicine, General (Internal) Medicine / Rehabilitation Medicine, Haematology / Clinical Oncology | F2: Otolaryngology, General (Internal) Medicine / Gastroenterology, Obstetrics and Gynaecology</v>
      </c>
      <c r="F54" s="5" t="str">
        <f>'Master List'!H54</f>
        <v>Hywel Dda University Health Board</v>
      </c>
      <c r="G54" s="5" t="str">
        <f>'Master List'!F54</f>
        <v>Dr Laksham Nangalia</v>
      </c>
      <c r="H54" s="3" t="str">
        <f>'Master List'!I54</f>
        <v>Glangwili General Hospital</v>
      </c>
      <c r="I54" s="3" t="str">
        <f>VLOOKUP(H54, 'CWM &amp; Location'!B:D, 3, FALSE)</f>
        <v>Carmarthen</v>
      </c>
      <c r="J54" s="3" t="str">
        <f>IF('Master List'!K54="", 'Master List'!J54, CONCATENATE('Master List'!J54, " / ", 'Master List'!K54))</f>
        <v>Emergency Medicine</v>
      </c>
      <c r="K54" s="3" t="str">
        <f>'Master List'!L54</f>
        <v>Dr Laksham Nangalia</v>
      </c>
      <c r="L54" s="3" t="str">
        <f>'Master List'!O54</f>
        <v>Prince Philip Hospital</v>
      </c>
      <c r="M54" s="3" t="str">
        <f>VLOOKUP(L54, 'CWM &amp; Location'!B:D, 3, FALSE)</f>
        <v>Llanelli</v>
      </c>
      <c r="N54" s="3" t="str">
        <f>IF('Master List'!Q54="", 'Master List'!P54, CONCATENATE('Master List'!P54, " / ", 'Master List'!Q54))</f>
        <v>General (Internal) Medicine / Rehabilitation Medicine</v>
      </c>
      <c r="O54" s="3" t="str">
        <f>'Master List'!R54</f>
        <v>Dr Granville Morris</v>
      </c>
      <c r="P54" s="3" t="str">
        <f>'Master List'!U54</f>
        <v>Glangwili General Hospital</v>
      </c>
      <c r="Q54" s="3" t="str">
        <f>VLOOKUP(P54, 'CWM &amp; Location'!B:D, 3, FALSE)</f>
        <v>Carmarthen</v>
      </c>
      <c r="R54" s="3" t="str">
        <f>IF('Master List'!W54="", 'Master List'!V54, CONCATENATE('Master List'!V54, " / ", 'Master List'!W54))</f>
        <v>Haematology / Clinical Oncology</v>
      </c>
      <c r="S54" s="3" t="str">
        <f>'Master List'!X54</f>
        <v>Dr Saran Nicholas</v>
      </c>
      <c r="T54" s="5" t="str">
        <f>IF('Master List'!AA54="", "", 'Master List'!AA54)</f>
        <v/>
      </c>
      <c r="U54" s="5" t="str">
        <f>IF(T54="", "", VLOOKUP(T54, 'CWM &amp; Location'!B:D, 3, FALSE))</f>
        <v/>
      </c>
      <c r="V54" s="5" t="str">
        <f>IF('Master List'!AB54="", "", 'Master List'!AB54)</f>
        <v/>
      </c>
      <c r="W54" s="5" t="str">
        <f>IF('Master List'!AC54="", "", 'Master List'!AC54)</f>
        <v/>
      </c>
      <c r="X54" s="5" t="str">
        <f>IF('Master List'!AF54="", "Supervisor to be confirmed", 'Master List'!AF54)</f>
        <v>Mr Antony Howarth</v>
      </c>
      <c r="Y54" s="3" t="str">
        <f>'Master List'!AI54</f>
        <v>Glangwili General Hospital</v>
      </c>
      <c r="Z54" s="3" t="str">
        <f>VLOOKUP(Y54, 'CWM &amp; Location'!B:D, 3, FALSE)</f>
        <v>Carmarthen</v>
      </c>
      <c r="AA54" s="3" t="str">
        <f>IF('Master List'!AK54="", 'Master List'!AJ54, CONCATENATE('Master List'!AJ54, " / ", 'Master List'!AK54))</f>
        <v>Otolaryngology</v>
      </c>
      <c r="AB54" s="3" t="str">
        <f>'Master List'!AL54</f>
        <v>Mr Antony Howarth</v>
      </c>
      <c r="AC54" s="3" t="str">
        <f>'Master List'!AO54</f>
        <v>Prince Philip Hospital</v>
      </c>
      <c r="AD54" s="5" t="str">
        <f>VLOOKUP(AC54, 'CWM &amp; Location'!B:D, 3, FALSE)</f>
        <v>Llanelli</v>
      </c>
      <c r="AE54" s="3" t="str">
        <f>IF('Master List'!AQ54="", 'Master List'!AP54, CONCATENATE('Master List'!AP54, " / ", 'Master List'!AQ54))</f>
        <v>General (Internal) Medicine / Gastroenterology</v>
      </c>
      <c r="AF54" s="3" t="str">
        <f>'Master List'!AR54</f>
        <v>Dr Ian Rees</v>
      </c>
      <c r="AG54" s="3" t="str">
        <f>'Master List'!AU54</f>
        <v>Glangwili General Hospital</v>
      </c>
      <c r="AH54" s="3" t="str">
        <f>VLOOKUP(AG54, 'CWM &amp; Location'!B:D, 3, FALSE)</f>
        <v>Carmarthen</v>
      </c>
      <c r="AI54" s="3" t="str">
        <f>IF('Master List'!AW54="", 'Master List'!AV54, CONCATENATE('Master List'!AV54, " / ", 'Master List'!AW54))</f>
        <v>Obstetrics and Gynaecology</v>
      </c>
      <c r="AJ54" s="3" t="str">
        <f>'Master List'!AX54</f>
        <v>Dr Islam Abdelrahman</v>
      </c>
      <c r="AK54" s="5" t="str">
        <f>IF('Master List'!BA54="", "", 'Master List'!BA54)</f>
        <v/>
      </c>
      <c r="AL54" s="5" t="str">
        <f>IF(AK54="", "", VLOOKUP(AK54, 'CWM &amp; Location'!B:D, 3, FALSE))</f>
        <v/>
      </c>
      <c r="AM54" s="5" t="str">
        <f>IF('Master List'!BB54="", "", 'Master List'!BB54)</f>
        <v/>
      </c>
      <c r="AN54" s="5" t="str">
        <f>IF('Master List'!BC54="", "", 'Master List'!BC54)</f>
        <v/>
      </c>
    </row>
    <row r="55" spans="1:40" ht="29.25" customHeight="1" x14ac:dyDescent="0.25">
      <c r="A55" s="3" t="str">
        <f>'Master List'!A55</f>
        <v>FP</v>
      </c>
      <c r="B55" s="3" t="str">
        <f>'Master List'!D55</f>
        <v>FP/7A2E/018c</v>
      </c>
      <c r="C55" s="3" t="str">
        <f>'Master List'!E55</f>
        <v>WAL/FP/018c</v>
      </c>
      <c r="D55" s="4">
        <v>1</v>
      </c>
      <c r="E55" s="71" t="str">
        <f>CONCATENATE("F1: ",J55,", ",N55,", ",R55,IF(V55="","",", "),IF(V55="","",V55),IF(V55="",""," ("),IF(V55="","",'Master List'!B55),IF(V55="","",")")," | F2: ",AA55,", ",AE55,", ",AI55,IF(AM55="","",", "),IF(AM55="","",AM55),IF(AM55="",""," ("),IF(AM55="","",'Master List'!C55),IF(AM55="","",")"))</f>
        <v>F1: Haematology / Clinical Oncology, Emergency Medicine, General (Internal) Medicine / Rehabilitation Medicine | F2: Obstetrics and Gynaecology, Otolaryngology, General (Internal) Medicine / Gastroenterology</v>
      </c>
      <c r="F55" s="5" t="str">
        <f>'Master List'!H55</f>
        <v>Hywel Dda University Health Board</v>
      </c>
      <c r="G55" s="5" t="str">
        <f>'Master List'!F55</f>
        <v>Dr Saran Nicholas</v>
      </c>
      <c r="H55" s="3" t="str">
        <f>'Master List'!I55</f>
        <v>Glangwili General Hospital</v>
      </c>
      <c r="I55" s="3" t="str">
        <f>VLOOKUP(H55, 'CWM &amp; Location'!B:D, 3, FALSE)</f>
        <v>Carmarthen</v>
      </c>
      <c r="J55" s="3" t="str">
        <f>IF('Master List'!K55="", 'Master List'!J55, CONCATENATE('Master List'!J55, " / ", 'Master List'!K55))</f>
        <v>Haematology / Clinical Oncology</v>
      </c>
      <c r="K55" s="3" t="str">
        <f>'Master List'!L55</f>
        <v>Dr Saran Nicholas</v>
      </c>
      <c r="L55" s="3" t="str">
        <f>'Master List'!O55</f>
        <v>Glangwili General Hospital</v>
      </c>
      <c r="M55" s="3" t="str">
        <f>VLOOKUP(L55, 'CWM &amp; Location'!B:D, 3, FALSE)</f>
        <v>Carmarthen</v>
      </c>
      <c r="N55" s="3" t="str">
        <f>IF('Master List'!Q55="", 'Master List'!P55, CONCATENATE('Master List'!P55, " / ", 'Master List'!Q55))</f>
        <v>Emergency Medicine</v>
      </c>
      <c r="O55" s="3" t="str">
        <f>'Master List'!R55</f>
        <v>Dr Laksham Nangalia</v>
      </c>
      <c r="P55" s="3" t="str">
        <f>'Master List'!U55</f>
        <v>Prince Philip Hospital</v>
      </c>
      <c r="Q55" s="3" t="str">
        <f>VLOOKUP(P55, 'CWM &amp; Location'!B:D, 3, FALSE)</f>
        <v>Llanelli</v>
      </c>
      <c r="R55" s="3" t="str">
        <f>IF('Master List'!W55="", 'Master List'!V55, CONCATENATE('Master List'!V55, " / ", 'Master List'!W55))</f>
        <v>General (Internal) Medicine / Rehabilitation Medicine</v>
      </c>
      <c r="S55" s="3" t="str">
        <f>'Master List'!X55</f>
        <v>Dr Granville Morris</v>
      </c>
      <c r="T55" s="5" t="str">
        <f>IF('Master List'!AA55="", "", 'Master List'!AA55)</f>
        <v/>
      </c>
      <c r="U55" s="5" t="str">
        <f>IF(T55="", "", VLOOKUP(T55, 'CWM &amp; Location'!B:D, 3, FALSE))</f>
        <v/>
      </c>
      <c r="V55" s="5" t="str">
        <f>IF('Master List'!AB55="", "", 'Master List'!AB55)</f>
        <v/>
      </c>
      <c r="W55" s="5" t="str">
        <f>IF('Master List'!AC55="", "", 'Master List'!AC55)</f>
        <v/>
      </c>
      <c r="X55" s="5" t="str">
        <f>IF('Master List'!AF55="", "Supervisor to be confirmed", 'Master List'!AF55)</f>
        <v>Dr Islam Abdelrahman</v>
      </c>
      <c r="Y55" s="3" t="str">
        <f>'Master List'!AI55</f>
        <v>Glangwili General Hospital</v>
      </c>
      <c r="Z55" s="3" t="str">
        <f>VLOOKUP(Y55, 'CWM &amp; Location'!B:D, 3, FALSE)</f>
        <v>Carmarthen</v>
      </c>
      <c r="AA55" s="3" t="str">
        <f>IF('Master List'!AK55="", 'Master List'!AJ55, CONCATENATE('Master List'!AJ55, " / ", 'Master List'!AK55))</f>
        <v>Obstetrics and Gynaecology</v>
      </c>
      <c r="AB55" s="3" t="str">
        <f>'Master List'!AL55</f>
        <v>Dr Islam Abdelrahman</v>
      </c>
      <c r="AC55" s="3" t="str">
        <f>'Master List'!AO55</f>
        <v>Glangwili General Hospital</v>
      </c>
      <c r="AD55" s="5" t="str">
        <f>VLOOKUP(AC55, 'CWM &amp; Location'!B:D, 3, FALSE)</f>
        <v>Carmarthen</v>
      </c>
      <c r="AE55" s="3" t="str">
        <f>IF('Master List'!AQ55="", 'Master List'!AP55, CONCATENATE('Master List'!AP55, " / ", 'Master List'!AQ55))</f>
        <v>Otolaryngology</v>
      </c>
      <c r="AF55" s="3" t="str">
        <f>'Master List'!AR55</f>
        <v>Mr Antony Howarth</v>
      </c>
      <c r="AG55" s="3" t="str">
        <f>'Master List'!AU55</f>
        <v>Prince Philip Hospital</v>
      </c>
      <c r="AH55" s="3" t="str">
        <f>VLOOKUP(AG55, 'CWM &amp; Location'!B:D, 3, FALSE)</f>
        <v>Llanelli</v>
      </c>
      <c r="AI55" s="3" t="str">
        <f>IF('Master List'!AW55="", 'Master List'!AV55, CONCATENATE('Master List'!AV55, " / ", 'Master List'!AW55))</f>
        <v>General (Internal) Medicine / Gastroenterology</v>
      </c>
      <c r="AJ55" s="3" t="str">
        <f>'Master List'!AX55</f>
        <v>Dr Ian Rees</v>
      </c>
      <c r="AK55" s="5" t="str">
        <f>IF('Master List'!BA55="", "", 'Master List'!BA55)</f>
        <v/>
      </c>
      <c r="AL55" s="5" t="str">
        <f>IF(AK55="", "", VLOOKUP(AK55, 'CWM &amp; Location'!B:D, 3, FALSE))</f>
        <v/>
      </c>
      <c r="AM55" s="5" t="str">
        <f>IF('Master List'!BB55="", "", 'Master List'!BB55)</f>
        <v/>
      </c>
      <c r="AN55" s="5" t="str">
        <f>IF('Master List'!BC55="", "", 'Master List'!BC55)</f>
        <v/>
      </c>
    </row>
    <row r="56" spans="1:40" ht="29.25" customHeight="1" x14ac:dyDescent="0.25">
      <c r="A56" s="3" t="str">
        <f>'Master List'!A56</f>
        <v>FP</v>
      </c>
      <c r="B56" s="3" t="str">
        <f>'Master List'!D56</f>
        <v>FP/7A2E/019a</v>
      </c>
      <c r="C56" s="3" t="str">
        <f>'Master List'!E56</f>
        <v>WAL/FP/019a</v>
      </c>
      <c r="D56" s="4">
        <v>1</v>
      </c>
      <c r="E56" s="71" t="str">
        <f>CONCATENATE("F1: ",J56,", ",N56,", ",R56,IF(V56="","",", "),IF(V56="","",V56),IF(V56="",""," ("),IF(V56="","",'Master List'!B56),IF(V56="","",")")," | F2: ",AA56,", ",AE56,", ",AI56,IF(AM56="","",", "),IF(AM56="","",AM56),IF(AM56="",""," ("),IF(AM56="","",'Master List'!C56),IF(AM56="","",")"))</f>
        <v>F1: General (Internal) Medicine / Endocrinology and Diabetes Mellitus, General Surgery / Upper Gastro-intestinal Surgery, General (Internal) Medicine / Cardiology | F2: Clinical Radiology / Intensive Care Medicine, General Practice, Urology</v>
      </c>
      <c r="F56" s="5" t="str">
        <f>'Master List'!H56</f>
        <v>Hywel Dda University Health Board</v>
      </c>
      <c r="G56" s="5" t="str">
        <f>'Master List'!F56</f>
        <v>Dr Stamatios Zouras</v>
      </c>
      <c r="H56" s="3" t="str">
        <f>'Master List'!I56</f>
        <v>Glangwili General Hospital</v>
      </c>
      <c r="I56" s="3" t="str">
        <f>VLOOKUP(H56, 'CWM &amp; Location'!B:D, 3, FALSE)</f>
        <v>Carmarthen</v>
      </c>
      <c r="J56" s="3" t="str">
        <f>IF('Master List'!K56="", 'Master List'!J56, CONCATENATE('Master List'!J56, " / ", 'Master List'!K56))</f>
        <v>General (Internal) Medicine / Endocrinology and Diabetes Mellitus</v>
      </c>
      <c r="K56" s="3" t="str">
        <f>'Master List'!L56</f>
        <v>Dr Stamatios Zouras</v>
      </c>
      <c r="L56" s="3" t="str">
        <f>'Master List'!O56</f>
        <v>Prince Philip Hospital / Glangwili General Hospital</v>
      </c>
      <c r="M56" s="3" t="str">
        <f>VLOOKUP(L56, 'CWM &amp; Location'!B:D, 3, FALSE)</f>
        <v>Llanelli / Carmarthen</v>
      </c>
      <c r="N56" s="3" t="str">
        <f>IF('Master List'!Q56="", 'Master List'!P56, CONCATENATE('Master List'!P56, " / ", 'Master List'!Q56))</f>
        <v>General Surgery / Upper Gastro-intestinal Surgery</v>
      </c>
      <c r="O56" s="3" t="str">
        <f>'Master List'!R56</f>
        <v>Mr Ken Harries</v>
      </c>
      <c r="P56" s="3" t="str">
        <f>'Master List'!U56</f>
        <v>Glangwili General Hospital</v>
      </c>
      <c r="Q56" s="3" t="str">
        <f>VLOOKUP(P56, 'CWM &amp; Location'!B:D, 3, FALSE)</f>
        <v>Carmarthen</v>
      </c>
      <c r="R56" s="3" t="str">
        <f>IF('Master List'!W56="", 'Master List'!V56, CONCATENATE('Master List'!V56, " / ", 'Master List'!W56))</f>
        <v>General (Internal) Medicine / Cardiology</v>
      </c>
      <c r="S56" s="3" t="str">
        <f>'Master List'!X56</f>
        <v>Dr Eiry Edmunds</v>
      </c>
      <c r="T56" s="5" t="str">
        <f>IF('Master List'!AA56="", "", 'Master List'!AA56)</f>
        <v/>
      </c>
      <c r="U56" s="5" t="str">
        <f>IF(T56="", "", VLOOKUP(T56, 'CWM &amp; Location'!B:D, 3, FALSE))</f>
        <v/>
      </c>
      <c r="V56" s="5" t="str">
        <f>IF('Master List'!AB56="", "", 'Master List'!AB56)</f>
        <v/>
      </c>
      <c r="W56" s="5" t="str">
        <f>IF('Master List'!AC56="", "", 'Master List'!AC56)</f>
        <v/>
      </c>
      <c r="X56" s="5" t="str">
        <f>IF('Master List'!AF56="", "Supervisor to be confirmed", 'Master List'!AF56)</f>
        <v>Dr Hashim Samir</v>
      </c>
      <c r="Y56" s="3" t="str">
        <f>'Master List'!AI56</f>
        <v>Glangwili General Hospital</v>
      </c>
      <c r="Z56" s="3" t="str">
        <f>VLOOKUP(Y56, 'CWM &amp; Location'!B:D, 3, FALSE)</f>
        <v>Carmarthen</v>
      </c>
      <c r="AA56" s="3" t="str">
        <f>IF('Master List'!AK56="", 'Master List'!AJ56, CONCATENATE('Master List'!AJ56, " / ", 'Master List'!AK56))</f>
        <v>Clinical Radiology / Intensive Care Medicine</v>
      </c>
      <c r="AB56" s="3" t="str">
        <f>'Master List'!AL56</f>
        <v>Dr Hashim Samir</v>
      </c>
      <c r="AC56" s="3" t="str">
        <f>'Master List'!AO56</f>
        <v>Avenue Villa Surgery</v>
      </c>
      <c r="AD56" s="5" t="str">
        <f>VLOOKUP(AC56, 'CWM &amp; Location'!B:D, 3, FALSE)</f>
        <v>Llanelli</v>
      </c>
      <c r="AE56" s="3" t="str">
        <f>IF('Master List'!AQ56="", 'Master List'!AP56, CONCATENATE('Master List'!AP56, " / ", 'Master List'!AQ56))</f>
        <v>General Practice</v>
      </c>
      <c r="AF56" s="3" t="str">
        <f>'Master List'!AR56</f>
        <v>Dr Bridget Gwynne</v>
      </c>
      <c r="AG56" s="3" t="str">
        <f>'Master List'!AU56</f>
        <v>Glangwili General Hospital</v>
      </c>
      <c r="AH56" s="3" t="str">
        <f>VLOOKUP(AG56, 'CWM &amp; Location'!B:D, 3, FALSE)</f>
        <v>Carmarthen</v>
      </c>
      <c r="AI56" s="3" t="str">
        <f>IF('Master List'!AW56="", 'Master List'!AV56, CONCATENATE('Master List'!AV56, " / ", 'Master List'!AW56))</f>
        <v>Urology</v>
      </c>
      <c r="AJ56" s="3" t="str">
        <f>'Master List'!AX56</f>
        <v>Mr Mahmoud Shafii</v>
      </c>
      <c r="AK56" s="5" t="str">
        <f>IF('Master List'!BA56="", "", 'Master List'!BA56)</f>
        <v/>
      </c>
      <c r="AL56" s="5" t="str">
        <f>IF(AK56="", "", VLOOKUP(AK56, 'CWM &amp; Location'!B:D, 3, FALSE))</f>
        <v/>
      </c>
      <c r="AM56" s="5" t="str">
        <f>IF('Master List'!BB56="", "", 'Master List'!BB56)</f>
        <v/>
      </c>
      <c r="AN56" s="5" t="str">
        <f>IF('Master List'!BC56="", "", 'Master List'!BC56)</f>
        <v/>
      </c>
    </row>
    <row r="57" spans="1:40" ht="29.25" customHeight="1" x14ac:dyDescent="0.25">
      <c r="A57" s="3" t="str">
        <f>'Master List'!A57</f>
        <v>FP</v>
      </c>
      <c r="B57" s="3" t="str">
        <f>'Master List'!D57</f>
        <v>FP/7A2E/019b</v>
      </c>
      <c r="C57" s="3" t="str">
        <f>'Master List'!E57</f>
        <v>WAL/FP/019b</v>
      </c>
      <c r="D57" s="4">
        <v>1</v>
      </c>
      <c r="E57" s="71" t="str">
        <f>CONCATENATE("F1: ",J57,", ",N57,", ",R57,IF(V57="","",", "),IF(V57="","",V57),IF(V57="",""," ("),IF(V57="","",'Master List'!B57),IF(V57="","",")")," | F2: ",AA57,", ",AE57,", ",AI57,IF(AM57="","",", "),IF(AM57="","",AM57),IF(AM57="",""," ("),IF(AM57="","",'Master List'!C57),IF(AM57="","",")"))</f>
        <v>F1: General (Internal) Medicine / Cardiology, General (Internal) Medicine / Endocrinology and Diabetes Mellitus, General Surgery / Upper Gastro-intestinal Surgery | F2: Urology, Clinical Radiology / Intensive Care Medicine, General Practice</v>
      </c>
      <c r="F57" s="5" t="str">
        <f>'Master List'!H57</f>
        <v>Hywel Dda University Health Board</v>
      </c>
      <c r="G57" s="5" t="str">
        <f>'Master List'!F57</f>
        <v>Dr Eiry Edmunds</v>
      </c>
      <c r="H57" s="3" t="str">
        <f>'Master List'!I57</f>
        <v>Glangwili General Hospital</v>
      </c>
      <c r="I57" s="3" t="str">
        <f>VLOOKUP(H57, 'CWM &amp; Location'!B:D, 3, FALSE)</f>
        <v>Carmarthen</v>
      </c>
      <c r="J57" s="3" t="str">
        <f>IF('Master List'!K57="", 'Master List'!J57, CONCATENATE('Master List'!J57, " / ", 'Master List'!K57))</f>
        <v>General (Internal) Medicine / Cardiology</v>
      </c>
      <c r="K57" s="3" t="str">
        <f>'Master List'!L57</f>
        <v>Dr Eiry Edmunds</v>
      </c>
      <c r="L57" s="3" t="str">
        <f>'Master List'!O57</f>
        <v>Glangwili General Hospital</v>
      </c>
      <c r="M57" s="3" t="str">
        <f>VLOOKUP(L57, 'CWM &amp; Location'!B:D, 3, FALSE)</f>
        <v>Carmarthen</v>
      </c>
      <c r="N57" s="3" t="str">
        <f>IF('Master List'!Q57="", 'Master List'!P57, CONCATENATE('Master List'!P57, " / ", 'Master List'!Q57))</f>
        <v>General (Internal) Medicine / Endocrinology and Diabetes Mellitus</v>
      </c>
      <c r="O57" s="3" t="str">
        <f>'Master List'!R57</f>
        <v>Dr Stamatios Zouras</v>
      </c>
      <c r="P57" s="3" t="str">
        <f>'Master List'!U57</f>
        <v>Prince Philip Hospital / Glangwili General Hospital</v>
      </c>
      <c r="Q57" s="3" t="str">
        <f>VLOOKUP(P57, 'CWM &amp; Location'!B:D, 3, FALSE)</f>
        <v>Llanelli / Carmarthen</v>
      </c>
      <c r="R57" s="3" t="str">
        <f>IF('Master List'!W57="", 'Master List'!V57, CONCATENATE('Master List'!V57, " / ", 'Master List'!W57))</f>
        <v>General Surgery / Upper Gastro-intestinal Surgery</v>
      </c>
      <c r="S57" s="3" t="str">
        <f>'Master List'!X57</f>
        <v>Mr Ken Harries</v>
      </c>
      <c r="T57" s="5" t="str">
        <f>IF('Master List'!AA57="", "", 'Master List'!AA57)</f>
        <v/>
      </c>
      <c r="U57" s="5" t="str">
        <f>IF(T57="", "", VLOOKUP(T57, 'CWM &amp; Location'!B:D, 3, FALSE))</f>
        <v/>
      </c>
      <c r="V57" s="5" t="str">
        <f>IF('Master List'!AB57="", "", 'Master List'!AB57)</f>
        <v/>
      </c>
      <c r="W57" s="5" t="str">
        <f>IF('Master List'!AC57="", "", 'Master List'!AC57)</f>
        <v/>
      </c>
      <c r="X57" s="5" t="str">
        <f>IF('Master List'!AF57="", "Supervisor to be confirmed", 'Master List'!AF57)</f>
        <v>Mr Mahmoud Shafii</v>
      </c>
      <c r="Y57" s="3" t="str">
        <f>'Master List'!AI57</f>
        <v>Glangwili General Hospital</v>
      </c>
      <c r="Z57" s="3" t="str">
        <f>VLOOKUP(Y57, 'CWM &amp; Location'!B:D, 3, FALSE)</f>
        <v>Carmarthen</v>
      </c>
      <c r="AA57" s="3" t="str">
        <f>IF('Master List'!AK57="", 'Master List'!AJ57, CONCATENATE('Master List'!AJ57, " / ", 'Master List'!AK57))</f>
        <v>Urology</v>
      </c>
      <c r="AB57" s="3" t="str">
        <f>'Master List'!AL57</f>
        <v>Mr Mahmoud Shafii</v>
      </c>
      <c r="AC57" s="3" t="str">
        <f>'Master List'!AO57</f>
        <v>Glangwili General Hospital</v>
      </c>
      <c r="AD57" s="5" t="str">
        <f>VLOOKUP(AC57, 'CWM &amp; Location'!B:D, 3, FALSE)</f>
        <v>Carmarthen</v>
      </c>
      <c r="AE57" s="3" t="str">
        <f>IF('Master List'!AQ57="", 'Master List'!AP57, CONCATENATE('Master List'!AP57, " / ", 'Master List'!AQ57))</f>
        <v>Clinical Radiology / Intensive Care Medicine</v>
      </c>
      <c r="AF57" s="3" t="str">
        <f>'Master List'!AR57</f>
        <v>Dr Hashim Samir</v>
      </c>
      <c r="AG57" s="3" t="str">
        <f>'Master List'!AU57</f>
        <v>Avenue Villa Surgery</v>
      </c>
      <c r="AH57" s="3" t="str">
        <f>VLOOKUP(AG57, 'CWM &amp; Location'!B:D, 3, FALSE)</f>
        <v>Llanelli</v>
      </c>
      <c r="AI57" s="3" t="str">
        <f>IF('Master List'!AW57="", 'Master List'!AV57, CONCATENATE('Master List'!AV57, " / ", 'Master List'!AW57))</f>
        <v>General Practice</v>
      </c>
      <c r="AJ57" s="3" t="str">
        <f>'Master List'!AX57</f>
        <v>Dr Bridget Gwynne</v>
      </c>
      <c r="AK57" s="5" t="str">
        <f>IF('Master List'!BA57="", "", 'Master List'!BA57)</f>
        <v/>
      </c>
      <c r="AL57" s="5" t="str">
        <f>IF(AK57="", "", VLOOKUP(AK57, 'CWM &amp; Location'!B:D, 3, FALSE))</f>
        <v/>
      </c>
      <c r="AM57" s="5" t="str">
        <f>IF('Master List'!BB57="", "", 'Master List'!BB57)</f>
        <v/>
      </c>
      <c r="AN57" s="5" t="str">
        <f>IF('Master List'!BC57="", "", 'Master List'!BC57)</f>
        <v/>
      </c>
    </row>
    <row r="58" spans="1:40" ht="29.25" customHeight="1" x14ac:dyDescent="0.25">
      <c r="A58" s="3" t="str">
        <f>'Master List'!A58</f>
        <v>FP</v>
      </c>
      <c r="B58" s="3" t="str">
        <f>'Master List'!D58</f>
        <v>FP/7A2E/019c</v>
      </c>
      <c r="C58" s="3" t="str">
        <f>'Master List'!E58</f>
        <v>WAL/FP/019c</v>
      </c>
      <c r="D58" s="4">
        <v>1</v>
      </c>
      <c r="E58" s="71" t="str">
        <f>CONCATENATE("F1: ",J58,", ",N58,", ",R58,IF(V58="","",", "),IF(V58="","",V58),IF(V58="",""," ("),IF(V58="","",'Master List'!B58),IF(V58="","",")")," | F2: ",AA58,", ",AE58,", ",AI58,IF(AM58="","",", "),IF(AM58="","",AM58),IF(AM58="",""," ("),IF(AM58="","",'Master List'!C58),IF(AM58="","",")"))</f>
        <v>F1: General Surgery / Upper Gastro-intestinal Surgery, General (Internal) Medicine / Cardiology, General (Internal) Medicine / Endocrinology and Diabetes Mellitus | F2: General Practice, Urology, Clinical Radiology / Intensive Care Medicine</v>
      </c>
      <c r="F58" s="5" t="str">
        <f>'Master List'!H58</f>
        <v>Hywel Dda University Health Board</v>
      </c>
      <c r="G58" s="5" t="str">
        <f>'Master List'!F58</f>
        <v>Mr Ken Harries</v>
      </c>
      <c r="H58" s="3" t="str">
        <f>'Master List'!I58</f>
        <v>Prince Philip Hospital / Glangwili General Hospital</v>
      </c>
      <c r="I58" s="3" t="str">
        <f>VLOOKUP(H58, 'CWM &amp; Location'!B:D, 3, FALSE)</f>
        <v>Llanelli / Carmarthen</v>
      </c>
      <c r="J58" s="3" t="str">
        <f>IF('Master List'!K58="", 'Master List'!J58, CONCATENATE('Master List'!J58, " / ", 'Master List'!K58))</f>
        <v>General Surgery / Upper Gastro-intestinal Surgery</v>
      </c>
      <c r="K58" s="3" t="str">
        <f>'Master List'!L58</f>
        <v>Mr Ken Harries</v>
      </c>
      <c r="L58" s="3" t="str">
        <f>'Master List'!O58</f>
        <v>Glangwili General Hospital</v>
      </c>
      <c r="M58" s="3" t="str">
        <f>VLOOKUP(L58, 'CWM &amp; Location'!B:D, 3, FALSE)</f>
        <v>Carmarthen</v>
      </c>
      <c r="N58" s="3" t="str">
        <f>IF('Master List'!Q58="", 'Master List'!P58, CONCATENATE('Master List'!P58, " / ", 'Master List'!Q58))</f>
        <v>General (Internal) Medicine / Cardiology</v>
      </c>
      <c r="O58" s="3" t="str">
        <f>'Master List'!R58</f>
        <v>Dr Eiry Edmunds</v>
      </c>
      <c r="P58" s="3" t="str">
        <f>'Master List'!U58</f>
        <v>Glangwili General Hospital</v>
      </c>
      <c r="Q58" s="3" t="str">
        <f>VLOOKUP(P58, 'CWM &amp; Location'!B:D, 3, FALSE)</f>
        <v>Carmarthen</v>
      </c>
      <c r="R58" s="3" t="str">
        <f>IF('Master List'!W58="", 'Master List'!V58, CONCATENATE('Master List'!V58, " / ", 'Master List'!W58))</f>
        <v>General (Internal) Medicine / Endocrinology and Diabetes Mellitus</v>
      </c>
      <c r="S58" s="3" t="str">
        <f>'Master List'!X58</f>
        <v>Dr Stamatios Zouras</v>
      </c>
      <c r="T58" s="5" t="str">
        <f>IF('Master List'!AA58="", "", 'Master List'!AA58)</f>
        <v/>
      </c>
      <c r="U58" s="5" t="str">
        <f>IF(T58="", "", VLOOKUP(T58, 'CWM &amp; Location'!B:D, 3, FALSE))</f>
        <v/>
      </c>
      <c r="V58" s="5" t="str">
        <f>IF('Master List'!AB58="", "", 'Master List'!AB58)</f>
        <v/>
      </c>
      <c r="W58" s="5" t="str">
        <f>IF('Master List'!AC58="", "", 'Master List'!AC58)</f>
        <v/>
      </c>
      <c r="X58" s="5" t="str">
        <f>IF('Master List'!AF58="", "Supervisor to be confirmed", 'Master List'!AF58)</f>
        <v>Dr Bridget Gwynne</v>
      </c>
      <c r="Y58" s="3" t="str">
        <f>'Master List'!AI58</f>
        <v>Avenue Villa Surgery</v>
      </c>
      <c r="Z58" s="3" t="str">
        <f>VLOOKUP(Y58, 'CWM &amp; Location'!B:D, 3, FALSE)</f>
        <v>Llanelli</v>
      </c>
      <c r="AA58" s="3" t="str">
        <f>IF('Master List'!AK58="", 'Master List'!AJ58, CONCATENATE('Master List'!AJ58, " / ", 'Master List'!AK58))</f>
        <v>General Practice</v>
      </c>
      <c r="AB58" s="3" t="str">
        <f>'Master List'!AL58</f>
        <v>Dr Bridget Gwynne</v>
      </c>
      <c r="AC58" s="3" t="str">
        <f>'Master List'!AO58</f>
        <v>Glangwili General Hospital</v>
      </c>
      <c r="AD58" s="5" t="str">
        <f>VLOOKUP(AC58, 'CWM &amp; Location'!B:D, 3, FALSE)</f>
        <v>Carmarthen</v>
      </c>
      <c r="AE58" s="3" t="str">
        <f>IF('Master List'!AQ58="", 'Master List'!AP58, CONCATENATE('Master List'!AP58, " / ", 'Master List'!AQ58))</f>
        <v>Urology</v>
      </c>
      <c r="AF58" s="3" t="str">
        <f>'Master List'!AR58</f>
        <v>Mr Mahmoud Shafii</v>
      </c>
      <c r="AG58" s="3" t="str">
        <f>'Master List'!AU58</f>
        <v>Glangwili General Hospital</v>
      </c>
      <c r="AH58" s="3" t="str">
        <f>VLOOKUP(AG58, 'CWM &amp; Location'!B:D, 3, FALSE)</f>
        <v>Carmarthen</v>
      </c>
      <c r="AI58" s="3" t="str">
        <f>IF('Master List'!AW58="", 'Master List'!AV58, CONCATENATE('Master List'!AV58, " / ", 'Master List'!AW58))</f>
        <v>Clinical Radiology / Intensive Care Medicine</v>
      </c>
      <c r="AJ58" s="3" t="str">
        <f>'Master List'!AX58</f>
        <v>Dr Hashim Samir</v>
      </c>
      <c r="AK58" s="5" t="str">
        <f>IF('Master List'!BA58="", "", 'Master List'!BA58)</f>
        <v/>
      </c>
      <c r="AL58" s="5" t="str">
        <f>IF(AK58="", "", VLOOKUP(AK58, 'CWM &amp; Location'!B:D, 3, FALSE))</f>
        <v/>
      </c>
      <c r="AM58" s="5" t="str">
        <f>IF('Master List'!BB58="", "", 'Master List'!BB58)</f>
        <v/>
      </c>
      <c r="AN58" s="5" t="str">
        <f>IF('Master List'!BC58="", "", 'Master List'!BC58)</f>
        <v/>
      </c>
    </row>
    <row r="59" spans="1:40" ht="29.25" customHeight="1" x14ac:dyDescent="0.25">
      <c r="A59" s="3" t="str">
        <f>'Master List'!A59</f>
        <v>FP</v>
      </c>
      <c r="B59" s="3" t="str">
        <f>'Master List'!D59</f>
        <v>FP/7A2E/020a</v>
      </c>
      <c r="C59" s="3" t="str">
        <f>'Master List'!E59</f>
        <v>WAL/FP/020a</v>
      </c>
      <c r="D59" s="4">
        <v>1</v>
      </c>
      <c r="E59" s="71" t="str">
        <f>CONCATENATE("F1: ",J59,", ",N59,", ",R59,IF(V59="","",", "),IF(V59="","",V59),IF(V59="",""," ("),IF(V59="","",'Master List'!B59),IF(V59="","",")")," | F2: ",AA59,", ",AE59,", ",AI59,IF(AM59="","",", "),IF(AM59="","",AM59),IF(AM59="",""," ("),IF(AM59="","",'Master List'!C59),IF(AM59="","",")"))</f>
        <v>F1: General (Internal) Medicine / Geriatric Medicine, General Surgery / Upper Gastro-intestinal Surgery, Emergency Medicine | F2: Specialty to be confirmed, Specialty to be confirmed, Specialty to be confirmed</v>
      </c>
      <c r="F59" s="5" t="str">
        <f>'Master List'!H59</f>
        <v>Hywel Dda University Health Board</v>
      </c>
      <c r="G59" s="5" t="str">
        <f>'Master List'!F59</f>
        <v>Dr Pagadala Sridhar</v>
      </c>
      <c r="H59" s="3" t="str">
        <f>'Master List'!I59</f>
        <v>Glangwili General Hospital</v>
      </c>
      <c r="I59" s="3" t="str">
        <f>VLOOKUP(H59, 'CWM &amp; Location'!B:D, 3, FALSE)</f>
        <v>Carmarthen</v>
      </c>
      <c r="J59" s="3" t="str">
        <f>IF('Master List'!K59="", 'Master List'!J59, CONCATENATE('Master List'!J59, " / ", 'Master List'!K59))</f>
        <v>General (Internal) Medicine / Geriatric Medicine</v>
      </c>
      <c r="K59" s="3" t="str">
        <f>'Master List'!L59</f>
        <v>Dr Pagadala Sridhar</v>
      </c>
      <c r="L59" s="3" t="str">
        <f>'Master List'!O59</f>
        <v>Prince Philip Hospital / Glangwili General Hospital</v>
      </c>
      <c r="M59" s="3" t="str">
        <f>VLOOKUP(L59, 'CWM &amp; Location'!B:D, 3, FALSE)</f>
        <v>Llanelli / Carmarthen</v>
      </c>
      <c r="N59" s="3" t="str">
        <f>IF('Master List'!Q59="", 'Master List'!P59, CONCATENATE('Master List'!P59, " / ", 'Master List'!Q59))</f>
        <v>General Surgery / Upper Gastro-intestinal Surgery</v>
      </c>
      <c r="O59" s="3" t="str">
        <f>'Master List'!R59</f>
        <v>Mr Brendan O'Riordan</v>
      </c>
      <c r="P59" s="3" t="str">
        <f>'Master List'!U59</f>
        <v>Glangwili General Hospital</v>
      </c>
      <c r="Q59" s="3" t="str">
        <f>VLOOKUP(P59, 'CWM &amp; Location'!B:D, 3, FALSE)</f>
        <v>Carmarthen</v>
      </c>
      <c r="R59" s="3" t="str">
        <f>IF('Master List'!W59="", 'Master List'!V59, CONCATENATE('Master List'!V59, " / ", 'Master List'!W59))</f>
        <v>Emergency Medicine</v>
      </c>
      <c r="S59" s="3" t="str">
        <f>'Master List'!X59</f>
        <v>Dr Laksham Nangalia</v>
      </c>
      <c r="T59" s="5" t="str">
        <f>IF('Master List'!AA59="", "", 'Master List'!AA59)</f>
        <v/>
      </c>
      <c r="U59" s="5" t="str">
        <f>IF(T59="", "", VLOOKUP(T59, 'CWM &amp; Location'!B:D, 3, FALSE))</f>
        <v/>
      </c>
      <c r="V59" s="5" t="str">
        <f>IF('Master List'!AB59="", "", 'Master List'!AB59)</f>
        <v/>
      </c>
      <c r="W59" s="5" t="str">
        <f>IF('Master List'!AC59="", "", 'Master List'!AC59)</f>
        <v/>
      </c>
      <c r="X59" s="5" t="str">
        <f>IF('Master List'!AF59="", "Supervisor to be confirmed", 'Master List'!AF59)</f>
        <v>Supervisor to be confirmed</v>
      </c>
      <c r="Y59" s="3" t="str">
        <f>'Master List'!AI59</f>
        <v>Site to be confirmed</v>
      </c>
      <c r="Z59" s="3" t="str">
        <f>VLOOKUP(Y59, 'CWM &amp; Location'!B:D, 3, FALSE)</f>
        <v>Site To Be Confirmed</v>
      </c>
      <c r="AA59" s="3" t="str">
        <f>IF('Master List'!AK59="", 'Master List'!AJ59, CONCATENATE('Master List'!AJ59, " / ", 'Master List'!AK59))</f>
        <v>Specialty to be confirmed</v>
      </c>
      <c r="AB59" s="3" t="str">
        <f>'Master List'!AL59</f>
        <v>Supervisor to be confirmed</v>
      </c>
      <c r="AC59" s="3" t="str">
        <f>'Master List'!AO59</f>
        <v>Site to be confirmed</v>
      </c>
      <c r="AD59" s="5" t="str">
        <f>VLOOKUP(AC59, 'CWM &amp; Location'!B:D, 3, FALSE)</f>
        <v>Site To Be Confirmed</v>
      </c>
      <c r="AE59" s="3" t="str">
        <f>IF('Master List'!AQ59="", 'Master List'!AP59, CONCATENATE('Master List'!AP59, " / ", 'Master List'!AQ59))</f>
        <v>Specialty to be confirmed</v>
      </c>
      <c r="AF59" s="3" t="str">
        <f>'Master List'!AR59</f>
        <v>Supervisor to be confirmed</v>
      </c>
      <c r="AG59" s="3" t="str">
        <f>'Master List'!AU59</f>
        <v>Site to be confirmed</v>
      </c>
      <c r="AH59" s="3" t="str">
        <f>VLOOKUP(AG59, 'CWM &amp; Location'!B:D, 3, FALSE)</f>
        <v>Site To Be Confirmed</v>
      </c>
      <c r="AI59" s="3" t="str">
        <f>IF('Master List'!AW59="", 'Master List'!AV59, CONCATENATE('Master List'!AV59, " / ", 'Master List'!AW59))</f>
        <v>Specialty to be confirmed</v>
      </c>
      <c r="AJ59" s="3" t="str">
        <f>'Master List'!AX59</f>
        <v>Supervisor to be confirmed</v>
      </c>
      <c r="AK59" s="5" t="str">
        <f>IF('Master List'!BA59="", "", 'Master List'!BA59)</f>
        <v/>
      </c>
      <c r="AL59" s="5" t="str">
        <f>IF(AK59="", "", VLOOKUP(AK59, 'CWM &amp; Location'!B:D, 3, FALSE))</f>
        <v/>
      </c>
      <c r="AM59" s="5" t="str">
        <f>IF('Master List'!BB59="", "", 'Master List'!BB59)</f>
        <v/>
      </c>
      <c r="AN59" s="5" t="str">
        <f>IF('Master List'!BC59="", "", 'Master List'!BC59)</f>
        <v/>
      </c>
    </row>
    <row r="60" spans="1:40" ht="29.25" customHeight="1" x14ac:dyDescent="0.25">
      <c r="A60" s="3" t="str">
        <f>'Master List'!A60</f>
        <v>FP</v>
      </c>
      <c r="B60" s="3" t="str">
        <f>'Master List'!D60</f>
        <v>FP/7A2E/020b</v>
      </c>
      <c r="C60" s="3" t="str">
        <f>'Master List'!E60</f>
        <v>WAL/FP/020b</v>
      </c>
      <c r="D60" s="4">
        <v>1</v>
      </c>
      <c r="E60" s="71" t="str">
        <f>CONCATENATE("F1: ",J60,", ",N60,", ",R60,IF(V60="","",", "),IF(V60="","",V60),IF(V60="",""," ("),IF(V60="","",'Master List'!B60),IF(V60="","",")")," | F2: ",AA60,", ",AE60,", ",AI60,IF(AM60="","",", "),IF(AM60="","",AM60),IF(AM60="",""," ("),IF(AM60="","",'Master List'!C60),IF(AM60="","",")"))</f>
        <v>F1: Emergency Medicine, General (Internal) Medicine / Geriatric Medicine, General Surgery / Upper Gastro-intestinal Surgery | F2: Specialty to be confirmed, Specialty to be confirmed, Specialty to be confirmed</v>
      </c>
      <c r="F60" s="5" t="str">
        <f>'Master List'!H60</f>
        <v>Hywel Dda University Health Board</v>
      </c>
      <c r="G60" s="5" t="str">
        <f>'Master List'!F60</f>
        <v>Dr Laksham Nangalia</v>
      </c>
      <c r="H60" s="3" t="str">
        <f>'Master List'!I60</f>
        <v>Glangwili General Hospital</v>
      </c>
      <c r="I60" s="3" t="str">
        <f>VLOOKUP(H60, 'CWM &amp; Location'!B:D, 3, FALSE)</f>
        <v>Carmarthen</v>
      </c>
      <c r="J60" s="3" t="str">
        <f>IF('Master List'!K60="", 'Master List'!J60, CONCATENATE('Master List'!J60, " / ", 'Master List'!K60))</f>
        <v>Emergency Medicine</v>
      </c>
      <c r="K60" s="3" t="str">
        <f>'Master List'!L60</f>
        <v>Dr Laksham Nangalia</v>
      </c>
      <c r="L60" s="3" t="str">
        <f>'Master List'!O60</f>
        <v>Glangwili General Hospital</v>
      </c>
      <c r="M60" s="3" t="str">
        <f>VLOOKUP(L60, 'CWM &amp; Location'!B:D, 3, FALSE)</f>
        <v>Carmarthen</v>
      </c>
      <c r="N60" s="3" t="str">
        <f>IF('Master List'!Q60="", 'Master List'!P60, CONCATENATE('Master List'!P60, " / ", 'Master List'!Q60))</f>
        <v>General (Internal) Medicine / Geriatric Medicine</v>
      </c>
      <c r="O60" s="3" t="str">
        <f>'Master List'!R60</f>
        <v>Dr Pagadala Sridhar</v>
      </c>
      <c r="P60" s="3" t="str">
        <f>'Master List'!U60</f>
        <v>Prince Philip Hospital / Glangwili General Hospital</v>
      </c>
      <c r="Q60" s="3" t="str">
        <f>VLOOKUP(P60, 'CWM &amp; Location'!B:D, 3, FALSE)</f>
        <v>Llanelli / Carmarthen</v>
      </c>
      <c r="R60" s="3" t="str">
        <f>IF('Master List'!W60="", 'Master List'!V60, CONCATENATE('Master List'!V60, " / ", 'Master List'!W60))</f>
        <v>General Surgery / Upper Gastro-intestinal Surgery</v>
      </c>
      <c r="S60" s="3" t="str">
        <f>'Master List'!X60</f>
        <v>Mr Brendan O'Riordan</v>
      </c>
      <c r="T60" s="5" t="str">
        <f>IF('Master List'!AA60="", "", 'Master List'!AA60)</f>
        <v/>
      </c>
      <c r="U60" s="5" t="str">
        <f>IF(T60="", "", VLOOKUP(T60, 'CWM &amp; Location'!B:D, 3, FALSE))</f>
        <v/>
      </c>
      <c r="V60" s="5" t="str">
        <f>IF('Master List'!AB60="", "", 'Master List'!AB60)</f>
        <v/>
      </c>
      <c r="W60" s="5" t="str">
        <f>IF('Master List'!AC60="", "", 'Master List'!AC60)</f>
        <v/>
      </c>
      <c r="X60" s="5" t="str">
        <f>IF('Master List'!AF60="", "Supervisor to be confirmed", 'Master List'!AF60)</f>
        <v>Supervisor to be confirmed</v>
      </c>
      <c r="Y60" s="3" t="str">
        <f>'Master List'!AI60</f>
        <v>Site to be confirmed</v>
      </c>
      <c r="Z60" s="3" t="str">
        <f>VLOOKUP(Y60, 'CWM &amp; Location'!B:D, 3, FALSE)</f>
        <v>Site To Be Confirmed</v>
      </c>
      <c r="AA60" s="3" t="str">
        <f>IF('Master List'!AK60="", 'Master List'!AJ60, CONCATENATE('Master List'!AJ60, " / ", 'Master List'!AK60))</f>
        <v>Specialty to be confirmed</v>
      </c>
      <c r="AB60" s="3" t="str">
        <f>'Master List'!AL60</f>
        <v>Supervisor to be confirmed</v>
      </c>
      <c r="AC60" s="3" t="str">
        <f>'Master List'!AO60</f>
        <v>Site to be confirmed</v>
      </c>
      <c r="AD60" s="5" t="str">
        <f>VLOOKUP(AC60, 'CWM &amp; Location'!B:D, 3, FALSE)</f>
        <v>Site To Be Confirmed</v>
      </c>
      <c r="AE60" s="3" t="str">
        <f>IF('Master List'!AQ60="", 'Master List'!AP60, CONCATENATE('Master List'!AP60, " / ", 'Master List'!AQ60))</f>
        <v>Specialty to be confirmed</v>
      </c>
      <c r="AF60" s="3" t="str">
        <f>'Master List'!AR60</f>
        <v>Supervisor to be confirmed</v>
      </c>
      <c r="AG60" s="3" t="str">
        <f>'Master List'!AU60</f>
        <v>Site to be confirmed</v>
      </c>
      <c r="AH60" s="3" t="str">
        <f>VLOOKUP(AG60, 'CWM &amp; Location'!B:D, 3, FALSE)</f>
        <v>Site To Be Confirmed</v>
      </c>
      <c r="AI60" s="3" t="str">
        <f>IF('Master List'!AW60="", 'Master List'!AV60, CONCATENATE('Master List'!AV60, " / ", 'Master List'!AW60))</f>
        <v>Specialty to be confirmed</v>
      </c>
      <c r="AJ60" s="3" t="str">
        <f>'Master List'!AX60</f>
        <v>Supervisor to be confirmed</v>
      </c>
      <c r="AK60" s="5" t="str">
        <f>IF('Master List'!BA60="", "", 'Master List'!BA60)</f>
        <v/>
      </c>
      <c r="AL60" s="5" t="str">
        <f>IF(AK60="", "", VLOOKUP(AK60, 'CWM &amp; Location'!B:D, 3, FALSE))</f>
        <v/>
      </c>
      <c r="AM60" s="5" t="str">
        <f>IF('Master List'!BB60="", "", 'Master List'!BB60)</f>
        <v/>
      </c>
      <c r="AN60" s="5" t="str">
        <f>IF('Master List'!BC60="", "", 'Master List'!BC60)</f>
        <v/>
      </c>
    </row>
    <row r="61" spans="1:40" ht="29.25" customHeight="1" x14ac:dyDescent="0.25">
      <c r="A61" s="3" t="str">
        <f>'Master List'!A61</f>
        <v>FP</v>
      </c>
      <c r="B61" s="3" t="str">
        <f>'Master List'!D61</f>
        <v>FP/7A2E/020c</v>
      </c>
      <c r="C61" s="3" t="str">
        <f>'Master List'!E61</f>
        <v>WAL/FP/020c</v>
      </c>
      <c r="D61" s="4">
        <v>1</v>
      </c>
      <c r="E61" s="71" t="str">
        <f>CONCATENATE("F1: ",J61,", ",N61,", ",R61,IF(V61="","",", "),IF(V61="","",V61),IF(V61="",""," ("),IF(V61="","",'Master List'!B61),IF(V61="","",")")," | F2: ",AA61,", ",AE61,", ",AI61,IF(AM61="","",", "),IF(AM61="","",AM61),IF(AM61="",""," ("),IF(AM61="","",'Master List'!C61),IF(AM61="","",")"))</f>
        <v>F1: General Surgery / Upper Gastro-intestinal Surgery, Emergency Medicine, General (Internal) Medicine / Geriatric Medicine | F2: Specialty to be confirmed, Specialty to be confirmed, Specialty to be confirmed</v>
      </c>
      <c r="F61" s="5" t="str">
        <f>'Master List'!H61</f>
        <v>Hywel Dda University Health Board</v>
      </c>
      <c r="G61" s="5" t="str">
        <f>'Master List'!F61</f>
        <v>Mr Brendan O'Riordan</v>
      </c>
      <c r="H61" s="3" t="str">
        <f>'Master List'!I61</f>
        <v>Prince Philip Hospital / Glangwili General Hospital</v>
      </c>
      <c r="I61" s="3" t="str">
        <f>VLOOKUP(H61, 'CWM &amp; Location'!B:D, 3, FALSE)</f>
        <v>Llanelli / Carmarthen</v>
      </c>
      <c r="J61" s="3" t="str">
        <f>IF('Master List'!K61="", 'Master List'!J61, CONCATENATE('Master List'!J61, " / ", 'Master List'!K61))</f>
        <v>General Surgery / Upper Gastro-intestinal Surgery</v>
      </c>
      <c r="K61" s="3" t="str">
        <f>'Master List'!L61</f>
        <v>Mr Brendan O'Riordan</v>
      </c>
      <c r="L61" s="3" t="str">
        <f>'Master List'!O61</f>
        <v>Glangwili General Hospital</v>
      </c>
      <c r="M61" s="3" t="str">
        <f>VLOOKUP(L61, 'CWM &amp; Location'!B:D, 3, FALSE)</f>
        <v>Carmarthen</v>
      </c>
      <c r="N61" s="3" t="str">
        <f>IF('Master List'!Q61="", 'Master List'!P61, CONCATENATE('Master List'!P61, " / ", 'Master List'!Q61))</f>
        <v>Emergency Medicine</v>
      </c>
      <c r="O61" s="3" t="str">
        <f>'Master List'!R61</f>
        <v>Dr Laksham Nangalia</v>
      </c>
      <c r="P61" s="3" t="str">
        <f>'Master List'!U61</f>
        <v>Glangwili General Hospital</v>
      </c>
      <c r="Q61" s="3" t="str">
        <f>VLOOKUP(P61, 'CWM &amp; Location'!B:D, 3, FALSE)</f>
        <v>Carmarthen</v>
      </c>
      <c r="R61" s="3" t="str">
        <f>IF('Master List'!W61="", 'Master List'!V61, CONCATENATE('Master List'!V61, " / ", 'Master List'!W61))</f>
        <v>General (Internal) Medicine / Geriatric Medicine</v>
      </c>
      <c r="S61" s="3" t="str">
        <f>'Master List'!X61</f>
        <v>Dr Pagadala Sridhar</v>
      </c>
      <c r="T61" s="5" t="str">
        <f>IF('Master List'!AA61="", "", 'Master List'!AA61)</f>
        <v/>
      </c>
      <c r="U61" s="5" t="str">
        <f>IF(T61="", "", VLOOKUP(T61, 'CWM &amp; Location'!B:D, 3, FALSE))</f>
        <v/>
      </c>
      <c r="V61" s="5" t="str">
        <f>IF('Master List'!AB61="", "", 'Master List'!AB61)</f>
        <v/>
      </c>
      <c r="W61" s="5" t="str">
        <f>IF('Master List'!AC61="", "", 'Master List'!AC61)</f>
        <v/>
      </c>
      <c r="X61" s="5" t="str">
        <f>IF('Master List'!AF61="", "Supervisor to be confirmed", 'Master List'!AF61)</f>
        <v>Supervisor to be confirmed</v>
      </c>
      <c r="Y61" s="3" t="str">
        <f>'Master List'!AI61</f>
        <v>Site to be confirmed</v>
      </c>
      <c r="Z61" s="3" t="str">
        <f>VLOOKUP(Y61, 'CWM &amp; Location'!B:D, 3, FALSE)</f>
        <v>Site To Be Confirmed</v>
      </c>
      <c r="AA61" s="3" t="str">
        <f>IF('Master List'!AK61="", 'Master List'!AJ61, CONCATENATE('Master List'!AJ61, " / ", 'Master List'!AK61))</f>
        <v>Specialty to be confirmed</v>
      </c>
      <c r="AB61" s="3" t="str">
        <f>'Master List'!AL61</f>
        <v>Supervisor to be confirmed</v>
      </c>
      <c r="AC61" s="3" t="str">
        <f>'Master List'!AO61</f>
        <v>Site to be confirmed</v>
      </c>
      <c r="AD61" s="5" t="str">
        <f>VLOOKUP(AC61, 'CWM &amp; Location'!B:D, 3, FALSE)</f>
        <v>Site To Be Confirmed</v>
      </c>
      <c r="AE61" s="3" t="str">
        <f>IF('Master List'!AQ61="", 'Master List'!AP61, CONCATENATE('Master List'!AP61, " / ", 'Master List'!AQ61))</f>
        <v>Specialty to be confirmed</v>
      </c>
      <c r="AF61" s="3" t="str">
        <f>'Master List'!AR61</f>
        <v>Supervisor to be confirmed</v>
      </c>
      <c r="AG61" s="3" t="str">
        <f>'Master List'!AU61</f>
        <v>Site to be confirmed</v>
      </c>
      <c r="AH61" s="3" t="str">
        <f>VLOOKUP(AG61, 'CWM &amp; Location'!B:D, 3, FALSE)</f>
        <v>Site To Be Confirmed</v>
      </c>
      <c r="AI61" s="3" t="str">
        <f>IF('Master List'!AW61="", 'Master List'!AV61, CONCATENATE('Master List'!AV61, " / ", 'Master List'!AW61))</f>
        <v>Specialty to be confirmed</v>
      </c>
      <c r="AJ61" s="3" t="str">
        <f>'Master List'!AX61</f>
        <v>Supervisor to be confirmed</v>
      </c>
      <c r="AK61" s="5" t="str">
        <f>IF('Master List'!BA61="", "", 'Master List'!BA61)</f>
        <v/>
      </c>
      <c r="AL61" s="5" t="str">
        <f>IF(AK61="", "", VLOOKUP(AK61, 'CWM &amp; Location'!B:D, 3, FALSE))</f>
        <v/>
      </c>
      <c r="AM61" s="5" t="str">
        <f>IF('Master List'!BB61="", "", 'Master List'!BB61)</f>
        <v/>
      </c>
      <c r="AN61" s="5" t="str">
        <f>IF('Master List'!BC61="", "", 'Master List'!BC61)</f>
        <v/>
      </c>
    </row>
    <row r="62" spans="1:40" ht="29.25" customHeight="1" x14ac:dyDescent="0.25">
      <c r="A62" s="3" t="str">
        <f>'Master List'!A62</f>
        <v>FP</v>
      </c>
      <c r="B62" s="3" t="str">
        <f>'Master List'!D62</f>
        <v>FP/7A2E/021a</v>
      </c>
      <c r="C62" s="3" t="str">
        <f>'Master List'!E62</f>
        <v>WAL/FP/021a</v>
      </c>
      <c r="D62" s="4">
        <v>1</v>
      </c>
      <c r="E62" s="71" t="str">
        <f>CONCATENATE("F1: ",J62,", ",N62,", ",R62,IF(V62="","",", "),IF(V62="","",V62),IF(V62="",""," ("),IF(V62="","",'Master List'!B62),IF(V62="","",")")," | F2: ",AA62,", ",AE62,", ",AI62,IF(AM62="","",", "),IF(AM62="","",AM62),IF(AM62="",""," ("),IF(AM62="","",'Master List'!C62),IF(AM62="","",")"))</f>
        <v>F1: General (Internal) Medicine / Respiratory Medicine, General Surgery / Colorectal Surgery, Anaesthetics / Intensive Care Medicine | F2: Endocrinology and Diabetes Mellitus, General (Internal) Medicine / Rehabilitation Medicine, Emergency Medicine / Acute Medical Assessment Unit</v>
      </c>
      <c r="F62" s="5" t="str">
        <f>'Master List'!H62</f>
        <v>Hywel Dda University Health Board</v>
      </c>
      <c r="G62" s="5" t="str">
        <f>'Master List'!F62</f>
        <v>Dr Gareth Collier</v>
      </c>
      <c r="H62" s="3" t="str">
        <f>'Master List'!I62</f>
        <v>Glangwili General Hospital</v>
      </c>
      <c r="I62" s="3" t="str">
        <f>VLOOKUP(H62, 'CWM &amp; Location'!B:D, 3, FALSE)</f>
        <v>Carmarthen</v>
      </c>
      <c r="J62" s="3" t="str">
        <f>IF('Master List'!K62="", 'Master List'!J62, CONCATENATE('Master List'!J62, " / ", 'Master List'!K62))</f>
        <v>General (Internal) Medicine / Respiratory Medicine</v>
      </c>
      <c r="K62" s="3" t="str">
        <f>'Master List'!L62</f>
        <v>Dr Gareth Collier</v>
      </c>
      <c r="L62" s="3" t="str">
        <f>'Master List'!O62</f>
        <v>Prince Philip Hospital / Glangwili General Hospital</v>
      </c>
      <c r="M62" s="3" t="str">
        <f>VLOOKUP(L62, 'CWM &amp; Location'!B:D, 3, FALSE)</f>
        <v>Llanelli / Carmarthen</v>
      </c>
      <c r="N62" s="3" t="str">
        <f>IF('Master List'!Q62="", 'Master List'!P62, CONCATENATE('Master List'!P62, " / ", 'Master List'!Q62))</f>
        <v>General Surgery / Colorectal Surgery</v>
      </c>
      <c r="O62" s="3" t="str">
        <f>'Master List'!R62</f>
        <v>Mr Usama Mohamed</v>
      </c>
      <c r="P62" s="3" t="str">
        <f>'Master List'!U62</f>
        <v>Glangwili General Hospital</v>
      </c>
      <c r="Q62" s="3" t="str">
        <f>VLOOKUP(P62, 'CWM &amp; Location'!B:D, 3, FALSE)</f>
        <v>Carmarthen</v>
      </c>
      <c r="R62" s="3" t="str">
        <f>IF('Master List'!W62="", 'Master List'!V62, CONCATENATE('Master List'!V62, " / ", 'Master List'!W62))</f>
        <v>Anaesthetics / Intensive Care Medicine</v>
      </c>
      <c r="S62" s="3" t="str">
        <f>'Master List'!X62</f>
        <v>Dr Alun Thomas</v>
      </c>
      <c r="T62" s="5" t="str">
        <f>IF('Master List'!AA62="", "", 'Master List'!AA62)</f>
        <v/>
      </c>
      <c r="U62" s="5" t="str">
        <f>IF(T62="", "", VLOOKUP(T62, 'CWM &amp; Location'!B:D, 3, FALSE))</f>
        <v/>
      </c>
      <c r="V62" s="5" t="str">
        <f>IF('Master List'!AB62="", "", 'Master List'!AB62)</f>
        <v/>
      </c>
      <c r="W62" s="5" t="str">
        <f>IF('Master List'!AC62="", "", 'Master List'!AC62)</f>
        <v/>
      </c>
      <c r="X62" s="5" t="str">
        <f>IF('Master List'!AF62="", "Supervisor to be confirmed", 'Master List'!AF62)</f>
        <v>Dr Akhila Mallipedhi</v>
      </c>
      <c r="Y62" s="3" t="str">
        <f>'Master List'!AI62</f>
        <v>Prince Philip Hospital</v>
      </c>
      <c r="Z62" s="3" t="str">
        <f>VLOOKUP(Y62, 'CWM &amp; Location'!B:D, 3, FALSE)</f>
        <v>Llanelli</v>
      </c>
      <c r="AA62" s="3" t="str">
        <f>IF('Master List'!AK62="", 'Master List'!AJ62, CONCATENATE('Master List'!AJ62, " / ", 'Master List'!AK62))</f>
        <v>Endocrinology and Diabetes Mellitus</v>
      </c>
      <c r="AB62" s="3" t="str">
        <f>'Master List'!AL62</f>
        <v>Dr Akhila Mallipedhi</v>
      </c>
      <c r="AC62" s="3" t="str">
        <f>'Master List'!AO62</f>
        <v>Glangwili General Hospital</v>
      </c>
      <c r="AD62" s="5" t="str">
        <f>VLOOKUP(AC62, 'CWM &amp; Location'!B:D, 3, FALSE)</f>
        <v>Carmarthen</v>
      </c>
      <c r="AE62" s="3" t="str">
        <f>IF('Master List'!AQ62="", 'Master List'!AP62, CONCATENATE('Master List'!AP62, " / ", 'Master List'!AQ62))</f>
        <v>General (Internal) Medicine / Rehabilitation Medicine</v>
      </c>
      <c r="AF62" s="3" t="str">
        <f>'Master List'!AR62</f>
        <v>Dr Pagadala Sridhar</v>
      </c>
      <c r="AG62" s="3" t="str">
        <f>'Master List'!AU62</f>
        <v>Glangwili General Hospital</v>
      </c>
      <c r="AH62" s="3" t="str">
        <f>VLOOKUP(AG62, 'CWM &amp; Location'!B:D, 3, FALSE)</f>
        <v>Carmarthen</v>
      </c>
      <c r="AI62" s="3" t="str">
        <f>IF('Master List'!AW62="", 'Master List'!AV62, CONCATENATE('Master List'!AV62, " / ", 'Master List'!AW62))</f>
        <v>Emergency Medicine / Acute Medical Assessment Unit</v>
      </c>
      <c r="AJ62" s="3" t="str">
        <f>'Master List'!AX62</f>
        <v>Mr Nigel Waghorne</v>
      </c>
      <c r="AK62" s="5" t="str">
        <f>IF('Master List'!BA62="", "", 'Master List'!BA62)</f>
        <v/>
      </c>
      <c r="AL62" s="5" t="str">
        <f>IF(AK62="", "", VLOOKUP(AK62, 'CWM &amp; Location'!B:D, 3, FALSE))</f>
        <v/>
      </c>
      <c r="AM62" s="5" t="str">
        <f>IF('Master List'!BB62="", "", 'Master List'!BB62)</f>
        <v/>
      </c>
      <c r="AN62" s="5" t="str">
        <f>IF('Master List'!BC62="", "", 'Master List'!BC62)</f>
        <v/>
      </c>
    </row>
    <row r="63" spans="1:40" ht="29.25" customHeight="1" x14ac:dyDescent="0.25">
      <c r="A63" s="3" t="str">
        <f>'Master List'!A63</f>
        <v>FP</v>
      </c>
      <c r="B63" s="3" t="str">
        <f>'Master List'!D63</f>
        <v>FP/7A2E/021b</v>
      </c>
      <c r="C63" s="3" t="str">
        <f>'Master List'!E63</f>
        <v>WAL/FP/021b</v>
      </c>
      <c r="D63" s="4">
        <v>1</v>
      </c>
      <c r="E63" s="71" t="str">
        <f>CONCATENATE("F1: ",J63,", ",N63,", ",R63,IF(V63="","",", "),IF(V63="","",V63),IF(V63="",""," ("),IF(V63="","",'Master List'!B63),IF(V63="","",")")," | F2: ",AA63,", ",AE63,", ",AI63,IF(AM63="","",", "),IF(AM63="","",AM63),IF(AM63="",""," ("),IF(AM63="","",'Master List'!C63),IF(AM63="","",")"))</f>
        <v>F1: Anaesthetics / Intensive Care Medicine, General (Internal) Medicine / Respiratory Medicine, General Surgery / Colorectal Surgery | F2: Emergency Medicine / Acute Medical Assessment Unit, Endocrinology and Diabetes Mellitus, General (Internal) Medicine / Rehabilitation Medicine</v>
      </c>
      <c r="F63" s="5" t="str">
        <f>'Master List'!H63</f>
        <v>Hywel Dda University Health Board</v>
      </c>
      <c r="G63" s="5" t="str">
        <f>'Master List'!F63</f>
        <v>Dr Alun Thomas</v>
      </c>
      <c r="H63" s="3" t="str">
        <f>'Master List'!I63</f>
        <v>Glangwili General Hospital</v>
      </c>
      <c r="I63" s="3" t="str">
        <f>VLOOKUP(H63, 'CWM &amp; Location'!B:D, 3, FALSE)</f>
        <v>Carmarthen</v>
      </c>
      <c r="J63" s="3" t="str">
        <f>IF('Master List'!K63="", 'Master List'!J63, CONCATENATE('Master List'!J63, " / ", 'Master List'!K63))</f>
        <v>Anaesthetics / Intensive Care Medicine</v>
      </c>
      <c r="K63" s="3" t="str">
        <f>'Master List'!L63</f>
        <v>Dr Alun Thomas</v>
      </c>
      <c r="L63" s="3" t="str">
        <f>'Master List'!O63</f>
        <v>Glangwili General Hospital</v>
      </c>
      <c r="M63" s="3" t="str">
        <f>VLOOKUP(L63, 'CWM &amp; Location'!B:D, 3, FALSE)</f>
        <v>Carmarthen</v>
      </c>
      <c r="N63" s="3" t="str">
        <f>IF('Master List'!Q63="", 'Master List'!P63, CONCATENATE('Master List'!P63, " / ", 'Master List'!Q63))</f>
        <v>General (Internal) Medicine / Respiratory Medicine</v>
      </c>
      <c r="O63" s="3" t="str">
        <f>'Master List'!R63</f>
        <v>Dr Gareth Collier</v>
      </c>
      <c r="P63" s="3" t="str">
        <f>'Master List'!U63</f>
        <v>Prince Philip Hospital / Glangwili General Hospital</v>
      </c>
      <c r="Q63" s="3" t="str">
        <f>VLOOKUP(P63, 'CWM &amp; Location'!B:D, 3, FALSE)</f>
        <v>Llanelli / Carmarthen</v>
      </c>
      <c r="R63" s="3" t="str">
        <f>IF('Master List'!W63="", 'Master List'!V63, CONCATENATE('Master List'!V63, " / ", 'Master List'!W63))</f>
        <v>General Surgery / Colorectal Surgery</v>
      </c>
      <c r="S63" s="3" t="str">
        <f>'Master List'!X63</f>
        <v>Mr Usama Mohamed</v>
      </c>
      <c r="T63" s="5" t="str">
        <f>IF('Master List'!AA63="", "", 'Master List'!AA63)</f>
        <v/>
      </c>
      <c r="U63" s="5" t="str">
        <f>IF(T63="", "", VLOOKUP(T63, 'CWM &amp; Location'!B:D, 3, FALSE))</f>
        <v/>
      </c>
      <c r="V63" s="5" t="str">
        <f>IF('Master List'!AB63="", "", 'Master List'!AB63)</f>
        <v/>
      </c>
      <c r="W63" s="5" t="str">
        <f>IF('Master List'!AC63="", "", 'Master List'!AC63)</f>
        <v/>
      </c>
      <c r="X63" s="5" t="str">
        <f>IF('Master List'!AF63="", "Supervisor to be confirmed", 'Master List'!AF63)</f>
        <v>Mr Nigel Waghorne</v>
      </c>
      <c r="Y63" s="3" t="str">
        <f>'Master List'!AI63</f>
        <v>Glangwili General Hospital</v>
      </c>
      <c r="Z63" s="3" t="str">
        <f>VLOOKUP(Y63, 'CWM &amp; Location'!B:D, 3, FALSE)</f>
        <v>Carmarthen</v>
      </c>
      <c r="AA63" s="3" t="str">
        <f>IF('Master List'!AK63="", 'Master List'!AJ63, CONCATENATE('Master List'!AJ63, " / ", 'Master List'!AK63))</f>
        <v>Emergency Medicine / Acute Medical Assessment Unit</v>
      </c>
      <c r="AB63" s="3" t="str">
        <f>'Master List'!AL63</f>
        <v>Mr Nigel Waghorne</v>
      </c>
      <c r="AC63" s="3" t="str">
        <f>'Master List'!AO63</f>
        <v>Prince Philip Hospital</v>
      </c>
      <c r="AD63" s="5" t="str">
        <f>VLOOKUP(AC63, 'CWM &amp; Location'!B:D, 3, FALSE)</f>
        <v>Llanelli</v>
      </c>
      <c r="AE63" s="3" t="str">
        <f>IF('Master List'!AQ63="", 'Master List'!AP63, CONCATENATE('Master List'!AP63, " / ", 'Master List'!AQ63))</f>
        <v>Endocrinology and Diabetes Mellitus</v>
      </c>
      <c r="AF63" s="3" t="str">
        <f>'Master List'!AR63</f>
        <v>Dr Akhila Mallipedhi</v>
      </c>
      <c r="AG63" s="3" t="str">
        <f>'Master List'!AU63</f>
        <v>Glangwili General Hospital</v>
      </c>
      <c r="AH63" s="3" t="str">
        <f>VLOOKUP(AG63, 'CWM &amp; Location'!B:D, 3, FALSE)</f>
        <v>Carmarthen</v>
      </c>
      <c r="AI63" s="3" t="str">
        <f>IF('Master List'!AW63="", 'Master List'!AV63, CONCATENATE('Master List'!AV63, " / ", 'Master List'!AW63))</f>
        <v>General (Internal) Medicine / Rehabilitation Medicine</v>
      </c>
      <c r="AJ63" s="3" t="str">
        <f>'Master List'!AX63</f>
        <v>Dr Pagadala Sridhar</v>
      </c>
      <c r="AK63" s="5" t="str">
        <f>IF('Master List'!BA63="", "", 'Master List'!BA63)</f>
        <v/>
      </c>
      <c r="AL63" s="5" t="str">
        <f>IF(AK63="", "", VLOOKUP(AK63, 'CWM &amp; Location'!B:D, 3, FALSE))</f>
        <v/>
      </c>
      <c r="AM63" s="5" t="str">
        <f>IF('Master List'!BB63="", "", 'Master List'!BB63)</f>
        <v/>
      </c>
      <c r="AN63" s="5" t="str">
        <f>IF('Master List'!BC63="", "", 'Master List'!BC63)</f>
        <v/>
      </c>
    </row>
    <row r="64" spans="1:40" ht="29.25" customHeight="1" x14ac:dyDescent="0.25">
      <c r="A64" s="3" t="str">
        <f>'Master List'!A64</f>
        <v>FP</v>
      </c>
      <c r="B64" s="3" t="str">
        <f>'Master List'!D64</f>
        <v>FP/7A2E/021c</v>
      </c>
      <c r="C64" s="3" t="str">
        <f>'Master List'!E64</f>
        <v>WAL/FP/021c</v>
      </c>
      <c r="D64" s="4">
        <v>1</v>
      </c>
      <c r="E64" s="71" t="str">
        <f>CONCATENATE("F1: ",J64,", ",N64,", ",R64,IF(V64="","",", "),IF(V64="","",V64),IF(V64="",""," ("),IF(V64="","",'Master List'!B64),IF(V64="","",")")," | F2: ",AA64,", ",AE64,", ",AI64,IF(AM64="","",", "),IF(AM64="","",AM64),IF(AM64="",""," ("),IF(AM64="","",'Master List'!C64),IF(AM64="","",")"))</f>
        <v>F1: General Surgery / Colorectal Surgery, Anaesthetics / Intensive Care Medicine, General (Internal) Medicine / Respiratory Medicine | F2: General (Internal) Medicine / Rehabilitation Medicine, Emergency Medicine / Acute Medical Assessment Unit, Endocrinology and Diabetes Mellitus</v>
      </c>
      <c r="F64" s="5" t="str">
        <f>'Master List'!H64</f>
        <v>Hywel Dda University Health Board</v>
      </c>
      <c r="G64" s="5" t="str">
        <f>'Master List'!F64</f>
        <v>Mr Usama Mohamed</v>
      </c>
      <c r="H64" s="3" t="str">
        <f>'Master List'!I64</f>
        <v>Prince Philip Hospital / Glangwili General Hospital</v>
      </c>
      <c r="I64" s="3" t="str">
        <f>VLOOKUP(H64, 'CWM &amp; Location'!B:D, 3, FALSE)</f>
        <v>Llanelli / Carmarthen</v>
      </c>
      <c r="J64" s="3" t="str">
        <f>IF('Master List'!K64="", 'Master List'!J64, CONCATENATE('Master List'!J64, " / ", 'Master List'!K64))</f>
        <v>General Surgery / Colorectal Surgery</v>
      </c>
      <c r="K64" s="3" t="str">
        <f>'Master List'!L64</f>
        <v>Mr Usama Mohamed</v>
      </c>
      <c r="L64" s="3" t="str">
        <f>'Master List'!O64</f>
        <v>Glangwili General Hospital</v>
      </c>
      <c r="M64" s="3" t="str">
        <f>VLOOKUP(L64, 'CWM &amp; Location'!B:D, 3, FALSE)</f>
        <v>Carmarthen</v>
      </c>
      <c r="N64" s="3" t="str">
        <f>IF('Master List'!Q64="", 'Master List'!P64, CONCATENATE('Master List'!P64, " / ", 'Master List'!Q64))</f>
        <v>Anaesthetics / Intensive Care Medicine</v>
      </c>
      <c r="O64" s="3" t="str">
        <f>'Master List'!R64</f>
        <v>Dr Alun Thomas</v>
      </c>
      <c r="P64" s="3" t="str">
        <f>'Master List'!U64</f>
        <v>Glangwili General Hospital</v>
      </c>
      <c r="Q64" s="3" t="str">
        <f>VLOOKUP(P64, 'CWM &amp; Location'!B:D, 3, FALSE)</f>
        <v>Carmarthen</v>
      </c>
      <c r="R64" s="3" t="str">
        <f>IF('Master List'!W64="", 'Master List'!V64, CONCATENATE('Master List'!V64, " / ", 'Master List'!W64))</f>
        <v>General (Internal) Medicine / Respiratory Medicine</v>
      </c>
      <c r="S64" s="3" t="str">
        <f>'Master List'!X64</f>
        <v>Dr Gareth Collier</v>
      </c>
      <c r="T64" s="5" t="str">
        <f>IF('Master List'!AA64="", "", 'Master List'!AA64)</f>
        <v/>
      </c>
      <c r="U64" s="5" t="str">
        <f>IF(T64="", "", VLOOKUP(T64, 'CWM &amp; Location'!B:D, 3, FALSE))</f>
        <v/>
      </c>
      <c r="V64" s="5" t="str">
        <f>IF('Master List'!AB64="", "", 'Master List'!AB64)</f>
        <v/>
      </c>
      <c r="W64" s="5" t="str">
        <f>IF('Master List'!AC64="", "", 'Master List'!AC64)</f>
        <v/>
      </c>
      <c r="X64" s="5" t="str">
        <f>IF('Master List'!AF64="", "Supervisor to be confirmed", 'Master List'!AF64)</f>
        <v>Dr Pagadala Sridhar</v>
      </c>
      <c r="Y64" s="3" t="str">
        <f>'Master List'!AI64</f>
        <v>Glangwili General Hospital</v>
      </c>
      <c r="Z64" s="3" t="str">
        <f>VLOOKUP(Y64, 'CWM &amp; Location'!B:D, 3, FALSE)</f>
        <v>Carmarthen</v>
      </c>
      <c r="AA64" s="3" t="str">
        <f>IF('Master List'!AK64="", 'Master List'!AJ64, CONCATENATE('Master List'!AJ64, " / ", 'Master List'!AK64))</f>
        <v>General (Internal) Medicine / Rehabilitation Medicine</v>
      </c>
      <c r="AB64" s="3" t="str">
        <f>'Master List'!AL64</f>
        <v>Dr Pagadala Sridhar</v>
      </c>
      <c r="AC64" s="3" t="str">
        <f>'Master List'!AO64</f>
        <v>Glangwili General Hospital</v>
      </c>
      <c r="AD64" s="5" t="str">
        <f>VLOOKUP(AC64, 'CWM &amp; Location'!B:D, 3, FALSE)</f>
        <v>Carmarthen</v>
      </c>
      <c r="AE64" s="3" t="str">
        <f>IF('Master List'!AQ64="", 'Master List'!AP64, CONCATENATE('Master List'!AP64, " / ", 'Master List'!AQ64))</f>
        <v>Emergency Medicine / Acute Medical Assessment Unit</v>
      </c>
      <c r="AF64" s="3" t="str">
        <f>'Master List'!AR64</f>
        <v>Mr Nigel Waghorne</v>
      </c>
      <c r="AG64" s="3" t="str">
        <f>'Master List'!AU64</f>
        <v>Prince Philip Hospital</v>
      </c>
      <c r="AH64" s="3" t="str">
        <f>VLOOKUP(AG64, 'CWM &amp; Location'!B:D, 3, FALSE)</f>
        <v>Llanelli</v>
      </c>
      <c r="AI64" s="3" t="str">
        <f>IF('Master List'!AW64="", 'Master List'!AV64, CONCATENATE('Master List'!AV64, " / ", 'Master List'!AW64))</f>
        <v>Endocrinology and Diabetes Mellitus</v>
      </c>
      <c r="AJ64" s="3" t="str">
        <f>'Master List'!AX64</f>
        <v>Dr Akhila Mallipedhi</v>
      </c>
      <c r="AK64" s="5" t="str">
        <f>IF('Master List'!BA64="", "", 'Master List'!BA64)</f>
        <v/>
      </c>
      <c r="AL64" s="5" t="str">
        <f>IF(AK64="", "", VLOOKUP(AK64, 'CWM &amp; Location'!B:D, 3, FALSE))</f>
        <v/>
      </c>
      <c r="AM64" s="5" t="str">
        <f>IF('Master List'!BB64="", "", 'Master List'!BB64)</f>
        <v/>
      </c>
      <c r="AN64" s="5" t="str">
        <f>IF('Master List'!BC64="", "", 'Master List'!BC64)</f>
        <v/>
      </c>
    </row>
    <row r="65" spans="1:40" ht="29.25" customHeight="1" x14ac:dyDescent="0.25">
      <c r="A65" s="3" t="str">
        <f>'Master List'!A65</f>
        <v>FP</v>
      </c>
      <c r="B65" s="3" t="str">
        <f>'Master List'!D65</f>
        <v>FP/7A2E/022a</v>
      </c>
      <c r="C65" s="3" t="str">
        <f>'Master List'!E65</f>
        <v>WAL/FP/022a</v>
      </c>
      <c r="D65" s="4">
        <v>1</v>
      </c>
      <c r="E65" s="71" t="str">
        <f>CONCATENATE("F1: ",J65,", ",N65,", ",R65,IF(V65="","",", "),IF(V65="","",V65),IF(V65="",""," ("),IF(V65="","",'Master List'!B65),IF(V65="","",")")," | F2: ",AA65,", ",AE65,", ",AI65,IF(AM65="","",", "),IF(AM65="","",AM65),IF(AM65="",""," ("),IF(AM65="","",'Master List'!C65),IF(AM65="","",")"))</f>
        <v>F1: General (Internal) Medicine / Gastroenterology, General Surgery / Upper Gastro-intestinal Surgery, Otolaryngology | F2: General (Internal) Medicine / Respiratory Medicine, General Practice, General (Internal) Medicine / Geriatric Medicine</v>
      </c>
      <c r="F65" s="5" t="str">
        <f>'Master List'!H65</f>
        <v>Hywel Dda University Health Board</v>
      </c>
      <c r="G65" s="5" t="str">
        <f>'Master List'!F65</f>
        <v>Dr Dafydd Bowen</v>
      </c>
      <c r="H65" s="3" t="str">
        <f>'Master List'!I65</f>
        <v>Glangwili General Hospital</v>
      </c>
      <c r="I65" s="3" t="str">
        <f>VLOOKUP(H65, 'CWM &amp; Location'!B:D, 3, FALSE)</f>
        <v>Carmarthen</v>
      </c>
      <c r="J65" s="3" t="str">
        <f>IF('Master List'!K65="", 'Master List'!J65, CONCATENATE('Master List'!J65, " / ", 'Master List'!K65))</f>
        <v>General (Internal) Medicine / Gastroenterology</v>
      </c>
      <c r="K65" s="3" t="str">
        <f>'Master List'!L65</f>
        <v>Dr Dafydd Bowen</v>
      </c>
      <c r="L65" s="3" t="str">
        <f>'Master List'!O65</f>
        <v>Prince Philip Hospital / Glangwili General Hospital</v>
      </c>
      <c r="M65" s="3" t="str">
        <f>VLOOKUP(L65, 'CWM &amp; Location'!B:D, 3, FALSE)</f>
        <v>Llanelli / Carmarthen</v>
      </c>
      <c r="N65" s="3" t="str">
        <f>IF('Master List'!Q65="", 'Master List'!P65, CONCATENATE('Master List'!P65, " / ", 'Master List'!Q65))</f>
        <v>General Surgery / Upper Gastro-intestinal Surgery</v>
      </c>
      <c r="O65" s="3" t="str">
        <f>'Master List'!R65</f>
        <v>Mr Mark Henwood</v>
      </c>
      <c r="P65" s="3" t="str">
        <f>'Master List'!U65</f>
        <v>Glangwili General Hospital</v>
      </c>
      <c r="Q65" s="3" t="str">
        <f>VLOOKUP(P65, 'CWM &amp; Location'!B:D, 3, FALSE)</f>
        <v>Carmarthen</v>
      </c>
      <c r="R65" s="3" t="str">
        <f>IF('Master List'!W65="", 'Master List'!V65, CONCATENATE('Master List'!V65, " / ", 'Master List'!W65))</f>
        <v>Otolaryngology</v>
      </c>
      <c r="S65" s="3" t="str">
        <f>'Master List'!X65</f>
        <v>Mr Antony Howarth</v>
      </c>
      <c r="T65" s="5" t="str">
        <f>IF('Master List'!AA65="", "", 'Master List'!AA65)</f>
        <v/>
      </c>
      <c r="U65" s="5" t="str">
        <f>IF(T65="", "", VLOOKUP(T65, 'CWM &amp; Location'!B:D, 3, FALSE))</f>
        <v/>
      </c>
      <c r="V65" s="5" t="str">
        <f>IF('Master List'!AB65="", "", 'Master List'!AB65)</f>
        <v/>
      </c>
      <c r="W65" s="5" t="str">
        <f>IF('Master List'!AC65="", "", 'Master List'!AC65)</f>
        <v/>
      </c>
      <c r="X65" s="5" t="str">
        <f>IF('Master List'!AF65="", "Supervisor to be confirmed", 'Master List'!AF65)</f>
        <v>Dr Jonathan Fisher-Black</v>
      </c>
      <c r="Y65" s="3" t="str">
        <f>'Master List'!AI65</f>
        <v>Prince Philip Hospital</v>
      </c>
      <c r="Z65" s="3" t="str">
        <f>VLOOKUP(Y65, 'CWM &amp; Location'!B:D, 3, FALSE)</f>
        <v>Llanelli</v>
      </c>
      <c r="AA65" s="3" t="str">
        <f>IF('Master List'!AK65="", 'Master List'!AJ65, CONCATENATE('Master List'!AJ65, " / ", 'Master List'!AK65))</f>
        <v>General (Internal) Medicine / Respiratory Medicine</v>
      </c>
      <c r="AB65" s="3" t="str">
        <f>'Master List'!AL65</f>
        <v>Dr Jonathan Fisher-Black</v>
      </c>
      <c r="AC65" s="3" t="str">
        <f>'Master List'!AO65</f>
        <v>Meddygfa Teilo (Prince Philip on calls)</v>
      </c>
      <c r="AD65" s="5" t="str">
        <f>VLOOKUP(AC65, 'CWM &amp; Location'!B:D, 3, FALSE)</f>
        <v>Llandeilo (Llanelli)</v>
      </c>
      <c r="AE65" s="3" t="str">
        <f>IF('Master List'!AQ65="", 'Master List'!AP65, CONCATENATE('Master List'!AP65, " / ", 'Master List'!AQ65))</f>
        <v>General Practice</v>
      </c>
      <c r="AF65" s="3" t="str">
        <f>'Master List'!AR65</f>
        <v>Dr Gareth Richards</v>
      </c>
      <c r="AG65" s="3" t="str">
        <f>'Master List'!AU65</f>
        <v>Prince Philip Hospital</v>
      </c>
      <c r="AH65" s="3" t="str">
        <f>VLOOKUP(AG65, 'CWM &amp; Location'!B:D, 3, FALSE)</f>
        <v>Llanelli</v>
      </c>
      <c r="AI65" s="3" t="str">
        <f>IF('Master List'!AW65="", 'Master List'!AV65, CONCATENATE('Master List'!AV65, " / ", 'Master List'!AW65))</f>
        <v>General (Internal) Medicine / Geriatric Medicine</v>
      </c>
      <c r="AJ65" s="3" t="str">
        <f>'Master List'!AX65</f>
        <v>Dr Senthil Kumar Subbarayan</v>
      </c>
      <c r="AK65" s="5" t="str">
        <f>IF('Master List'!BA65="", "", 'Master List'!BA65)</f>
        <v/>
      </c>
      <c r="AL65" s="5" t="str">
        <f>IF(AK65="", "", VLOOKUP(AK65, 'CWM &amp; Location'!B:D, 3, FALSE))</f>
        <v/>
      </c>
      <c r="AM65" s="5" t="str">
        <f>IF('Master List'!BB65="", "", 'Master List'!BB65)</f>
        <v/>
      </c>
      <c r="AN65" s="5" t="str">
        <f>IF('Master List'!BC65="", "", 'Master List'!BC65)</f>
        <v/>
      </c>
    </row>
    <row r="66" spans="1:40" ht="29.25" customHeight="1" x14ac:dyDescent="0.25">
      <c r="A66" s="3" t="str">
        <f>'Master List'!A66</f>
        <v>FP</v>
      </c>
      <c r="B66" s="3" t="str">
        <f>'Master List'!D66</f>
        <v>FP/7A2E/022b</v>
      </c>
      <c r="C66" s="3" t="str">
        <f>'Master List'!E66</f>
        <v>WAL/FP/022b</v>
      </c>
      <c r="D66" s="4">
        <v>1</v>
      </c>
      <c r="E66" s="71" t="str">
        <f>CONCATENATE("F1: ",J66,", ",N66,", ",R66,IF(V66="","",", "),IF(V66="","",V66),IF(V66="",""," ("),IF(V66="","",'Master List'!B66),IF(V66="","",")")," | F2: ",AA66,", ",AE66,", ",AI66,IF(AM66="","",", "),IF(AM66="","",AM66),IF(AM66="",""," ("),IF(AM66="","",'Master List'!C66),IF(AM66="","",")"))</f>
        <v>F1: Otolaryngology, General (Internal) Medicine / Gastroenterology, General Surgery / Upper Gastro-intestinal Surgery | F2: General (Internal) Medicine / Geriatric Medicine, General (Internal) Medicine / Respiratory Medicine, General Practice</v>
      </c>
      <c r="F66" s="5" t="str">
        <f>'Master List'!H66</f>
        <v>Hywel Dda University Health Board</v>
      </c>
      <c r="G66" s="5" t="str">
        <f>'Master List'!F66</f>
        <v>Mr Antony Howarth</v>
      </c>
      <c r="H66" s="3" t="str">
        <f>'Master List'!I66</f>
        <v>Glangwili General Hospital</v>
      </c>
      <c r="I66" s="3" t="str">
        <f>VLOOKUP(H66, 'CWM &amp; Location'!B:D, 3, FALSE)</f>
        <v>Carmarthen</v>
      </c>
      <c r="J66" s="3" t="str">
        <f>IF('Master List'!K66="", 'Master List'!J66, CONCATENATE('Master List'!J66, " / ", 'Master List'!K66))</f>
        <v>Otolaryngology</v>
      </c>
      <c r="K66" s="3" t="str">
        <f>'Master List'!L66</f>
        <v>Mr Antony Howarth</v>
      </c>
      <c r="L66" s="3" t="str">
        <f>'Master List'!O66</f>
        <v>Glangwili General Hospital</v>
      </c>
      <c r="M66" s="3" t="str">
        <f>VLOOKUP(L66, 'CWM &amp; Location'!B:D, 3, FALSE)</f>
        <v>Carmarthen</v>
      </c>
      <c r="N66" s="3" t="str">
        <f>IF('Master List'!Q66="", 'Master List'!P66, CONCATENATE('Master List'!P66, " / ", 'Master List'!Q66))</f>
        <v>General (Internal) Medicine / Gastroenterology</v>
      </c>
      <c r="O66" s="3" t="str">
        <f>'Master List'!R66</f>
        <v>Dr Dafydd Bowen</v>
      </c>
      <c r="P66" s="3" t="str">
        <f>'Master List'!U66</f>
        <v>Prince Philip Hospital / Glangwili General Hospital</v>
      </c>
      <c r="Q66" s="3" t="str">
        <f>VLOOKUP(P66, 'CWM &amp; Location'!B:D, 3, FALSE)</f>
        <v>Llanelli / Carmarthen</v>
      </c>
      <c r="R66" s="3" t="str">
        <f>IF('Master List'!W66="", 'Master List'!V66, CONCATENATE('Master List'!V66, " / ", 'Master List'!W66))</f>
        <v>General Surgery / Upper Gastro-intestinal Surgery</v>
      </c>
      <c r="S66" s="3" t="str">
        <f>'Master List'!X66</f>
        <v>Mr Mark Henwood</v>
      </c>
      <c r="T66" s="5" t="str">
        <f>IF('Master List'!AA66="", "", 'Master List'!AA66)</f>
        <v/>
      </c>
      <c r="U66" s="5" t="str">
        <f>IF(T66="", "", VLOOKUP(T66, 'CWM &amp; Location'!B:D, 3, FALSE))</f>
        <v/>
      </c>
      <c r="V66" s="5" t="str">
        <f>IF('Master List'!AB66="", "", 'Master List'!AB66)</f>
        <v/>
      </c>
      <c r="W66" s="5" t="str">
        <f>IF('Master List'!AC66="", "", 'Master List'!AC66)</f>
        <v/>
      </c>
      <c r="X66" s="5" t="str">
        <f>IF('Master List'!AF66="", "Supervisor to be confirmed", 'Master List'!AF66)</f>
        <v>Dr Senthil Kumar Subbarayan</v>
      </c>
      <c r="Y66" s="3" t="str">
        <f>'Master List'!AI66</f>
        <v>Prince Philip Hospital</v>
      </c>
      <c r="Z66" s="3" t="str">
        <f>VLOOKUP(Y66, 'CWM &amp; Location'!B:D, 3, FALSE)</f>
        <v>Llanelli</v>
      </c>
      <c r="AA66" s="3" t="str">
        <f>IF('Master List'!AK66="", 'Master List'!AJ66, CONCATENATE('Master List'!AJ66, " / ", 'Master List'!AK66))</f>
        <v>General (Internal) Medicine / Geriatric Medicine</v>
      </c>
      <c r="AB66" s="3" t="str">
        <f>'Master List'!AL66</f>
        <v>Dr Senthil Kumar Subbarayan</v>
      </c>
      <c r="AC66" s="3" t="str">
        <f>'Master List'!AO66</f>
        <v>Prince Philip Hospital</v>
      </c>
      <c r="AD66" s="5" t="str">
        <f>VLOOKUP(AC66, 'CWM &amp; Location'!B:D, 3, FALSE)</f>
        <v>Llanelli</v>
      </c>
      <c r="AE66" s="3" t="str">
        <f>IF('Master List'!AQ66="", 'Master List'!AP66, CONCATENATE('Master List'!AP66, " / ", 'Master List'!AQ66))</f>
        <v>General (Internal) Medicine / Respiratory Medicine</v>
      </c>
      <c r="AF66" s="3" t="str">
        <f>'Master List'!AR66</f>
        <v>Dr Jonathan Fisher-Black</v>
      </c>
      <c r="AG66" s="3" t="str">
        <f>'Master List'!AU66</f>
        <v>Meddygfa Teilo (Prince Philip on calls)</v>
      </c>
      <c r="AH66" s="3" t="str">
        <f>VLOOKUP(AG66, 'CWM &amp; Location'!B:D, 3, FALSE)</f>
        <v>Llandeilo (Llanelli)</v>
      </c>
      <c r="AI66" s="3" t="str">
        <f>IF('Master List'!AW66="", 'Master List'!AV66, CONCATENATE('Master List'!AV66, " / ", 'Master List'!AW66))</f>
        <v>General Practice</v>
      </c>
      <c r="AJ66" s="3" t="str">
        <f>'Master List'!AX66</f>
        <v>Dr Gareth Richards</v>
      </c>
      <c r="AK66" s="5" t="str">
        <f>IF('Master List'!BA66="", "", 'Master List'!BA66)</f>
        <v/>
      </c>
      <c r="AL66" s="5" t="str">
        <f>IF(AK66="", "", VLOOKUP(AK66, 'CWM &amp; Location'!B:D, 3, FALSE))</f>
        <v/>
      </c>
      <c r="AM66" s="5" t="str">
        <f>IF('Master List'!BB66="", "", 'Master List'!BB66)</f>
        <v/>
      </c>
      <c r="AN66" s="5" t="str">
        <f>IF('Master List'!BC66="", "", 'Master List'!BC66)</f>
        <v/>
      </c>
    </row>
    <row r="67" spans="1:40" ht="29.25" customHeight="1" x14ac:dyDescent="0.25">
      <c r="A67" s="3" t="str">
        <f>'Master List'!A67</f>
        <v>FP</v>
      </c>
      <c r="B67" s="3" t="str">
        <f>'Master List'!D67</f>
        <v>FP/7A2E/022c</v>
      </c>
      <c r="C67" s="3" t="str">
        <f>'Master List'!E67</f>
        <v>WAL/FP/022c</v>
      </c>
      <c r="D67" s="4">
        <v>1</v>
      </c>
      <c r="E67" s="71" t="str">
        <f>CONCATENATE("F1: ",J67,", ",N67,", ",R67,IF(V67="","",", "),IF(V67="","",V67),IF(V67="",""," ("),IF(V67="","",'Master List'!B67),IF(V67="","",")")," | F2: ",AA67,", ",AE67,", ",AI67,IF(AM67="","",", "),IF(AM67="","",AM67),IF(AM67="",""," ("),IF(AM67="","",'Master List'!C67),IF(AM67="","",")"))</f>
        <v>F1: General Surgery / Upper Gastro-intestinal Surgery, Otolaryngology, General (Internal) Medicine / Gastroenterology | F2: General Practice, General (Internal) Medicine / Geriatric Medicine, General (Internal) Medicine / Respiratory Medicine</v>
      </c>
      <c r="F67" s="5" t="str">
        <f>'Master List'!H67</f>
        <v>Hywel Dda University Health Board</v>
      </c>
      <c r="G67" s="5" t="str">
        <f>'Master List'!F67</f>
        <v>Mr Mark Henwood</v>
      </c>
      <c r="H67" s="3" t="str">
        <f>'Master List'!I67</f>
        <v>Prince Philip Hospital / Glangwili General Hospital</v>
      </c>
      <c r="I67" s="3" t="str">
        <f>VLOOKUP(H67, 'CWM &amp; Location'!B:D, 3, FALSE)</f>
        <v>Llanelli / Carmarthen</v>
      </c>
      <c r="J67" s="3" t="str">
        <f>IF('Master List'!K67="", 'Master List'!J67, CONCATENATE('Master List'!J67, " / ", 'Master List'!K67))</f>
        <v>General Surgery / Upper Gastro-intestinal Surgery</v>
      </c>
      <c r="K67" s="3" t="str">
        <f>'Master List'!L67</f>
        <v>Mr Mark Henwood</v>
      </c>
      <c r="L67" s="3" t="str">
        <f>'Master List'!O67</f>
        <v>Glangwili General Hospital</v>
      </c>
      <c r="M67" s="3" t="str">
        <f>VLOOKUP(L67, 'CWM &amp; Location'!B:D, 3, FALSE)</f>
        <v>Carmarthen</v>
      </c>
      <c r="N67" s="3" t="str">
        <f>IF('Master List'!Q67="", 'Master List'!P67, CONCATENATE('Master List'!P67, " / ", 'Master List'!Q67))</f>
        <v>Otolaryngology</v>
      </c>
      <c r="O67" s="3" t="str">
        <f>'Master List'!R67</f>
        <v>Mr Antony Howarth</v>
      </c>
      <c r="P67" s="3" t="str">
        <f>'Master List'!U67</f>
        <v>Glangwili General Hospital</v>
      </c>
      <c r="Q67" s="3" t="str">
        <f>VLOOKUP(P67, 'CWM &amp; Location'!B:D, 3, FALSE)</f>
        <v>Carmarthen</v>
      </c>
      <c r="R67" s="3" t="str">
        <f>IF('Master List'!W67="", 'Master List'!V67, CONCATENATE('Master List'!V67, " / ", 'Master List'!W67))</f>
        <v>General (Internal) Medicine / Gastroenterology</v>
      </c>
      <c r="S67" s="3" t="str">
        <f>'Master List'!X67</f>
        <v>Dr Dafydd Bowen</v>
      </c>
      <c r="T67" s="5" t="str">
        <f>IF('Master List'!AA67="", "", 'Master List'!AA67)</f>
        <v/>
      </c>
      <c r="U67" s="5" t="str">
        <f>IF(T67="", "", VLOOKUP(T67, 'CWM &amp; Location'!B:D, 3, FALSE))</f>
        <v/>
      </c>
      <c r="V67" s="5" t="str">
        <f>IF('Master List'!AB67="", "", 'Master List'!AB67)</f>
        <v/>
      </c>
      <c r="W67" s="5" t="str">
        <f>IF('Master List'!AC67="", "", 'Master List'!AC67)</f>
        <v/>
      </c>
      <c r="X67" s="5" t="str">
        <f>IF('Master List'!AF67="", "Supervisor to be confirmed", 'Master List'!AF67)</f>
        <v>Dr Gareth Richards</v>
      </c>
      <c r="Y67" s="3" t="str">
        <f>'Master List'!AI67</f>
        <v>Meddygfa Teilo (Prince Philip on calls)</v>
      </c>
      <c r="Z67" s="3" t="str">
        <f>VLOOKUP(Y67, 'CWM &amp; Location'!B:D, 3, FALSE)</f>
        <v>Llandeilo (Llanelli)</v>
      </c>
      <c r="AA67" s="3" t="str">
        <f>IF('Master List'!AK67="", 'Master List'!AJ67, CONCATENATE('Master List'!AJ67, " / ", 'Master List'!AK67))</f>
        <v>General Practice</v>
      </c>
      <c r="AB67" s="3" t="str">
        <f>'Master List'!AL67</f>
        <v>Dr Gareth Richards</v>
      </c>
      <c r="AC67" s="3" t="str">
        <f>'Master List'!AO67</f>
        <v>Prince Philip Hospital</v>
      </c>
      <c r="AD67" s="5" t="str">
        <f>VLOOKUP(AC67, 'CWM &amp; Location'!B:D, 3, FALSE)</f>
        <v>Llanelli</v>
      </c>
      <c r="AE67" s="3" t="str">
        <f>IF('Master List'!AQ67="", 'Master List'!AP67, CONCATENATE('Master List'!AP67, " / ", 'Master List'!AQ67))</f>
        <v>General (Internal) Medicine / Geriatric Medicine</v>
      </c>
      <c r="AF67" s="3" t="str">
        <f>'Master List'!AR67</f>
        <v>Dr Senthil Kumar Subbarayan</v>
      </c>
      <c r="AG67" s="3" t="str">
        <f>'Master List'!AU67</f>
        <v>Prince Philip Hospital</v>
      </c>
      <c r="AH67" s="3" t="str">
        <f>VLOOKUP(AG67, 'CWM &amp; Location'!B:D, 3, FALSE)</f>
        <v>Llanelli</v>
      </c>
      <c r="AI67" s="3" t="str">
        <f>IF('Master List'!AW67="", 'Master List'!AV67, CONCATENATE('Master List'!AV67, " / ", 'Master List'!AW67))</f>
        <v>General (Internal) Medicine / Respiratory Medicine</v>
      </c>
      <c r="AJ67" s="3" t="str">
        <f>'Master List'!AX67</f>
        <v>Dr Jonathan Fisher-Black</v>
      </c>
      <c r="AK67" s="5" t="str">
        <f>IF('Master List'!BA67="", "", 'Master List'!BA67)</f>
        <v/>
      </c>
      <c r="AL67" s="5" t="str">
        <f>IF(AK67="", "", VLOOKUP(AK67, 'CWM &amp; Location'!B:D, 3, FALSE))</f>
        <v/>
      </c>
      <c r="AM67" s="5" t="str">
        <f>IF('Master List'!BB67="", "", 'Master List'!BB67)</f>
        <v/>
      </c>
      <c r="AN67" s="5" t="str">
        <f>IF('Master List'!BC67="", "", 'Master List'!BC67)</f>
        <v/>
      </c>
    </row>
    <row r="68" spans="1:40" ht="29.25" customHeight="1" x14ac:dyDescent="0.25">
      <c r="A68" s="3" t="str">
        <f>'Master List'!A68</f>
        <v>FP</v>
      </c>
      <c r="B68" s="3" t="str">
        <f>'Master List'!D68</f>
        <v>FP/7A2E/023a</v>
      </c>
      <c r="C68" s="3" t="str">
        <f>'Master List'!E68</f>
        <v>WAL/FP/023a</v>
      </c>
      <c r="D68" s="4">
        <v>1</v>
      </c>
      <c r="E68" s="71" t="str">
        <f>CONCATENATE("F1: ",J68,", ",N68,", ",R68,IF(V68="","",", "),IF(V68="","",V68),IF(V68="",""," ("),IF(V68="","",'Master List'!B68),IF(V68="","",")")," | F2: ",AA68,", ",AE68,", ",AI68,IF(AM68="","",", "),IF(AM68="","",AM68),IF(AM68="",""," ("),IF(AM68="","",'Master List'!C68),IF(AM68="","",")"))</f>
        <v>F1: General (Internal) Medicine / Respiratory Medicine, General Surgery / Colorectal Surgery, Palliative Medicine / Haematology | F2: General Psychiatry, Geriatric Medicine, Emergency Medicine / Minor Injury Unit</v>
      </c>
      <c r="F68" s="5" t="str">
        <f>'Master List'!H68</f>
        <v>Hywel Dda University Health Board</v>
      </c>
      <c r="G68" s="5" t="str">
        <f>'Master List'!F68</f>
        <v>Dr Jonathan  Fisher-Black</v>
      </c>
      <c r="H68" s="3" t="str">
        <f>'Master List'!I68</f>
        <v>Prince Philip Hospital</v>
      </c>
      <c r="I68" s="3" t="str">
        <f>VLOOKUP(H68, 'CWM &amp; Location'!B:D, 3, FALSE)</f>
        <v>Llanelli</v>
      </c>
      <c r="J68" s="3" t="str">
        <f>IF('Master List'!K68="", 'Master List'!J68, CONCATENATE('Master List'!J68, " / ", 'Master List'!K68))</f>
        <v>General (Internal) Medicine / Respiratory Medicine</v>
      </c>
      <c r="K68" s="3" t="str">
        <f>'Master List'!L68</f>
        <v>Dr Jonathan  Fisher-Black</v>
      </c>
      <c r="L68" s="3" t="str">
        <f>'Master List'!O68</f>
        <v>Prince Philip Hospital / Glangwili General Hospital</v>
      </c>
      <c r="M68" s="3" t="str">
        <f>VLOOKUP(L68, 'CWM &amp; Location'!B:D, 3, FALSE)</f>
        <v>Llanelli / Carmarthen</v>
      </c>
      <c r="N68" s="3" t="str">
        <f>IF('Master List'!Q68="", 'Master List'!P68, CONCATENATE('Master List'!P68, " / ", 'Master List'!Q68))</f>
        <v>General Surgery / Colorectal Surgery</v>
      </c>
      <c r="O68" s="3" t="str">
        <f>'Master List'!R68</f>
        <v>Mr Pawan Rao</v>
      </c>
      <c r="P68" s="3" t="str">
        <f>'Master List'!U68</f>
        <v>Prince Philip Hospital</v>
      </c>
      <c r="Q68" s="3" t="str">
        <f>VLOOKUP(P68, 'CWM &amp; Location'!B:D, 3, FALSE)</f>
        <v>Llanelli</v>
      </c>
      <c r="R68" s="3" t="str">
        <f>IF('Master List'!W68="", 'Master List'!V68, CONCATENATE('Master List'!V68, " / ", 'Master List'!W68))</f>
        <v>Palliative Medicine / Haematology</v>
      </c>
      <c r="S68" s="3" t="str">
        <f>'Master List'!X68</f>
        <v>Dr Rhian Fuge</v>
      </c>
      <c r="T68" s="5" t="str">
        <f>IF('Master List'!AA68="", "", 'Master List'!AA68)</f>
        <v/>
      </c>
      <c r="U68" s="5" t="str">
        <f>IF(T68="", "", VLOOKUP(T68, 'CWM &amp; Location'!B:D, 3, FALSE))</f>
        <v/>
      </c>
      <c r="V68" s="5" t="str">
        <f>IF('Master List'!AB68="", "", 'Master List'!AB68)</f>
        <v/>
      </c>
      <c r="W68" s="5" t="str">
        <f>IF('Master List'!AC68="", "", 'Master List'!AC68)</f>
        <v/>
      </c>
      <c r="X68" s="5" t="str">
        <f>IF('Master List'!AF68="", "Supervisor to be confirmed", 'Master List'!AF68)</f>
        <v>Dr Padmavathy Srinivasalu Gopinath</v>
      </c>
      <c r="Y68" s="3" t="str">
        <f>'Master List'!AI68</f>
        <v>Prince Philip Hospital</v>
      </c>
      <c r="Z68" s="3" t="str">
        <f>VLOOKUP(Y68, 'CWM &amp; Location'!B:D, 3, FALSE)</f>
        <v>Llanelli</v>
      </c>
      <c r="AA68" s="3" t="str">
        <f>IF('Master List'!AK68="", 'Master List'!AJ68, CONCATENATE('Master List'!AJ68, " / ", 'Master List'!AK68))</f>
        <v>General Psychiatry</v>
      </c>
      <c r="AB68" s="3" t="str">
        <f>'Master List'!AL68</f>
        <v>Dr Padmavathy Srinivasalu Gopinath</v>
      </c>
      <c r="AC68" s="3" t="str">
        <f>'Master List'!AO68</f>
        <v>Prince Philip Hospital</v>
      </c>
      <c r="AD68" s="5" t="str">
        <f>VLOOKUP(AC68, 'CWM &amp; Location'!B:D, 3, FALSE)</f>
        <v>Llanelli</v>
      </c>
      <c r="AE68" s="3" t="str">
        <f>IF('Master List'!AQ68="", 'Master List'!AP68, CONCATENATE('Master List'!AP68, " / ", 'Master List'!AQ68))</f>
        <v>Geriatric Medicine</v>
      </c>
      <c r="AF68" s="3" t="str">
        <f>'Master List'!AR68</f>
        <v>Dr M Sheehan</v>
      </c>
      <c r="AG68" s="3" t="str">
        <f>'Master List'!AU68</f>
        <v>Prince Philip Hospital</v>
      </c>
      <c r="AH68" s="3" t="str">
        <f>VLOOKUP(AG68, 'CWM &amp; Location'!B:D, 3, FALSE)</f>
        <v>Llanelli</v>
      </c>
      <c r="AI68" s="3" t="str">
        <f>IF('Master List'!AW68="", 'Master List'!AV68, CONCATENATE('Master List'!AV68, " / ", 'Master List'!AW68))</f>
        <v>Emergency Medicine / Minor Injury Unit</v>
      </c>
      <c r="AJ68" s="3" t="str">
        <f>'Master List'!AX68</f>
        <v>Dr Sanchia Morris</v>
      </c>
      <c r="AK68" s="5" t="str">
        <f>IF('Master List'!BA68="", "", 'Master List'!BA68)</f>
        <v/>
      </c>
      <c r="AL68" s="5" t="str">
        <f>IF(AK68="", "", VLOOKUP(AK68, 'CWM &amp; Location'!B:D, 3, FALSE))</f>
        <v/>
      </c>
      <c r="AM68" s="5" t="str">
        <f>IF('Master List'!BB68="", "", 'Master List'!BB68)</f>
        <v/>
      </c>
      <c r="AN68" s="5" t="str">
        <f>IF('Master List'!BC68="", "", 'Master List'!BC68)</f>
        <v/>
      </c>
    </row>
    <row r="69" spans="1:40" ht="29.25" customHeight="1" x14ac:dyDescent="0.25">
      <c r="A69" s="3" t="str">
        <f>'Master List'!A69</f>
        <v>FP</v>
      </c>
      <c r="B69" s="3" t="str">
        <f>'Master List'!D69</f>
        <v>FP/7A2E/023b</v>
      </c>
      <c r="C69" s="3" t="str">
        <f>'Master List'!E69</f>
        <v>WAL/FP/023b</v>
      </c>
      <c r="D69" s="4">
        <v>1</v>
      </c>
      <c r="E69" s="71" t="str">
        <f>CONCATENATE("F1: ",J69,", ",N69,", ",R69,IF(V69="","",", "),IF(V69="","",V69),IF(V69="",""," ("),IF(V69="","",'Master List'!B69),IF(V69="","",")")," | F2: ",AA69,", ",AE69,", ",AI69,IF(AM69="","",", "),IF(AM69="","",AM69),IF(AM69="",""," ("),IF(AM69="","",'Master List'!C69),IF(AM69="","",")"))</f>
        <v>F1: Palliative Medicine / Haematology, General (Internal) Medicine / Respiratory Medicine, General Surgery / Colorectal Surgery | F2: Emergency Medicine / Minor Injury Unit, General Psychiatry, Geriatric Medicine</v>
      </c>
      <c r="F69" s="5" t="str">
        <f>'Master List'!H69</f>
        <v>Hywel Dda University Health Board</v>
      </c>
      <c r="G69" s="5" t="str">
        <f>'Master List'!F69</f>
        <v>Dr Rhian Fuge</v>
      </c>
      <c r="H69" s="3" t="str">
        <f>'Master List'!I69</f>
        <v>Prince Philip Hospital</v>
      </c>
      <c r="I69" s="3" t="str">
        <f>VLOOKUP(H69, 'CWM &amp; Location'!B:D, 3, FALSE)</f>
        <v>Llanelli</v>
      </c>
      <c r="J69" s="3" t="str">
        <f>IF('Master List'!K69="", 'Master List'!J69, CONCATENATE('Master List'!J69, " / ", 'Master List'!K69))</f>
        <v>Palliative Medicine / Haematology</v>
      </c>
      <c r="K69" s="3" t="str">
        <f>'Master List'!L69</f>
        <v>Dr Rhian Fuge</v>
      </c>
      <c r="L69" s="3" t="str">
        <f>'Master List'!O69</f>
        <v>Prince Philip Hospital</v>
      </c>
      <c r="M69" s="3" t="str">
        <f>VLOOKUP(L69, 'CWM &amp; Location'!B:D, 3, FALSE)</f>
        <v>Llanelli</v>
      </c>
      <c r="N69" s="3" t="str">
        <f>IF('Master List'!Q69="", 'Master List'!P69, CONCATENATE('Master List'!P69, " / ", 'Master List'!Q69))</f>
        <v>General (Internal) Medicine / Respiratory Medicine</v>
      </c>
      <c r="O69" s="3" t="str">
        <f>'Master List'!R69</f>
        <v>Dr Jonathan  Fisher-Black</v>
      </c>
      <c r="P69" s="3" t="str">
        <f>'Master List'!U69</f>
        <v>Prince Philip Hospital / Glangwili General Hospital</v>
      </c>
      <c r="Q69" s="3" t="str">
        <f>VLOOKUP(P69, 'CWM &amp; Location'!B:D, 3, FALSE)</f>
        <v>Llanelli / Carmarthen</v>
      </c>
      <c r="R69" s="3" t="str">
        <f>IF('Master List'!W69="", 'Master List'!V69, CONCATENATE('Master List'!V69, " / ", 'Master List'!W69))</f>
        <v>General Surgery / Colorectal Surgery</v>
      </c>
      <c r="S69" s="3" t="str">
        <f>'Master List'!X69</f>
        <v>Mr Pawan Rao</v>
      </c>
      <c r="T69" s="5" t="str">
        <f>IF('Master List'!AA69="", "", 'Master List'!AA69)</f>
        <v/>
      </c>
      <c r="U69" s="5" t="str">
        <f>IF(T69="", "", VLOOKUP(T69, 'CWM &amp; Location'!B:D, 3, FALSE))</f>
        <v/>
      </c>
      <c r="V69" s="5" t="str">
        <f>IF('Master List'!AB69="", "", 'Master List'!AB69)</f>
        <v/>
      </c>
      <c r="W69" s="5" t="str">
        <f>IF('Master List'!AC69="", "", 'Master List'!AC69)</f>
        <v/>
      </c>
      <c r="X69" s="5" t="str">
        <f>IF('Master List'!AF69="", "Supervisor to be confirmed", 'Master List'!AF69)</f>
        <v>Dr Sanchia Osborn</v>
      </c>
      <c r="Y69" s="3" t="str">
        <f>'Master List'!AI69</f>
        <v>Prince Philip Hospital</v>
      </c>
      <c r="Z69" s="3" t="str">
        <f>VLOOKUP(Y69, 'CWM &amp; Location'!B:D, 3, FALSE)</f>
        <v>Llanelli</v>
      </c>
      <c r="AA69" s="3" t="str">
        <f>IF('Master List'!AK69="", 'Master List'!AJ69, CONCATENATE('Master List'!AJ69, " / ", 'Master List'!AK69))</f>
        <v>Emergency Medicine / Minor Injury Unit</v>
      </c>
      <c r="AB69" s="3" t="str">
        <f>'Master List'!AL69</f>
        <v>Dr Sanchia Osborn</v>
      </c>
      <c r="AC69" s="3" t="str">
        <f>'Master List'!AO69</f>
        <v>Prince Philip Hospital</v>
      </c>
      <c r="AD69" s="5" t="str">
        <f>VLOOKUP(AC69, 'CWM &amp; Location'!B:D, 3, FALSE)</f>
        <v>Llanelli</v>
      </c>
      <c r="AE69" s="3" t="str">
        <f>IF('Master List'!AQ69="", 'Master List'!AP69, CONCATENATE('Master List'!AP69, " / ", 'Master List'!AQ69))</f>
        <v>General Psychiatry</v>
      </c>
      <c r="AF69" s="3" t="str">
        <f>'Master List'!AR69</f>
        <v>Dr Padmavathy Srinivasalu Gopinath</v>
      </c>
      <c r="AG69" s="3" t="str">
        <f>'Master List'!AU69</f>
        <v>Prince Philip Hospital</v>
      </c>
      <c r="AH69" s="3" t="str">
        <f>VLOOKUP(AG69, 'CWM &amp; Location'!B:D, 3, FALSE)</f>
        <v>Llanelli</v>
      </c>
      <c r="AI69" s="3" t="str">
        <f>IF('Master List'!AW69="", 'Master List'!AV69, CONCATENATE('Master List'!AV69, " / ", 'Master List'!AW69))</f>
        <v>Geriatric Medicine</v>
      </c>
      <c r="AJ69" s="3" t="str">
        <f>'Master List'!AX69</f>
        <v>Dr M Sheehan</v>
      </c>
      <c r="AK69" s="5" t="str">
        <f>IF('Master List'!BA69="", "", 'Master List'!BA69)</f>
        <v/>
      </c>
      <c r="AL69" s="5" t="str">
        <f>IF(AK69="", "", VLOOKUP(AK69, 'CWM &amp; Location'!B:D, 3, FALSE))</f>
        <v/>
      </c>
      <c r="AM69" s="5" t="str">
        <f>IF('Master List'!BB69="", "", 'Master List'!BB69)</f>
        <v/>
      </c>
      <c r="AN69" s="5" t="str">
        <f>IF('Master List'!BC69="", "", 'Master List'!BC69)</f>
        <v/>
      </c>
    </row>
    <row r="70" spans="1:40" ht="29.25" customHeight="1" x14ac:dyDescent="0.25">
      <c r="A70" s="3" t="str">
        <f>'Master List'!A70</f>
        <v>FP</v>
      </c>
      <c r="B70" s="3" t="str">
        <f>'Master List'!D70</f>
        <v>FP/7A2E/023c</v>
      </c>
      <c r="C70" s="3" t="str">
        <f>'Master List'!E70</f>
        <v>WAL/FP/023c</v>
      </c>
      <c r="D70" s="4">
        <v>1</v>
      </c>
      <c r="E70" s="71" t="str">
        <f>CONCATENATE("F1: ",J70,", ",N70,", ",R70,IF(V70="","",", "),IF(V70="","",V70),IF(V70="",""," ("),IF(V70="","",'Master List'!B70),IF(V70="","",")")," | F2: ",AA70,", ",AE70,", ",AI70,IF(AM70="","",", "),IF(AM70="","",AM70),IF(AM70="",""," ("),IF(AM70="","",'Master List'!C70),IF(AM70="","",")"))</f>
        <v>F1: General Surgery / Colorectal Surgery, Palliative Medicine / Haematology, General (Internal) Medicine / Respiratory Medicine | F2: Geriatric Medicine, Emergency Medicine / Minor Injury Unit, General Psychiatry</v>
      </c>
      <c r="F70" s="5" t="str">
        <f>'Master List'!H70</f>
        <v>Hywel Dda University Health Board</v>
      </c>
      <c r="G70" s="5" t="str">
        <f>'Master List'!F70</f>
        <v>Mr Pawan Rao</v>
      </c>
      <c r="H70" s="3" t="str">
        <f>'Master List'!I70</f>
        <v>Prince Philip Hospital / Glangwili General Hospital</v>
      </c>
      <c r="I70" s="3" t="str">
        <f>VLOOKUP(H70, 'CWM &amp; Location'!B:D, 3, FALSE)</f>
        <v>Llanelli / Carmarthen</v>
      </c>
      <c r="J70" s="3" t="str">
        <f>IF('Master List'!K70="", 'Master List'!J70, CONCATENATE('Master List'!J70, " / ", 'Master List'!K70))</f>
        <v>General Surgery / Colorectal Surgery</v>
      </c>
      <c r="K70" s="3" t="str">
        <f>'Master List'!L70</f>
        <v>Mr Pawan Rao</v>
      </c>
      <c r="L70" s="3" t="str">
        <f>'Master List'!O70</f>
        <v>Prince Philip Hospital</v>
      </c>
      <c r="M70" s="3" t="str">
        <f>VLOOKUP(L70, 'CWM &amp; Location'!B:D, 3, FALSE)</f>
        <v>Llanelli</v>
      </c>
      <c r="N70" s="3" t="str">
        <f>IF('Master List'!Q70="", 'Master List'!P70, CONCATENATE('Master List'!P70, " / ", 'Master List'!Q70))</f>
        <v>Palliative Medicine / Haematology</v>
      </c>
      <c r="O70" s="3" t="str">
        <f>'Master List'!R70</f>
        <v>Dr Rhian Fuge</v>
      </c>
      <c r="P70" s="3" t="str">
        <f>'Master List'!U70</f>
        <v>Prince Philip Hospital</v>
      </c>
      <c r="Q70" s="3" t="str">
        <f>VLOOKUP(P70, 'CWM &amp; Location'!B:D, 3, FALSE)</f>
        <v>Llanelli</v>
      </c>
      <c r="R70" s="3" t="str">
        <f>IF('Master List'!W70="", 'Master List'!V70, CONCATENATE('Master List'!V70, " / ", 'Master List'!W70))</f>
        <v>General (Internal) Medicine / Respiratory Medicine</v>
      </c>
      <c r="S70" s="3" t="str">
        <f>'Master List'!X70</f>
        <v>Dr Jonathan  Fisher-Black</v>
      </c>
      <c r="T70" s="5" t="str">
        <f>IF('Master List'!AA70="", "", 'Master List'!AA70)</f>
        <v/>
      </c>
      <c r="U70" s="5" t="str">
        <f>IF(T70="", "", VLOOKUP(T70, 'CWM &amp; Location'!B:D, 3, FALSE))</f>
        <v/>
      </c>
      <c r="V70" s="5" t="str">
        <f>IF('Master List'!AB70="", "", 'Master List'!AB70)</f>
        <v/>
      </c>
      <c r="W70" s="5" t="str">
        <f>IF('Master List'!AC70="", "", 'Master List'!AC70)</f>
        <v/>
      </c>
      <c r="X70" s="5" t="str">
        <f>IF('Master List'!AF70="", "Supervisor to be confirmed", 'Master List'!AF70)</f>
        <v>Dr M Sheehan</v>
      </c>
      <c r="Y70" s="3" t="str">
        <f>'Master List'!AI70</f>
        <v>Prince Philip Hospital</v>
      </c>
      <c r="Z70" s="3" t="str">
        <f>VLOOKUP(Y70, 'CWM &amp; Location'!B:D, 3, FALSE)</f>
        <v>Llanelli</v>
      </c>
      <c r="AA70" s="3" t="str">
        <f>IF('Master List'!AK70="", 'Master List'!AJ70, CONCATENATE('Master List'!AJ70, " / ", 'Master List'!AK70))</f>
        <v>Geriatric Medicine</v>
      </c>
      <c r="AB70" s="3" t="str">
        <f>'Master List'!AL70</f>
        <v>Dr M Sheehan</v>
      </c>
      <c r="AC70" s="3" t="str">
        <f>'Master List'!AO70</f>
        <v>Prince Philip Hospital</v>
      </c>
      <c r="AD70" s="5" t="str">
        <f>VLOOKUP(AC70, 'CWM &amp; Location'!B:D, 3, FALSE)</f>
        <v>Llanelli</v>
      </c>
      <c r="AE70" s="3" t="str">
        <f>IF('Master List'!AQ70="", 'Master List'!AP70, CONCATENATE('Master List'!AP70, " / ", 'Master List'!AQ70))</f>
        <v>Emergency Medicine / Minor Injury Unit</v>
      </c>
      <c r="AF70" s="3" t="str">
        <f>'Master List'!AR70</f>
        <v>Dr Sanchia Osborn</v>
      </c>
      <c r="AG70" s="3" t="str">
        <f>'Master List'!AU70</f>
        <v>Prince Philip Hospital</v>
      </c>
      <c r="AH70" s="3" t="str">
        <f>VLOOKUP(AG70, 'CWM &amp; Location'!B:D, 3, FALSE)</f>
        <v>Llanelli</v>
      </c>
      <c r="AI70" s="3" t="str">
        <f>IF('Master List'!AW70="", 'Master List'!AV70, CONCATENATE('Master List'!AV70, " / ", 'Master List'!AW70))</f>
        <v>General Psychiatry</v>
      </c>
      <c r="AJ70" s="3" t="str">
        <f>'Master List'!AX70</f>
        <v>Dr Padmavathy Srinivasalu Gopinath</v>
      </c>
      <c r="AK70" s="5" t="str">
        <f>IF('Master List'!BA70="", "", 'Master List'!BA70)</f>
        <v/>
      </c>
      <c r="AL70" s="5" t="str">
        <f>IF(AK70="", "", VLOOKUP(AK70, 'CWM &amp; Location'!B:D, 3, FALSE))</f>
        <v/>
      </c>
      <c r="AM70" s="5" t="str">
        <f>IF('Master List'!BB70="", "", 'Master List'!BB70)</f>
        <v/>
      </c>
      <c r="AN70" s="5" t="str">
        <f>IF('Master List'!BC70="", "", 'Master List'!BC70)</f>
        <v/>
      </c>
    </row>
    <row r="71" spans="1:40" ht="29.25" customHeight="1" x14ac:dyDescent="0.25">
      <c r="A71" s="3" t="str">
        <f>'Master List'!A71</f>
        <v>FP</v>
      </c>
      <c r="B71" s="3" t="str">
        <f>'Master List'!D71</f>
        <v>FP/7A2E/024a</v>
      </c>
      <c r="C71" s="3" t="str">
        <f>'Master List'!E71</f>
        <v>WAL/FP/024a</v>
      </c>
      <c r="D71" s="4">
        <v>1</v>
      </c>
      <c r="E71" s="71" t="str">
        <f>CONCATENATE("F1: ",J71,", ",N71,", ",R71,IF(V71="","",", "),IF(V71="","",V71),IF(V71="",""," ("),IF(V71="","",'Master List'!B71),IF(V71="","",")")," | F2: ",AA71,", ",AE71,", ",AI71,IF(AM71="","",", "),IF(AM71="","",AM71),IF(AM71="",""," ("),IF(AM71="","",'Master List'!C71),IF(AM71="","",")"))</f>
        <v>F1: Anaesthetics / Intensive Care Medicine, Geriatric Medicine, Obstetrics and Gynaecology | F2: Otolaryngology, General (Internal) Medicine / Respiratory Medicine, Emergency Medicine / Acute Medical Assessment Unit</v>
      </c>
      <c r="F71" s="5" t="str">
        <f>'Master List'!H71</f>
        <v>Hywel Dda University Health Board</v>
      </c>
      <c r="G71" s="5" t="str">
        <f>'Master List'!F71</f>
        <v>Dr Alun Thomas</v>
      </c>
      <c r="H71" s="3" t="str">
        <f>'Master List'!I71</f>
        <v>Glangwili General Hospital</v>
      </c>
      <c r="I71" s="3" t="str">
        <f>VLOOKUP(H71, 'CWM &amp; Location'!B:D, 3, FALSE)</f>
        <v>Carmarthen</v>
      </c>
      <c r="J71" s="3" t="str">
        <f>IF('Master List'!K71="", 'Master List'!J71, CONCATENATE('Master List'!J71, " / ", 'Master List'!K71))</f>
        <v>Anaesthetics / Intensive Care Medicine</v>
      </c>
      <c r="K71" s="3" t="str">
        <f>'Master List'!L71</f>
        <v>Dr Alun Thomas</v>
      </c>
      <c r="L71" s="3" t="str">
        <f>'Master List'!O71</f>
        <v>Glangwili General Hospital</v>
      </c>
      <c r="M71" s="3" t="str">
        <f>VLOOKUP(L71, 'CWM &amp; Location'!B:D, 3, FALSE)</f>
        <v>Carmarthen</v>
      </c>
      <c r="N71" s="3" t="str">
        <f>IF('Master List'!Q71="", 'Master List'!P71, CONCATENATE('Master List'!P71, " / ", 'Master List'!Q71))</f>
        <v>Geriatric Medicine</v>
      </c>
      <c r="O71" s="3" t="str">
        <f>'Master List'!R71</f>
        <v>Dr Abhaya Gupta</v>
      </c>
      <c r="P71" s="3" t="str">
        <f>'Master List'!U71</f>
        <v>Glangwili General Hospital / Prince Philip Hospital</v>
      </c>
      <c r="Q71" s="3" t="str">
        <f>VLOOKUP(P71, 'CWM &amp; Location'!B:D, 3, FALSE)</f>
        <v>Carmarthen / Llanelli</v>
      </c>
      <c r="R71" s="3" t="str">
        <f>IF('Master List'!W71="", 'Master List'!V71, CONCATENATE('Master List'!V71, " / ", 'Master List'!W71))</f>
        <v>Obstetrics and Gynaecology</v>
      </c>
      <c r="S71" s="3" t="str">
        <f>'Master List'!X71</f>
        <v>Dr Roopam Goel</v>
      </c>
      <c r="T71" s="5" t="str">
        <f>IF('Master List'!AA71="", "", 'Master List'!AA71)</f>
        <v/>
      </c>
      <c r="U71" s="5" t="str">
        <f>IF(T71="", "", VLOOKUP(T71, 'CWM &amp; Location'!B:D, 3, FALSE))</f>
        <v/>
      </c>
      <c r="V71" s="5" t="str">
        <f>IF('Master List'!AB71="", "", 'Master List'!AB71)</f>
        <v/>
      </c>
      <c r="W71" s="5" t="str">
        <f>IF('Master List'!AC71="", "", 'Master List'!AC71)</f>
        <v/>
      </c>
      <c r="X71" s="5" t="str">
        <f>IF('Master List'!AF71="", "Supervisor to be confirmed", 'Master List'!AF71)</f>
        <v>Mr Antony Howarth</v>
      </c>
      <c r="Y71" s="3" t="str">
        <f>'Master List'!AI71</f>
        <v>Glangwili General Hospital</v>
      </c>
      <c r="Z71" s="3" t="str">
        <f>VLOOKUP(Y71, 'CWM &amp; Location'!B:D, 3, FALSE)</f>
        <v>Carmarthen</v>
      </c>
      <c r="AA71" s="3" t="str">
        <f>IF('Master List'!AK71="", 'Master List'!AJ71, CONCATENATE('Master List'!AJ71, " / ", 'Master List'!AK71))</f>
        <v>Otolaryngology</v>
      </c>
      <c r="AB71" s="3" t="str">
        <f>'Master List'!AL71</f>
        <v>Mr Antony Howarth</v>
      </c>
      <c r="AC71" s="3" t="str">
        <f>'Master List'!AO71</f>
        <v>Glangwili General Hospital</v>
      </c>
      <c r="AD71" s="5" t="str">
        <f>VLOOKUP(AC71, 'CWM &amp; Location'!B:D, 3, FALSE)</f>
        <v>Carmarthen</v>
      </c>
      <c r="AE71" s="3" t="str">
        <f>IF('Master List'!AQ71="", 'Master List'!AP71, CONCATENATE('Master List'!AP71, " / ", 'Master List'!AQ71))</f>
        <v>General (Internal) Medicine / Respiratory Medicine</v>
      </c>
      <c r="AF71" s="3" t="str">
        <f>'Master List'!AR71</f>
        <v>Dr Leanne Griffin</v>
      </c>
      <c r="AG71" s="3" t="str">
        <f>'Master List'!AU71</f>
        <v>Glangwili General Hospital</v>
      </c>
      <c r="AH71" s="3" t="str">
        <f>VLOOKUP(AG71, 'CWM &amp; Location'!B:D, 3, FALSE)</f>
        <v>Carmarthen</v>
      </c>
      <c r="AI71" s="3" t="str">
        <f>IF('Master List'!AW71="", 'Master List'!AV71, CONCATENATE('Master List'!AV71, " / ", 'Master List'!AW71))</f>
        <v>Emergency Medicine / Acute Medical Assessment Unit</v>
      </c>
      <c r="AJ71" s="3" t="str">
        <f>'Master List'!AX71</f>
        <v>Mr Nigel Waghorne</v>
      </c>
      <c r="AK71" s="5" t="str">
        <f>IF('Master List'!BA71="", "", 'Master List'!BA71)</f>
        <v/>
      </c>
      <c r="AL71" s="5" t="str">
        <f>IF(AK71="", "", VLOOKUP(AK71, 'CWM &amp; Location'!B:D, 3, FALSE))</f>
        <v/>
      </c>
      <c r="AM71" s="5" t="str">
        <f>IF('Master List'!BB71="", "", 'Master List'!BB71)</f>
        <v/>
      </c>
      <c r="AN71" s="5" t="str">
        <f>IF('Master List'!BC71="", "", 'Master List'!BC71)</f>
        <v/>
      </c>
    </row>
    <row r="72" spans="1:40" ht="29.25" customHeight="1" x14ac:dyDescent="0.25">
      <c r="A72" s="3" t="str">
        <f>'Master List'!A72</f>
        <v>FP</v>
      </c>
      <c r="B72" s="3" t="str">
        <f>'Master List'!D72</f>
        <v>FP/7A2E/024b</v>
      </c>
      <c r="C72" s="3" t="str">
        <f>'Master List'!E72</f>
        <v>WAL/FP/024b</v>
      </c>
      <c r="D72" s="4">
        <v>1</v>
      </c>
      <c r="E72" s="71" t="str">
        <f>CONCATENATE("F1: ",J72,", ",N72,", ",R72,IF(V72="","",", "),IF(V72="","",V72),IF(V72="",""," ("),IF(V72="","",'Master List'!B72),IF(V72="","",")")," | F2: ",AA72,", ",AE72,", ",AI72,IF(AM72="","",", "),IF(AM72="","",AM72),IF(AM72="",""," ("),IF(AM72="","",'Master List'!C72),IF(AM72="","",")"))</f>
        <v>F1: Obstetrics and Gynaecology, Anaesthetics / Intensive Care Medicine, Geriatric Medicine | F2: Emergency Medicine / Acute Medical Assessment Unit, Otolaryngology, General (Internal) Medicine / Respiratory Medicine</v>
      </c>
      <c r="F72" s="5" t="str">
        <f>'Master List'!H72</f>
        <v>Hywel Dda University Health Board</v>
      </c>
      <c r="G72" s="5" t="str">
        <f>'Master List'!F72</f>
        <v>Dr Roopam Goel</v>
      </c>
      <c r="H72" s="3" t="str">
        <f>'Master List'!I72</f>
        <v>Glangwili General Hospital / Prince Philip Hospital</v>
      </c>
      <c r="I72" s="3" t="str">
        <f>VLOOKUP(H72, 'CWM &amp; Location'!B:D, 3, FALSE)</f>
        <v>Carmarthen / Llanelli</v>
      </c>
      <c r="J72" s="3" t="str">
        <f>IF('Master List'!K72="", 'Master List'!J72, CONCATENATE('Master List'!J72, " / ", 'Master List'!K72))</f>
        <v>Obstetrics and Gynaecology</v>
      </c>
      <c r="K72" s="3" t="str">
        <f>'Master List'!L72</f>
        <v>Dr Roopam Goel</v>
      </c>
      <c r="L72" s="3" t="str">
        <f>'Master List'!O72</f>
        <v>Glangwili General Hospital</v>
      </c>
      <c r="M72" s="3" t="str">
        <f>VLOOKUP(L72, 'CWM &amp; Location'!B:D, 3, FALSE)</f>
        <v>Carmarthen</v>
      </c>
      <c r="N72" s="3" t="str">
        <f>IF('Master List'!Q72="", 'Master List'!P72, CONCATENATE('Master List'!P72, " / ", 'Master List'!Q72))</f>
        <v>Anaesthetics / Intensive Care Medicine</v>
      </c>
      <c r="O72" s="3" t="str">
        <f>'Master List'!R72</f>
        <v>Dr Alun Thomas</v>
      </c>
      <c r="P72" s="3" t="str">
        <f>'Master List'!U72</f>
        <v>Glangwili General Hospital</v>
      </c>
      <c r="Q72" s="3" t="str">
        <f>VLOOKUP(P72, 'CWM &amp; Location'!B:D, 3, FALSE)</f>
        <v>Carmarthen</v>
      </c>
      <c r="R72" s="3" t="str">
        <f>IF('Master List'!W72="", 'Master List'!V72, CONCATENATE('Master List'!V72, " / ", 'Master List'!W72))</f>
        <v>Geriatric Medicine</v>
      </c>
      <c r="S72" s="3" t="str">
        <f>'Master List'!X72</f>
        <v>Dr Abhaya Gupta</v>
      </c>
      <c r="T72" s="5" t="str">
        <f>IF('Master List'!AA72="", "", 'Master List'!AA72)</f>
        <v/>
      </c>
      <c r="U72" s="5" t="str">
        <f>IF(T72="", "", VLOOKUP(T72, 'CWM &amp; Location'!B:D, 3, FALSE))</f>
        <v/>
      </c>
      <c r="V72" s="5" t="str">
        <f>IF('Master List'!AB72="", "", 'Master List'!AB72)</f>
        <v/>
      </c>
      <c r="W72" s="5" t="str">
        <f>IF('Master List'!AC72="", "", 'Master List'!AC72)</f>
        <v/>
      </c>
      <c r="X72" s="5" t="str">
        <f>IF('Master List'!AF72="", "Supervisor to be confirmed", 'Master List'!AF72)</f>
        <v>Mr Nigel Waghorne</v>
      </c>
      <c r="Y72" s="3" t="str">
        <f>'Master List'!AI72</f>
        <v>Glangwili General Hospital</v>
      </c>
      <c r="Z72" s="3" t="str">
        <f>VLOOKUP(Y72, 'CWM &amp; Location'!B:D, 3, FALSE)</f>
        <v>Carmarthen</v>
      </c>
      <c r="AA72" s="3" t="str">
        <f>IF('Master List'!AK72="", 'Master List'!AJ72, CONCATENATE('Master List'!AJ72, " / ", 'Master List'!AK72))</f>
        <v>Emergency Medicine / Acute Medical Assessment Unit</v>
      </c>
      <c r="AB72" s="3" t="str">
        <f>'Master List'!AL72</f>
        <v>Mr Nigel Waghorne</v>
      </c>
      <c r="AC72" s="3" t="str">
        <f>'Master List'!AO72</f>
        <v>Glangwili General Hospital</v>
      </c>
      <c r="AD72" s="5" t="str">
        <f>VLOOKUP(AC72, 'CWM &amp; Location'!B:D, 3, FALSE)</f>
        <v>Carmarthen</v>
      </c>
      <c r="AE72" s="3" t="str">
        <f>IF('Master List'!AQ72="", 'Master List'!AP72, CONCATENATE('Master List'!AP72, " / ", 'Master List'!AQ72))</f>
        <v>Otolaryngology</v>
      </c>
      <c r="AF72" s="3" t="str">
        <f>'Master List'!AR72</f>
        <v>Mr Antony Howarth</v>
      </c>
      <c r="AG72" s="3" t="str">
        <f>'Master List'!AU72</f>
        <v>Glangwili General Hospital</v>
      </c>
      <c r="AH72" s="3" t="str">
        <f>VLOOKUP(AG72, 'CWM &amp; Location'!B:D, 3, FALSE)</f>
        <v>Carmarthen</v>
      </c>
      <c r="AI72" s="3" t="str">
        <f>IF('Master List'!AW72="", 'Master List'!AV72, CONCATENATE('Master List'!AV72, " / ", 'Master List'!AW72))</f>
        <v>General (Internal) Medicine / Respiratory Medicine</v>
      </c>
      <c r="AJ72" s="3" t="str">
        <f>'Master List'!AX72</f>
        <v>Dr Leanne Griffin</v>
      </c>
      <c r="AK72" s="5" t="str">
        <f>IF('Master List'!BA72="", "", 'Master List'!BA72)</f>
        <v/>
      </c>
      <c r="AL72" s="5" t="str">
        <f>IF(AK72="", "", VLOOKUP(AK72, 'CWM &amp; Location'!B:D, 3, FALSE))</f>
        <v/>
      </c>
      <c r="AM72" s="5" t="str">
        <f>IF('Master List'!BB72="", "", 'Master List'!BB72)</f>
        <v/>
      </c>
      <c r="AN72" s="5" t="str">
        <f>IF('Master List'!BC72="", "", 'Master List'!BC72)</f>
        <v/>
      </c>
    </row>
    <row r="73" spans="1:40" ht="29.25" customHeight="1" x14ac:dyDescent="0.25">
      <c r="A73" s="3" t="str">
        <f>'Master List'!A73</f>
        <v>FP</v>
      </c>
      <c r="B73" s="3" t="str">
        <f>'Master List'!D73</f>
        <v>FP/7A2E/024c</v>
      </c>
      <c r="C73" s="3" t="str">
        <f>'Master List'!E73</f>
        <v>WAL/FP/024c</v>
      </c>
      <c r="D73" s="4">
        <v>1</v>
      </c>
      <c r="E73" s="71" t="str">
        <f>CONCATENATE("F1: ",J73,", ",N73,", ",R73,IF(V73="","",", "),IF(V73="","",V73),IF(V73="",""," ("),IF(V73="","",'Master List'!B73),IF(V73="","",")")," | F2: ",AA73,", ",AE73,", ",AI73,IF(AM73="","",", "),IF(AM73="","",AM73),IF(AM73="",""," ("),IF(AM73="","",'Master List'!C73),IF(AM73="","",")"))</f>
        <v>F1: Geriatric Medicine, Obstetrics and Gynaecology, Anaesthetics / Intensive Care Medicine | F2: General (Internal) Medicine / Respiratory Medicine, Emergency Medicine / Acute Medical Assessment Unit, Otolaryngology</v>
      </c>
      <c r="F73" s="5" t="str">
        <f>'Master List'!H73</f>
        <v>Hywel Dda University Health Board</v>
      </c>
      <c r="G73" s="5" t="str">
        <f>'Master List'!F73</f>
        <v>Dr Abhaya Gupta</v>
      </c>
      <c r="H73" s="3" t="str">
        <f>'Master List'!I73</f>
        <v>Glangwili General Hospital</v>
      </c>
      <c r="I73" s="3" t="str">
        <f>VLOOKUP(H73, 'CWM &amp; Location'!B:D, 3, FALSE)</f>
        <v>Carmarthen</v>
      </c>
      <c r="J73" s="3" t="str">
        <f>IF('Master List'!K73="", 'Master List'!J73, CONCATENATE('Master List'!J73, " / ", 'Master List'!K73))</f>
        <v>Geriatric Medicine</v>
      </c>
      <c r="K73" s="3" t="str">
        <f>'Master List'!L73</f>
        <v>Dr Abhaya Gupta</v>
      </c>
      <c r="L73" s="3" t="str">
        <f>'Master List'!O73</f>
        <v>Glangwili General Hospital / Prince Philip Hospital</v>
      </c>
      <c r="M73" s="3" t="str">
        <f>VLOOKUP(L73, 'CWM &amp; Location'!B:D, 3, FALSE)</f>
        <v>Carmarthen / Llanelli</v>
      </c>
      <c r="N73" s="3" t="str">
        <f>IF('Master List'!Q73="", 'Master List'!P73, CONCATENATE('Master List'!P73, " / ", 'Master List'!Q73))</f>
        <v>Obstetrics and Gynaecology</v>
      </c>
      <c r="O73" s="3" t="str">
        <f>'Master List'!R73</f>
        <v>Dr Roopam Goel</v>
      </c>
      <c r="P73" s="3" t="str">
        <f>'Master List'!U73</f>
        <v>Glangwili General Hospital</v>
      </c>
      <c r="Q73" s="3" t="str">
        <f>VLOOKUP(P73, 'CWM &amp; Location'!B:D, 3, FALSE)</f>
        <v>Carmarthen</v>
      </c>
      <c r="R73" s="3" t="str">
        <f>IF('Master List'!W73="", 'Master List'!V73, CONCATENATE('Master List'!V73, " / ", 'Master List'!W73))</f>
        <v>Anaesthetics / Intensive Care Medicine</v>
      </c>
      <c r="S73" s="3" t="str">
        <f>'Master List'!X73</f>
        <v>Dr Alun Thomas</v>
      </c>
      <c r="T73" s="5" t="str">
        <f>IF('Master List'!AA73="", "", 'Master List'!AA73)</f>
        <v/>
      </c>
      <c r="U73" s="5" t="str">
        <f>IF(T73="", "", VLOOKUP(T73, 'CWM &amp; Location'!B:D, 3, FALSE))</f>
        <v/>
      </c>
      <c r="V73" s="5" t="str">
        <f>IF('Master List'!AB73="", "", 'Master List'!AB73)</f>
        <v/>
      </c>
      <c r="W73" s="5" t="str">
        <f>IF('Master List'!AC73="", "", 'Master List'!AC73)</f>
        <v/>
      </c>
      <c r="X73" s="5" t="str">
        <f>IF('Master List'!AF73="", "Supervisor to be confirmed", 'Master List'!AF73)</f>
        <v>Dr Leanne Griffin</v>
      </c>
      <c r="Y73" s="3" t="str">
        <f>'Master List'!AI73</f>
        <v>Glangwili General Hospital</v>
      </c>
      <c r="Z73" s="3" t="str">
        <f>VLOOKUP(Y73, 'CWM &amp; Location'!B:D, 3, FALSE)</f>
        <v>Carmarthen</v>
      </c>
      <c r="AA73" s="3" t="str">
        <f>IF('Master List'!AK73="", 'Master List'!AJ73, CONCATENATE('Master List'!AJ73, " / ", 'Master List'!AK73))</f>
        <v>General (Internal) Medicine / Respiratory Medicine</v>
      </c>
      <c r="AB73" s="3" t="str">
        <f>'Master List'!AL73</f>
        <v>Dr Leanne Griffin</v>
      </c>
      <c r="AC73" s="3" t="str">
        <f>'Master List'!AO73</f>
        <v>Glangwili General Hospital</v>
      </c>
      <c r="AD73" s="5" t="str">
        <f>VLOOKUP(AC73, 'CWM &amp; Location'!B:D, 3, FALSE)</f>
        <v>Carmarthen</v>
      </c>
      <c r="AE73" s="3" t="str">
        <f>IF('Master List'!AQ73="", 'Master List'!AP73, CONCATENATE('Master List'!AP73, " / ", 'Master List'!AQ73))</f>
        <v>Emergency Medicine / Acute Medical Assessment Unit</v>
      </c>
      <c r="AF73" s="3" t="str">
        <f>'Master List'!AR73</f>
        <v>Mr Nigel Waghorne</v>
      </c>
      <c r="AG73" s="3" t="str">
        <f>'Master List'!AU73</f>
        <v>Glangwili General Hospital</v>
      </c>
      <c r="AH73" s="3" t="str">
        <f>VLOOKUP(AG73, 'CWM &amp; Location'!B:D, 3, FALSE)</f>
        <v>Carmarthen</v>
      </c>
      <c r="AI73" s="3" t="str">
        <f>IF('Master List'!AW73="", 'Master List'!AV73, CONCATENATE('Master List'!AV73, " / ", 'Master List'!AW73))</f>
        <v>Otolaryngology</v>
      </c>
      <c r="AJ73" s="3" t="str">
        <f>'Master List'!AX73</f>
        <v>Mr Antony Howarth</v>
      </c>
      <c r="AK73" s="5" t="str">
        <f>IF('Master List'!BA73="", "", 'Master List'!BA73)</f>
        <v/>
      </c>
      <c r="AL73" s="5" t="str">
        <f>IF(AK73="", "", VLOOKUP(AK73, 'CWM &amp; Location'!B:D, 3, FALSE))</f>
        <v/>
      </c>
      <c r="AM73" s="5" t="str">
        <f>IF('Master List'!BB73="", "", 'Master List'!BB73)</f>
        <v/>
      </c>
      <c r="AN73" s="5" t="str">
        <f>IF('Master List'!BC73="", "", 'Master List'!BC73)</f>
        <v/>
      </c>
    </row>
    <row r="74" spans="1:40" ht="29.25" customHeight="1" x14ac:dyDescent="0.25">
      <c r="A74" s="3" t="str">
        <f>'Master List'!A74</f>
        <v>FP</v>
      </c>
      <c r="B74" s="3" t="str">
        <f>'Master List'!D74</f>
        <v>FP/7A1C/025a</v>
      </c>
      <c r="C74" s="3" t="str">
        <f>'Master List'!E74</f>
        <v>WAL/FP/025a</v>
      </c>
      <c r="D74" s="4">
        <v>1</v>
      </c>
      <c r="E74" s="71" t="str">
        <f>CONCATENATE("F1: ",J74,", ",N74,", ",R74,IF(V74="","",", "),IF(V74="","",V74),IF(V74="",""," ("),IF(V74="","",'Master List'!B74),IF(V74="","",")")," | F2: ",AA74,", ",AE74,", ",AI74,IF(AM74="","",", "),IF(AM74="","",AM74),IF(AM74="",""," ("),IF(AM74="","",'Master List'!C74),IF(AM74="","",")"))</f>
        <v>F1: General (Internal) Medicine / Renal Medicine, General Surgery / Upper Gastro-intestinal Surgery, General (Internal) Medicine / Geriatric Medicine | F2: Specialty to be confirmed, Specialty to be confirmed, Specialty to be confirmed</v>
      </c>
      <c r="F74" s="5" t="str">
        <f>'Master List'!H74</f>
        <v>Betsi Cadwaladr University Health Board</v>
      </c>
      <c r="G74" s="5" t="str">
        <f>'Master List'!F74</f>
        <v xml:space="preserve">Dr Siva Shrikanth </v>
      </c>
      <c r="H74" s="3" t="str">
        <f>'Master List'!I74</f>
        <v>Glan Clwyd Hospital</v>
      </c>
      <c r="I74" s="3" t="str">
        <f>VLOOKUP(H74, 'CWM &amp; Location'!B:D, 3, FALSE)</f>
        <v>Rhyl</v>
      </c>
      <c r="J74" s="3" t="str">
        <f>IF('Master List'!K74="", 'Master List'!J74, CONCATENATE('Master List'!J74, " / ", 'Master List'!K74))</f>
        <v>General (Internal) Medicine / Renal Medicine</v>
      </c>
      <c r="K74" s="3" t="str">
        <f>'Master List'!L74</f>
        <v xml:space="preserve">Dr Siva Shrikanth </v>
      </c>
      <c r="L74" s="3" t="str">
        <f>'Master List'!O74</f>
        <v>Glan Clwyd Hospital</v>
      </c>
      <c r="M74" s="3" t="str">
        <f>VLOOKUP(L74, 'CWM &amp; Location'!B:D, 3, FALSE)</f>
        <v>Rhyl</v>
      </c>
      <c r="N74" s="3" t="str">
        <f>IF('Master List'!Q74="", 'Master List'!P74, CONCATENATE('Master List'!P74, " / ", 'Master List'!Q74))</f>
        <v>General Surgery / Upper Gastro-intestinal Surgery</v>
      </c>
      <c r="O74" s="3" t="str">
        <f>'Master List'!R74</f>
        <v xml:space="preserve">Mr Richard Morgan </v>
      </c>
      <c r="P74" s="3" t="str">
        <f>'Master List'!U74</f>
        <v>Glan Clwyd Hospital</v>
      </c>
      <c r="Q74" s="3" t="str">
        <f>VLOOKUP(P74, 'CWM &amp; Location'!B:D, 3, FALSE)</f>
        <v>Rhyl</v>
      </c>
      <c r="R74" s="3" t="str">
        <f>IF('Master List'!W74="", 'Master List'!V74, CONCATENATE('Master List'!V74, " / ", 'Master List'!W74))</f>
        <v>General (Internal) Medicine / Geriatric Medicine</v>
      </c>
      <c r="S74" s="3" t="str">
        <f>'Master List'!X74</f>
        <v>Dr Indrajit Chattopadhyay</v>
      </c>
      <c r="T74" s="5" t="str">
        <f>IF('Master List'!AA74="", "", 'Master List'!AA74)</f>
        <v/>
      </c>
      <c r="U74" s="5" t="str">
        <f>IF(T74="", "", VLOOKUP(T74, 'CWM &amp; Location'!B:D, 3, FALSE))</f>
        <v/>
      </c>
      <c r="V74" s="5" t="str">
        <f>IF('Master List'!AB74="", "", 'Master List'!AB74)</f>
        <v/>
      </c>
      <c r="W74" s="5" t="str">
        <f>IF('Master List'!AC74="", "", 'Master List'!AC74)</f>
        <v/>
      </c>
      <c r="X74" s="5" t="str">
        <f>IF('Master List'!AF74="", "Supervisor to be confirmed", 'Master List'!AF74)</f>
        <v>Supervisor to be confirmed</v>
      </c>
      <c r="Y74" s="3" t="str">
        <f>'Master List'!AI74</f>
        <v>Site to be confirmed</v>
      </c>
      <c r="Z74" s="3" t="str">
        <f>VLOOKUP(Y74, 'CWM &amp; Location'!B:D, 3, FALSE)</f>
        <v>Site To Be Confirmed</v>
      </c>
      <c r="AA74" s="3" t="str">
        <f>IF('Master List'!AK74="", 'Master List'!AJ74, CONCATENATE('Master List'!AJ74, " / ", 'Master List'!AK74))</f>
        <v>Specialty to be confirmed</v>
      </c>
      <c r="AB74" s="3" t="str">
        <f>'Master List'!AL74</f>
        <v>Supervisor to be confirmed</v>
      </c>
      <c r="AC74" s="3" t="str">
        <f>'Master List'!AO74</f>
        <v>Site to be confirmed</v>
      </c>
      <c r="AD74" s="5" t="str">
        <f>VLOOKUP(AC74, 'CWM &amp; Location'!B:D, 3, FALSE)</f>
        <v>Site To Be Confirmed</v>
      </c>
      <c r="AE74" s="3" t="str">
        <f>IF('Master List'!AQ74="", 'Master List'!AP74, CONCATENATE('Master List'!AP74, " / ", 'Master List'!AQ74))</f>
        <v>Specialty to be confirmed</v>
      </c>
      <c r="AF74" s="3" t="str">
        <f>'Master List'!AR74</f>
        <v>Supervisor to be confirmed</v>
      </c>
      <c r="AG74" s="3" t="str">
        <f>'Master List'!AU74</f>
        <v>Site to be confirmed</v>
      </c>
      <c r="AH74" s="3" t="str">
        <f>VLOOKUP(AG74, 'CWM &amp; Location'!B:D, 3, FALSE)</f>
        <v>Site To Be Confirmed</v>
      </c>
      <c r="AI74" s="3" t="str">
        <f>IF('Master List'!AW74="", 'Master List'!AV74, CONCATENATE('Master List'!AV74, " / ", 'Master List'!AW74))</f>
        <v>Specialty to be confirmed</v>
      </c>
      <c r="AJ74" s="3" t="str">
        <f>'Master List'!AX74</f>
        <v>Supervisor to be confirmed</v>
      </c>
      <c r="AK74" s="5" t="str">
        <f>IF('Master List'!BA74="", "", 'Master List'!BA74)</f>
        <v/>
      </c>
      <c r="AL74" s="5" t="str">
        <f>IF(AK74="", "", VLOOKUP(AK74, 'CWM &amp; Location'!B:D, 3, FALSE))</f>
        <v/>
      </c>
      <c r="AM74" s="5" t="str">
        <f>IF('Master List'!BB74="", "", 'Master List'!BB74)</f>
        <v/>
      </c>
      <c r="AN74" s="5" t="str">
        <f>IF('Master List'!BC74="", "", 'Master List'!BC74)</f>
        <v/>
      </c>
    </row>
    <row r="75" spans="1:40" ht="29.25" customHeight="1" x14ac:dyDescent="0.25">
      <c r="A75" s="3" t="str">
        <f>'Master List'!A75</f>
        <v>FP</v>
      </c>
      <c r="B75" s="3" t="str">
        <f>'Master List'!D75</f>
        <v>FP/7A1C/025b</v>
      </c>
      <c r="C75" s="3" t="str">
        <f>'Master List'!E75</f>
        <v>WAL/FP/025b</v>
      </c>
      <c r="D75" s="4">
        <v>1</v>
      </c>
      <c r="E75" s="71" t="str">
        <f>CONCATENATE("F1: ",J75,", ",N75,", ",R75,IF(V75="","",", "),IF(V75="","",V75),IF(V75="",""," ("),IF(V75="","",'Master List'!B75),IF(V75="","",")")," | F2: ",AA75,", ",AE75,", ",AI75,IF(AM75="","",", "),IF(AM75="","",AM75),IF(AM75="",""," ("),IF(AM75="","",'Master List'!C75),IF(AM75="","",")"))</f>
        <v>F1: General (Internal) Medicine / Geriatric Medicine, General (Internal) Medicine / Renal Medicine, General Surgery / Upper Gastro-intestinal Surgery | F2: Specialty to be confirmed, Specialty to be confirmed, Specialty to be confirmed</v>
      </c>
      <c r="F75" s="5" t="str">
        <f>'Master List'!H75</f>
        <v>Betsi Cadwaladr University Health Board</v>
      </c>
      <c r="G75" s="5" t="str">
        <f>'Master List'!F75</f>
        <v>Dr Vedamurthy Adhiyaman</v>
      </c>
      <c r="H75" s="3" t="str">
        <f>'Master List'!I75</f>
        <v>Glan Clwyd Hospital</v>
      </c>
      <c r="I75" s="3" t="str">
        <f>VLOOKUP(H75, 'CWM &amp; Location'!B:D, 3, FALSE)</f>
        <v>Rhyl</v>
      </c>
      <c r="J75" s="3" t="str">
        <f>IF('Master List'!K75="", 'Master List'!J75, CONCATENATE('Master List'!J75, " / ", 'Master List'!K75))</f>
        <v>General (Internal) Medicine / Geriatric Medicine</v>
      </c>
      <c r="K75" s="3" t="str">
        <f>'Master List'!L75</f>
        <v>Dr Indrajit Chattopadhyay</v>
      </c>
      <c r="L75" s="3" t="str">
        <f>'Master List'!O75</f>
        <v>Glan Clwyd Hospital</v>
      </c>
      <c r="M75" s="3" t="str">
        <f>VLOOKUP(L75, 'CWM &amp; Location'!B:D, 3, FALSE)</f>
        <v>Rhyl</v>
      </c>
      <c r="N75" s="3" t="str">
        <f>IF('Master List'!Q75="", 'Master List'!P75, CONCATENATE('Master List'!P75, " / ", 'Master List'!Q75))</f>
        <v>General (Internal) Medicine / Renal Medicine</v>
      </c>
      <c r="O75" s="3" t="str">
        <f>'Master List'!R75</f>
        <v xml:space="preserve">Dr Siva Shrikanth </v>
      </c>
      <c r="P75" s="3" t="str">
        <f>'Master List'!U75</f>
        <v>Glan Clwyd Hospital</v>
      </c>
      <c r="Q75" s="3" t="str">
        <f>VLOOKUP(P75, 'CWM &amp; Location'!B:D, 3, FALSE)</f>
        <v>Rhyl</v>
      </c>
      <c r="R75" s="3" t="str">
        <f>IF('Master List'!W75="", 'Master List'!V75, CONCATENATE('Master List'!V75, " / ", 'Master List'!W75))</f>
        <v>General Surgery / Upper Gastro-intestinal Surgery</v>
      </c>
      <c r="S75" s="3" t="str">
        <f>'Master List'!X75</f>
        <v xml:space="preserve">Mr Richard Morgan </v>
      </c>
      <c r="T75" s="5" t="str">
        <f>IF('Master List'!AA75="", "", 'Master List'!AA75)</f>
        <v/>
      </c>
      <c r="U75" s="5" t="str">
        <f>IF(T75="", "", VLOOKUP(T75, 'CWM &amp; Location'!B:D, 3, FALSE))</f>
        <v/>
      </c>
      <c r="V75" s="5" t="str">
        <f>IF('Master List'!AB75="", "", 'Master List'!AB75)</f>
        <v/>
      </c>
      <c r="W75" s="5" t="str">
        <f>IF('Master List'!AC75="", "", 'Master List'!AC75)</f>
        <v/>
      </c>
      <c r="X75" s="5" t="str">
        <f>IF('Master List'!AF75="", "Supervisor to be confirmed", 'Master List'!AF75)</f>
        <v>Supervisor to be confirmed</v>
      </c>
      <c r="Y75" s="3" t="str">
        <f>'Master List'!AI75</f>
        <v>Site to be confirmed</v>
      </c>
      <c r="Z75" s="3" t="str">
        <f>VLOOKUP(Y75, 'CWM &amp; Location'!B:D, 3, FALSE)</f>
        <v>Site To Be Confirmed</v>
      </c>
      <c r="AA75" s="3" t="str">
        <f>IF('Master List'!AK75="", 'Master List'!AJ75, CONCATENATE('Master List'!AJ75, " / ", 'Master List'!AK75))</f>
        <v>Specialty to be confirmed</v>
      </c>
      <c r="AB75" s="3" t="str">
        <f>'Master List'!AL75</f>
        <v>Supervisor to be confirmed</v>
      </c>
      <c r="AC75" s="3" t="str">
        <f>'Master List'!AO75</f>
        <v>Site to be confirmed</v>
      </c>
      <c r="AD75" s="5" t="str">
        <f>VLOOKUP(AC75, 'CWM &amp; Location'!B:D, 3, FALSE)</f>
        <v>Site To Be Confirmed</v>
      </c>
      <c r="AE75" s="3" t="str">
        <f>IF('Master List'!AQ75="", 'Master List'!AP75, CONCATENATE('Master List'!AP75, " / ", 'Master List'!AQ75))</f>
        <v>Specialty to be confirmed</v>
      </c>
      <c r="AF75" s="3" t="str">
        <f>'Master List'!AR75</f>
        <v>Supervisor to be confirmed</v>
      </c>
      <c r="AG75" s="3" t="str">
        <f>'Master List'!AU75</f>
        <v>Site to be confirmed</v>
      </c>
      <c r="AH75" s="3" t="str">
        <f>VLOOKUP(AG75, 'CWM &amp; Location'!B:D, 3, FALSE)</f>
        <v>Site To Be Confirmed</v>
      </c>
      <c r="AI75" s="3" t="str">
        <f>IF('Master List'!AW75="", 'Master List'!AV75, CONCATENATE('Master List'!AV75, " / ", 'Master List'!AW75))</f>
        <v>Specialty to be confirmed</v>
      </c>
      <c r="AJ75" s="3" t="str">
        <f>'Master List'!AX75</f>
        <v>Supervisor to be confirmed</v>
      </c>
      <c r="AK75" s="5" t="str">
        <f>IF('Master List'!BA75="", "", 'Master List'!BA75)</f>
        <v/>
      </c>
      <c r="AL75" s="5" t="str">
        <f>IF(AK75="", "", VLOOKUP(AK75, 'CWM &amp; Location'!B:D, 3, FALSE))</f>
        <v/>
      </c>
      <c r="AM75" s="5" t="str">
        <f>IF('Master List'!BB75="", "", 'Master List'!BB75)</f>
        <v/>
      </c>
      <c r="AN75" s="5" t="str">
        <f>IF('Master List'!BC75="", "", 'Master List'!BC75)</f>
        <v/>
      </c>
    </row>
    <row r="76" spans="1:40" ht="29.25" customHeight="1" x14ac:dyDescent="0.25">
      <c r="A76" s="3" t="str">
        <f>'Master List'!A76</f>
        <v>FP</v>
      </c>
      <c r="B76" s="3" t="str">
        <f>'Master List'!D76</f>
        <v>FP/7A1C/025c</v>
      </c>
      <c r="C76" s="3" t="str">
        <f>'Master List'!E76</f>
        <v>WAL/FP/025c</v>
      </c>
      <c r="D76" s="4">
        <v>1</v>
      </c>
      <c r="E76" s="71" t="str">
        <f>CONCATENATE("F1: ",J76,", ",N76,", ",R76,IF(V76="","",", "),IF(V76="","",V76),IF(V76="",""," ("),IF(V76="","",'Master List'!B76),IF(V76="","",")")," | F2: ",AA76,", ",AE76,", ",AI76,IF(AM76="","",", "),IF(AM76="","",AM76),IF(AM76="",""," ("),IF(AM76="","",'Master List'!C76),IF(AM76="","",")"))</f>
        <v>F1: General Surgery / Upper Gastro-intestinal Surgery, General (Internal) Medicine / Geriatric Medicine, General (Internal) Medicine / Renal Medicine | F2: Specialty to be confirmed, Specialty to be confirmed, Specialty to be confirmed</v>
      </c>
      <c r="F76" s="5" t="str">
        <f>'Master List'!H76</f>
        <v>Betsi Cadwaladr University Health Board</v>
      </c>
      <c r="G76" s="5" t="str">
        <f>'Master List'!F76</f>
        <v xml:space="preserve">Mr Richard Morgan </v>
      </c>
      <c r="H76" s="3" t="str">
        <f>'Master List'!I76</f>
        <v>Glan Clwyd Hospital</v>
      </c>
      <c r="I76" s="3" t="str">
        <f>VLOOKUP(H76, 'CWM &amp; Location'!B:D, 3, FALSE)</f>
        <v>Rhyl</v>
      </c>
      <c r="J76" s="3" t="str">
        <f>IF('Master List'!K76="", 'Master List'!J76, CONCATENATE('Master List'!J76, " / ", 'Master List'!K76))</f>
        <v>General Surgery / Upper Gastro-intestinal Surgery</v>
      </c>
      <c r="K76" s="3" t="str">
        <f>'Master List'!L76</f>
        <v xml:space="preserve">Mr Richard Morgan </v>
      </c>
      <c r="L76" s="3" t="str">
        <f>'Master List'!O76</f>
        <v>Glan Clwyd Hospital</v>
      </c>
      <c r="M76" s="3" t="str">
        <f>VLOOKUP(L76, 'CWM &amp; Location'!B:D, 3, FALSE)</f>
        <v>Rhyl</v>
      </c>
      <c r="N76" s="3" t="str">
        <f>IF('Master List'!Q76="", 'Master List'!P76, CONCATENATE('Master List'!P76, " / ", 'Master List'!Q76))</f>
        <v>General (Internal) Medicine / Geriatric Medicine</v>
      </c>
      <c r="O76" s="3" t="str">
        <f>'Master List'!R76</f>
        <v>Dr Indrajit Chattopadhyay</v>
      </c>
      <c r="P76" s="3" t="str">
        <f>'Master List'!U76</f>
        <v>Glan Clwyd Hospital</v>
      </c>
      <c r="Q76" s="3" t="str">
        <f>VLOOKUP(P76, 'CWM &amp; Location'!B:D, 3, FALSE)</f>
        <v>Rhyl</v>
      </c>
      <c r="R76" s="3" t="str">
        <f>IF('Master List'!W76="", 'Master List'!V76, CONCATENATE('Master List'!V76, " / ", 'Master List'!W76))</f>
        <v>General (Internal) Medicine / Renal Medicine</v>
      </c>
      <c r="S76" s="3" t="str">
        <f>'Master List'!X76</f>
        <v xml:space="preserve">Dr Siva Shrikanth </v>
      </c>
      <c r="T76" s="5" t="str">
        <f>IF('Master List'!AA76="", "", 'Master List'!AA76)</f>
        <v/>
      </c>
      <c r="U76" s="5" t="str">
        <f>IF(T76="", "", VLOOKUP(T76, 'CWM &amp; Location'!B:D, 3, FALSE))</f>
        <v/>
      </c>
      <c r="V76" s="5" t="str">
        <f>IF('Master List'!AB76="", "", 'Master List'!AB76)</f>
        <v/>
      </c>
      <c r="W76" s="5" t="str">
        <f>IF('Master List'!AC76="", "", 'Master List'!AC76)</f>
        <v/>
      </c>
      <c r="X76" s="5" t="str">
        <f>IF('Master List'!AF76="", "Supervisor to be confirmed", 'Master List'!AF76)</f>
        <v>Supervisor to be confirmed</v>
      </c>
      <c r="Y76" s="3" t="str">
        <f>'Master List'!AI76</f>
        <v>Site to be confirmed</v>
      </c>
      <c r="Z76" s="3" t="str">
        <f>VLOOKUP(Y76, 'CWM &amp; Location'!B:D, 3, FALSE)</f>
        <v>Site To Be Confirmed</v>
      </c>
      <c r="AA76" s="3" t="str">
        <f>IF('Master List'!AK76="", 'Master List'!AJ76, CONCATENATE('Master List'!AJ76, " / ", 'Master List'!AK76))</f>
        <v>Specialty to be confirmed</v>
      </c>
      <c r="AB76" s="3" t="str">
        <f>'Master List'!AL76</f>
        <v>Supervisor to be confirmed</v>
      </c>
      <c r="AC76" s="3" t="str">
        <f>'Master List'!AO76</f>
        <v>Site to be confirmed</v>
      </c>
      <c r="AD76" s="5" t="str">
        <f>VLOOKUP(AC76, 'CWM &amp; Location'!B:D, 3, FALSE)</f>
        <v>Site To Be Confirmed</v>
      </c>
      <c r="AE76" s="3" t="str">
        <f>IF('Master List'!AQ76="", 'Master List'!AP76, CONCATENATE('Master List'!AP76, " / ", 'Master List'!AQ76))</f>
        <v>Specialty to be confirmed</v>
      </c>
      <c r="AF76" s="3" t="str">
        <f>'Master List'!AR76</f>
        <v>Supervisor to be confirmed</v>
      </c>
      <c r="AG76" s="3" t="str">
        <f>'Master List'!AU76</f>
        <v>Site to be confirmed</v>
      </c>
      <c r="AH76" s="3" t="str">
        <f>VLOOKUP(AG76, 'CWM &amp; Location'!B:D, 3, FALSE)</f>
        <v>Site To Be Confirmed</v>
      </c>
      <c r="AI76" s="3" t="str">
        <f>IF('Master List'!AW76="", 'Master List'!AV76, CONCATENATE('Master List'!AV76, " / ", 'Master List'!AW76))</f>
        <v>Specialty to be confirmed</v>
      </c>
      <c r="AJ76" s="3" t="str">
        <f>'Master List'!AX76</f>
        <v>Supervisor to be confirmed</v>
      </c>
      <c r="AK76" s="5" t="str">
        <f>IF('Master List'!BA76="", "", 'Master List'!BA76)</f>
        <v/>
      </c>
      <c r="AL76" s="5" t="str">
        <f>IF(AK76="", "", VLOOKUP(AK76, 'CWM &amp; Location'!B:D, 3, FALSE))</f>
        <v/>
      </c>
      <c r="AM76" s="5" t="str">
        <f>IF('Master List'!BB76="", "", 'Master List'!BB76)</f>
        <v/>
      </c>
      <c r="AN76" s="5" t="str">
        <f>IF('Master List'!BC76="", "", 'Master List'!BC76)</f>
        <v/>
      </c>
    </row>
    <row r="77" spans="1:40" ht="29.25" customHeight="1" x14ac:dyDescent="0.25">
      <c r="A77" s="3" t="str">
        <f>'Master List'!A77</f>
        <v>FP</v>
      </c>
      <c r="B77" s="3" t="str">
        <f>'Master List'!D77</f>
        <v>FP/7A1C/026a</v>
      </c>
      <c r="C77" s="3" t="str">
        <f>'Master List'!E77</f>
        <v>WAL/FP/026a</v>
      </c>
      <c r="D77" s="4">
        <v>1</v>
      </c>
      <c r="E77" s="71" t="str">
        <f>CONCATENATE("F1: ",J77,", ",N77,", ",R77,IF(V77="","",", "),IF(V77="","",V77),IF(V77="",""," ("),IF(V77="","",'Master List'!B77),IF(V77="","",")")," | F2: ",AA77,", ",AE77,", ",AI77,IF(AM77="","",", "),IF(AM77="","",AM77),IF(AM77="",""," ("),IF(AM77="","",'Master List'!C77),IF(AM77="","",")"))</f>
        <v>F1: General (Internal) Medicine / Respiratory Medicine, General Surgery / Breast Surgery, Emergency Medicine | F2: Specialty to be confirmed, Specialty to be confirmed, Specialty to be confirmed</v>
      </c>
      <c r="F77" s="5" t="str">
        <f>'Master List'!H77</f>
        <v>Betsi Cadwaladr University Health Board</v>
      </c>
      <c r="G77" s="5" t="str">
        <f>'Master List'!F77</f>
        <v xml:space="preserve">Dr Robin Poyner </v>
      </c>
      <c r="H77" s="3" t="str">
        <f>'Master List'!I77</f>
        <v>Glan Clwyd Hospital</v>
      </c>
      <c r="I77" s="3" t="str">
        <f>VLOOKUP(H77, 'CWM &amp; Location'!B:D, 3, FALSE)</f>
        <v>Rhyl</v>
      </c>
      <c r="J77" s="3" t="str">
        <f>IF('Master List'!K77="", 'Master List'!J77, CONCATENATE('Master List'!J77, " / ", 'Master List'!K77))</f>
        <v>General (Internal) Medicine / Respiratory Medicine</v>
      </c>
      <c r="K77" s="3" t="str">
        <f>'Master List'!L77</f>
        <v xml:space="preserve">Dr Robin Poyner </v>
      </c>
      <c r="L77" s="3" t="str">
        <f>'Master List'!O77</f>
        <v>Glan Clwyd Hospital</v>
      </c>
      <c r="M77" s="3" t="str">
        <f>VLOOKUP(L77, 'CWM &amp; Location'!B:D, 3, FALSE)</f>
        <v>Rhyl</v>
      </c>
      <c r="N77" s="3" t="str">
        <f>IF('Master List'!Q77="", 'Master List'!P77, CONCATENATE('Master List'!P77, " / ", 'Master List'!Q77))</f>
        <v>General Surgery / Breast Surgery</v>
      </c>
      <c r="O77" s="3" t="str">
        <f>'Master List'!R77</f>
        <v>Mr Walid Samra</v>
      </c>
      <c r="P77" s="3" t="str">
        <f>'Master List'!U77</f>
        <v>Glan Clwyd Hospital</v>
      </c>
      <c r="Q77" s="3" t="str">
        <f>VLOOKUP(P77, 'CWM &amp; Location'!B:D, 3, FALSE)</f>
        <v>Rhyl</v>
      </c>
      <c r="R77" s="3" t="str">
        <f>IF('Master List'!W77="", 'Master List'!V77, CONCATENATE('Master List'!V77, " / ", 'Master List'!W77))</f>
        <v>Emergency Medicine</v>
      </c>
      <c r="S77" s="3" t="str">
        <f>'Master List'!X77</f>
        <v xml:space="preserve">Dr Paul Spambo </v>
      </c>
      <c r="T77" s="5" t="str">
        <f>IF('Master List'!AA77="", "", 'Master List'!AA77)</f>
        <v/>
      </c>
      <c r="U77" s="5" t="str">
        <f>IF(T77="", "", VLOOKUP(T77, 'CWM &amp; Location'!B:D, 3, FALSE))</f>
        <v/>
      </c>
      <c r="V77" s="5" t="str">
        <f>IF('Master List'!AB77="", "", 'Master List'!AB77)</f>
        <v/>
      </c>
      <c r="W77" s="5" t="str">
        <f>IF('Master List'!AC77="", "", 'Master List'!AC77)</f>
        <v/>
      </c>
      <c r="X77" s="5" t="str">
        <f>IF('Master List'!AF77="", "Supervisor to be confirmed", 'Master List'!AF77)</f>
        <v>Supervisor to be confirmed</v>
      </c>
      <c r="Y77" s="3" t="str">
        <f>'Master List'!AI77</f>
        <v>Site to be confirmed</v>
      </c>
      <c r="Z77" s="3" t="str">
        <f>VLOOKUP(Y77, 'CWM &amp; Location'!B:D, 3, FALSE)</f>
        <v>Site To Be Confirmed</v>
      </c>
      <c r="AA77" s="3" t="str">
        <f>IF('Master List'!AK77="", 'Master List'!AJ77, CONCATENATE('Master List'!AJ77, " / ", 'Master List'!AK77))</f>
        <v>Specialty to be confirmed</v>
      </c>
      <c r="AB77" s="3" t="str">
        <f>'Master List'!AL77</f>
        <v>Supervisor to be confirmed</v>
      </c>
      <c r="AC77" s="3" t="str">
        <f>'Master List'!AO77</f>
        <v>Site to be confirmed</v>
      </c>
      <c r="AD77" s="5" t="str">
        <f>VLOOKUP(AC77, 'CWM &amp; Location'!B:D, 3, FALSE)</f>
        <v>Site To Be Confirmed</v>
      </c>
      <c r="AE77" s="3" t="str">
        <f>IF('Master List'!AQ77="", 'Master List'!AP77, CONCATENATE('Master List'!AP77, " / ", 'Master List'!AQ77))</f>
        <v>Specialty to be confirmed</v>
      </c>
      <c r="AF77" s="3" t="str">
        <f>'Master List'!AR77</f>
        <v>Supervisor to be confirmed</v>
      </c>
      <c r="AG77" s="3" t="str">
        <f>'Master List'!AU77</f>
        <v>Site to be confirmed</v>
      </c>
      <c r="AH77" s="3" t="str">
        <f>VLOOKUP(AG77, 'CWM &amp; Location'!B:D, 3, FALSE)</f>
        <v>Site To Be Confirmed</v>
      </c>
      <c r="AI77" s="3" t="str">
        <f>IF('Master List'!AW77="", 'Master List'!AV77, CONCATENATE('Master List'!AV77, " / ", 'Master List'!AW77))</f>
        <v>Specialty to be confirmed</v>
      </c>
      <c r="AJ77" s="3" t="str">
        <f>'Master List'!AX77</f>
        <v>Supervisor to be confirmed</v>
      </c>
      <c r="AK77" s="5" t="str">
        <f>IF('Master List'!BA77="", "", 'Master List'!BA77)</f>
        <v/>
      </c>
      <c r="AL77" s="5" t="str">
        <f>IF(AK77="", "", VLOOKUP(AK77, 'CWM &amp; Location'!B:D, 3, FALSE))</f>
        <v/>
      </c>
      <c r="AM77" s="5" t="str">
        <f>IF('Master List'!BB77="", "", 'Master List'!BB77)</f>
        <v/>
      </c>
      <c r="AN77" s="5" t="str">
        <f>IF('Master List'!BC77="", "", 'Master List'!BC77)</f>
        <v/>
      </c>
    </row>
    <row r="78" spans="1:40" ht="29.25" customHeight="1" x14ac:dyDescent="0.25">
      <c r="A78" s="3" t="str">
        <f>'Master List'!A78</f>
        <v>FP</v>
      </c>
      <c r="B78" s="3" t="str">
        <f>'Master List'!D78</f>
        <v>FP/7A1C/026b</v>
      </c>
      <c r="C78" s="3" t="str">
        <f>'Master List'!E78</f>
        <v>WAL/FP/026b</v>
      </c>
      <c r="D78" s="4">
        <v>1</v>
      </c>
      <c r="E78" s="71" t="str">
        <f>CONCATENATE("F1: ",J78,", ",N78,", ",R78,IF(V78="","",", "),IF(V78="","",V78),IF(V78="",""," ("),IF(V78="","",'Master List'!B78),IF(V78="","",")")," | F2: ",AA78,", ",AE78,", ",AI78,IF(AM78="","",", "),IF(AM78="","",AM78),IF(AM78="",""," ("),IF(AM78="","",'Master List'!C78),IF(AM78="","",")"))</f>
        <v>F1: Emergency Medicine, General (Internal) Medicine / Respiratory Medicine, General Surgery / Breast Surgery | F2: Specialty to be confirmed, Specialty to be confirmed, Specialty to be confirmed</v>
      </c>
      <c r="F78" s="5" t="str">
        <f>'Master List'!H78</f>
        <v>Betsi Cadwaladr University Health Board</v>
      </c>
      <c r="G78" s="5" t="str">
        <f>'Master List'!F78</f>
        <v xml:space="preserve">Dr Paul Spambo </v>
      </c>
      <c r="H78" s="3" t="str">
        <f>'Master List'!I78</f>
        <v>Glan Clwyd Hospital</v>
      </c>
      <c r="I78" s="3" t="str">
        <f>VLOOKUP(H78, 'CWM &amp; Location'!B:D, 3, FALSE)</f>
        <v>Rhyl</v>
      </c>
      <c r="J78" s="3" t="str">
        <f>IF('Master List'!K78="", 'Master List'!J78, CONCATENATE('Master List'!J78, " / ", 'Master List'!K78))</f>
        <v>Emergency Medicine</v>
      </c>
      <c r="K78" s="3" t="str">
        <f>'Master List'!L78</f>
        <v xml:space="preserve">Dr Paul Spambo </v>
      </c>
      <c r="L78" s="3" t="str">
        <f>'Master List'!O78</f>
        <v>Glan Clwyd Hospital</v>
      </c>
      <c r="M78" s="3" t="str">
        <f>VLOOKUP(L78, 'CWM &amp; Location'!B:D, 3, FALSE)</f>
        <v>Rhyl</v>
      </c>
      <c r="N78" s="3" t="str">
        <f>IF('Master List'!Q78="", 'Master List'!P78, CONCATENATE('Master List'!P78, " / ", 'Master List'!Q78))</f>
        <v>General (Internal) Medicine / Respiratory Medicine</v>
      </c>
      <c r="O78" s="3" t="str">
        <f>'Master List'!R78</f>
        <v xml:space="preserve">Dr Robin Poyner </v>
      </c>
      <c r="P78" s="3" t="str">
        <f>'Master List'!U78</f>
        <v>Glan Clwyd Hospital</v>
      </c>
      <c r="Q78" s="3" t="str">
        <f>VLOOKUP(P78, 'CWM &amp; Location'!B:D, 3, FALSE)</f>
        <v>Rhyl</v>
      </c>
      <c r="R78" s="3" t="str">
        <f>IF('Master List'!W78="", 'Master List'!V78, CONCATENATE('Master List'!V78, " / ", 'Master List'!W78))</f>
        <v>General Surgery / Breast Surgery</v>
      </c>
      <c r="S78" s="3" t="str">
        <f>'Master List'!X78</f>
        <v>Mr Walid Samra</v>
      </c>
      <c r="T78" s="5" t="str">
        <f>IF('Master List'!AA78="", "", 'Master List'!AA78)</f>
        <v/>
      </c>
      <c r="U78" s="5" t="str">
        <f>IF(T78="", "", VLOOKUP(T78, 'CWM &amp; Location'!B:D, 3, FALSE))</f>
        <v/>
      </c>
      <c r="V78" s="5" t="str">
        <f>IF('Master List'!AB78="", "", 'Master List'!AB78)</f>
        <v/>
      </c>
      <c r="W78" s="5" t="str">
        <f>IF('Master List'!AC78="", "", 'Master List'!AC78)</f>
        <v/>
      </c>
      <c r="X78" s="5" t="str">
        <f>IF('Master List'!AF78="", "Supervisor to be confirmed", 'Master List'!AF78)</f>
        <v>Supervisor to be confirmed</v>
      </c>
      <c r="Y78" s="3" t="str">
        <f>'Master List'!AI78</f>
        <v>Site to be confirmed</v>
      </c>
      <c r="Z78" s="3" t="str">
        <f>VLOOKUP(Y78, 'CWM &amp; Location'!B:D, 3, FALSE)</f>
        <v>Site To Be Confirmed</v>
      </c>
      <c r="AA78" s="3" t="str">
        <f>IF('Master List'!AK78="", 'Master List'!AJ78, CONCATENATE('Master List'!AJ78, " / ", 'Master List'!AK78))</f>
        <v>Specialty to be confirmed</v>
      </c>
      <c r="AB78" s="3" t="str">
        <f>'Master List'!AL78</f>
        <v>Supervisor to be confirmed</v>
      </c>
      <c r="AC78" s="3" t="str">
        <f>'Master List'!AO78</f>
        <v>Site to be confirmed</v>
      </c>
      <c r="AD78" s="5" t="str">
        <f>VLOOKUP(AC78, 'CWM &amp; Location'!B:D, 3, FALSE)</f>
        <v>Site To Be Confirmed</v>
      </c>
      <c r="AE78" s="3" t="str">
        <f>IF('Master List'!AQ78="", 'Master List'!AP78, CONCATENATE('Master List'!AP78, " / ", 'Master List'!AQ78))</f>
        <v>Specialty to be confirmed</v>
      </c>
      <c r="AF78" s="3" t="str">
        <f>'Master List'!AR78</f>
        <v>Supervisor to be confirmed</v>
      </c>
      <c r="AG78" s="3" t="str">
        <f>'Master List'!AU78</f>
        <v>Site to be confirmed</v>
      </c>
      <c r="AH78" s="3" t="str">
        <f>VLOOKUP(AG78, 'CWM &amp; Location'!B:D, 3, FALSE)</f>
        <v>Site To Be Confirmed</v>
      </c>
      <c r="AI78" s="3" t="str">
        <f>IF('Master List'!AW78="", 'Master List'!AV78, CONCATENATE('Master List'!AV78, " / ", 'Master List'!AW78))</f>
        <v>Specialty to be confirmed</v>
      </c>
      <c r="AJ78" s="3" t="str">
        <f>'Master List'!AX78</f>
        <v>Supervisor to be confirmed</v>
      </c>
      <c r="AK78" s="5" t="str">
        <f>IF('Master List'!BA78="", "", 'Master List'!BA78)</f>
        <v/>
      </c>
      <c r="AL78" s="5" t="str">
        <f>IF(AK78="", "", VLOOKUP(AK78, 'CWM &amp; Location'!B:D, 3, FALSE))</f>
        <v/>
      </c>
      <c r="AM78" s="5" t="str">
        <f>IF('Master List'!BB78="", "", 'Master List'!BB78)</f>
        <v/>
      </c>
      <c r="AN78" s="5" t="str">
        <f>IF('Master List'!BC78="", "", 'Master List'!BC78)</f>
        <v/>
      </c>
    </row>
    <row r="79" spans="1:40" ht="29.25" customHeight="1" x14ac:dyDescent="0.25">
      <c r="A79" s="3" t="str">
        <f>'Master List'!A79</f>
        <v>FP</v>
      </c>
      <c r="B79" s="3" t="str">
        <f>'Master List'!D79</f>
        <v>FP/7A1C/026c</v>
      </c>
      <c r="C79" s="3" t="str">
        <f>'Master List'!E79</f>
        <v>WAL/FP/026c</v>
      </c>
      <c r="D79" s="4">
        <v>1</v>
      </c>
      <c r="E79" s="71" t="str">
        <f>CONCATENATE("F1: ",J79,", ",N79,", ",R79,IF(V79="","",", "),IF(V79="","",V79),IF(V79="",""," ("),IF(V79="","",'Master List'!B79),IF(V79="","",")")," | F2: ",AA79,", ",AE79,", ",AI79,IF(AM79="","",", "),IF(AM79="","",AM79),IF(AM79="",""," ("),IF(AM79="","",'Master List'!C79),IF(AM79="","",")"))</f>
        <v>F1: General Surgery / Breast Surgery, Emergency Medicine, General (Internal) Medicine / Respiratory Medicine | F2: Specialty to be confirmed, Specialty to be confirmed, Specialty to be confirmed</v>
      </c>
      <c r="F79" s="5" t="str">
        <f>'Master List'!H79</f>
        <v>Betsi Cadwaladr University Health Board</v>
      </c>
      <c r="G79" s="5" t="str">
        <f>'Master List'!F79</f>
        <v>Mr Walid Samra</v>
      </c>
      <c r="H79" s="3" t="str">
        <f>'Master List'!I79</f>
        <v>Glan Clwyd Hospital</v>
      </c>
      <c r="I79" s="3" t="str">
        <f>VLOOKUP(H79, 'CWM &amp; Location'!B:D, 3, FALSE)</f>
        <v>Rhyl</v>
      </c>
      <c r="J79" s="3" t="str">
        <f>IF('Master List'!K79="", 'Master List'!J79, CONCATENATE('Master List'!J79, " / ", 'Master List'!K79))</f>
        <v>General Surgery / Breast Surgery</v>
      </c>
      <c r="K79" s="3" t="str">
        <f>'Master List'!L79</f>
        <v>Mr Walid Samra</v>
      </c>
      <c r="L79" s="3" t="str">
        <f>'Master List'!O79</f>
        <v>Glan Clwyd Hospital</v>
      </c>
      <c r="M79" s="3" t="str">
        <f>VLOOKUP(L79, 'CWM &amp; Location'!B:D, 3, FALSE)</f>
        <v>Rhyl</v>
      </c>
      <c r="N79" s="3" t="str">
        <f>IF('Master List'!Q79="", 'Master List'!P79, CONCATENATE('Master List'!P79, " / ", 'Master List'!Q79))</f>
        <v>Emergency Medicine</v>
      </c>
      <c r="O79" s="3" t="str">
        <f>'Master List'!R79</f>
        <v xml:space="preserve">Dr Paul Spambo </v>
      </c>
      <c r="P79" s="3" t="str">
        <f>'Master List'!U79</f>
        <v>Glan Clwyd Hospital</v>
      </c>
      <c r="Q79" s="3" t="str">
        <f>VLOOKUP(P79, 'CWM &amp; Location'!B:D, 3, FALSE)</f>
        <v>Rhyl</v>
      </c>
      <c r="R79" s="3" t="str">
        <f>IF('Master List'!W79="", 'Master List'!V79, CONCATENATE('Master List'!V79, " / ", 'Master List'!W79))</f>
        <v>General (Internal) Medicine / Respiratory Medicine</v>
      </c>
      <c r="S79" s="3" t="str">
        <f>'Master List'!X79</f>
        <v xml:space="preserve">Dr Robin Poyner </v>
      </c>
      <c r="T79" s="5" t="str">
        <f>IF('Master List'!AA79="", "", 'Master List'!AA79)</f>
        <v/>
      </c>
      <c r="U79" s="5" t="str">
        <f>IF(T79="", "", VLOOKUP(T79, 'CWM &amp; Location'!B:D, 3, FALSE))</f>
        <v/>
      </c>
      <c r="V79" s="5" t="str">
        <f>IF('Master List'!AB79="", "", 'Master List'!AB79)</f>
        <v/>
      </c>
      <c r="W79" s="5" t="str">
        <f>IF('Master List'!AC79="", "", 'Master List'!AC79)</f>
        <v/>
      </c>
      <c r="X79" s="5" t="str">
        <f>IF('Master List'!AF79="", "Supervisor to be confirmed", 'Master List'!AF79)</f>
        <v>Supervisor to be confirmed</v>
      </c>
      <c r="Y79" s="3" t="str">
        <f>'Master List'!AI79</f>
        <v>Site to be confirmed</v>
      </c>
      <c r="Z79" s="3" t="str">
        <f>VLOOKUP(Y79, 'CWM &amp; Location'!B:D, 3, FALSE)</f>
        <v>Site To Be Confirmed</v>
      </c>
      <c r="AA79" s="3" t="str">
        <f>IF('Master List'!AK79="", 'Master List'!AJ79, CONCATENATE('Master List'!AJ79, " / ", 'Master List'!AK79))</f>
        <v>Specialty to be confirmed</v>
      </c>
      <c r="AB79" s="3" t="str">
        <f>'Master List'!AL79</f>
        <v>Supervisor to be confirmed</v>
      </c>
      <c r="AC79" s="3" t="str">
        <f>'Master List'!AO79</f>
        <v>Site to be confirmed</v>
      </c>
      <c r="AD79" s="5" t="str">
        <f>VLOOKUP(AC79, 'CWM &amp; Location'!B:D, 3, FALSE)</f>
        <v>Site To Be Confirmed</v>
      </c>
      <c r="AE79" s="3" t="str">
        <f>IF('Master List'!AQ79="", 'Master List'!AP79, CONCATENATE('Master List'!AP79, " / ", 'Master List'!AQ79))</f>
        <v>Specialty to be confirmed</v>
      </c>
      <c r="AF79" s="3" t="str">
        <f>'Master List'!AR79</f>
        <v>Supervisor to be confirmed</v>
      </c>
      <c r="AG79" s="3" t="str">
        <f>'Master List'!AU79</f>
        <v>Site to be confirmed</v>
      </c>
      <c r="AH79" s="3" t="str">
        <f>VLOOKUP(AG79, 'CWM &amp; Location'!B:D, 3, FALSE)</f>
        <v>Site To Be Confirmed</v>
      </c>
      <c r="AI79" s="3" t="str">
        <f>IF('Master List'!AW79="", 'Master List'!AV79, CONCATENATE('Master List'!AV79, " / ", 'Master List'!AW79))</f>
        <v>Specialty to be confirmed</v>
      </c>
      <c r="AJ79" s="3" t="str">
        <f>'Master List'!AX79</f>
        <v>Supervisor to be confirmed</v>
      </c>
      <c r="AK79" s="5" t="str">
        <f>IF('Master List'!BA79="", "", 'Master List'!BA79)</f>
        <v/>
      </c>
      <c r="AL79" s="5" t="str">
        <f>IF(AK79="", "", VLOOKUP(AK79, 'CWM &amp; Location'!B:D, 3, FALSE))</f>
        <v/>
      </c>
      <c r="AM79" s="5" t="str">
        <f>IF('Master List'!BB79="", "", 'Master List'!BB79)</f>
        <v/>
      </c>
      <c r="AN79" s="5" t="str">
        <f>IF('Master List'!BC79="", "", 'Master List'!BC79)</f>
        <v/>
      </c>
    </row>
    <row r="80" spans="1:40" ht="29.25" customHeight="1" x14ac:dyDescent="0.25">
      <c r="A80" s="3" t="str">
        <f>'Master List'!A80</f>
        <v>FP</v>
      </c>
      <c r="B80" s="3" t="str">
        <f>'Master List'!D80</f>
        <v>FP/7A1C/027a</v>
      </c>
      <c r="C80" s="3" t="str">
        <f>'Master List'!E80</f>
        <v>WAL/FP/027a</v>
      </c>
      <c r="D80" s="4">
        <v>1</v>
      </c>
      <c r="E80" s="71" t="str">
        <f>CONCATENATE("F1: ",J80,", ",N80,", ",R80,IF(V80="","",", "),IF(V80="","",V80),IF(V80="",""," ("),IF(V80="","",'Master List'!B80),IF(V80="","",")")," | F2: ",AA80,", ",AE80,", ",AI80,IF(AM80="","",", "),IF(AM80="","",AM80),IF(AM80="",""," ("),IF(AM80="","",'Master List'!C80),IF(AM80="","",")"))</f>
        <v>F1: General (Internal) Medicine / Endocrinology and Diabetes Mellitus, General Surgery, Vascular Surgery | F2: Specialty to be confirmed, Specialty to be confirmed, Specialty to be confirmed</v>
      </c>
      <c r="F80" s="5" t="str">
        <f>'Master List'!H80</f>
        <v>Betsi Cadwaladr University Health Board</v>
      </c>
      <c r="G80" s="5" t="str">
        <f>'Master List'!F80</f>
        <v xml:space="preserve">Dr Aye Nyunt </v>
      </c>
      <c r="H80" s="3" t="str">
        <f>'Master List'!I80</f>
        <v>Glan Clwyd Hospital</v>
      </c>
      <c r="I80" s="3" t="str">
        <f>VLOOKUP(H80, 'CWM &amp; Location'!B:D, 3, FALSE)</f>
        <v>Rhyl</v>
      </c>
      <c r="J80" s="3" t="str">
        <f>IF('Master List'!K80="", 'Master List'!J80, CONCATENATE('Master List'!J80, " / ", 'Master List'!K80))</f>
        <v>General (Internal) Medicine / Endocrinology and Diabetes Mellitus</v>
      </c>
      <c r="K80" s="3" t="str">
        <f>'Master List'!L80</f>
        <v xml:space="preserve">Dr Aye Nyunt </v>
      </c>
      <c r="L80" s="3" t="str">
        <f>'Master List'!O80</f>
        <v>Glan Clwyd Hospital</v>
      </c>
      <c r="M80" s="3" t="str">
        <f>VLOOKUP(L80, 'CWM &amp; Location'!B:D, 3, FALSE)</f>
        <v>Rhyl</v>
      </c>
      <c r="N80" s="3" t="str">
        <f>IF('Master List'!Q80="", 'Master List'!P80, CONCATENATE('Master List'!P80, " / ", 'Master List'!Q80))</f>
        <v>General Surgery</v>
      </c>
      <c r="O80" s="3" t="str">
        <f>'Master List'!R80</f>
        <v xml:space="preserve">Mr Muhammad Haider </v>
      </c>
      <c r="P80" s="3" t="str">
        <f>'Master List'!U80</f>
        <v>Glan Clwyd Hospital</v>
      </c>
      <c r="Q80" s="3" t="str">
        <f>VLOOKUP(P80, 'CWM &amp; Location'!B:D, 3, FALSE)</f>
        <v>Rhyl</v>
      </c>
      <c r="R80" s="3" t="str">
        <f>IF('Master List'!W80="", 'Master List'!V80, CONCATENATE('Master List'!V80, " / ", 'Master List'!W80))</f>
        <v>Vascular Surgery</v>
      </c>
      <c r="S80" s="3" t="str">
        <f>'Master List'!X80</f>
        <v>Mr Laszlo Papp</v>
      </c>
      <c r="T80" s="5" t="str">
        <f>IF('Master List'!AA80="", "", 'Master List'!AA80)</f>
        <v/>
      </c>
      <c r="U80" s="5" t="str">
        <f>IF(T80="", "", VLOOKUP(T80, 'CWM &amp; Location'!B:D, 3, FALSE))</f>
        <v/>
      </c>
      <c r="V80" s="5" t="str">
        <f>IF('Master List'!AB80="", "", 'Master List'!AB80)</f>
        <v/>
      </c>
      <c r="W80" s="5" t="str">
        <f>IF('Master List'!AC80="", "", 'Master List'!AC80)</f>
        <v/>
      </c>
      <c r="X80" s="5" t="str">
        <f>IF('Master List'!AF80="", "Supervisor to be confirmed", 'Master List'!AF80)</f>
        <v>Supervisor to be confirmed</v>
      </c>
      <c r="Y80" s="3" t="str">
        <f>'Master List'!AI80</f>
        <v>Site to be confirmed</v>
      </c>
      <c r="Z80" s="3" t="str">
        <f>VLOOKUP(Y80, 'CWM &amp; Location'!B:D, 3, FALSE)</f>
        <v>Site To Be Confirmed</v>
      </c>
      <c r="AA80" s="3" t="str">
        <f>IF('Master List'!AK80="", 'Master List'!AJ80, CONCATENATE('Master List'!AJ80, " / ", 'Master List'!AK80))</f>
        <v>Specialty to be confirmed</v>
      </c>
      <c r="AB80" s="3" t="str">
        <f>'Master List'!AL80</f>
        <v>Supervisor to be confirmed</v>
      </c>
      <c r="AC80" s="3" t="str">
        <f>'Master List'!AO80</f>
        <v>Site to be confirmed</v>
      </c>
      <c r="AD80" s="5" t="str">
        <f>VLOOKUP(AC80, 'CWM &amp; Location'!B:D, 3, FALSE)</f>
        <v>Site To Be Confirmed</v>
      </c>
      <c r="AE80" s="3" t="str">
        <f>IF('Master List'!AQ80="", 'Master List'!AP80, CONCATENATE('Master List'!AP80, " / ", 'Master List'!AQ80))</f>
        <v>Specialty to be confirmed</v>
      </c>
      <c r="AF80" s="3" t="str">
        <f>'Master List'!AR80</f>
        <v>Supervisor to be confirmed</v>
      </c>
      <c r="AG80" s="3" t="str">
        <f>'Master List'!AU80</f>
        <v>Site to be confirmed</v>
      </c>
      <c r="AH80" s="3" t="str">
        <f>VLOOKUP(AG80, 'CWM &amp; Location'!B:D, 3, FALSE)</f>
        <v>Site To Be Confirmed</v>
      </c>
      <c r="AI80" s="3" t="str">
        <f>IF('Master List'!AW80="", 'Master List'!AV80, CONCATENATE('Master List'!AV80, " / ", 'Master List'!AW80))</f>
        <v>Specialty to be confirmed</v>
      </c>
      <c r="AJ80" s="3" t="str">
        <f>'Master List'!AX80</f>
        <v>Supervisor to be confirmed</v>
      </c>
      <c r="AK80" s="5" t="str">
        <f>IF('Master List'!BA80="", "", 'Master List'!BA80)</f>
        <v/>
      </c>
      <c r="AL80" s="5" t="str">
        <f>IF(AK80="", "", VLOOKUP(AK80, 'CWM &amp; Location'!B:D, 3, FALSE))</f>
        <v/>
      </c>
      <c r="AM80" s="5" t="str">
        <f>IF('Master List'!BB80="", "", 'Master List'!BB80)</f>
        <v/>
      </c>
      <c r="AN80" s="5" t="str">
        <f>IF('Master List'!BC80="", "", 'Master List'!BC80)</f>
        <v/>
      </c>
    </row>
    <row r="81" spans="1:40" ht="29.25" customHeight="1" x14ac:dyDescent="0.25">
      <c r="A81" s="3" t="str">
        <f>'Master List'!A81</f>
        <v>FP</v>
      </c>
      <c r="B81" s="3" t="str">
        <f>'Master List'!D81</f>
        <v>FP/7A1C/027b</v>
      </c>
      <c r="C81" s="3" t="str">
        <f>'Master List'!E81</f>
        <v>WAL/FP/027b</v>
      </c>
      <c r="D81" s="4">
        <v>1</v>
      </c>
      <c r="E81" s="71" t="str">
        <f>CONCATENATE("F1: ",J81,", ",N81,", ",R81,IF(V81="","",", "),IF(V81="","",V81),IF(V81="",""," ("),IF(V81="","",'Master List'!B81),IF(V81="","",")")," | F2: ",AA81,", ",AE81,", ",AI81,IF(AM81="","",", "),IF(AM81="","",AM81),IF(AM81="",""," ("),IF(AM81="","",'Master List'!C81),IF(AM81="","",")"))</f>
        <v>F1: Vascular Surgery, General (Internal) Medicine / Endocrinology and Diabetes Mellitus, General Surgery | F2: Specialty to be confirmed, Specialty to be confirmed, Specialty to be confirmed</v>
      </c>
      <c r="F81" s="5" t="str">
        <f>'Master List'!H81</f>
        <v>Betsi Cadwaladr University Health Board</v>
      </c>
      <c r="G81" s="5" t="str">
        <f>'Master List'!F81</f>
        <v>Mr Laszlo Papp</v>
      </c>
      <c r="H81" s="3" t="str">
        <f>'Master List'!I81</f>
        <v>Glan Clwyd Hospital</v>
      </c>
      <c r="I81" s="3" t="str">
        <f>VLOOKUP(H81, 'CWM &amp; Location'!B:D, 3, FALSE)</f>
        <v>Rhyl</v>
      </c>
      <c r="J81" s="3" t="str">
        <f>IF('Master List'!K81="", 'Master List'!J81, CONCATENATE('Master List'!J81, " / ", 'Master List'!K81))</f>
        <v>Vascular Surgery</v>
      </c>
      <c r="K81" s="3" t="str">
        <f>'Master List'!L81</f>
        <v>Mr Laszlo Papp</v>
      </c>
      <c r="L81" s="3" t="str">
        <f>'Master List'!O81</f>
        <v>Glan Clwyd Hospital</v>
      </c>
      <c r="M81" s="3" t="str">
        <f>VLOOKUP(L81, 'CWM &amp; Location'!B:D, 3, FALSE)</f>
        <v>Rhyl</v>
      </c>
      <c r="N81" s="3" t="str">
        <f>IF('Master List'!Q81="", 'Master List'!P81, CONCATENATE('Master List'!P81, " / ", 'Master List'!Q81))</f>
        <v>General (Internal) Medicine / Endocrinology and Diabetes Mellitus</v>
      </c>
      <c r="O81" s="3" t="str">
        <f>'Master List'!R81</f>
        <v xml:space="preserve">Dr Aye Nyunt </v>
      </c>
      <c r="P81" s="3" t="str">
        <f>'Master List'!U81</f>
        <v>Glan Clwyd Hospital</v>
      </c>
      <c r="Q81" s="3" t="str">
        <f>VLOOKUP(P81, 'CWM &amp; Location'!B:D, 3, FALSE)</f>
        <v>Rhyl</v>
      </c>
      <c r="R81" s="3" t="str">
        <f>IF('Master List'!W81="", 'Master List'!V81, CONCATENATE('Master List'!V81, " / ", 'Master List'!W81))</f>
        <v>General Surgery</v>
      </c>
      <c r="S81" s="3" t="str">
        <f>'Master List'!X81</f>
        <v xml:space="preserve">Mr Muhammad Haider </v>
      </c>
      <c r="T81" s="5" t="str">
        <f>IF('Master List'!AA81="", "", 'Master List'!AA81)</f>
        <v/>
      </c>
      <c r="U81" s="5" t="str">
        <f>IF(T81="", "", VLOOKUP(T81, 'CWM &amp; Location'!B:D, 3, FALSE))</f>
        <v/>
      </c>
      <c r="V81" s="5" t="str">
        <f>IF('Master List'!AB81="", "", 'Master List'!AB81)</f>
        <v/>
      </c>
      <c r="W81" s="5" t="str">
        <f>IF('Master List'!AC81="", "", 'Master List'!AC81)</f>
        <v/>
      </c>
      <c r="X81" s="5" t="str">
        <f>IF('Master List'!AF81="", "Supervisor to be confirmed", 'Master List'!AF81)</f>
        <v>Supervisor to be confirmed</v>
      </c>
      <c r="Y81" s="3" t="str">
        <f>'Master List'!AI81</f>
        <v>Site to be confirmed</v>
      </c>
      <c r="Z81" s="3" t="str">
        <f>VLOOKUP(Y81, 'CWM &amp; Location'!B:D, 3, FALSE)</f>
        <v>Site To Be Confirmed</v>
      </c>
      <c r="AA81" s="3" t="str">
        <f>IF('Master List'!AK81="", 'Master List'!AJ81, CONCATENATE('Master List'!AJ81, " / ", 'Master List'!AK81))</f>
        <v>Specialty to be confirmed</v>
      </c>
      <c r="AB81" s="3" t="str">
        <f>'Master List'!AL81</f>
        <v>Supervisor to be confirmed</v>
      </c>
      <c r="AC81" s="3" t="str">
        <f>'Master List'!AO81</f>
        <v>Site to be confirmed</v>
      </c>
      <c r="AD81" s="5" t="str">
        <f>VLOOKUP(AC81, 'CWM &amp; Location'!B:D, 3, FALSE)</f>
        <v>Site To Be Confirmed</v>
      </c>
      <c r="AE81" s="3" t="str">
        <f>IF('Master List'!AQ81="", 'Master List'!AP81, CONCATENATE('Master List'!AP81, " / ", 'Master List'!AQ81))</f>
        <v>Specialty to be confirmed</v>
      </c>
      <c r="AF81" s="3" t="str">
        <f>'Master List'!AR81</f>
        <v>Supervisor to be confirmed</v>
      </c>
      <c r="AG81" s="3" t="str">
        <f>'Master List'!AU81</f>
        <v>Site to be confirmed</v>
      </c>
      <c r="AH81" s="3" t="str">
        <f>VLOOKUP(AG81, 'CWM &amp; Location'!B:D, 3, FALSE)</f>
        <v>Site To Be Confirmed</v>
      </c>
      <c r="AI81" s="3" t="str">
        <f>IF('Master List'!AW81="", 'Master List'!AV81, CONCATENATE('Master List'!AV81, " / ", 'Master List'!AW81))</f>
        <v>Specialty to be confirmed</v>
      </c>
      <c r="AJ81" s="3" t="str">
        <f>'Master List'!AX81</f>
        <v>Supervisor to be confirmed</v>
      </c>
      <c r="AK81" s="5" t="str">
        <f>IF('Master List'!BA81="", "", 'Master List'!BA81)</f>
        <v/>
      </c>
      <c r="AL81" s="5" t="str">
        <f>IF(AK81="", "", VLOOKUP(AK81, 'CWM &amp; Location'!B:D, 3, FALSE))</f>
        <v/>
      </c>
      <c r="AM81" s="5" t="str">
        <f>IF('Master List'!BB81="", "", 'Master List'!BB81)</f>
        <v/>
      </c>
      <c r="AN81" s="5" t="str">
        <f>IF('Master List'!BC81="", "", 'Master List'!BC81)</f>
        <v/>
      </c>
    </row>
    <row r="82" spans="1:40" ht="29.25" customHeight="1" x14ac:dyDescent="0.25">
      <c r="A82" s="3" t="str">
        <f>'Master List'!A82</f>
        <v>FP</v>
      </c>
      <c r="B82" s="3" t="str">
        <f>'Master List'!D82</f>
        <v>FP/7A1C/027c</v>
      </c>
      <c r="C82" s="3" t="str">
        <f>'Master List'!E82</f>
        <v>WAL/FP/027c</v>
      </c>
      <c r="D82" s="4">
        <v>1</v>
      </c>
      <c r="E82" s="71" t="str">
        <f>CONCATENATE("F1: ",J82,", ",N82,", ",R82,IF(V82="","",", "),IF(V82="","",V82),IF(V82="",""," ("),IF(V82="","",'Master List'!B82),IF(V82="","",")")," | F2: ",AA82,", ",AE82,", ",AI82,IF(AM82="","",", "),IF(AM82="","",AM82),IF(AM82="",""," ("),IF(AM82="","",'Master List'!C82),IF(AM82="","",")"))</f>
        <v>F1: General Surgery, Vascular Surgery, General (Internal) Medicine / Endocrinology and Diabetes Mellitus | F2: Specialty to be confirmed, Specialty to be confirmed, Specialty to be confirmed</v>
      </c>
      <c r="F82" s="5" t="str">
        <f>'Master List'!H82</f>
        <v>Betsi Cadwaladr University Health Board</v>
      </c>
      <c r="G82" s="5" t="str">
        <f>'Master List'!F82</f>
        <v xml:space="preserve">Mr Muhammad Haider </v>
      </c>
      <c r="H82" s="3" t="str">
        <f>'Master List'!I82</f>
        <v>Glan Clwyd Hospital</v>
      </c>
      <c r="I82" s="3" t="str">
        <f>VLOOKUP(H82, 'CWM &amp; Location'!B:D, 3, FALSE)</f>
        <v>Rhyl</v>
      </c>
      <c r="J82" s="3" t="str">
        <f>IF('Master List'!K82="", 'Master List'!J82, CONCATENATE('Master List'!J82, " / ", 'Master List'!K82))</f>
        <v>General Surgery</v>
      </c>
      <c r="K82" s="3" t="str">
        <f>'Master List'!L82</f>
        <v xml:space="preserve">Mr Muhammad Haider </v>
      </c>
      <c r="L82" s="3" t="str">
        <f>'Master List'!O82</f>
        <v>Glan Clwyd Hospital</v>
      </c>
      <c r="M82" s="3" t="str">
        <f>VLOOKUP(L82, 'CWM &amp; Location'!B:D, 3, FALSE)</f>
        <v>Rhyl</v>
      </c>
      <c r="N82" s="3" t="str">
        <f>IF('Master List'!Q82="", 'Master List'!P82, CONCATENATE('Master List'!P82, " / ", 'Master List'!Q82))</f>
        <v>Vascular Surgery</v>
      </c>
      <c r="O82" s="3" t="str">
        <f>'Master List'!R82</f>
        <v>Mr Laszlo Papp</v>
      </c>
      <c r="P82" s="3" t="str">
        <f>'Master List'!U82</f>
        <v>Glan Clwyd Hospital</v>
      </c>
      <c r="Q82" s="3" t="str">
        <f>VLOOKUP(P82, 'CWM &amp; Location'!B:D, 3, FALSE)</f>
        <v>Rhyl</v>
      </c>
      <c r="R82" s="3" t="str">
        <f>IF('Master List'!W82="", 'Master List'!V82, CONCATENATE('Master List'!V82, " / ", 'Master List'!W82))</f>
        <v>General (Internal) Medicine / Endocrinology and Diabetes Mellitus</v>
      </c>
      <c r="S82" s="3" t="str">
        <f>'Master List'!X82</f>
        <v xml:space="preserve">Dr Aye Nyunt </v>
      </c>
      <c r="T82" s="5" t="str">
        <f>IF('Master List'!AA82="", "", 'Master List'!AA82)</f>
        <v/>
      </c>
      <c r="U82" s="5" t="str">
        <f>IF(T82="", "", VLOOKUP(T82, 'CWM &amp; Location'!B:D, 3, FALSE))</f>
        <v/>
      </c>
      <c r="V82" s="5" t="str">
        <f>IF('Master List'!AB82="", "", 'Master List'!AB82)</f>
        <v/>
      </c>
      <c r="W82" s="5" t="str">
        <f>IF('Master List'!AC82="", "", 'Master List'!AC82)</f>
        <v/>
      </c>
      <c r="X82" s="5" t="str">
        <f>IF('Master List'!AF82="", "Supervisor to be confirmed", 'Master List'!AF82)</f>
        <v>Supervisor to be confirmed</v>
      </c>
      <c r="Y82" s="3" t="str">
        <f>'Master List'!AI82</f>
        <v>Site to be confirmed</v>
      </c>
      <c r="Z82" s="3" t="str">
        <f>VLOOKUP(Y82, 'CWM &amp; Location'!B:D, 3, FALSE)</f>
        <v>Site To Be Confirmed</v>
      </c>
      <c r="AA82" s="3" t="str">
        <f>IF('Master List'!AK82="", 'Master List'!AJ82, CONCATENATE('Master List'!AJ82, " / ", 'Master List'!AK82))</f>
        <v>Specialty to be confirmed</v>
      </c>
      <c r="AB82" s="3" t="str">
        <f>'Master List'!AL82</f>
        <v>Supervisor to be confirmed</v>
      </c>
      <c r="AC82" s="3" t="str">
        <f>'Master List'!AO82</f>
        <v>Site to be confirmed</v>
      </c>
      <c r="AD82" s="5" t="str">
        <f>VLOOKUP(AC82, 'CWM &amp; Location'!B:D, 3, FALSE)</f>
        <v>Site To Be Confirmed</v>
      </c>
      <c r="AE82" s="3" t="str">
        <f>IF('Master List'!AQ82="", 'Master List'!AP82, CONCATENATE('Master List'!AP82, " / ", 'Master List'!AQ82))</f>
        <v>Specialty to be confirmed</v>
      </c>
      <c r="AF82" s="3" t="str">
        <f>'Master List'!AR82</f>
        <v>Supervisor to be confirmed</v>
      </c>
      <c r="AG82" s="3" t="str">
        <f>'Master List'!AU82</f>
        <v>Site to be confirmed</v>
      </c>
      <c r="AH82" s="3" t="str">
        <f>VLOOKUP(AG82, 'CWM &amp; Location'!B:D, 3, FALSE)</f>
        <v>Site To Be Confirmed</v>
      </c>
      <c r="AI82" s="3" t="str">
        <f>IF('Master List'!AW82="", 'Master List'!AV82, CONCATENATE('Master List'!AV82, " / ", 'Master List'!AW82))</f>
        <v>Specialty to be confirmed</v>
      </c>
      <c r="AJ82" s="3" t="str">
        <f>'Master List'!AX82</f>
        <v>Supervisor to be confirmed</v>
      </c>
      <c r="AK82" s="5" t="str">
        <f>IF('Master List'!BA82="", "", 'Master List'!BA82)</f>
        <v/>
      </c>
      <c r="AL82" s="5" t="str">
        <f>IF(AK82="", "", VLOOKUP(AK82, 'CWM &amp; Location'!B:D, 3, FALSE))</f>
        <v/>
      </c>
      <c r="AM82" s="5" t="str">
        <f>IF('Master List'!BB82="", "", 'Master List'!BB82)</f>
        <v/>
      </c>
      <c r="AN82" s="5" t="str">
        <f>IF('Master List'!BC82="", "", 'Master List'!BC82)</f>
        <v/>
      </c>
    </row>
    <row r="83" spans="1:40" ht="29.25" customHeight="1" x14ac:dyDescent="0.25">
      <c r="A83" s="3" t="str">
        <f>'Master List'!A83</f>
        <v>FP</v>
      </c>
      <c r="B83" s="3" t="str">
        <f>'Master List'!D83</f>
        <v>FP/7A1C/028a</v>
      </c>
      <c r="C83" s="3" t="str">
        <f>'Master List'!E83</f>
        <v>WAL/FP/028a</v>
      </c>
      <c r="D83" s="4">
        <v>1</v>
      </c>
      <c r="E83" s="71" t="str">
        <f>CONCATENATE("F1: ",J83,", ",N83,", ",R83,IF(V83="","",", "),IF(V83="","",V83),IF(V83="",""," ("),IF(V83="","",'Master List'!B83),IF(V83="","",")")," | F2: ",AA83,", ",AE83,", ",AI83,IF(AM83="","",", "),IF(AM83="","",AM83),IF(AM83="",""," ("),IF(AM83="","",'Master List'!C83),IF(AM83="","",")"))</f>
        <v>F1: General (Internal) Medicine / Respiratory Medicine, General Surgery, General (Internal) Medicine / Geriatric Medicine | F2: Specialty to be confirmed, Specialty to be confirmed, Specialty to be confirmed</v>
      </c>
      <c r="F83" s="5" t="str">
        <f>'Master List'!H83</f>
        <v>Betsi Cadwaladr University Health Board</v>
      </c>
      <c r="G83" s="5" t="str">
        <f>'Master List'!F83</f>
        <v xml:space="preserve">Dr Robin Poyner </v>
      </c>
      <c r="H83" s="3" t="str">
        <f>'Master List'!I83</f>
        <v>Glan Clwyd Hospital</v>
      </c>
      <c r="I83" s="3" t="str">
        <f>VLOOKUP(H83, 'CWM &amp; Location'!B:D, 3, FALSE)</f>
        <v>Rhyl</v>
      </c>
      <c r="J83" s="3" t="str">
        <f>IF('Master List'!K83="", 'Master List'!J83, CONCATENATE('Master List'!J83, " / ", 'Master List'!K83))</f>
        <v>General (Internal) Medicine / Respiratory Medicine</v>
      </c>
      <c r="K83" s="3" t="str">
        <f>'Master List'!L83</f>
        <v xml:space="preserve">Dr Robin Poyner </v>
      </c>
      <c r="L83" s="3" t="str">
        <f>'Master List'!O83</f>
        <v>Glan Clwyd Hospital</v>
      </c>
      <c r="M83" s="3" t="str">
        <f>VLOOKUP(L83, 'CWM &amp; Location'!B:D, 3, FALSE)</f>
        <v>Rhyl</v>
      </c>
      <c r="N83" s="3" t="str">
        <f>IF('Master List'!Q83="", 'Master List'!P83, CONCATENATE('Master List'!P83, " / ", 'Master List'!Q83))</f>
        <v>General Surgery</v>
      </c>
      <c r="O83" s="3" t="str">
        <f>'Master List'!R83</f>
        <v xml:space="preserve">Mr Mahir Al-Rawi </v>
      </c>
      <c r="P83" s="3" t="str">
        <f>'Master List'!U83</f>
        <v>Glan Clwyd Hospital</v>
      </c>
      <c r="Q83" s="3" t="str">
        <f>VLOOKUP(P83, 'CWM &amp; Location'!B:D, 3, FALSE)</f>
        <v>Rhyl</v>
      </c>
      <c r="R83" s="3" t="str">
        <f>IF('Master List'!W83="", 'Master List'!V83, CONCATENATE('Master List'!V83, " / ", 'Master List'!W83))</f>
        <v>General (Internal) Medicine / Geriatric Medicine</v>
      </c>
      <c r="S83" s="3" t="str">
        <f>'Master List'!X83</f>
        <v xml:space="preserve">Dr Gerallt Owen </v>
      </c>
      <c r="T83" s="5" t="str">
        <f>IF('Master List'!AA83="", "", 'Master List'!AA83)</f>
        <v/>
      </c>
      <c r="U83" s="5" t="str">
        <f>IF(T83="", "", VLOOKUP(T83, 'CWM &amp; Location'!B:D, 3, FALSE))</f>
        <v/>
      </c>
      <c r="V83" s="5" t="str">
        <f>IF('Master List'!AB83="", "", 'Master List'!AB83)</f>
        <v/>
      </c>
      <c r="W83" s="5" t="str">
        <f>IF('Master List'!AC83="", "", 'Master List'!AC83)</f>
        <v/>
      </c>
      <c r="X83" s="5" t="str">
        <f>IF('Master List'!AF83="", "Supervisor to be confirmed", 'Master List'!AF83)</f>
        <v>Supervisor to be confirmed</v>
      </c>
      <c r="Y83" s="3" t="str">
        <f>'Master List'!AI83</f>
        <v>Site to be confirmed</v>
      </c>
      <c r="Z83" s="3" t="str">
        <f>VLOOKUP(Y83, 'CWM &amp; Location'!B:D, 3, FALSE)</f>
        <v>Site To Be Confirmed</v>
      </c>
      <c r="AA83" s="3" t="str">
        <f>IF('Master List'!AK83="", 'Master List'!AJ83, CONCATENATE('Master List'!AJ83, " / ", 'Master List'!AK83))</f>
        <v>Specialty to be confirmed</v>
      </c>
      <c r="AB83" s="3" t="str">
        <f>'Master List'!AL83</f>
        <v>Supervisor to be confirmed</v>
      </c>
      <c r="AC83" s="3" t="str">
        <f>'Master List'!AO83</f>
        <v>Site to be confirmed</v>
      </c>
      <c r="AD83" s="5" t="str">
        <f>VLOOKUP(AC83, 'CWM &amp; Location'!B:D, 3, FALSE)</f>
        <v>Site To Be Confirmed</v>
      </c>
      <c r="AE83" s="3" t="str">
        <f>IF('Master List'!AQ83="", 'Master List'!AP83, CONCATENATE('Master List'!AP83, " / ", 'Master List'!AQ83))</f>
        <v>Specialty to be confirmed</v>
      </c>
      <c r="AF83" s="3" t="str">
        <f>'Master List'!AR83</f>
        <v>Supervisor to be confirmed</v>
      </c>
      <c r="AG83" s="3" t="str">
        <f>'Master List'!AU83</f>
        <v>Site to be confirmed</v>
      </c>
      <c r="AH83" s="3" t="str">
        <f>VLOOKUP(AG83, 'CWM &amp; Location'!B:D, 3, FALSE)</f>
        <v>Site To Be Confirmed</v>
      </c>
      <c r="AI83" s="3" t="str">
        <f>IF('Master List'!AW83="", 'Master List'!AV83, CONCATENATE('Master List'!AV83, " / ", 'Master List'!AW83))</f>
        <v>Specialty to be confirmed</v>
      </c>
      <c r="AJ83" s="3" t="str">
        <f>'Master List'!AX83</f>
        <v>Supervisor to be confirmed</v>
      </c>
      <c r="AK83" s="5" t="str">
        <f>IF('Master List'!BA83="", "", 'Master List'!BA83)</f>
        <v/>
      </c>
      <c r="AL83" s="5" t="str">
        <f>IF(AK83="", "", VLOOKUP(AK83, 'CWM &amp; Location'!B:D, 3, FALSE))</f>
        <v/>
      </c>
      <c r="AM83" s="5" t="str">
        <f>IF('Master List'!BB83="", "", 'Master List'!BB83)</f>
        <v/>
      </c>
      <c r="AN83" s="5" t="str">
        <f>IF('Master List'!BC83="", "", 'Master List'!BC83)</f>
        <v/>
      </c>
    </row>
    <row r="84" spans="1:40" ht="29.25" customHeight="1" x14ac:dyDescent="0.25">
      <c r="A84" s="3" t="str">
        <f>'Master List'!A84</f>
        <v>FP</v>
      </c>
      <c r="B84" s="3" t="str">
        <f>'Master List'!D84</f>
        <v>FP/7A1C/028b</v>
      </c>
      <c r="C84" s="3" t="str">
        <f>'Master List'!E84</f>
        <v>WAL/FP/028b</v>
      </c>
      <c r="D84" s="4">
        <v>1</v>
      </c>
      <c r="E84" s="71" t="str">
        <f>CONCATENATE("F1: ",J84,", ",N84,", ",R84,IF(V84="","",", "),IF(V84="","",V84),IF(V84="",""," ("),IF(V84="","",'Master List'!B84),IF(V84="","",")")," | F2: ",AA84,", ",AE84,", ",AI84,IF(AM84="","",", "),IF(AM84="","",AM84),IF(AM84="",""," ("),IF(AM84="","",'Master List'!C84),IF(AM84="","",")"))</f>
        <v>F1: General (Internal) Medicine / Geriatric Medicine, General (Internal) Medicine / Respiratory Medicine, General Surgery | F2: Specialty to be confirmed, Specialty to be confirmed, Specialty to be confirmed</v>
      </c>
      <c r="F84" s="5" t="str">
        <f>'Master List'!H84</f>
        <v>Betsi Cadwaladr University Health Board</v>
      </c>
      <c r="G84" s="5" t="str">
        <f>'Master List'!F84</f>
        <v xml:space="preserve">Dr Gerallt Owen </v>
      </c>
      <c r="H84" s="3" t="str">
        <f>'Master List'!I84</f>
        <v>Glan Clwyd Hospital</v>
      </c>
      <c r="I84" s="3" t="str">
        <f>VLOOKUP(H84, 'CWM &amp; Location'!B:D, 3, FALSE)</f>
        <v>Rhyl</v>
      </c>
      <c r="J84" s="3" t="str">
        <f>IF('Master List'!K84="", 'Master List'!J84, CONCATENATE('Master List'!J84, " / ", 'Master List'!K84))</f>
        <v>General (Internal) Medicine / Geriatric Medicine</v>
      </c>
      <c r="K84" s="3" t="str">
        <f>'Master List'!L84</f>
        <v xml:space="preserve">Dr Gerallt Owen </v>
      </c>
      <c r="L84" s="3" t="str">
        <f>'Master List'!O84</f>
        <v>Glan Clwyd Hospital</v>
      </c>
      <c r="M84" s="3" t="str">
        <f>VLOOKUP(L84, 'CWM &amp; Location'!B:D, 3, FALSE)</f>
        <v>Rhyl</v>
      </c>
      <c r="N84" s="3" t="str">
        <f>IF('Master List'!Q84="", 'Master List'!P84, CONCATENATE('Master List'!P84, " / ", 'Master List'!Q84))</f>
        <v>General (Internal) Medicine / Respiratory Medicine</v>
      </c>
      <c r="O84" s="3" t="str">
        <f>'Master List'!R84</f>
        <v xml:space="preserve">Dr Robin Poyner </v>
      </c>
      <c r="P84" s="3" t="str">
        <f>'Master List'!U84</f>
        <v>Glan Clwyd Hospital</v>
      </c>
      <c r="Q84" s="3" t="str">
        <f>VLOOKUP(P84, 'CWM &amp; Location'!B:D, 3, FALSE)</f>
        <v>Rhyl</v>
      </c>
      <c r="R84" s="3" t="str">
        <f>IF('Master List'!W84="", 'Master List'!V84, CONCATENATE('Master List'!V84, " / ", 'Master List'!W84))</f>
        <v>General Surgery</v>
      </c>
      <c r="S84" s="3" t="str">
        <f>'Master List'!X84</f>
        <v xml:space="preserve">Mr Mahir Al-Rawi </v>
      </c>
      <c r="T84" s="5" t="str">
        <f>IF('Master List'!AA84="", "", 'Master List'!AA84)</f>
        <v/>
      </c>
      <c r="U84" s="5" t="str">
        <f>IF(T84="", "", VLOOKUP(T84, 'CWM &amp; Location'!B:D, 3, FALSE))</f>
        <v/>
      </c>
      <c r="V84" s="5" t="str">
        <f>IF('Master List'!AB84="", "", 'Master List'!AB84)</f>
        <v/>
      </c>
      <c r="W84" s="5" t="str">
        <f>IF('Master List'!AC84="", "", 'Master List'!AC84)</f>
        <v/>
      </c>
      <c r="X84" s="5" t="str">
        <f>IF('Master List'!AF84="", "Supervisor to be confirmed", 'Master List'!AF84)</f>
        <v>Supervisor to be confirmed</v>
      </c>
      <c r="Y84" s="3" t="str">
        <f>'Master List'!AI84</f>
        <v>Site to be confirmed</v>
      </c>
      <c r="Z84" s="3" t="str">
        <f>VLOOKUP(Y84, 'CWM &amp; Location'!B:D, 3, FALSE)</f>
        <v>Site To Be Confirmed</v>
      </c>
      <c r="AA84" s="3" t="str">
        <f>IF('Master List'!AK84="", 'Master List'!AJ84, CONCATENATE('Master List'!AJ84, " / ", 'Master List'!AK84))</f>
        <v>Specialty to be confirmed</v>
      </c>
      <c r="AB84" s="3" t="str">
        <f>'Master List'!AL84</f>
        <v>Supervisor to be confirmed</v>
      </c>
      <c r="AC84" s="3" t="str">
        <f>'Master List'!AO84</f>
        <v>Site to be confirmed</v>
      </c>
      <c r="AD84" s="5" t="str">
        <f>VLOOKUP(AC84, 'CWM &amp; Location'!B:D, 3, FALSE)</f>
        <v>Site To Be Confirmed</v>
      </c>
      <c r="AE84" s="3" t="str">
        <f>IF('Master List'!AQ84="", 'Master List'!AP84, CONCATENATE('Master List'!AP84, " / ", 'Master List'!AQ84))</f>
        <v>Specialty to be confirmed</v>
      </c>
      <c r="AF84" s="3" t="str">
        <f>'Master List'!AR84</f>
        <v>Supervisor to be confirmed</v>
      </c>
      <c r="AG84" s="3" t="str">
        <f>'Master List'!AU84</f>
        <v>Site to be confirmed</v>
      </c>
      <c r="AH84" s="3" t="str">
        <f>VLOOKUP(AG84, 'CWM &amp; Location'!B:D, 3, FALSE)</f>
        <v>Site To Be Confirmed</v>
      </c>
      <c r="AI84" s="3" t="str">
        <f>IF('Master List'!AW84="", 'Master List'!AV84, CONCATENATE('Master List'!AV84, " / ", 'Master List'!AW84))</f>
        <v>Specialty to be confirmed</v>
      </c>
      <c r="AJ84" s="3" t="str">
        <f>'Master List'!AX84</f>
        <v>Supervisor to be confirmed</v>
      </c>
      <c r="AK84" s="5" t="str">
        <f>IF('Master List'!BA84="", "", 'Master List'!BA84)</f>
        <v/>
      </c>
      <c r="AL84" s="5" t="str">
        <f>IF(AK84="", "", VLOOKUP(AK84, 'CWM &amp; Location'!B:D, 3, FALSE))</f>
        <v/>
      </c>
      <c r="AM84" s="5" t="str">
        <f>IF('Master List'!BB84="", "", 'Master List'!BB84)</f>
        <v/>
      </c>
      <c r="AN84" s="5" t="str">
        <f>IF('Master List'!BC84="", "", 'Master List'!BC84)</f>
        <v/>
      </c>
    </row>
    <row r="85" spans="1:40" ht="29.25" customHeight="1" x14ac:dyDescent="0.25">
      <c r="A85" s="3" t="str">
        <f>'Master List'!A85</f>
        <v>FP</v>
      </c>
      <c r="B85" s="3" t="str">
        <f>'Master List'!D85</f>
        <v>FP/7A1C/028c</v>
      </c>
      <c r="C85" s="3" t="str">
        <f>'Master List'!E85</f>
        <v>WAL/FP/028c</v>
      </c>
      <c r="D85" s="4">
        <v>1</v>
      </c>
      <c r="E85" s="71" t="str">
        <f>CONCATENATE("F1: ",J85,", ",N85,", ",R85,IF(V85="","",", "),IF(V85="","",V85),IF(V85="",""," ("),IF(V85="","",'Master List'!B85),IF(V85="","",")")," | F2: ",AA85,", ",AE85,", ",AI85,IF(AM85="","",", "),IF(AM85="","",AM85),IF(AM85="",""," ("),IF(AM85="","",'Master List'!C85),IF(AM85="","",")"))</f>
        <v>F1: General Surgery, General (Internal) Medicine / Geriatric Medicine, General (Internal) Medicine / Respiratory Medicine | F2: Specialty to be confirmed, Specialty to be confirmed, Specialty to be confirmed</v>
      </c>
      <c r="F85" s="5" t="str">
        <f>'Master List'!H85</f>
        <v>Betsi Cadwaladr University Health Board</v>
      </c>
      <c r="G85" s="5" t="str">
        <f>'Master List'!F85</f>
        <v xml:space="preserve">Mr Mahir Al-Rawi </v>
      </c>
      <c r="H85" s="3" t="str">
        <f>'Master List'!I85</f>
        <v>Glan Clwyd Hospital</v>
      </c>
      <c r="I85" s="3" t="str">
        <f>VLOOKUP(H85, 'CWM &amp; Location'!B:D, 3, FALSE)</f>
        <v>Rhyl</v>
      </c>
      <c r="J85" s="3" t="str">
        <f>IF('Master List'!K85="", 'Master List'!J85, CONCATENATE('Master List'!J85, " / ", 'Master List'!K85))</f>
        <v>General Surgery</v>
      </c>
      <c r="K85" s="3" t="str">
        <f>'Master List'!L85</f>
        <v xml:space="preserve">Mr Mahir Al-Rawi </v>
      </c>
      <c r="L85" s="3" t="str">
        <f>'Master List'!O85</f>
        <v>Glan Clwyd Hospital</v>
      </c>
      <c r="M85" s="3" t="str">
        <f>VLOOKUP(L85, 'CWM &amp; Location'!B:D, 3, FALSE)</f>
        <v>Rhyl</v>
      </c>
      <c r="N85" s="3" t="str">
        <f>IF('Master List'!Q85="", 'Master List'!P85, CONCATENATE('Master List'!P85, " / ", 'Master List'!Q85))</f>
        <v>General (Internal) Medicine / Geriatric Medicine</v>
      </c>
      <c r="O85" s="3" t="str">
        <f>'Master List'!R85</f>
        <v xml:space="preserve">Dr Gerallt Owen </v>
      </c>
      <c r="P85" s="3" t="str">
        <f>'Master List'!U85</f>
        <v>Glan Clwyd Hospital</v>
      </c>
      <c r="Q85" s="3" t="str">
        <f>VLOOKUP(P85, 'CWM &amp; Location'!B:D, 3, FALSE)</f>
        <v>Rhyl</v>
      </c>
      <c r="R85" s="3" t="str">
        <f>IF('Master List'!W85="", 'Master List'!V85, CONCATENATE('Master List'!V85, " / ", 'Master List'!W85))</f>
        <v>General (Internal) Medicine / Respiratory Medicine</v>
      </c>
      <c r="S85" s="3" t="str">
        <f>'Master List'!X85</f>
        <v xml:space="preserve">Dr Robin Poyner </v>
      </c>
      <c r="T85" s="5" t="str">
        <f>IF('Master List'!AA85="", "", 'Master List'!AA85)</f>
        <v/>
      </c>
      <c r="U85" s="5" t="str">
        <f>IF(T85="", "", VLOOKUP(T85, 'CWM &amp; Location'!B:D, 3, FALSE))</f>
        <v/>
      </c>
      <c r="V85" s="5" t="str">
        <f>IF('Master List'!AB85="", "", 'Master List'!AB85)</f>
        <v/>
      </c>
      <c r="W85" s="5" t="str">
        <f>IF('Master List'!AC85="", "", 'Master List'!AC85)</f>
        <v/>
      </c>
      <c r="X85" s="5" t="str">
        <f>IF('Master List'!AF85="", "Supervisor to be confirmed", 'Master List'!AF85)</f>
        <v>Supervisor to be confirmed</v>
      </c>
      <c r="Y85" s="3" t="str">
        <f>'Master List'!AI85</f>
        <v>Site to be confirmed</v>
      </c>
      <c r="Z85" s="3" t="str">
        <f>VLOOKUP(Y85, 'CWM &amp; Location'!B:D, 3, FALSE)</f>
        <v>Site To Be Confirmed</v>
      </c>
      <c r="AA85" s="3" t="str">
        <f>IF('Master List'!AK85="", 'Master List'!AJ85, CONCATENATE('Master List'!AJ85, " / ", 'Master List'!AK85))</f>
        <v>Specialty to be confirmed</v>
      </c>
      <c r="AB85" s="3" t="str">
        <f>'Master List'!AL85</f>
        <v>Supervisor to be confirmed</v>
      </c>
      <c r="AC85" s="3" t="str">
        <f>'Master List'!AO85</f>
        <v>Site to be confirmed</v>
      </c>
      <c r="AD85" s="5" t="str">
        <f>VLOOKUP(AC85, 'CWM &amp; Location'!B:D, 3, FALSE)</f>
        <v>Site To Be Confirmed</v>
      </c>
      <c r="AE85" s="3" t="str">
        <f>IF('Master List'!AQ85="", 'Master List'!AP85, CONCATENATE('Master List'!AP85, " / ", 'Master List'!AQ85))</f>
        <v>Specialty to be confirmed</v>
      </c>
      <c r="AF85" s="3" t="str">
        <f>'Master List'!AR85</f>
        <v>Supervisor to be confirmed</v>
      </c>
      <c r="AG85" s="3" t="str">
        <f>'Master List'!AU85</f>
        <v>Site to be confirmed</v>
      </c>
      <c r="AH85" s="3" t="str">
        <f>VLOOKUP(AG85, 'CWM &amp; Location'!B:D, 3, FALSE)</f>
        <v>Site To Be Confirmed</v>
      </c>
      <c r="AI85" s="3" t="str">
        <f>IF('Master List'!AW85="", 'Master List'!AV85, CONCATENATE('Master List'!AV85, " / ", 'Master List'!AW85))</f>
        <v>Specialty to be confirmed</v>
      </c>
      <c r="AJ85" s="3" t="str">
        <f>'Master List'!AX85</f>
        <v>Supervisor to be confirmed</v>
      </c>
      <c r="AK85" s="5" t="str">
        <f>IF('Master List'!BA85="", "", 'Master List'!BA85)</f>
        <v/>
      </c>
      <c r="AL85" s="5" t="str">
        <f>IF(AK85="", "", VLOOKUP(AK85, 'CWM &amp; Location'!B:D, 3, FALSE))</f>
        <v/>
      </c>
      <c r="AM85" s="5" t="str">
        <f>IF('Master List'!BB85="", "", 'Master List'!BB85)</f>
        <v/>
      </c>
      <c r="AN85" s="5" t="str">
        <f>IF('Master List'!BC85="", "", 'Master List'!BC85)</f>
        <v/>
      </c>
    </row>
    <row r="86" spans="1:40" ht="29.25" customHeight="1" x14ac:dyDescent="0.25">
      <c r="A86" s="3" t="str">
        <f>'Master List'!A86</f>
        <v>FP</v>
      </c>
      <c r="B86" s="3" t="str">
        <f>'Master List'!D86</f>
        <v>FP/7A1C/029a</v>
      </c>
      <c r="C86" s="3" t="str">
        <f>'Master List'!E86</f>
        <v>WAL/FP/029a</v>
      </c>
      <c r="D86" s="4">
        <v>1</v>
      </c>
      <c r="E86" s="71" t="str">
        <f>CONCATENATE("F1: ",J86,", ",N86,", ",R86,IF(V86="","",", "),IF(V86="","",V86),IF(V86="",""," ("),IF(V86="","",'Master List'!B86),IF(V86="","",")")," | F2: ",AA86,", ",AE86,", ",AI86,IF(AM86="","",", "),IF(AM86="","",AM86),IF(AM86="",""," ("),IF(AM86="","",'Master List'!C86),IF(AM86="","",")"))</f>
        <v>F1: General (Internal) Medicine / Cardiology, General Surgery, Paediatrics / Neonatal Medicine | F2: Specialty to be confirmed, Specialty to be confirmed, Specialty to be confirmed</v>
      </c>
      <c r="F86" s="5" t="str">
        <f>'Master List'!H86</f>
        <v>Betsi Cadwaladr University Health Board</v>
      </c>
      <c r="G86" s="5" t="str">
        <f>'Master List'!F86</f>
        <v xml:space="preserve">Dr Wisam Khider </v>
      </c>
      <c r="H86" s="3" t="str">
        <f>'Master List'!I86</f>
        <v>Glan Clwyd Hospital</v>
      </c>
      <c r="I86" s="3" t="str">
        <f>VLOOKUP(H86, 'CWM &amp; Location'!B:D, 3, FALSE)</f>
        <v>Rhyl</v>
      </c>
      <c r="J86" s="3" t="str">
        <f>IF('Master List'!K86="", 'Master List'!J86, CONCATENATE('Master List'!J86, " / ", 'Master List'!K86))</f>
        <v>General (Internal) Medicine / Cardiology</v>
      </c>
      <c r="K86" s="3" t="str">
        <f>'Master List'!L86</f>
        <v xml:space="preserve">Dr Wisam Khider </v>
      </c>
      <c r="L86" s="3" t="str">
        <f>'Master List'!O86</f>
        <v>Glan Clwyd Hospital</v>
      </c>
      <c r="M86" s="3" t="str">
        <f>VLOOKUP(L86, 'CWM &amp; Location'!B:D, 3, FALSE)</f>
        <v>Rhyl</v>
      </c>
      <c r="N86" s="3" t="str">
        <f>IF('Master List'!Q86="", 'Master List'!P86, CONCATENATE('Master List'!P86, " / ", 'Master List'!Q86))</f>
        <v>General Surgery</v>
      </c>
      <c r="O86" s="3" t="str">
        <f>'Master List'!R86</f>
        <v xml:space="preserve">Mr Chris Chatzidimitriou </v>
      </c>
      <c r="P86" s="3" t="str">
        <f>'Master List'!U86</f>
        <v>Glan Clwyd Hospital</v>
      </c>
      <c r="Q86" s="3" t="str">
        <f>VLOOKUP(P86, 'CWM &amp; Location'!B:D, 3, FALSE)</f>
        <v>Rhyl</v>
      </c>
      <c r="R86" s="3" t="str">
        <f>IF('Master List'!W86="", 'Master List'!V86, CONCATENATE('Master List'!V86, " / ", 'Master List'!W86))</f>
        <v>Paediatrics / Neonatal Medicine</v>
      </c>
      <c r="S86" s="3" t="str">
        <f>'Master List'!X86</f>
        <v xml:space="preserve">Dr Aradhana Ingley </v>
      </c>
      <c r="T86" s="5" t="str">
        <f>IF('Master List'!AA86="", "", 'Master List'!AA86)</f>
        <v/>
      </c>
      <c r="U86" s="5" t="str">
        <f>IF(T86="", "", VLOOKUP(T86, 'CWM &amp; Location'!B:D, 3, FALSE))</f>
        <v/>
      </c>
      <c r="V86" s="5" t="str">
        <f>IF('Master List'!AB86="", "", 'Master List'!AB86)</f>
        <v/>
      </c>
      <c r="W86" s="5" t="str">
        <f>IF('Master List'!AC86="", "", 'Master List'!AC86)</f>
        <v/>
      </c>
      <c r="X86" s="5" t="str">
        <f>IF('Master List'!AF86="", "Supervisor to be confirmed", 'Master List'!AF86)</f>
        <v>Supervisor to be confirmed</v>
      </c>
      <c r="Y86" s="3" t="str">
        <f>'Master List'!AI86</f>
        <v>Site to be confirmed</v>
      </c>
      <c r="Z86" s="3" t="str">
        <f>VLOOKUP(Y86, 'CWM &amp; Location'!B:D, 3, FALSE)</f>
        <v>Site To Be Confirmed</v>
      </c>
      <c r="AA86" s="3" t="str">
        <f>IF('Master List'!AK86="", 'Master List'!AJ86, CONCATENATE('Master List'!AJ86, " / ", 'Master List'!AK86))</f>
        <v>Specialty to be confirmed</v>
      </c>
      <c r="AB86" s="3" t="str">
        <f>'Master List'!AL86</f>
        <v>Supervisor to be confirmed</v>
      </c>
      <c r="AC86" s="3" t="str">
        <f>'Master List'!AO86</f>
        <v>Site to be confirmed</v>
      </c>
      <c r="AD86" s="5" t="str">
        <f>VLOOKUP(AC86, 'CWM &amp; Location'!B:D, 3, FALSE)</f>
        <v>Site To Be Confirmed</v>
      </c>
      <c r="AE86" s="3" t="str">
        <f>IF('Master List'!AQ86="", 'Master List'!AP86, CONCATENATE('Master List'!AP86, " / ", 'Master List'!AQ86))</f>
        <v>Specialty to be confirmed</v>
      </c>
      <c r="AF86" s="3" t="str">
        <f>'Master List'!AR86</f>
        <v>Supervisor to be confirmed</v>
      </c>
      <c r="AG86" s="3" t="str">
        <f>'Master List'!AU86</f>
        <v>Site to be confirmed</v>
      </c>
      <c r="AH86" s="3" t="str">
        <f>VLOOKUP(AG86, 'CWM &amp; Location'!B:D, 3, FALSE)</f>
        <v>Site To Be Confirmed</v>
      </c>
      <c r="AI86" s="3" t="str">
        <f>IF('Master List'!AW86="", 'Master List'!AV86, CONCATENATE('Master List'!AV86, " / ", 'Master List'!AW86))</f>
        <v>Specialty to be confirmed</v>
      </c>
      <c r="AJ86" s="3" t="str">
        <f>'Master List'!AX86</f>
        <v>Supervisor to be confirmed</v>
      </c>
      <c r="AK86" s="5" t="str">
        <f>IF('Master List'!BA86="", "", 'Master List'!BA86)</f>
        <v/>
      </c>
      <c r="AL86" s="5" t="str">
        <f>IF(AK86="", "", VLOOKUP(AK86, 'CWM &amp; Location'!B:D, 3, FALSE))</f>
        <v/>
      </c>
      <c r="AM86" s="5" t="str">
        <f>IF('Master List'!BB86="", "", 'Master List'!BB86)</f>
        <v/>
      </c>
      <c r="AN86" s="5" t="str">
        <f>IF('Master List'!BC86="", "", 'Master List'!BC86)</f>
        <v/>
      </c>
    </row>
    <row r="87" spans="1:40" ht="29.25" customHeight="1" x14ac:dyDescent="0.25">
      <c r="A87" s="3" t="str">
        <f>'Master List'!A87</f>
        <v>FP</v>
      </c>
      <c r="B87" s="3" t="str">
        <f>'Master List'!D87</f>
        <v>FP/7A1C/029b</v>
      </c>
      <c r="C87" s="3" t="str">
        <f>'Master List'!E87</f>
        <v>WAL/FP/029b</v>
      </c>
      <c r="D87" s="4">
        <v>1</v>
      </c>
      <c r="E87" s="71" t="str">
        <f>CONCATENATE("F1: ",J87,", ",N87,", ",R87,IF(V87="","",", "),IF(V87="","",V87),IF(V87="",""," ("),IF(V87="","",'Master List'!B87),IF(V87="","",")")," | F2: ",AA87,", ",AE87,", ",AI87,IF(AM87="","",", "),IF(AM87="","",AM87),IF(AM87="",""," ("),IF(AM87="","",'Master List'!C87),IF(AM87="","",")"))</f>
        <v>F1: Paediatrics / Neonatal Medicine, General (Internal) Medicine / Cardiology, General Surgery | F2: Specialty to be confirmed, Specialty to be confirmed, Specialty to be confirmed</v>
      </c>
      <c r="F87" s="5" t="str">
        <f>'Master List'!H87</f>
        <v>Betsi Cadwaladr University Health Board</v>
      </c>
      <c r="G87" s="5" t="str">
        <f>'Master List'!F87</f>
        <v xml:space="preserve">Dr Aradhana Ingley </v>
      </c>
      <c r="H87" s="3" t="str">
        <f>'Master List'!I87</f>
        <v>Glan Clwyd Hospital</v>
      </c>
      <c r="I87" s="3" t="str">
        <f>VLOOKUP(H87, 'CWM &amp; Location'!B:D, 3, FALSE)</f>
        <v>Rhyl</v>
      </c>
      <c r="J87" s="3" t="str">
        <f>IF('Master List'!K87="", 'Master List'!J87, CONCATENATE('Master List'!J87, " / ", 'Master List'!K87))</f>
        <v>Paediatrics / Neonatal Medicine</v>
      </c>
      <c r="K87" s="3" t="str">
        <f>'Master List'!L87</f>
        <v xml:space="preserve">Dr Aradhana Ingley </v>
      </c>
      <c r="L87" s="3" t="str">
        <f>'Master List'!O87</f>
        <v>Glan Clwyd Hospital</v>
      </c>
      <c r="M87" s="3" t="str">
        <f>VLOOKUP(L87, 'CWM &amp; Location'!B:D, 3, FALSE)</f>
        <v>Rhyl</v>
      </c>
      <c r="N87" s="3" t="str">
        <f>IF('Master List'!Q87="", 'Master List'!P87, CONCATENATE('Master List'!P87, " / ", 'Master List'!Q87))</f>
        <v>General (Internal) Medicine / Cardiology</v>
      </c>
      <c r="O87" s="3" t="str">
        <f>'Master List'!R87</f>
        <v xml:space="preserve">Dr Wisam Khider </v>
      </c>
      <c r="P87" s="3" t="str">
        <f>'Master List'!U87</f>
        <v>Glan Clwyd Hospital</v>
      </c>
      <c r="Q87" s="3" t="str">
        <f>VLOOKUP(P87, 'CWM &amp; Location'!B:D, 3, FALSE)</f>
        <v>Rhyl</v>
      </c>
      <c r="R87" s="3" t="str">
        <f>IF('Master List'!W87="", 'Master List'!V87, CONCATENATE('Master List'!V87, " / ", 'Master List'!W87))</f>
        <v>General Surgery</v>
      </c>
      <c r="S87" s="3" t="str">
        <f>'Master List'!X87</f>
        <v xml:space="preserve">Mr Chris Chatzidimitriou </v>
      </c>
      <c r="T87" s="5" t="str">
        <f>IF('Master List'!AA87="", "", 'Master List'!AA87)</f>
        <v/>
      </c>
      <c r="U87" s="5" t="str">
        <f>IF(T87="", "", VLOOKUP(T87, 'CWM &amp; Location'!B:D, 3, FALSE))</f>
        <v/>
      </c>
      <c r="V87" s="5" t="str">
        <f>IF('Master List'!AB87="", "", 'Master List'!AB87)</f>
        <v/>
      </c>
      <c r="W87" s="5" t="str">
        <f>IF('Master List'!AC87="", "", 'Master List'!AC87)</f>
        <v/>
      </c>
      <c r="X87" s="5" t="str">
        <f>IF('Master List'!AF87="", "Supervisor to be confirmed", 'Master List'!AF87)</f>
        <v>Supervisor to be confirmed</v>
      </c>
      <c r="Y87" s="3" t="str">
        <f>'Master List'!AI87</f>
        <v>Site to be confirmed</v>
      </c>
      <c r="Z87" s="3" t="str">
        <f>VLOOKUP(Y87, 'CWM &amp; Location'!B:D, 3, FALSE)</f>
        <v>Site To Be Confirmed</v>
      </c>
      <c r="AA87" s="3" t="str">
        <f>IF('Master List'!AK87="", 'Master List'!AJ87, CONCATENATE('Master List'!AJ87, " / ", 'Master List'!AK87))</f>
        <v>Specialty to be confirmed</v>
      </c>
      <c r="AB87" s="3" t="str">
        <f>'Master List'!AL87</f>
        <v>Supervisor to be confirmed</v>
      </c>
      <c r="AC87" s="3" t="str">
        <f>'Master List'!AO87</f>
        <v>Site to be confirmed</v>
      </c>
      <c r="AD87" s="5" t="str">
        <f>VLOOKUP(AC87, 'CWM &amp; Location'!B:D, 3, FALSE)</f>
        <v>Site To Be Confirmed</v>
      </c>
      <c r="AE87" s="3" t="str">
        <f>IF('Master List'!AQ87="", 'Master List'!AP87, CONCATENATE('Master List'!AP87, " / ", 'Master List'!AQ87))</f>
        <v>Specialty to be confirmed</v>
      </c>
      <c r="AF87" s="3" t="str">
        <f>'Master List'!AR87</f>
        <v>Supervisor to be confirmed</v>
      </c>
      <c r="AG87" s="3" t="str">
        <f>'Master List'!AU87</f>
        <v>Site to be confirmed</v>
      </c>
      <c r="AH87" s="3" t="str">
        <f>VLOOKUP(AG87, 'CWM &amp; Location'!B:D, 3, FALSE)</f>
        <v>Site To Be Confirmed</v>
      </c>
      <c r="AI87" s="3" t="str">
        <f>IF('Master List'!AW87="", 'Master List'!AV87, CONCATENATE('Master List'!AV87, " / ", 'Master List'!AW87))</f>
        <v>Specialty to be confirmed</v>
      </c>
      <c r="AJ87" s="3" t="str">
        <f>'Master List'!AX87</f>
        <v>Supervisor to be confirmed</v>
      </c>
      <c r="AK87" s="5" t="str">
        <f>IF('Master List'!BA87="", "", 'Master List'!BA87)</f>
        <v/>
      </c>
      <c r="AL87" s="5" t="str">
        <f>IF(AK87="", "", VLOOKUP(AK87, 'CWM &amp; Location'!B:D, 3, FALSE))</f>
        <v/>
      </c>
      <c r="AM87" s="5" t="str">
        <f>IF('Master List'!BB87="", "", 'Master List'!BB87)</f>
        <v/>
      </c>
      <c r="AN87" s="5" t="str">
        <f>IF('Master List'!BC87="", "", 'Master List'!BC87)</f>
        <v/>
      </c>
    </row>
    <row r="88" spans="1:40" ht="29.25" customHeight="1" x14ac:dyDescent="0.25">
      <c r="A88" s="3" t="str">
        <f>'Master List'!A88</f>
        <v>FP</v>
      </c>
      <c r="B88" s="3" t="str">
        <f>'Master List'!D88</f>
        <v>FP/7A1C/029c</v>
      </c>
      <c r="C88" s="3" t="str">
        <f>'Master List'!E88</f>
        <v>WAL/FP/029c</v>
      </c>
      <c r="D88" s="4">
        <v>1</v>
      </c>
      <c r="E88" s="71" t="str">
        <f>CONCATENATE("F1: ",J88,", ",N88,", ",R88,IF(V88="","",", "),IF(V88="","",V88),IF(V88="",""," ("),IF(V88="","",'Master List'!B88),IF(V88="","",")")," | F2: ",AA88,", ",AE88,", ",AI88,IF(AM88="","",", "),IF(AM88="","",AM88),IF(AM88="",""," ("),IF(AM88="","",'Master List'!C88),IF(AM88="","",")"))</f>
        <v>F1: General Surgery, Paediatrics / Neonatal Medicine, General (Internal) Medicine / Cardiology | F2: Specialty to be confirmed, Specialty to be confirmed, Specialty to be confirmed</v>
      </c>
      <c r="F88" s="5" t="str">
        <f>'Master List'!H88</f>
        <v>Betsi Cadwaladr University Health Board</v>
      </c>
      <c r="G88" s="5" t="str">
        <f>'Master List'!F88</f>
        <v xml:space="preserve">Mr Chris Chatzidimitriou </v>
      </c>
      <c r="H88" s="3" t="str">
        <f>'Master List'!I88</f>
        <v>Glan Clwyd Hospital</v>
      </c>
      <c r="I88" s="3" t="str">
        <f>VLOOKUP(H88, 'CWM &amp; Location'!B:D, 3, FALSE)</f>
        <v>Rhyl</v>
      </c>
      <c r="J88" s="3" t="str">
        <f>IF('Master List'!K88="", 'Master List'!J88, CONCATENATE('Master List'!J88, " / ", 'Master List'!K88))</f>
        <v>General Surgery</v>
      </c>
      <c r="K88" s="3" t="str">
        <f>'Master List'!L88</f>
        <v xml:space="preserve">Mr Chris Chatzidimitriou </v>
      </c>
      <c r="L88" s="3" t="str">
        <f>'Master List'!O88</f>
        <v>Glan Clwyd Hospital</v>
      </c>
      <c r="M88" s="3" t="str">
        <f>VLOOKUP(L88, 'CWM &amp; Location'!B:D, 3, FALSE)</f>
        <v>Rhyl</v>
      </c>
      <c r="N88" s="3" t="str">
        <f>IF('Master List'!Q88="", 'Master List'!P88, CONCATENATE('Master List'!P88, " / ", 'Master List'!Q88))</f>
        <v>Paediatrics / Neonatal Medicine</v>
      </c>
      <c r="O88" s="3" t="str">
        <f>'Master List'!R88</f>
        <v xml:space="preserve">Dr Aradhana Ingley </v>
      </c>
      <c r="P88" s="3" t="str">
        <f>'Master List'!U88</f>
        <v>Glan Clwyd Hospital</v>
      </c>
      <c r="Q88" s="3" t="str">
        <f>VLOOKUP(P88, 'CWM &amp; Location'!B:D, 3, FALSE)</f>
        <v>Rhyl</v>
      </c>
      <c r="R88" s="3" t="str">
        <f>IF('Master List'!W88="", 'Master List'!V88, CONCATENATE('Master List'!V88, " / ", 'Master List'!W88))</f>
        <v>General (Internal) Medicine / Cardiology</v>
      </c>
      <c r="S88" s="3" t="str">
        <f>'Master List'!X88</f>
        <v xml:space="preserve">Dr Wisam Khider </v>
      </c>
      <c r="T88" s="5" t="str">
        <f>IF('Master List'!AA88="", "", 'Master List'!AA88)</f>
        <v/>
      </c>
      <c r="U88" s="5" t="str">
        <f>IF(T88="", "", VLOOKUP(T88, 'CWM &amp; Location'!B:D, 3, FALSE))</f>
        <v/>
      </c>
      <c r="V88" s="5" t="str">
        <f>IF('Master List'!AB88="", "", 'Master List'!AB88)</f>
        <v/>
      </c>
      <c r="W88" s="5" t="str">
        <f>IF('Master List'!AC88="", "", 'Master List'!AC88)</f>
        <v/>
      </c>
      <c r="X88" s="5" t="str">
        <f>IF('Master List'!AF88="", "Supervisor to be confirmed", 'Master List'!AF88)</f>
        <v>Supervisor to be confirmed</v>
      </c>
      <c r="Y88" s="3" t="str">
        <f>'Master List'!AI88</f>
        <v>Site to be confirmed</v>
      </c>
      <c r="Z88" s="3" t="str">
        <f>VLOOKUP(Y88, 'CWM &amp; Location'!B:D, 3, FALSE)</f>
        <v>Site To Be Confirmed</v>
      </c>
      <c r="AA88" s="3" t="str">
        <f>IF('Master List'!AK88="", 'Master List'!AJ88, CONCATENATE('Master List'!AJ88, " / ", 'Master List'!AK88))</f>
        <v>Specialty to be confirmed</v>
      </c>
      <c r="AB88" s="3" t="str">
        <f>'Master List'!AL88</f>
        <v>Supervisor to be confirmed</v>
      </c>
      <c r="AC88" s="3" t="str">
        <f>'Master List'!AO88</f>
        <v>Site to be confirmed</v>
      </c>
      <c r="AD88" s="5" t="str">
        <f>VLOOKUP(AC88, 'CWM &amp; Location'!B:D, 3, FALSE)</f>
        <v>Site To Be Confirmed</v>
      </c>
      <c r="AE88" s="3" t="str">
        <f>IF('Master List'!AQ88="", 'Master List'!AP88, CONCATENATE('Master List'!AP88, " / ", 'Master List'!AQ88))</f>
        <v>Specialty to be confirmed</v>
      </c>
      <c r="AF88" s="3" t="str">
        <f>'Master List'!AR88</f>
        <v>Supervisor to be confirmed</v>
      </c>
      <c r="AG88" s="3" t="str">
        <f>'Master List'!AU88</f>
        <v>Site to be confirmed</v>
      </c>
      <c r="AH88" s="3" t="str">
        <f>VLOOKUP(AG88, 'CWM &amp; Location'!B:D, 3, FALSE)</f>
        <v>Site To Be Confirmed</v>
      </c>
      <c r="AI88" s="3" t="str">
        <f>IF('Master List'!AW88="", 'Master List'!AV88, CONCATENATE('Master List'!AV88, " / ", 'Master List'!AW88))</f>
        <v>Specialty to be confirmed</v>
      </c>
      <c r="AJ88" s="3" t="str">
        <f>'Master List'!AX88</f>
        <v>Supervisor to be confirmed</v>
      </c>
      <c r="AK88" s="5" t="str">
        <f>IF('Master List'!BA88="", "", 'Master List'!BA88)</f>
        <v/>
      </c>
      <c r="AL88" s="5" t="str">
        <f>IF(AK88="", "", VLOOKUP(AK88, 'CWM &amp; Location'!B:D, 3, FALSE))</f>
        <v/>
      </c>
      <c r="AM88" s="5" t="str">
        <f>IF('Master List'!BB88="", "", 'Master List'!BB88)</f>
        <v/>
      </c>
      <c r="AN88" s="5" t="str">
        <f>IF('Master List'!BC88="", "", 'Master List'!BC88)</f>
        <v/>
      </c>
    </row>
    <row r="89" spans="1:40" ht="29.25" customHeight="1" x14ac:dyDescent="0.25">
      <c r="A89" s="3" t="str">
        <f>'Master List'!A89</f>
        <v>FP</v>
      </c>
      <c r="B89" s="3" t="str">
        <f>'Master List'!D89</f>
        <v>FP/7A1C/030a</v>
      </c>
      <c r="C89" s="3" t="str">
        <f>'Master List'!E89</f>
        <v>WAL/FP/030a</v>
      </c>
      <c r="D89" s="4">
        <v>1</v>
      </c>
      <c r="E89" s="71" t="str">
        <f>CONCATENATE("F1: ",J89,", ",N89,", ",R89,IF(V89="","",", "),IF(V89="","",V89),IF(V89="",""," ("),IF(V89="","",'Master List'!B89),IF(V89="","",")")," | F2: ",AA89,", ",AE89,", ",AI89,IF(AM89="","",", "),IF(AM89="","",AM89),IF(AM89="",""," ("),IF(AM89="","",'Master List'!C89),IF(AM89="","",")"))</f>
        <v>F1: General (Internal) Medicine / Gastroenterology, General Surgery / Colorectal Surgery, Paediatrics / Neonatal Medicine | F2: Specialty to be confirmed, Specialty to be confirmed, Specialty to be confirmed</v>
      </c>
      <c r="F89" s="5" t="str">
        <f>'Master List'!H89</f>
        <v>Betsi Cadwaladr University Health Board</v>
      </c>
      <c r="G89" s="5" t="str">
        <f>'Master List'!F89</f>
        <v xml:space="preserve">Dr Aram Baghomian </v>
      </c>
      <c r="H89" s="3" t="str">
        <f>'Master List'!I89</f>
        <v>Glan Clwyd Hospital</v>
      </c>
      <c r="I89" s="3" t="str">
        <f>VLOOKUP(H89, 'CWM &amp; Location'!B:D, 3, FALSE)</f>
        <v>Rhyl</v>
      </c>
      <c r="J89" s="3" t="str">
        <f>IF('Master List'!K89="", 'Master List'!J89, CONCATENATE('Master List'!J89, " / ", 'Master List'!K89))</f>
        <v>General (Internal) Medicine / Gastroenterology</v>
      </c>
      <c r="K89" s="3" t="str">
        <f>'Master List'!L89</f>
        <v xml:space="preserve">Dr Aram Baghomian </v>
      </c>
      <c r="L89" s="3" t="str">
        <f>'Master List'!O89</f>
        <v>Glan Clwyd Hospital</v>
      </c>
      <c r="M89" s="3" t="str">
        <f>VLOOKUP(L89, 'CWM &amp; Location'!B:D, 3, FALSE)</f>
        <v>Rhyl</v>
      </c>
      <c r="N89" s="3" t="str">
        <f>IF('Master List'!Q89="", 'Master List'!P89, CONCATENATE('Master List'!P89, " / ", 'Master List'!Q89))</f>
        <v>General Surgery / Colorectal Surgery</v>
      </c>
      <c r="O89" s="3" t="str">
        <f>'Master List'!R89</f>
        <v>Mr Andrew Maw</v>
      </c>
      <c r="P89" s="3" t="str">
        <f>'Master List'!U89</f>
        <v>Glan Clwyd Hospital</v>
      </c>
      <c r="Q89" s="3" t="str">
        <f>VLOOKUP(P89, 'CWM &amp; Location'!B:D, 3, FALSE)</f>
        <v>Rhyl</v>
      </c>
      <c r="R89" s="3" t="str">
        <f>IF('Master List'!W89="", 'Master List'!V89, CONCATENATE('Master List'!V89, " / ", 'Master List'!W89))</f>
        <v>Paediatrics / Neonatal Medicine</v>
      </c>
      <c r="S89" s="3" t="str">
        <f>'Master List'!X89</f>
        <v xml:space="preserve">Dr Matthew Sandman </v>
      </c>
      <c r="T89" s="5" t="str">
        <f>IF('Master List'!AA89="", "", 'Master List'!AA89)</f>
        <v/>
      </c>
      <c r="U89" s="5" t="str">
        <f>IF(T89="", "", VLOOKUP(T89, 'CWM &amp; Location'!B:D, 3, FALSE))</f>
        <v/>
      </c>
      <c r="V89" s="5" t="str">
        <f>IF('Master List'!AB89="", "", 'Master List'!AB89)</f>
        <v/>
      </c>
      <c r="W89" s="5" t="str">
        <f>IF('Master List'!AC89="", "", 'Master List'!AC89)</f>
        <v/>
      </c>
      <c r="X89" s="5" t="str">
        <f>IF('Master List'!AF89="", "Supervisor to be confirmed", 'Master List'!AF89)</f>
        <v>Supervisor to be confirmed</v>
      </c>
      <c r="Y89" s="3" t="str">
        <f>'Master List'!AI89</f>
        <v>Site to be confirmed</v>
      </c>
      <c r="Z89" s="3" t="str">
        <f>VLOOKUP(Y89, 'CWM &amp; Location'!B:D, 3, FALSE)</f>
        <v>Site To Be Confirmed</v>
      </c>
      <c r="AA89" s="3" t="str">
        <f>IF('Master List'!AK89="", 'Master List'!AJ89, CONCATENATE('Master List'!AJ89, " / ", 'Master List'!AK89))</f>
        <v>Specialty to be confirmed</v>
      </c>
      <c r="AB89" s="3" t="str">
        <f>'Master List'!AL89</f>
        <v>Supervisor to be confirmed</v>
      </c>
      <c r="AC89" s="3" t="str">
        <f>'Master List'!AO89</f>
        <v>Site to be confirmed</v>
      </c>
      <c r="AD89" s="5" t="str">
        <f>VLOOKUP(AC89, 'CWM &amp; Location'!B:D, 3, FALSE)</f>
        <v>Site To Be Confirmed</v>
      </c>
      <c r="AE89" s="3" t="str">
        <f>IF('Master List'!AQ89="", 'Master List'!AP89, CONCATENATE('Master List'!AP89, " / ", 'Master List'!AQ89))</f>
        <v>Specialty to be confirmed</v>
      </c>
      <c r="AF89" s="3" t="str">
        <f>'Master List'!AR89</f>
        <v>Supervisor to be confirmed</v>
      </c>
      <c r="AG89" s="3" t="str">
        <f>'Master List'!AU89</f>
        <v>Site to be confirmed</v>
      </c>
      <c r="AH89" s="3" t="str">
        <f>VLOOKUP(AG89, 'CWM &amp; Location'!B:D, 3, FALSE)</f>
        <v>Site To Be Confirmed</v>
      </c>
      <c r="AI89" s="3" t="str">
        <f>IF('Master List'!AW89="", 'Master List'!AV89, CONCATENATE('Master List'!AV89, " / ", 'Master List'!AW89))</f>
        <v>Specialty to be confirmed</v>
      </c>
      <c r="AJ89" s="3" t="str">
        <f>'Master List'!AX89</f>
        <v>Supervisor to be confirmed</v>
      </c>
      <c r="AK89" s="5" t="str">
        <f>IF('Master List'!BA89="", "", 'Master List'!BA89)</f>
        <v/>
      </c>
      <c r="AL89" s="5" t="str">
        <f>IF(AK89="", "", VLOOKUP(AK89, 'CWM &amp; Location'!B:D, 3, FALSE))</f>
        <v/>
      </c>
      <c r="AM89" s="5" t="str">
        <f>IF('Master List'!BB89="", "", 'Master List'!BB89)</f>
        <v/>
      </c>
      <c r="AN89" s="5" t="str">
        <f>IF('Master List'!BC89="", "", 'Master List'!BC89)</f>
        <v/>
      </c>
    </row>
    <row r="90" spans="1:40" ht="29.25" customHeight="1" x14ac:dyDescent="0.25">
      <c r="A90" s="3" t="str">
        <f>'Master List'!A90</f>
        <v>FP</v>
      </c>
      <c r="B90" s="3" t="str">
        <f>'Master List'!D90</f>
        <v>FP/7A1C/030b</v>
      </c>
      <c r="C90" s="3" t="str">
        <f>'Master List'!E90</f>
        <v>WAL/FP/030b</v>
      </c>
      <c r="D90" s="4">
        <v>1</v>
      </c>
      <c r="E90" s="71" t="str">
        <f>CONCATENATE("F1: ",J90,", ",N90,", ",R90,IF(V90="","",", "),IF(V90="","",V90),IF(V90="",""," ("),IF(V90="","",'Master List'!B90),IF(V90="","",")")," | F2: ",AA90,", ",AE90,", ",AI90,IF(AM90="","",", "),IF(AM90="","",AM90),IF(AM90="",""," ("),IF(AM90="","",'Master List'!C90),IF(AM90="","",")"))</f>
        <v>F1: Paediatrics / Neonatal Medicine, General (Internal) Medicine / Gastroenterology, General Surgery / Colorectal Surgery | F2: Specialty to be confirmed, Specialty to be confirmed, Specialty to be confirmed</v>
      </c>
      <c r="F90" s="5" t="str">
        <f>'Master List'!H90</f>
        <v>Betsi Cadwaladr University Health Board</v>
      </c>
      <c r="G90" s="5" t="str">
        <f>'Master List'!F90</f>
        <v xml:space="preserve">Dr Matthew Sandman </v>
      </c>
      <c r="H90" s="3" t="str">
        <f>'Master List'!I90</f>
        <v>Glan Clwyd Hospital</v>
      </c>
      <c r="I90" s="3" t="str">
        <f>VLOOKUP(H90, 'CWM &amp; Location'!B:D, 3, FALSE)</f>
        <v>Rhyl</v>
      </c>
      <c r="J90" s="3" t="str">
        <f>IF('Master List'!K90="", 'Master List'!J90, CONCATENATE('Master List'!J90, " / ", 'Master List'!K90))</f>
        <v>Paediatrics / Neonatal Medicine</v>
      </c>
      <c r="K90" s="3" t="str">
        <f>'Master List'!L90</f>
        <v xml:space="preserve">Dr Matthew Sandman </v>
      </c>
      <c r="L90" s="3" t="str">
        <f>'Master List'!O90</f>
        <v>Glan Clwyd Hospital</v>
      </c>
      <c r="M90" s="3" t="str">
        <f>VLOOKUP(L90, 'CWM &amp; Location'!B:D, 3, FALSE)</f>
        <v>Rhyl</v>
      </c>
      <c r="N90" s="3" t="str">
        <f>IF('Master List'!Q90="", 'Master List'!P90, CONCATENATE('Master List'!P90, " / ", 'Master List'!Q90))</f>
        <v>General (Internal) Medicine / Gastroenterology</v>
      </c>
      <c r="O90" s="3" t="str">
        <f>'Master List'!R90</f>
        <v xml:space="preserve">Dr Aram Baghomian </v>
      </c>
      <c r="P90" s="3" t="str">
        <f>'Master List'!U90</f>
        <v>Glan Clwyd Hospital</v>
      </c>
      <c r="Q90" s="3" t="str">
        <f>VLOOKUP(P90, 'CWM &amp; Location'!B:D, 3, FALSE)</f>
        <v>Rhyl</v>
      </c>
      <c r="R90" s="3" t="str">
        <f>IF('Master List'!W90="", 'Master List'!V90, CONCATENATE('Master List'!V90, " / ", 'Master List'!W90))</f>
        <v>General Surgery / Colorectal Surgery</v>
      </c>
      <c r="S90" s="3" t="str">
        <f>'Master List'!X90</f>
        <v>Mr Andrew Maw</v>
      </c>
      <c r="T90" s="5" t="str">
        <f>IF('Master List'!AA90="", "", 'Master List'!AA90)</f>
        <v/>
      </c>
      <c r="U90" s="5" t="str">
        <f>IF(T90="", "", VLOOKUP(T90, 'CWM &amp; Location'!B:D, 3, FALSE))</f>
        <v/>
      </c>
      <c r="V90" s="5" t="str">
        <f>IF('Master List'!AB90="", "", 'Master List'!AB90)</f>
        <v/>
      </c>
      <c r="W90" s="5" t="str">
        <f>IF('Master List'!AC90="", "", 'Master List'!AC90)</f>
        <v/>
      </c>
      <c r="X90" s="5" t="str">
        <f>IF('Master List'!AF90="", "Supervisor to be confirmed", 'Master List'!AF90)</f>
        <v>Supervisor to be confirmed</v>
      </c>
      <c r="Y90" s="3" t="str">
        <f>'Master List'!AI90</f>
        <v>Site to be confirmed</v>
      </c>
      <c r="Z90" s="3" t="str">
        <f>VLOOKUP(Y90, 'CWM &amp; Location'!B:D, 3, FALSE)</f>
        <v>Site To Be Confirmed</v>
      </c>
      <c r="AA90" s="3" t="str">
        <f>IF('Master List'!AK90="", 'Master List'!AJ90, CONCATENATE('Master List'!AJ90, " / ", 'Master List'!AK90))</f>
        <v>Specialty to be confirmed</v>
      </c>
      <c r="AB90" s="3" t="str">
        <f>'Master List'!AL90</f>
        <v>Supervisor to be confirmed</v>
      </c>
      <c r="AC90" s="3" t="str">
        <f>'Master List'!AO90</f>
        <v>Site to be confirmed</v>
      </c>
      <c r="AD90" s="5" t="str">
        <f>VLOOKUP(AC90, 'CWM &amp; Location'!B:D, 3, FALSE)</f>
        <v>Site To Be Confirmed</v>
      </c>
      <c r="AE90" s="3" t="str">
        <f>IF('Master List'!AQ90="", 'Master List'!AP90, CONCATENATE('Master List'!AP90, " / ", 'Master List'!AQ90))</f>
        <v>Specialty to be confirmed</v>
      </c>
      <c r="AF90" s="3" t="str">
        <f>'Master List'!AR90</f>
        <v>Supervisor to be confirmed</v>
      </c>
      <c r="AG90" s="3" t="str">
        <f>'Master List'!AU90</f>
        <v>Site to be confirmed</v>
      </c>
      <c r="AH90" s="3" t="str">
        <f>VLOOKUP(AG90, 'CWM &amp; Location'!B:D, 3, FALSE)</f>
        <v>Site To Be Confirmed</v>
      </c>
      <c r="AI90" s="3" t="str">
        <f>IF('Master List'!AW90="", 'Master List'!AV90, CONCATENATE('Master List'!AV90, " / ", 'Master List'!AW90))</f>
        <v>Specialty to be confirmed</v>
      </c>
      <c r="AJ90" s="3" t="str">
        <f>'Master List'!AX90</f>
        <v>Supervisor to be confirmed</v>
      </c>
      <c r="AK90" s="5" t="str">
        <f>IF('Master List'!BA90="", "", 'Master List'!BA90)</f>
        <v/>
      </c>
      <c r="AL90" s="5" t="str">
        <f>IF(AK90="", "", VLOOKUP(AK90, 'CWM &amp; Location'!B:D, 3, FALSE))</f>
        <v/>
      </c>
      <c r="AM90" s="5" t="str">
        <f>IF('Master List'!BB90="", "", 'Master List'!BB90)</f>
        <v/>
      </c>
      <c r="AN90" s="5" t="str">
        <f>IF('Master List'!BC90="", "", 'Master List'!BC90)</f>
        <v/>
      </c>
    </row>
    <row r="91" spans="1:40" ht="29.25" customHeight="1" x14ac:dyDescent="0.25">
      <c r="A91" s="3" t="str">
        <f>'Master List'!A91</f>
        <v>FP</v>
      </c>
      <c r="B91" s="3" t="str">
        <f>'Master List'!D91</f>
        <v>FP/7A1C/030c</v>
      </c>
      <c r="C91" s="3" t="str">
        <f>'Master List'!E91</f>
        <v>WAL/FP/030c</v>
      </c>
      <c r="D91" s="4">
        <v>1</v>
      </c>
      <c r="E91" s="71" t="str">
        <f>CONCATENATE("F1: ",J91,", ",N91,", ",R91,IF(V91="","",", "),IF(V91="","",V91),IF(V91="",""," ("),IF(V91="","",'Master List'!B91),IF(V91="","",")")," | F2: ",AA91,", ",AE91,", ",AI91,IF(AM91="","",", "),IF(AM91="","",AM91),IF(AM91="",""," ("),IF(AM91="","",'Master List'!C91),IF(AM91="","",")"))</f>
        <v>F1: General Surgery / Colorectal Surgery, Paediatrics / Neonatal Medicine, General (Internal) Medicine / Gastroenterology | F2: Specialty to be confirmed, Specialty to be confirmed, Specialty to be confirmed</v>
      </c>
      <c r="F91" s="5" t="str">
        <f>'Master List'!H91</f>
        <v>Betsi Cadwaladr University Health Board</v>
      </c>
      <c r="G91" s="5" t="str">
        <f>'Master List'!F91</f>
        <v>Mr Andrew Maw</v>
      </c>
      <c r="H91" s="3" t="str">
        <f>'Master List'!I91</f>
        <v>Glan Clwyd Hospital</v>
      </c>
      <c r="I91" s="3" t="str">
        <f>VLOOKUP(H91, 'CWM &amp; Location'!B:D, 3, FALSE)</f>
        <v>Rhyl</v>
      </c>
      <c r="J91" s="3" t="str">
        <f>IF('Master List'!K91="", 'Master List'!J91, CONCATENATE('Master List'!J91, " / ", 'Master List'!K91))</f>
        <v>General Surgery / Colorectal Surgery</v>
      </c>
      <c r="K91" s="3" t="str">
        <f>'Master List'!L91</f>
        <v>Mr Andrew Maw</v>
      </c>
      <c r="L91" s="3" t="str">
        <f>'Master List'!O91</f>
        <v>Glan Clwyd Hospital</v>
      </c>
      <c r="M91" s="3" t="str">
        <f>VLOOKUP(L91, 'CWM &amp; Location'!B:D, 3, FALSE)</f>
        <v>Rhyl</v>
      </c>
      <c r="N91" s="3" t="str">
        <f>IF('Master List'!Q91="", 'Master List'!P91, CONCATENATE('Master List'!P91, " / ", 'Master List'!Q91))</f>
        <v>Paediatrics / Neonatal Medicine</v>
      </c>
      <c r="O91" s="3" t="str">
        <f>'Master List'!R91</f>
        <v xml:space="preserve">Dr Matthew Sandman </v>
      </c>
      <c r="P91" s="3" t="str">
        <f>'Master List'!U91</f>
        <v>Glan Clwyd Hospital</v>
      </c>
      <c r="Q91" s="3" t="str">
        <f>VLOOKUP(P91, 'CWM &amp; Location'!B:D, 3, FALSE)</f>
        <v>Rhyl</v>
      </c>
      <c r="R91" s="3" t="str">
        <f>IF('Master List'!W91="", 'Master List'!V91, CONCATENATE('Master List'!V91, " / ", 'Master List'!W91))</f>
        <v>General (Internal) Medicine / Gastroenterology</v>
      </c>
      <c r="S91" s="3" t="str">
        <f>'Master List'!X91</f>
        <v xml:space="preserve">Dr Aram Baghomian </v>
      </c>
      <c r="T91" s="5" t="str">
        <f>IF('Master List'!AA91="", "", 'Master List'!AA91)</f>
        <v/>
      </c>
      <c r="U91" s="5" t="str">
        <f>IF(T91="", "", VLOOKUP(T91, 'CWM &amp; Location'!B:D, 3, FALSE))</f>
        <v/>
      </c>
      <c r="V91" s="5" t="str">
        <f>IF('Master List'!AB91="", "", 'Master List'!AB91)</f>
        <v/>
      </c>
      <c r="W91" s="5" t="str">
        <f>IF('Master List'!AC91="", "", 'Master List'!AC91)</f>
        <v/>
      </c>
      <c r="X91" s="5" t="str">
        <f>IF('Master List'!AF91="", "Supervisor to be confirmed", 'Master List'!AF91)</f>
        <v>Supervisor to be confirmed</v>
      </c>
      <c r="Y91" s="3" t="str">
        <f>'Master List'!AI91</f>
        <v>Site to be confirmed</v>
      </c>
      <c r="Z91" s="3" t="str">
        <f>VLOOKUP(Y91, 'CWM &amp; Location'!B:D, 3, FALSE)</f>
        <v>Site To Be Confirmed</v>
      </c>
      <c r="AA91" s="3" t="str">
        <f>IF('Master List'!AK91="", 'Master List'!AJ91, CONCATENATE('Master List'!AJ91, " / ", 'Master List'!AK91))</f>
        <v>Specialty to be confirmed</v>
      </c>
      <c r="AB91" s="3" t="str">
        <f>'Master List'!AL91</f>
        <v>Supervisor to be confirmed</v>
      </c>
      <c r="AC91" s="3" t="str">
        <f>'Master List'!AO91</f>
        <v>Site to be confirmed</v>
      </c>
      <c r="AD91" s="5" t="str">
        <f>VLOOKUP(AC91, 'CWM &amp; Location'!B:D, 3, FALSE)</f>
        <v>Site To Be Confirmed</v>
      </c>
      <c r="AE91" s="3" t="str">
        <f>IF('Master List'!AQ91="", 'Master List'!AP91, CONCATENATE('Master List'!AP91, " / ", 'Master List'!AQ91))</f>
        <v>Specialty to be confirmed</v>
      </c>
      <c r="AF91" s="3" t="str">
        <f>'Master List'!AR91</f>
        <v>Supervisor to be confirmed</v>
      </c>
      <c r="AG91" s="3" t="str">
        <f>'Master List'!AU91</f>
        <v>Site to be confirmed</v>
      </c>
      <c r="AH91" s="3" t="str">
        <f>VLOOKUP(AG91, 'CWM &amp; Location'!B:D, 3, FALSE)</f>
        <v>Site To Be Confirmed</v>
      </c>
      <c r="AI91" s="3" t="str">
        <f>IF('Master List'!AW91="", 'Master List'!AV91, CONCATENATE('Master List'!AV91, " / ", 'Master List'!AW91))</f>
        <v>Specialty to be confirmed</v>
      </c>
      <c r="AJ91" s="3" t="str">
        <f>'Master List'!AX91</f>
        <v>Supervisor to be confirmed</v>
      </c>
      <c r="AK91" s="5" t="str">
        <f>IF('Master List'!BA91="", "", 'Master List'!BA91)</f>
        <v/>
      </c>
      <c r="AL91" s="5" t="str">
        <f>IF(AK91="", "", VLOOKUP(AK91, 'CWM &amp; Location'!B:D, 3, FALSE))</f>
        <v/>
      </c>
      <c r="AM91" s="5" t="str">
        <f>IF('Master List'!BB91="", "", 'Master List'!BB91)</f>
        <v/>
      </c>
      <c r="AN91" s="5" t="str">
        <f>IF('Master List'!BC91="", "", 'Master List'!BC91)</f>
        <v/>
      </c>
    </row>
    <row r="92" spans="1:40" ht="29.25" customHeight="1" x14ac:dyDescent="0.25">
      <c r="A92" s="3" t="str">
        <f>'Master List'!A92</f>
        <v>FP</v>
      </c>
      <c r="B92" s="3" t="str">
        <f>'Master List'!D92</f>
        <v>FP/7A1C/031a</v>
      </c>
      <c r="C92" s="3" t="str">
        <f>'Master List'!E92</f>
        <v>WAL/FP/031a</v>
      </c>
      <c r="D92" s="4">
        <v>1</v>
      </c>
      <c r="E92" s="71" t="str">
        <f>CONCATENATE("F1: ",J92,", ",N92,", ",R92,IF(V92="","",", "),IF(V92="","",V92),IF(V92="",""," ("),IF(V92="","",'Master List'!B92),IF(V92="","",")")," | F2: ",AA92,", ",AE92,", ",AI92,IF(AM92="","",", "),IF(AM92="","",AM92),IF(AM92="",""," ("),IF(AM92="","",'Master List'!C92),IF(AM92="","",")"))</f>
        <v>F1: Acute Internal Medicine, General Surgery / Vascular Surgery, Anaesthetics | F2: Specialty to be confirmed, Specialty to be confirmed, Specialty to be confirmed</v>
      </c>
      <c r="F92" s="5" t="str">
        <f>'Master List'!H92</f>
        <v>Betsi Cadwaladr University Health Board</v>
      </c>
      <c r="G92" s="5" t="str">
        <f>'Master List'!F92</f>
        <v xml:space="preserve">Dr Gayatri Sreemantula </v>
      </c>
      <c r="H92" s="3" t="str">
        <f>'Master List'!I92</f>
        <v>Glan Clwyd Hospital</v>
      </c>
      <c r="I92" s="3" t="str">
        <f>VLOOKUP(H92, 'CWM &amp; Location'!B:D, 3, FALSE)</f>
        <v>Rhyl</v>
      </c>
      <c r="J92" s="3" t="str">
        <f>IF('Master List'!K92="", 'Master List'!J92, CONCATENATE('Master List'!J92, " / ", 'Master List'!K92))</f>
        <v>Acute Internal Medicine</v>
      </c>
      <c r="K92" s="3" t="str">
        <f>'Master List'!L92</f>
        <v xml:space="preserve">Dr Gayatri Sreemantula </v>
      </c>
      <c r="L92" s="3" t="str">
        <f>'Master List'!O92</f>
        <v>Glan Clwyd Hospital</v>
      </c>
      <c r="M92" s="3" t="str">
        <f>VLOOKUP(L92, 'CWM &amp; Location'!B:D, 3, FALSE)</f>
        <v>Rhyl</v>
      </c>
      <c r="N92" s="3" t="str">
        <f>IF('Master List'!Q92="", 'Master List'!P92, CONCATENATE('Master List'!P92, " / ", 'Master List'!Q92))</f>
        <v>General Surgery / Vascular Surgery</v>
      </c>
      <c r="O92" s="3" t="str">
        <f>'Master List'!R92</f>
        <v xml:space="preserve">Mr Soroush Sohrabi </v>
      </c>
      <c r="P92" s="3" t="str">
        <f>'Master List'!U92</f>
        <v>Glan Clwyd Hospital</v>
      </c>
      <c r="Q92" s="3" t="str">
        <f>VLOOKUP(P92, 'CWM &amp; Location'!B:D, 3, FALSE)</f>
        <v>Rhyl</v>
      </c>
      <c r="R92" s="3" t="str">
        <f>IF('Master List'!W92="", 'Master List'!V92, CONCATENATE('Master List'!V92, " / ", 'Master List'!W92))</f>
        <v>Anaesthetics</v>
      </c>
      <c r="S92" s="3" t="str">
        <f>'Master List'!X92</f>
        <v xml:space="preserve">Dr Claudia Variu </v>
      </c>
      <c r="T92" s="5" t="str">
        <f>IF('Master List'!AA92="", "", 'Master List'!AA92)</f>
        <v/>
      </c>
      <c r="U92" s="5" t="str">
        <f>IF(T92="", "", VLOOKUP(T92, 'CWM &amp; Location'!B:D, 3, FALSE))</f>
        <v/>
      </c>
      <c r="V92" s="5" t="str">
        <f>IF('Master List'!AB92="", "", 'Master List'!AB92)</f>
        <v/>
      </c>
      <c r="W92" s="5" t="str">
        <f>IF('Master List'!AC92="", "", 'Master List'!AC92)</f>
        <v/>
      </c>
      <c r="X92" s="5" t="str">
        <f>IF('Master List'!AF92="", "Supervisor to be confirmed", 'Master List'!AF92)</f>
        <v>Supervisor to be confirmed</v>
      </c>
      <c r="Y92" s="3" t="str">
        <f>'Master List'!AI92</f>
        <v>Site to be confirmed</v>
      </c>
      <c r="Z92" s="3" t="str">
        <f>VLOOKUP(Y92, 'CWM &amp; Location'!B:D, 3, FALSE)</f>
        <v>Site To Be Confirmed</v>
      </c>
      <c r="AA92" s="3" t="str">
        <f>IF('Master List'!AK92="", 'Master List'!AJ92, CONCATENATE('Master List'!AJ92, " / ", 'Master List'!AK92))</f>
        <v>Specialty to be confirmed</v>
      </c>
      <c r="AB92" s="3" t="str">
        <f>'Master List'!AL92</f>
        <v>Supervisor to be confirmed</v>
      </c>
      <c r="AC92" s="3" t="str">
        <f>'Master List'!AO92</f>
        <v>Site to be confirmed</v>
      </c>
      <c r="AD92" s="5" t="str">
        <f>VLOOKUP(AC92, 'CWM &amp; Location'!B:D, 3, FALSE)</f>
        <v>Site To Be Confirmed</v>
      </c>
      <c r="AE92" s="3" t="str">
        <f>IF('Master List'!AQ92="", 'Master List'!AP92, CONCATENATE('Master List'!AP92, " / ", 'Master List'!AQ92))</f>
        <v>Specialty to be confirmed</v>
      </c>
      <c r="AF92" s="3" t="str">
        <f>'Master List'!AR92</f>
        <v>Supervisor to be confirmed</v>
      </c>
      <c r="AG92" s="3" t="str">
        <f>'Master List'!AU92</f>
        <v>Site to be confirmed</v>
      </c>
      <c r="AH92" s="3" t="str">
        <f>VLOOKUP(AG92, 'CWM &amp; Location'!B:D, 3, FALSE)</f>
        <v>Site To Be Confirmed</v>
      </c>
      <c r="AI92" s="3" t="str">
        <f>IF('Master List'!AW92="", 'Master List'!AV92, CONCATENATE('Master List'!AV92, " / ", 'Master List'!AW92))</f>
        <v>Specialty to be confirmed</v>
      </c>
      <c r="AJ92" s="3" t="str">
        <f>'Master List'!AX92</f>
        <v>Supervisor to be confirmed</v>
      </c>
      <c r="AK92" s="5" t="str">
        <f>IF('Master List'!BA92="", "", 'Master List'!BA92)</f>
        <v/>
      </c>
      <c r="AL92" s="5" t="str">
        <f>IF(AK92="", "", VLOOKUP(AK92, 'CWM &amp; Location'!B:D, 3, FALSE))</f>
        <v/>
      </c>
      <c r="AM92" s="5" t="str">
        <f>IF('Master List'!BB92="", "", 'Master List'!BB92)</f>
        <v/>
      </c>
      <c r="AN92" s="5" t="str">
        <f>IF('Master List'!BC92="", "", 'Master List'!BC92)</f>
        <v/>
      </c>
    </row>
    <row r="93" spans="1:40" ht="29.25" customHeight="1" x14ac:dyDescent="0.25">
      <c r="A93" s="3" t="str">
        <f>'Master List'!A93</f>
        <v>FP</v>
      </c>
      <c r="B93" s="3" t="str">
        <f>'Master List'!D93</f>
        <v>FP/7A1C/031b</v>
      </c>
      <c r="C93" s="3" t="str">
        <f>'Master List'!E93</f>
        <v>WAL/FP/031b</v>
      </c>
      <c r="D93" s="4">
        <v>1</v>
      </c>
      <c r="E93" s="71" t="str">
        <f>CONCATENATE("F1: ",J93,", ",N93,", ",R93,IF(V93="","",", "),IF(V93="","",V93),IF(V93="",""," ("),IF(V93="","",'Master List'!B93),IF(V93="","",")")," | F2: ",AA93,", ",AE93,", ",AI93,IF(AM93="","",", "),IF(AM93="","",AM93),IF(AM93="",""," ("),IF(AM93="","",'Master List'!C93),IF(AM93="","",")"))</f>
        <v>F1: Anaesthetics, Acute Internal Medicine, General Surgery / Vascular Surgery | F2: Specialty to be confirmed, Specialty to be confirmed, Specialty to be confirmed</v>
      </c>
      <c r="F93" s="5" t="str">
        <f>'Master List'!H93</f>
        <v>Betsi Cadwaladr University Health Board</v>
      </c>
      <c r="G93" s="5" t="str">
        <f>'Master List'!F93</f>
        <v xml:space="preserve">Dr Claudia Variu </v>
      </c>
      <c r="H93" s="3" t="str">
        <f>'Master List'!I93</f>
        <v>Glan Clwyd Hospital</v>
      </c>
      <c r="I93" s="3" t="str">
        <f>VLOOKUP(H93, 'CWM &amp; Location'!B:D, 3, FALSE)</f>
        <v>Rhyl</v>
      </c>
      <c r="J93" s="3" t="str">
        <f>IF('Master List'!K93="", 'Master List'!J93, CONCATENATE('Master List'!J93, " / ", 'Master List'!K93))</f>
        <v>Anaesthetics</v>
      </c>
      <c r="K93" s="3" t="str">
        <f>'Master List'!L93</f>
        <v xml:space="preserve">Dr Claudia Variu </v>
      </c>
      <c r="L93" s="3" t="str">
        <f>'Master List'!O93</f>
        <v>Glan Clwyd Hospital</v>
      </c>
      <c r="M93" s="3" t="str">
        <f>VLOOKUP(L93, 'CWM &amp; Location'!B:D, 3, FALSE)</f>
        <v>Rhyl</v>
      </c>
      <c r="N93" s="3" t="str">
        <f>IF('Master List'!Q93="", 'Master List'!P93, CONCATENATE('Master List'!P93, " / ", 'Master List'!Q93))</f>
        <v>Acute Internal Medicine</v>
      </c>
      <c r="O93" s="3" t="str">
        <f>'Master List'!R93</f>
        <v xml:space="preserve">Dr Gayatri Sreemantula </v>
      </c>
      <c r="P93" s="3" t="str">
        <f>'Master List'!U93</f>
        <v>Glan Clwyd Hospital</v>
      </c>
      <c r="Q93" s="3" t="str">
        <f>VLOOKUP(P93, 'CWM &amp; Location'!B:D, 3, FALSE)</f>
        <v>Rhyl</v>
      </c>
      <c r="R93" s="3" t="str">
        <f>IF('Master List'!W93="", 'Master List'!V93, CONCATENATE('Master List'!V93, " / ", 'Master List'!W93))</f>
        <v>General Surgery / Vascular Surgery</v>
      </c>
      <c r="S93" s="3" t="str">
        <f>'Master List'!X93</f>
        <v xml:space="preserve">Mr Soroush Sohrabi </v>
      </c>
      <c r="T93" s="5" t="str">
        <f>IF('Master List'!AA93="", "", 'Master List'!AA93)</f>
        <v/>
      </c>
      <c r="U93" s="5" t="str">
        <f>IF(T93="", "", VLOOKUP(T93, 'CWM &amp; Location'!B:D, 3, FALSE))</f>
        <v/>
      </c>
      <c r="V93" s="5" t="str">
        <f>IF('Master List'!AB93="", "", 'Master List'!AB93)</f>
        <v/>
      </c>
      <c r="W93" s="5" t="str">
        <f>IF('Master List'!AC93="", "", 'Master List'!AC93)</f>
        <v/>
      </c>
      <c r="X93" s="5" t="str">
        <f>IF('Master List'!AF93="", "Supervisor to be confirmed", 'Master List'!AF93)</f>
        <v>Supervisor to be confirmed</v>
      </c>
      <c r="Y93" s="3" t="str">
        <f>'Master List'!AI93</f>
        <v>Site to be confirmed</v>
      </c>
      <c r="Z93" s="3" t="str">
        <f>VLOOKUP(Y93, 'CWM &amp; Location'!B:D, 3, FALSE)</f>
        <v>Site To Be Confirmed</v>
      </c>
      <c r="AA93" s="3" t="str">
        <f>IF('Master List'!AK93="", 'Master List'!AJ93, CONCATENATE('Master List'!AJ93, " / ", 'Master List'!AK93))</f>
        <v>Specialty to be confirmed</v>
      </c>
      <c r="AB93" s="3" t="str">
        <f>'Master List'!AL93</f>
        <v>Supervisor to be confirmed</v>
      </c>
      <c r="AC93" s="3" t="str">
        <f>'Master List'!AO93</f>
        <v>Site to be confirmed</v>
      </c>
      <c r="AD93" s="5" t="str">
        <f>VLOOKUP(AC93, 'CWM &amp; Location'!B:D, 3, FALSE)</f>
        <v>Site To Be Confirmed</v>
      </c>
      <c r="AE93" s="3" t="str">
        <f>IF('Master List'!AQ93="", 'Master List'!AP93, CONCATENATE('Master List'!AP93, " / ", 'Master List'!AQ93))</f>
        <v>Specialty to be confirmed</v>
      </c>
      <c r="AF93" s="3" t="str">
        <f>'Master List'!AR93</f>
        <v>Supervisor to be confirmed</v>
      </c>
      <c r="AG93" s="3" t="str">
        <f>'Master List'!AU93</f>
        <v>Site to be confirmed</v>
      </c>
      <c r="AH93" s="3" t="str">
        <f>VLOOKUP(AG93, 'CWM &amp; Location'!B:D, 3, FALSE)</f>
        <v>Site To Be Confirmed</v>
      </c>
      <c r="AI93" s="3" t="str">
        <f>IF('Master List'!AW93="", 'Master List'!AV93, CONCATENATE('Master List'!AV93, " / ", 'Master List'!AW93))</f>
        <v>Specialty to be confirmed</v>
      </c>
      <c r="AJ93" s="3" t="str">
        <f>'Master List'!AX93</f>
        <v>Supervisor to be confirmed</v>
      </c>
      <c r="AK93" s="5" t="str">
        <f>IF('Master List'!BA93="", "", 'Master List'!BA93)</f>
        <v/>
      </c>
      <c r="AL93" s="5" t="str">
        <f>IF(AK93="", "", VLOOKUP(AK93, 'CWM &amp; Location'!B:D, 3, FALSE))</f>
        <v/>
      </c>
      <c r="AM93" s="5" t="str">
        <f>IF('Master List'!BB93="", "", 'Master List'!BB93)</f>
        <v/>
      </c>
      <c r="AN93" s="5" t="str">
        <f>IF('Master List'!BC93="", "", 'Master List'!BC93)</f>
        <v/>
      </c>
    </row>
    <row r="94" spans="1:40" ht="29.25" customHeight="1" x14ac:dyDescent="0.25">
      <c r="A94" s="3" t="str">
        <f>'Master List'!A94</f>
        <v>FP</v>
      </c>
      <c r="B94" s="3" t="str">
        <f>'Master List'!D94</f>
        <v>FP/7A1C/031c</v>
      </c>
      <c r="C94" s="3" t="str">
        <f>'Master List'!E94</f>
        <v>WAL/FP/031c</v>
      </c>
      <c r="D94" s="4">
        <v>1</v>
      </c>
      <c r="E94" s="71" t="str">
        <f>CONCATENATE("F1: ",J94,", ",N94,", ",R94,IF(V94="","",", "),IF(V94="","",V94),IF(V94="",""," ("),IF(V94="","",'Master List'!B94),IF(V94="","",")")," | F2: ",AA94,", ",AE94,", ",AI94,IF(AM94="","",", "),IF(AM94="","",AM94),IF(AM94="",""," ("),IF(AM94="","",'Master List'!C94),IF(AM94="","",")"))</f>
        <v>F1: General Surgery / Vascular Surgery, Anaesthetics, Acute Internal Medicine | F2: Specialty to be confirmed, Specialty to be confirmed, Specialty to be confirmed</v>
      </c>
      <c r="F94" s="5" t="str">
        <f>'Master List'!H94</f>
        <v>Betsi Cadwaladr University Health Board</v>
      </c>
      <c r="G94" s="5" t="str">
        <f>'Master List'!F94</f>
        <v xml:space="preserve">Mr Soroush Sohrabi </v>
      </c>
      <c r="H94" s="3" t="str">
        <f>'Master List'!I94</f>
        <v>Glan Clwyd Hospital</v>
      </c>
      <c r="I94" s="3" t="str">
        <f>VLOOKUP(H94, 'CWM &amp; Location'!B:D, 3, FALSE)</f>
        <v>Rhyl</v>
      </c>
      <c r="J94" s="3" t="str">
        <f>IF('Master List'!K94="", 'Master List'!J94, CONCATENATE('Master List'!J94, " / ", 'Master List'!K94))</f>
        <v>General Surgery / Vascular Surgery</v>
      </c>
      <c r="K94" s="3" t="str">
        <f>'Master List'!L94</f>
        <v xml:space="preserve">Mr Soroush Sohrabi </v>
      </c>
      <c r="L94" s="3" t="str">
        <f>'Master List'!O94</f>
        <v>Glan Clwyd Hospital</v>
      </c>
      <c r="M94" s="3" t="str">
        <f>VLOOKUP(L94, 'CWM &amp; Location'!B:D, 3, FALSE)</f>
        <v>Rhyl</v>
      </c>
      <c r="N94" s="3" t="str">
        <f>IF('Master List'!Q94="", 'Master List'!P94, CONCATENATE('Master List'!P94, " / ", 'Master List'!Q94))</f>
        <v>Anaesthetics</v>
      </c>
      <c r="O94" s="3" t="str">
        <f>'Master List'!R94</f>
        <v xml:space="preserve">Dr Claudia Variu </v>
      </c>
      <c r="P94" s="3" t="str">
        <f>'Master List'!U94</f>
        <v>Glan Clwyd Hospital</v>
      </c>
      <c r="Q94" s="3" t="str">
        <f>VLOOKUP(P94, 'CWM &amp; Location'!B:D, 3, FALSE)</f>
        <v>Rhyl</v>
      </c>
      <c r="R94" s="3" t="str">
        <f>IF('Master List'!W94="", 'Master List'!V94, CONCATENATE('Master List'!V94, " / ", 'Master List'!W94))</f>
        <v>Acute Internal Medicine</v>
      </c>
      <c r="S94" s="3" t="str">
        <f>'Master List'!X94</f>
        <v xml:space="preserve">Dr Gayatri Sreemantula </v>
      </c>
      <c r="T94" s="5" t="str">
        <f>IF('Master List'!AA94="", "", 'Master List'!AA94)</f>
        <v/>
      </c>
      <c r="U94" s="5" t="str">
        <f>IF(T94="", "", VLOOKUP(T94, 'CWM &amp; Location'!B:D, 3, FALSE))</f>
        <v/>
      </c>
      <c r="V94" s="5" t="str">
        <f>IF('Master List'!AB94="", "", 'Master List'!AB94)</f>
        <v/>
      </c>
      <c r="W94" s="5" t="str">
        <f>IF('Master List'!AC94="", "", 'Master List'!AC94)</f>
        <v/>
      </c>
      <c r="X94" s="5" t="str">
        <f>IF('Master List'!AF94="", "Supervisor to be confirmed", 'Master List'!AF94)</f>
        <v>Supervisor to be confirmed</v>
      </c>
      <c r="Y94" s="3" t="str">
        <f>'Master List'!AI94</f>
        <v>Site to be confirmed</v>
      </c>
      <c r="Z94" s="3" t="str">
        <f>VLOOKUP(Y94, 'CWM &amp; Location'!B:D, 3, FALSE)</f>
        <v>Site To Be Confirmed</v>
      </c>
      <c r="AA94" s="3" t="str">
        <f>IF('Master List'!AK94="", 'Master List'!AJ94, CONCATENATE('Master List'!AJ94, " / ", 'Master List'!AK94))</f>
        <v>Specialty to be confirmed</v>
      </c>
      <c r="AB94" s="3" t="str">
        <f>'Master List'!AL94</f>
        <v>Supervisor to be confirmed</v>
      </c>
      <c r="AC94" s="3" t="str">
        <f>'Master List'!AO94</f>
        <v>Site to be confirmed</v>
      </c>
      <c r="AD94" s="5" t="str">
        <f>VLOOKUP(AC94, 'CWM &amp; Location'!B:D, 3, FALSE)</f>
        <v>Site To Be Confirmed</v>
      </c>
      <c r="AE94" s="3" t="str">
        <f>IF('Master List'!AQ94="", 'Master List'!AP94, CONCATENATE('Master List'!AP94, " / ", 'Master List'!AQ94))</f>
        <v>Specialty to be confirmed</v>
      </c>
      <c r="AF94" s="3" t="str">
        <f>'Master List'!AR94</f>
        <v>Supervisor to be confirmed</v>
      </c>
      <c r="AG94" s="3" t="str">
        <f>'Master List'!AU94</f>
        <v>Site to be confirmed</v>
      </c>
      <c r="AH94" s="3" t="str">
        <f>VLOOKUP(AG94, 'CWM &amp; Location'!B:D, 3, FALSE)</f>
        <v>Site To Be Confirmed</v>
      </c>
      <c r="AI94" s="3" t="str">
        <f>IF('Master List'!AW94="", 'Master List'!AV94, CONCATENATE('Master List'!AV94, " / ", 'Master List'!AW94))</f>
        <v>Specialty to be confirmed</v>
      </c>
      <c r="AJ94" s="3" t="str">
        <f>'Master List'!AX94</f>
        <v>Supervisor to be confirmed</v>
      </c>
      <c r="AK94" s="5" t="str">
        <f>IF('Master List'!BA94="", "", 'Master List'!BA94)</f>
        <v/>
      </c>
      <c r="AL94" s="5" t="str">
        <f>IF(AK94="", "", VLOOKUP(AK94, 'CWM &amp; Location'!B:D, 3, FALSE))</f>
        <v/>
      </c>
      <c r="AM94" s="5" t="str">
        <f>IF('Master List'!BB94="", "", 'Master List'!BB94)</f>
        <v/>
      </c>
      <c r="AN94" s="5" t="str">
        <f>IF('Master List'!BC94="", "", 'Master List'!BC94)</f>
        <v/>
      </c>
    </row>
    <row r="95" spans="1:40" ht="29.25" customHeight="1" x14ac:dyDescent="0.25">
      <c r="A95" s="3" t="str">
        <f>'Master List'!A95</f>
        <v>FPP</v>
      </c>
      <c r="B95" s="3" t="str">
        <f>'Master List'!D95</f>
        <v>FPP/7A2N/032a</v>
      </c>
      <c r="C95" s="3" t="str">
        <f>'Master List'!E95</f>
        <v>WAL/FP/032a</v>
      </c>
      <c r="D95" s="4">
        <v>1</v>
      </c>
      <c r="E95" s="71" t="str">
        <f>CONCATENATE("F1: ",J95,", ",N95,", ",R95,IF(V95="","",", "),IF(V95="","",V95),IF(V95="",""," ("),IF(V95="","",'Master List'!B95),IF(V95="","",")")," | F2: ",AA95,", ",AE95,", ",AI95,IF(AM95="","",", "),IF(AM95="","",AM95),IF(AM95="",""," ("),IF(AM95="","",'Master List'!C95),IF(AM95="","",")"))</f>
        <v>F1: General (Internal) Medicine / Cardiology, General Surgery / Upper Gastro-intestinal Surgery, Emergency Medicine, CARER Programme (FPP) | F2: Trauma and Orthopaedic Surgery, Clinical Oncology, General Practice</v>
      </c>
      <c r="F95" s="5" t="str">
        <f>'Master List'!H95</f>
        <v>Hywel Dda University Health Board</v>
      </c>
      <c r="G95" s="5" t="str">
        <f>'Master List'!F95</f>
        <v>Dr Kevin Joseph</v>
      </c>
      <c r="H95" s="3" t="str">
        <f>'Master List'!I95</f>
        <v>Bronglais General Hospital</v>
      </c>
      <c r="I95" s="3" t="str">
        <f>VLOOKUP(H95, 'CWM &amp; Location'!B:D, 3, FALSE)</f>
        <v>Aberystwyth</v>
      </c>
      <c r="J95" s="3" t="str">
        <f>IF('Master List'!K95="", 'Master List'!J95, CONCATENATE('Master List'!J95, " / ", 'Master List'!K95))</f>
        <v>General (Internal) Medicine / Cardiology</v>
      </c>
      <c r="K95" s="3" t="str">
        <f>'Master List'!L95</f>
        <v>Dr Kevin Joseph</v>
      </c>
      <c r="L95" s="3" t="str">
        <f>'Master List'!O95</f>
        <v>Bronglais General Hospital</v>
      </c>
      <c r="M95" s="3" t="str">
        <f>VLOOKUP(L95, 'CWM &amp; Location'!B:D, 3, FALSE)</f>
        <v>Aberystwyth</v>
      </c>
      <c r="N95" s="3" t="str">
        <f>IF('Master List'!Q95="", 'Master List'!P95, CONCATENATE('Master List'!P95, " / ", 'Master List'!Q95))</f>
        <v>General Surgery / Upper Gastro-intestinal Surgery</v>
      </c>
      <c r="O95" s="3" t="str">
        <f>'Master List'!R95</f>
        <v>Mr Simone Sebastiani</v>
      </c>
      <c r="P95" s="3" t="str">
        <f>'Master List'!U95</f>
        <v>Bronglais General Hospital</v>
      </c>
      <c r="Q95" s="3" t="str">
        <f>VLOOKUP(P95, 'CWM &amp; Location'!B:D, 3, FALSE)</f>
        <v>Aberystwyth</v>
      </c>
      <c r="R95" s="3" t="str">
        <f>IF('Master List'!W95="", 'Master List'!V95, CONCATENATE('Master List'!V95, " / ", 'Master List'!W95))</f>
        <v>Emergency Medicine</v>
      </c>
      <c r="S95" s="3" t="str">
        <f>'Master List'!X95</f>
        <v>Dr Bridget Cavanna</v>
      </c>
      <c r="T95" s="5" t="str">
        <f>IF('Master List'!AA95="", "", 'Master List'!AA95)</f>
        <v>Various Sites (Ceredigion)</v>
      </c>
      <c r="U95" s="5" t="str">
        <f>IF(T95="", "", VLOOKUP(T95, 'CWM &amp; Location'!B:D, 3, FALSE))</f>
        <v>Ceredigion</v>
      </c>
      <c r="V95" s="5" t="str">
        <f>IF('Master List'!AB95="", "", 'Master List'!AB95)</f>
        <v>CARER Programme</v>
      </c>
      <c r="W95" s="5" t="str">
        <f>IF('Master List'!AC95="", "", 'Master List'!AC95)</f>
        <v>Supervisor to be confirmed</v>
      </c>
      <c r="X95" s="5" t="str">
        <f>IF('Master List'!AF95="", "Supervisor to be confirmed", 'Master List'!AF95)</f>
        <v>Mr Mostafa Elabbadi</v>
      </c>
      <c r="Y95" s="3" t="str">
        <f>'Master List'!AI95</f>
        <v>Bronglais General Hospital</v>
      </c>
      <c r="Z95" s="3" t="str">
        <f>VLOOKUP(Y95, 'CWM &amp; Location'!B:D, 3, FALSE)</f>
        <v>Aberystwyth</v>
      </c>
      <c r="AA95" s="3" t="str">
        <f>IF('Master List'!AK95="", 'Master List'!AJ95, CONCATENATE('Master List'!AJ95, " / ", 'Master List'!AK95))</f>
        <v>Trauma and Orthopaedic Surgery</v>
      </c>
      <c r="AB95" s="3" t="str">
        <f>'Master List'!AL95</f>
        <v>Mr Mostafa Elabbadi</v>
      </c>
      <c r="AC95" s="3" t="str">
        <f>'Master List'!AO95</f>
        <v>Bronglais General Hospital</v>
      </c>
      <c r="AD95" s="5" t="str">
        <f>VLOOKUP(AC95, 'CWM &amp; Location'!B:D, 3, FALSE)</f>
        <v>Aberystwyth</v>
      </c>
      <c r="AE95" s="3" t="str">
        <f>IF('Master List'!AQ95="", 'Master List'!AP95, CONCATENATE('Master List'!AP95, " / ", 'Master List'!AQ95))</f>
        <v>Clinical Oncology</v>
      </c>
      <c r="AF95" s="3" t="str">
        <f>'Master List'!AR95</f>
        <v>Dr Elin Jones</v>
      </c>
      <c r="AG95" s="3" t="str">
        <f>'Master List'!AU95</f>
        <v>Taliesin Surgery</v>
      </c>
      <c r="AH95" s="3" t="str">
        <f>VLOOKUP(AG95, 'CWM &amp; Location'!B:D, 3, FALSE)</f>
        <v>Lampeter</v>
      </c>
      <c r="AI95" s="3" t="str">
        <f>IF('Master List'!AW95="", 'Master List'!AV95, CONCATENATE('Master List'!AV95, " / ", 'Master List'!AW95))</f>
        <v>General Practice</v>
      </c>
      <c r="AJ95" s="3" t="str">
        <f>'Master List'!AX95</f>
        <v>Dr Mohammad Imam</v>
      </c>
      <c r="AK95" s="5" t="str">
        <f>IF('Master List'!BA95="", "", 'Master List'!BA95)</f>
        <v/>
      </c>
      <c r="AL95" s="5" t="str">
        <f>IF(AK95="", "", VLOOKUP(AK95, 'CWM &amp; Location'!B:D, 3, FALSE))</f>
        <v/>
      </c>
      <c r="AM95" s="5" t="str">
        <f>IF('Master List'!BB95="", "", 'Master List'!BB95)</f>
        <v/>
      </c>
      <c r="AN95" s="5" t="str">
        <f>IF('Master List'!BC95="", "", 'Master List'!BC95)</f>
        <v/>
      </c>
    </row>
    <row r="96" spans="1:40" ht="29.25" customHeight="1" x14ac:dyDescent="0.25">
      <c r="A96" s="3" t="str">
        <f>'Master List'!A96</f>
        <v>FPP</v>
      </c>
      <c r="B96" s="3" t="str">
        <f>'Master List'!D96</f>
        <v>FPP/7A2N/032b</v>
      </c>
      <c r="C96" s="3" t="str">
        <f>'Master List'!E96</f>
        <v>WAL/FP/032b</v>
      </c>
      <c r="D96" s="4">
        <v>1</v>
      </c>
      <c r="E96" s="71" t="str">
        <f>CONCATENATE("F1: ",J96,", ",N96,", ",R96,IF(V96="","",", "),IF(V96="","",V96),IF(V96="",""," ("),IF(V96="","",'Master List'!B96),IF(V96="","",")")," | F2: ",AA96,", ",AE96,", ",AI96,IF(AM96="","",", "),IF(AM96="","",AM96),IF(AM96="",""," ("),IF(AM96="","",'Master List'!C96),IF(AM96="","",")"))</f>
        <v>F1: Emergency Medicine, General (Internal) Medicine / Cardiology, General Surgery / Upper Gastro-intestinal Surgery, CARER Programme (FPP) | F2: General Practice, Trauma and Orthopaedic Surgery, Clinical Oncology</v>
      </c>
      <c r="F96" s="5" t="str">
        <f>'Master List'!H96</f>
        <v>Hywel Dda University Health Board</v>
      </c>
      <c r="G96" s="5" t="str">
        <f>'Master List'!F96</f>
        <v>Dr Bridget Cavanna</v>
      </c>
      <c r="H96" s="3" t="str">
        <f>'Master List'!I96</f>
        <v>Bronglais General Hospital</v>
      </c>
      <c r="I96" s="3" t="str">
        <f>VLOOKUP(H96, 'CWM &amp; Location'!B:D, 3, FALSE)</f>
        <v>Aberystwyth</v>
      </c>
      <c r="J96" s="3" t="str">
        <f>IF('Master List'!K96="", 'Master List'!J96, CONCATENATE('Master List'!J96, " / ", 'Master List'!K96))</f>
        <v>Emergency Medicine</v>
      </c>
      <c r="K96" s="3" t="str">
        <f>'Master List'!L96</f>
        <v>Dr Bridget Cavanna</v>
      </c>
      <c r="L96" s="3" t="str">
        <f>'Master List'!O96</f>
        <v>Bronglais General Hospital</v>
      </c>
      <c r="M96" s="3" t="str">
        <f>VLOOKUP(L96, 'CWM &amp; Location'!B:D, 3, FALSE)</f>
        <v>Aberystwyth</v>
      </c>
      <c r="N96" s="3" t="str">
        <f>IF('Master List'!Q96="", 'Master List'!P96, CONCATENATE('Master List'!P96, " / ", 'Master List'!Q96))</f>
        <v>General (Internal) Medicine / Cardiology</v>
      </c>
      <c r="O96" s="3" t="str">
        <f>'Master List'!R96</f>
        <v>Dr Kevin Joseph</v>
      </c>
      <c r="P96" s="3" t="str">
        <f>'Master List'!U96</f>
        <v>Bronglais General Hospital</v>
      </c>
      <c r="Q96" s="3" t="str">
        <f>VLOOKUP(P96, 'CWM &amp; Location'!B:D, 3, FALSE)</f>
        <v>Aberystwyth</v>
      </c>
      <c r="R96" s="3" t="str">
        <f>IF('Master List'!W96="", 'Master List'!V96, CONCATENATE('Master List'!V96, " / ", 'Master List'!W96))</f>
        <v>General Surgery / Upper Gastro-intestinal Surgery</v>
      </c>
      <c r="S96" s="3" t="str">
        <f>'Master List'!X96</f>
        <v>Mr Simone Sebastiani</v>
      </c>
      <c r="T96" s="5" t="str">
        <f>IF('Master List'!AA96="", "", 'Master List'!AA96)</f>
        <v>Various Sites (Ceredigion)</v>
      </c>
      <c r="U96" s="5" t="str">
        <f>IF(T96="", "", VLOOKUP(T96, 'CWM &amp; Location'!B:D, 3, FALSE))</f>
        <v>Ceredigion</v>
      </c>
      <c r="V96" s="5" t="str">
        <f>IF('Master List'!AB96="", "", 'Master List'!AB96)</f>
        <v>CARER Programme</v>
      </c>
      <c r="W96" s="5" t="str">
        <f>IF('Master List'!AC96="", "", 'Master List'!AC96)</f>
        <v>Supervisor to be confirmed</v>
      </c>
      <c r="X96" s="5" t="str">
        <f>IF('Master List'!AF96="", "Supervisor to be confirmed", 'Master List'!AF96)</f>
        <v>Dr Mohammad Imam</v>
      </c>
      <c r="Y96" s="3" t="str">
        <f>'Master List'!AI96</f>
        <v>Taliesin Surgery</v>
      </c>
      <c r="Z96" s="3" t="str">
        <f>VLOOKUP(Y96, 'CWM &amp; Location'!B:D, 3, FALSE)</f>
        <v>Lampeter</v>
      </c>
      <c r="AA96" s="3" t="str">
        <f>IF('Master List'!AK96="", 'Master List'!AJ96, CONCATENATE('Master List'!AJ96, " / ", 'Master List'!AK96))</f>
        <v>General Practice</v>
      </c>
      <c r="AB96" s="3" t="str">
        <f>'Master List'!AL96</f>
        <v>Dr Mohammad Imam</v>
      </c>
      <c r="AC96" s="3" t="str">
        <f>'Master List'!AO96</f>
        <v>Bronglais General Hospital</v>
      </c>
      <c r="AD96" s="5" t="str">
        <f>VLOOKUP(AC96, 'CWM &amp; Location'!B:D, 3, FALSE)</f>
        <v>Aberystwyth</v>
      </c>
      <c r="AE96" s="3" t="str">
        <f>IF('Master List'!AQ96="", 'Master List'!AP96, CONCATENATE('Master List'!AP96, " / ", 'Master List'!AQ96))</f>
        <v>Trauma and Orthopaedic Surgery</v>
      </c>
      <c r="AF96" s="3" t="str">
        <f>'Master List'!AR96</f>
        <v>Mr Mostafa Elabbadi</v>
      </c>
      <c r="AG96" s="3" t="str">
        <f>'Master List'!AU96</f>
        <v>Bronglais General Hospital</v>
      </c>
      <c r="AH96" s="3" t="str">
        <f>VLOOKUP(AG96, 'CWM &amp; Location'!B:D, 3, FALSE)</f>
        <v>Aberystwyth</v>
      </c>
      <c r="AI96" s="3" t="str">
        <f>IF('Master List'!AW96="", 'Master List'!AV96, CONCATENATE('Master List'!AV96, " / ", 'Master List'!AW96))</f>
        <v>Clinical Oncology</v>
      </c>
      <c r="AJ96" s="3" t="str">
        <f>'Master List'!AX96</f>
        <v>Dr Elin Jones</v>
      </c>
      <c r="AK96" s="5" t="str">
        <f>IF('Master List'!BA96="", "", 'Master List'!BA96)</f>
        <v/>
      </c>
      <c r="AL96" s="5" t="str">
        <f>IF(AK96="", "", VLOOKUP(AK96, 'CWM &amp; Location'!B:D, 3, FALSE))</f>
        <v/>
      </c>
      <c r="AM96" s="5" t="str">
        <f>IF('Master List'!BB96="", "", 'Master List'!BB96)</f>
        <v/>
      </c>
      <c r="AN96" s="5" t="str">
        <f>IF('Master List'!BC96="", "", 'Master List'!BC96)</f>
        <v/>
      </c>
    </row>
    <row r="97" spans="1:40" ht="29.25" customHeight="1" x14ac:dyDescent="0.25">
      <c r="A97" s="3" t="str">
        <f>'Master List'!A97</f>
        <v>FPP</v>
      </c>
      <c r="B97" s="3" t="str">
        <f>'Master List'!D97</f>
        <v>FPP/7A2N/032c</v>
      </c>
      <c r="C97" s="3" t="str">
        <f>'Master List'!E97</f>
        <v>WAL/FP/032c</v>
      </c>
      <c r="D97" s="4">
        <v>1</v>
      </c>
      <c r="E97" s="71" t="str">
        <f>CONCATENATE("F1: ",J97,", ",N97,", ",R97,IF(V97="","",", "),IF(V97="","",V97),IF(V97="",""," ("),IF(V97="","",'Master List'!B97),IF(V97="","",")")," | F2: ",AA97,", ",AE97,", ",AI97,IF(AM97="","",", "),IF(AM97="","",AM97),IF(AM97="",""," ("),IF(AM97="","",'Master List'!C97),IF(AM97="","",")"))</f>
        <v>F1: General Surgery / Upper Gastro-intestinal Surgery, Emergency Medicine, General (Internal) Medicine / Cardiology, CARER Programme (FPP) | F2: Clinical Oncology, General Practice, Trauma and Orthopaedic Surgery</v>
      </c>
      <c r="F97" s="5" t="str">
        <f>'Master List'!H97</f>
        <v>Hywel Dda University Health Board</v>
      </c>
      <c r="G97" s="5" t="str">
        <f>'Master List'!F97</f>
        <v>Mr Simone Sebastiani</v>
      </c>
      <c r="H97" s="3" t="str">
        <f>'Master List'!I97</f>
        <v>Bronglais General Hospital</v>
      </c>
      <c r="I97" s="3" t="str">
        <f>VLOOKUP(H97, 'CWM &amp; Location'!B:D, 3, FALSE)</f>
        <v>Aberystwyth</v>
      </c>
      <c r="J97" s="3" t="str">
        <f>IF('Master List'!K97="", 'Master List'!J97, CONCATENATE('Master List'!J97, " / ", 'Master List'!K97))</f>
        <v>General Surgery / Upper Gastro-intestinal Surgery</v>
      </c>
      <c r="K97" s="3" t="str">
        <f>'Master List'!L97</f>
        <v>Mr Simone Sebastiani</v>
      </c>
      <c r="L97" s="3" t="str">
        <f>'Master List'!O97</f>
        <v>Bronglais General Hospital</v>
      </c>
      <c r="M97" s="3" t="str">
        <f>VLOOKUP(L97, 'CWM &amp; Location'!B:D, 3, FALSE)</f>
        <v>Aberystwyth</v>
      </c>
      <c r="N97" s="3" t="str">
        <f>IF('Master List'!Q97="", 'Master List'!P97, CONCATENATE('Master List'!P97, " / ", 'Master List'!Q97))</f>
        <v>Emergency Medicine</v>
      </c>
      <c r="O97" s="3" t="str">
        <f>'Master List'!R97</f>
        <v>Dr Bridget Cavanna</v>
      </c>
      <c r="P97" s="3" t="str">
        <f>'Master List'!U97</f>
        <v>Bronglais General Hospital</v>
      </c>
      <c r="Q97" s="3" t="str">
        <f>VLOOKUP(P97, 'CWM &amp; Location'!B:D, 3, FALSE)</f>
        <v>Aberystwyth</v>
      </c>
      <c r="R97" s="3" t="str">
        <f>IF('Master List'!W97="", 'Master List'!V97, CONCATENATE('Master List'!V97, " / ", 'Master List'!W97))</f>
        <v>General (Internal) Medicine / Cardiology</v>
      </c>
      <c r="S97" s="3" t="str">
        <f>'Master List'!X97</f>
        <v>Dr Kevin Joseph</v>
      </c>
      <c r="T97" s="5" t="str">
        <f>IF('Master List'!AA97="", "", 'Master List'!AA97)</f>
        <v>Various Sites (Ceredigion)</v>
      </c>
      <c r="U97" s="5" t="str">
        <f>IF(T97="", "", VLOOKUP(T97, 'CWM &amp; Location'!B:D, 3, FALSE))</f>
        <v>Ceredigion</v>
      </c>
      <c r="V97" s="5" t="str">
        <f>IF('Master List'!AB97="", "", 'Master List'!AB97)</f>
        <v>CARER Programme</v>
      </c>
      <c r="W97" s="5" t="str">
        <f>IF('Master List'!AC97="", "", 'Master List'!AC97)</f>
        <v>Supervisor to be confirmed</v>
      </c>
      <c r="X97" s="5" t="str">
        <f>IF('Master List'!AF97="", "Supervisor to be confirmed", 'Master List'!AF97)</f>
        <v>Dr Elin Jones</v>
      </c>
      <c r="Y97" s="3" t="str">
        <f>'Master List'!AI97</f>
        <v>Bronglais General Hospital</v>
      </c>
      <c r="Z97" s="3" t="str">
        <f>VLOOKUP(Y97, 'CWM &amp; Location'!B:D, 3, FALSE)</f>
        <v>Aberystwyth</v>
      </c>
      <c r="AA97" s="3" t="str">
        <f>IF('Master List'!AK97="", 'Master List'!AJ97, CONCATENATE('Master List'!AJ97, " / ", 'Master List'!AK97))</f>
        <v>Clinical Oncology</v>
      </c>
      <c r="AB97" s="3" t="str">
        <f>'Master List'!AL97</f>
        <v>Dr Elin Jones</v>
      </c>
      <c r="AC97" s="3" t="str">
        <f>'Master List'!AO97</f>
        <v>Taliesin Surgery</v>
      </c>
      <c r="AD97" s="5" t="str">
        <f>VLOOKUP(AC97, 'CWM &amp; Location'!B:D, 3, FALSE)</f>
        <v>Lampeter</v>
      </c>
      <c r="AE97" s="3" t="str">
        <f>IF('Master List'!AQ97="", 'Master List'!AP97, CONCATENATE('Master List'!AP97, " / ", 'Master List'!AQ97))</f>
        <v>General Practice</v>
      </c>
      <c r="AF97" s="3" t="str">
        <f>'Master List'!AR97</f>
        <v>Dr Mohammad Imam</v>
      </c>
      <c r="AG97" s="3" t="str">
        <f>'Master List'!AU97</f>
        <v>Bronglais General Hospital</v>
      </c>
      <c r="AH97" s="3" t="str">
        <f>VLOOKUP(AG97, 'CWM &amp; Location'!B:D, 3, FALSE)</f>
        <v>Aberystwyth</v>
      </c>
      <c r="AI97" s="3" t="str">
        <f>IF('Master List'!AW97="", 'Master List'!AV97, CONCATENATE('Master List'!AV97, " / ", 'Master List'!AW97))</f>
        <v>Trauma and Orthopaedic Surgery</v>
      </c>
      <c r="AJ97" s="3" t="str">
        <f>'Master List'!AX97</f>
        <v>Mr Mostafa Elabbadi</v>
      </c>
      <c r="AK97" s="5" t="str">
        <f>IF('Master List'!BA97="", "", 'Master List'!BA97)</f>
        <v/>
      </c>
      <c r="AL97" s="5" t="str">
        <f>IF(AK97="", "", VLOOKUP(AK97, 'CWM &amp; Location'!B:D, 3, FALSE))</f>
        <v/>
      </c>
      <c r="AM97" s="5" t="str">
        <f>IF('Master List'!BB97="", "", 'Master List'!BB97)</f>
        <v/>
      </c>
      <c r="AN97" s="5" t="str">
        <f>IF('Master List'!BC97="", "", 'Master List'!BC97)</f>
        <v/>
      </c>
    </row>
    <row r="98" spans="1:40" ht="29.25" customHeight="1" x14ac:dyDescent="0.25">
      <c r="A98" s="3" t="str">
        <f>'Master List'!A98</f>
        <v>FPP</v>
      </c>
      <c r="B98" s="3" t="str">
        <f>'Master List'!D98</f>
        <v>FPP/7A2N/033a</v>
      </c>
      <c r="C98" s="3" t="str">
        <f>'Master List'!E98</f>
        <v>WAL/FP/033a</v>
      </c>
      <c r="D98" s="4">
        <v>1</v>
      </c>
      <c r="E98" s="71" t="str">
        <f>CONCATENATE("F1: ",J98,", ",N98,", ",R98,IF(V98="","",", "),IF(V98="","",V98),IF(V98="",""," ("),IF(V98="","",'Master List'!B98),IF(V98="","",")")," | F2: ",AA98,", ",AE98,", ",AI98,IF(AM98="","",", "),IF(AM98="","",AM98),IF(AM98="",""," ("),IF(AM98="","",'Master List'!C98),IF(AM98="","",")"))</f>
        <v>F1: General (Internal) Medicine / Endocrinology and Diabetes Mellitus, General Surgery / Colorectal Surgery, General (Internal) Medicine / Respiratory Medicine, CARER Programme (FPP) | F2: General Surgery / Trauma and Orthopaedic Surgery, Emergency Medicine, Paediatrics</v>
      </c>
      <c r="F98" s="5" t="str">
        <f>'Master List'!H98</f>
        <v>Hywel Dda University Health Board</v>
      </c>
      <c r="G98" s="5" t="str">
        <f>'Master List'!F98</f>
        <v>Dr Zubair-Ul-Hassan Syed</v>
      </c>
      <c r="H98" s="3" t="str">
        <f>'Master List'!I98</f>
        <v>Bronglais General Hospital</v>
      </c>
      <c r="I98" s="3" t="str">
        <f>VLOOKUP(H98, 'CWM &amp; Location'!B:D, 3, FALSE)</f>
        <v>Aberystwyth</v>
      </c>
      <c r="J98" s="3" t="str">
        <f>IF('Master List'!K98="", 'Master List'!J98, CONCATENATE('Master List'!J98, " / ", 'Master List'!K98))</f>
        <v>General (Internal) Medicine / Endocrinology and Diabetes Mellitus</v>
      </c>
      <c r="K98" s="3" t="str">
        <f>'Master List'!L98</f>
        <v>Dr Zubair-Ul-Hassan Syed</v>
      </c>
      <c r="L98" s="3" t="str">
        <f>'Master List'!O98</f>
        <v>Bronglais General Hospital</v>
      </c>
      <c r="M98" s="3" t="str">
        <f>VLOOKUP(L98, 'CWM &amp; Location'!B:D, 3, FALSE)</f>
        <v>Aberystwyth</v>
      </c>
      <c r="N98" s="3" t="str">
        <f>IF('Master List'!Q98="", 'Master List'!P98, CONCATENATE('Master List'!P98, " / ", 'Master List'!Q98))</f>
        <v>General Surgery / Colorectal Surgery</v>
      </c>
      <c r="O98" s="3" t="str">
        <f>'Master List'!R98</f>
        <v xml:space="preserve">Mr Samy Mohamed </v>
      </c>
      <c r="P98" s="3" t="str">
        <f>'Master List'!U98</f>
        <v>Bronglais General Hospital</v>
      </c>
      <c r="Q98" s="3" t="str">
        <f>VLOOKUP(P98, 'CWM &amp; Location'!B:D, 3, FALSE)</f>
        <v>Aberystwyth</v>
      </c>
      <c r="R98" s="3" t="str">
        <f>IF('Master List'!W98="", 'Master List'!V98, CONCATENATE('Master List'!V98, " / ", 'Master List'!W98))</f>
        <v>General (Internal) Medicine / Respiratory Medicine</v>
      </c>
      <c r="S98" s="3" t="str">
        <f>'Master List'!X98</f>
        <v>Dr Abdel Rahman Mohamed</v>
      </c>
      <c r="T98" s="5" t="str">
        <f>IF('Master List'!AA98="", "", 'Master List'!AA98)</f>
        <v>Various Sites (Ceredigion)</v>
      </c>
      <c r="U98" s="5" t="str">
        <f>IF(T98="", "", VLOOKUP(T98, 'CWM &amp; Location'!B:D, 3, FALSE))</f>
        <v>Ceredigion</v>
      </c>
      <c r="V98" s="5" t="str">
        <f>IF('Master List'!AB98="", "", 'Master List'!AB98)</f>
        <v>CARER Programme</v>
      </c>
      <c r="W98" s="5" t="str">
        <f>IF('Master List'!AC98="", "", 'Master List'!AC98)</f>
        <v>Supervisor to be confirmed</v>
      </c>
      <c r="X98" s="5" t="str">
        <f>IF('Master List'!AF98="", "Supervisor to be confirmed", 'Master List'!AF98)</f>
        <v>Dr Alwyn Jones</v>
      </c>
      <c r="Y98" s="3" t="str">
        <f>'Master List'!AI98</f>
        <v>Bronglais General Hospital</v>
      </c>
      <c r="Z98" s="3" t="str">
        <f>VLOOKUP(Y98, 'CWM &amp; Location'!B:D, 3, FALSE)</f>
        <v>Aberystwyth</v>
      </c>
      <c r="AA98" s="3" t="str">
        <f>IF('Master List'!AK98="", 'Master List'!AJ98, CONCATENATE('Master List'!AJ98, " / ", 'Master List'!AK98))</f>
        <v>General Surgery / Trauma and Orthopaedic Surgery</v>
      </c>
      <c r="AB98" s="3" t="str">
        <f>'Master List'!AL98</f>
        <v>Dr Alwyn Jones</v>
      </c>
      <c r="AC98" s="3" t="str">
        <f>'Master List'!AO98</f>
        <v>Bronglais General Hospital</v>
      </c>
      <c r="AD98" s="5" t="str">
        <f>VLOOKUP(AC98, 'CWM &amp; Location'!B:D, 3, FALSE)</f>
        <v>Aberystwyth</v>
      </c>
      <c r="AE98" s="3" t="str">
        <f>IF('Master List'!AQ98="", 'Master List'!AP98, CONCATENATE('Master List'!AP98, " / ", 'Master List'!AQ98))</f>
        <v>Emergency Medicine</v>
      </c>
      <c r="AF98" s="3" t="str">
        <f>'Master List'!AR98</f>
        <v>Dr Kelvin Philip Maniam</v>
      </c>
      <c r="AG98" s="3" t="str">
        <f>'Master List'!AU98</f>
        <v>Bronglais General Hospital</v>
      </c>
      <c r="AH98" s="3" t="str">
        <f>VLOOKUP(AG98, 'CWM &amp; Location'!B:D, 3, FALSE)</f>
        <v>Aberystwyth</v>
      </c>
      <c r="AI98" s="3" t="str">
        <f>IF('Master List'!AW98="", 'Master List'!AV98, CONCATENATE('Master List'!AV98, " / ", 'Master List'!AW98))</f>
        <v>Paediatrics</v>
      </c>
      <c r="AJ98" s="3" t="str">
        <f>'Master List'!AX98</f>
        <v>Dr Kausik Khan</v>
      </c>
      <c r="AK98" s="5" t="str">
        <f>IF('Master List'!BA98="", "", 'Master List'!BA98)</f>
        <v/>
      </c>
      <c r="AL98" s="5" t="str">
        <f>IF(AK98="", "", VLOOKUP(AK98, 'CWM &amp; Location'!B:D, 3, FALSE))</f>
        <v/>
      </c>
      <c r="AM98" s="5" t="str">
        <f>IF('Master List'!BB98="", "", 'Master List'!BB98)</f>
        <v/>
      </c>
      <c r="AN98" s="5" t="str">
        <f>IF('Master List'!BC98="", "", 'Master List'!BC98)</f>
        <v/>
      </c>
    </row>
    <row r="99" spans="1:40" ht="29.25" customHeight="1" x14ac:dyDescent="0.25">
      <c r="A99" s="3" t="str">
        <f>'Master List'!A99</f>
        <v>FPP</v>
      </c>
      <c r="B99" s="3" t="str">
        <f>'Master List'!D99</f>
        <v>FPP/7A2N/033b</v>
      </c>
      <c r="C99" s="3" t="str">
        <f>'Master List'!E99</f>
        <v>WAL/FP/033b</v>
      </c>
      <c r="D99" s="4">
        <v>1</v>
      </c>
      <c r="E99" s="71" t="str">
        <f>CONCATENATE("F1: ",J99,", ",N99,", ",R99,IF(V99="","",", "),IF(V99="","",V99),IF(V99="",""," ("),IF(V99="","",'Master List'!B99),IF(V99="","",")")," | F2: ",AA99,", ",AE99,", ",AI99,IF(AM99="","",", "),IF(AM99="","",AM99),IF(AM99="",""," ("),IF(AM99="","",'Master List'!C99),IF(AM99="","",")"))</f>
        <v>F1: General (Internal) Medicine / Respiratory Medicine, General (Internal) Medicine / Endocrinology and Diabetes Mellitus, General Surgery / Colorectal Surgery, CARER Programme (FPP) | F2: Paediatrics, General Surgery / Trauma and Orthopaedic Surgery, Emergency Medicine</v>
      </c>
      <c r="F99" s="5" t="str">
        <f>'Master List'!H99</f>
        <v>Hywel Dda University Health Board</v>
      </c>
      <c r="G99" s="5" t="str">
        <f>'Master List'!F99</f>
        <v>Dr Abdel Rahman Mohamed</v>
      </c>
      <c r="H99" s="3" t="str">
        <f>'Master List'!I99</f>
        <v>Bronglais General Hospital</v>
      </c>
      <c r="I99" s="3" t="str">
        <f>VLOOKUP(H99, 'CWM &amp; Location'!B:D, 3, FALSE)</f>
        <v>Aberystwyth</v>
      </c>
      <c r="J99" s="3" t="str">
        <f>IF('Master List'!K99="", 'Master List'!J99, CONCATENATE('Master List'!J99, " / ", 'Master List'!K99))</f>
        <v>General (Internal) Medicine / Respiratory Medicine</v>
      </c>
      <c r="K99" s="3" t="str">
        <f>'Master List'!L99</f>
        <v>Dr Abdel Rahman Mohamed</v>
      </c>
      <c r="L99" s="3" t="str">
        <f>'Master List'!O99</f>
        <v>Bronglais General Hospital</v>
      </c>
      <c r="M99" s="3" t="str">
        <f>VLOOKUP(L99, 'CWM &amp; Location'!B:D, 3, FALSE)</f>
        <v>Aberystwyth</v>
      </c>
      <c r="N99" s="3" t="str">
        <f>IF('Master List'!Q99="", 'Master List'!P99, CONCATENATE('Master List'!P99, " / ", 'Master List'!Q99))</f>
        <v>General (Internal) Medicine / Endocrinology and Diabetes Mellitus</v>
      </c>
      <c r="O99" s="3" t="str">
        <f>'Master List'!R99</f>
        <v>Dr Zubair-Ul-Hassan Syed</v>
      </c>
      <c r="P99" s="3" t="str">
        <f>'Master List'!U99</f>
        <v>Bronglais General Hospital</v>
      </c>
      <c r="Q99" s="3" t="str">
        <f>VLOOKUP(P99, 'CWM &amp; Location'!B:D, 3, FALSE)</f>
        <v>Aberystwyth</v>
      </c>
      <c r="R99" s="3" t="str">
        <f>IF('Master List'!W99="", 'Master List'!V99, CONCATENATE('Master List'!V99, " / ", 'Master List'!W99))</f>
        <v>General Surgery / Colorectal Surgery</v>
      </c>
      <c r="S99" s="3" t="str">
        <f>'Master List'!X99</f>
        <v xml:space="preserve">Mr Samy Mohamed </v>
      </c>
      <c r="T99" s="5" t="str">
        <f>IF('Master List'!AA99="", "", 'Master List'!AA99)</f>
        <v>Various Sites (Ceredigion)</v>
      </c>
      <c r="U99" s="5" t="str">
        <f>IF(T99="", "", VLOOKUP(T99, 'CWM &amp; Location'!B:D, 3, FALSE))</f>
        <v>Ceredigion</v>
      </c>
      <c r="V99" s="5" t="str">
        <f>IF('Master List'!AB99="", "", 'Master List'!AB99)</f>
        <v>CARER Programme</v>
      </c>
      <c r="W99" s="5" t="str">
        <f>IF('Master List'!AC99="", "", 'Master List'!AC99)</f>
        <v>Supervisor to be confirmed</v>
      </c>
      <c r="X99" s="5" t="str">
        <f>IF('Master List'!AF99="", "Supervisor to be confirmed", 'Master List'!AF99)</f>
        <v>Dr Kausik Khan</v>
      </c>
      <c r="Y99" s="3" t="str">
        <f>'Master List'!AI99</f>
        <v>Bronglais General Hospital</v>
      </c>
      <c r="Z99" s="3" t="str">
        <f>VLOOKUP(Y99, 'CWM &amp; Location'!B:D, 3, FALSE)</f>
        <v>Aberystwyth</v>
      </c>
      <c r="AA99" s="3" t="str">
        <f>IF('Master List'!AK99="", 'Master List'!AJ99, CONCATENATE('Master List'!AJ99, " / ", 'Master List'!AK99))</f>
        <v>Paediatrics</v>
      </c>
      <c r="AB99" s="3" t="str">
        <f>'Master List'!AL99</f>
        <v>Dr Kausik Khan</v>
      </c>
      <c r="AC99" s="3" t="str">
        <f>'Master List'!AO99</f>
        <v>Bronglais General Hospital</v>
      </c>
      <c r="AD99" s="5" t="str">
        <f>VLOOKUP(AC99, 'CWM &amp; Location'!B:D, 3, FALSE)</f>
        <v>Aberystwyth</v>
      </c>
      <c r="AE99" s="3" t="str">
        <f>IF('Master List'!AQ99="", 'Master List'!AP99, CONCATENATE('Master List'!AP99, " / ", 'Master List'!AQ99))</f>
        <v>General Surgery / Trauma and Orthopaedic Surgery</v>
      </c>
      <c r="AF99" s="3" t="str">
        <f>'Master List'!AR99</f>
        <v>Dr Alwyn Jones</v>
      </c>
      <c r="AG99" s="3" t="str">
        <f>'Master List'!AU99</f>
        <v>Bronglais General Hospital</v>
      </c>
      <c r="AH99" s="3" t="str">
        <f>VLOOKUP(AG99, 'CWM &amp; Location'!B:D, 3, FALSE)</f>
        <v>Aberystwyth</v>
      </c>
      <c r="AI99" s="3" t="str">
        <f>IF('Master List'!AW99="", 'Master List'!AV99, CONCATENATE('Master List'!AV99, " / ", 'Master List'!AW99))</f>
        <v>Emergency Medicine</v>
      </c>
      <c r="AJ99" s="3" t="str">
        <f>'Master List'!AX99</f>
        <v>Dr Kelvin Philip Maniam</v>
      </c>
      <c r="AK99" s="5" t="str">
        <f>IF('Master List'!BA99="", "", 'Master List'!BA99)</f>
        <v/>
      </c>
      <c r="AL99" s="5" t="str">
        <f>IF(AK99="", "", VLOOKUP(AK99, 'CWM &amp; Location'!B:D, 3, FALSE))</f>
        <v/>
      </c>
      <c r="AM99" s="5" t="str">
        <f>IF('Master List'!BB99="", "", 'Master List'!BB99)</f>
        <v/>
      </c>
      <c r="AN99" s="5" t="str">
        <f>IF('Master List'!BC99="", "", 'Master List'!BC99)</f>
        <v/>
      </c>
    </row>
    <row r="100" spans="1:40" ht="29.25" customHeight="1" x14ac:dyDescent="0.25">
      <c r="A100" s="3" t="str">
        <f>'Master List'!A100</f>
        <v>FPP</v>
      </c>
      <c r="B100" s="3" t="str">
        <f>'Master List'!D100</f>
        <v>FPP/7A2N/033c</v>
      </c>
      <c r="C100" s="3" t="str">
        <f>'Master List'!E100</f>
        <v>WAL/FP/033c</v>
      </c>
      <c r="D100" s="4">
        <v>1</v>
      </c>
      <c r="E100" s="71" t="str">
        <f>CONCATENATE("F1: ",J100,", ",N100,", ",R100,IF(V100="","",", "),IF(V100="","",V100),IF(V100="",""," ("),IF(V100="","",'Master List'!B100),IF(V100="","",")")," | F2: ",AA100,", ",AE100,", ",AI100,IF(AM100="","",", "),IF(AM100="","",AM100),IF(AM100="",""," ("),IF(AM100="","",'Master List'!C100),IF(AM100="","",")"))</f>
        <v>F1: General Surgery / Colorectal Surgery, General (Internal) Medicine / Respiratory Medicine, General (Internal) Medicine / Endocrinology and Diabetes Mellitus, CARER Programme (FPP) | F2: Emergency Medicine, Paediatrics, General Surgery / Trauma and Orthopaedic Surgery</v>
      </c>
      <c r="F100" s="5" t="str">
        <f>'Master List'!H100</f>
        <v>Hywel Dda University Health Board</v>
      </c>
      <c r="G100" s="5" t="str">
        <f>'Master List'!F100</f>
        <v xml:space="preserve">Mr Samy Mohamed </v>
      </c>
      <c r="H100" s="3" t="str">
        <f>'Master List'!I100</f>
        <v>Bronglais General Hospital</v>
      </c>
      <c r="I100" s="3" t="str">
        <f>VLOOKUP(H100, 'CWM &amp; Location'!B:D, 3, FALSE)</f>
        <v>Aberystwyth</v>
      </c>
      <c r="J100" s="3" t="str">
        <f>IF('Master List'!K100="", 'Master List'!J100, CONCATENATE('Master List'!J100, " / ", 'Master List'!K100))</f>
        <v>General Surgery / Colorectal Surgery</v>
      </c>
      <c r="K100" s="3" t="str">
        <f>'Master List'!L100</f>
        <v xml:space="preserve">Mr Samy Mohamed </v>
      </c>
      <c r="L100" s="3" t="str">
        <f>'Master List'!O100</f>
        <v>Bronglais General Hospital</v>
      </c>
      <c r="M100" s="3" t="str">
        <f>VLOOKUP(L100, 'CWM &amp; Location'!B:D, 3, FALSE)</f>
        <v>Aberystwyth</v>
      </c>
      <c r="N100" s="3" t="str">
        <f>IF('Master List'!Q100="", 'Master List'!P100, CONCATENATE('Master List'!P100, " / ", 'Master List'!Q100))</f>
        <v>General (Internal) Medicine / Respiratory Medicine</v>
      </c>
      <c r="O100" s="3" t="str">
        <f>'Master List'!R100</f>
        <v>Dr Abdel Rahman Mohamed</v>
      </c>
      <c r="P100" s="3" t="str">
        <f>'Master List'!U100</f>
        <v>Bronglais General Hospital</v>
      </c>
      <c r="Q100" s="3" t="str">
        <f>VLOOKUP(P100, 'CWM &amp; Location'!B:D, 3, FALSE)</f>
        <v>Aberystwyth</v>
      </c>
      <c r="R100" s="3" t="str">
        <f>IF('Master List'!W100="", 'Master List'!V100, CONCATENATE('Master List'!V100, " / ", 'Master List'!W100))</f>
        <v>General (Internal) Medicine / Endocrinology and Diabetes Mellitus</v>
      </c>
      <c r="S100" s="3" t="str">
        <f>'Master List'!X100</f>
        <v>Dr Zubair-Ul-Hassan Syed</v>
      </c>
      <c r="T100" s="5" t="str">
        <f>IF('Master List'!AA100="", "", 'Master List'!AA100)</f>
        <v>Various Sites (Ceredigion)</v>
      </c>
      <c r="U100" s="5" t="str">
        <f>IF(T100="", "", VLOOKUP(T100, 'CWM &amp; Location'!B:D, 3, FALSE))</f>
        <v>Ceredigion</v>
      </c>
      <c r="V100" s="5" t="str">
        <f>IF('Master List'!AB100="", "", 'Master List'!AB100)</f>
        <v>CARER Programme</v>
      </c>
      <c r="W100" s="5" t="str">
        <f>IF('Master List'!AC100="", "", 'Master List'!AC100)</f>
        <v>Supervisor to be confirmed</v>
      </c>
      <c r="X100" s="5" t="str">
        <f>IF('Master List'!AF100="", "Supervisor to be confirmed", 'Master List'!AF100)</f>
        <v>Dr Kelvin Philip Maniam</v>
      </c>
      <c r="Y100" s="3" t="str">
        <f>'Master List'!AI100</f>
        <v>Bronglais General Hospital</v>
      </c>
      <c r="Z100" s="3" t="str">
        <f>VLOOKUP(Y100, 'CWM &amp; Location'!B:D, 3, FALSE)</f>
        <v>Aberystwyth</v>
      </c>
      <c r="AA100" s="3" t="str">
        <f>IF('Master List'!AK100="", 'Master List'!AJ100, CONCATENATE('Master List'!AJ100, " / ", 'Master List'!AK100))</f>
        <v>Emergency Medicine</v>
      </c>
      <c r="AB100" s="3" t="str">
        <f>'Master List'!AL100</f>
        <v>Dr Kelvin Philip Maniam</v>
      </c>
      <c r="AC100" s="3" t="str">
        <f>'Master List'!AO100</f>
        <v>Bronglais General Hospital</v>
      </c>
      <c r="AD100" s="5" t="str">
        <f>VLOOKUP(AC100, 'CWM &amp; Location'!B:D, 3, FALSE)</f>
        <v>Aberystwyth</v>
      </c>
      <c r="AE100" s="3" t="str">
        <f>IF('Master List'!AQ100="", 'Master List'!AP100, CONCATENATE('Master List'!AP100, " / ", 'Master List'!AQ100))</f>
        <v>Paediatrics</v>
      </c>
      <c r="AF100" s="3" t="str">
        <f>'Master List'!AR100</f>
        <v>Dr Kausik Khan</v>
      </c>
      <c r="AG100" s="3" t="str">
        <f>'Master List'!AU100</f>
        <v>Bronglais General Hospital</v>
      </c>
      <c r="AH100" s="3" t="str">
        <f>VLOOKUP(AG100, 'CWM &amp; Location'!B:D, 3, FALSE)</f>
        <v>Aberystwyth</v>
      </c>
      <c r="AI100" s="3" t="str">
        <f>IF('Master List'!AW100="", 'Master List'!AV100, CONCATENATE('Master List'!AV100, " / ", 'Master List'!AW100))</f>
        <v>General Surgery / Trauma and Orthopaedic Surgery</v>
      </c>
      <c r="AJ100" s="3" t="str">
        <f>'Master List'!AX100</f>
        <v>Dr Alwyn Jones</v>
      </c>
      <c r="AK100" s="5" t="str">
        <f>IF('Master List'!BA100="", "", 'Master List'!BA100)</f>
        <v/>
      </c>
      <c r="AL100" s="5" t="str">
        <f>IF(AK100="", "", VLOOKUP(AK100, 'CWM &amp; Location'!B:D, 3, FALSE))</f>
        <v/>
      </c>
      <c r="AM100" s="5" t="str">
        <f>IF('Master List'!BB100="", "", 'Master List'!BB100)</f>
        <v/>
      </c>
      <c r="AN100" s="5" t="str">
        <f>IF('Master List'!BC100="", "", 'Master List'!BC100)</f>
        <v/>
      </c>
    </row>
    <row r="101" spans="1:40" ht="29.25" customHeight="1" x14ac:dyDescent="0.25">
      <c r="A101" s="3" t="str">
        <f>'Master List'!A101</f>
        <v>FPP</v>
      </c>
      <c r="B101" s="3" t="str">
        <f>'Master List'!D101</f>
        <v>FPP/7A2N/034a</v>
      </c>
      <c r="C101" s="3" t="str">
        <f>'Master List'!E101</f>
        <v>WAL/FP/034a</v>
      </c>
      <c r="D101" s="4">
        <v>1</v>
      </c>
      <c r="E101" s="71" t="str">
        <f>CONCATENATE("F1: ",J101,", ",N101,", ",R101,IF(V101="","",", "),IF(V101="","",V101),IF(V101="",""," ("),IF(V101="","",'Master List'!B101),IF(V101="","",")")," | F2: ",AA101,", ",AE101,", ",AI101,IF(AM101="","",", "),IF(AM101="","",AM101),IF(AM101="",""," ("),IF(AM101="","",'Master List'!C101),IF(AM101="","",")"))</f>
        <v>F1: Geriatric Medicine / Rehabilitation Medicine, General Surgery, General (Internal) Medicine / Medical Assessment Unit, CARER Programme (FPP) | F2: General Practice, General (Internal) Medicine / Respiratory Medicine, Trauma and Orthopaedic Surgery</v>
      </c>
      <c r="F101" s="5" t="str">
        <f>'Master List'!H101</f>
        <v>Hywel Dda University Health Board</v>
      </c>
      <c r="G101" s="5" t="str">
        <f>'Master List'!F101</f>
        <v>Dr Ian Thompson</v>
      </c>
      <c r="H101" s="3" t="str">
        <f>'Master List'!I101</f>
        <v>Bronglais General Hospital</v>
      </c>
      <c r="I101" s="3" t="str">
        <f>VLOOKUP(H101, 'CWM &amp; Location'!B:D, 3, FALSE)</f>
        <v>Aberystwyth</v>
      </c>
      <c r="J101" s="3" t="str">
        <f>IF('Master List'!K101="", 'Master List'!J101, CONCATENATE('Master List'!J101, " / ", 'Master List'!K101))</f>
        <v>Geriatric Medicine / Rehabilitation Medicine</v>
      </c>
      <c r="K101" s="3" t="str">
        <f>'Master List'!L101</f>
        <v>Dr Ian Thompson</v>
      </c>
      <c r="L101" s="3" t="str">
        <f>'Master List'!O101</f>
        <v>Bronglais General Hospital</v>
      </c>
      <c r="M101" s="3" t="str">
        <f>VLOOKUP(L101, 'CWM &amp; Location'!B:D, 3, FALSE)</f>
        <v>Aberystwyth</v>
      </c>
      <c r="N101" s="3" t="str">
        <f>IF('Master List'!Q101="", 'Master List'!P101, CONCATENATE('Master List'!P101, " / ", 'Master List'!Q101))</f>
        <v>General Surgery</v>
      </c>
      <c r="O101" s="3" t="str">
        <f>'Master List'!R101</f>
        <v>Dr Mostafa Abdel-Raheem</v>
      </c>
      <c r="P101" s="3" t="str">
        <f>'Master List'!U101</f>
        <v>Bronglais General Hospital</v>
      </c>
      <c r="Q101" s="3" t="str">
        <f>VLOOKUP(P101, 'CWM &amp; Location'!B:D, 3, FALSE)</f>
        <v>Aberystwyth</v>
      </c>
      <c r="R101" s="3" t="str">
        <f>IF('Master List'!W101="", 'Master List'!V101, CONCATENATE('Master List'!V101, " / ", 'Master List'!W101))</f>
        <v>General (Internal) Medicine / Medical Assessment Unit</v>
      </c>
      <c r="S101" s="3" t="str">
        <f>'Master List'!X101</f>
        <v xml:space="preserve">Dr Jyoti Gupta </v>
      </c>
      <c r="T101" s="5" t="str">
        <f>IF('Master List'!AA101="", "", 'Master List'!AA101)</f>
        <v>Various Sites (Ceredigion)</v>
      </c>
      <c r="U101" s="5" t="str">
        <f>IF(T101="", "", VLOOKUP(T101, 'CWM &amp; Location'!B:D, 3, FALSE))</f>
        <v>Ceredigion</v>
      </c>
      <c r="V101" s="5" t="str">
        <f>IF('Master List'!AB101="", "", 'Master List'!AB101)</f>
        <v>CARER Programme</v>
      </c>
      <c r="W101" s="5" t="str">
        <f>IF('Master List'!AC101="", "", 'Master List'!AC101)</f>
        <v>Supervisor to be confirmed</v>
      </c>
      <c r="X101" s="5" t="str">
        <f>IF('Master List'!AF101="", "Supervisor to be confirmed", 'Master List'!AF101)</f>
        <v>Dr Priti Kushwah</v>
      </c>
      <c r="Y101" s="3" t="str">
        <f>'Master List'!AI101</f>
        <v>Padarn Surgery</v>
      </c>
      <c r="Z101" s="3" t="str">
        <f>VLOOKUP(Y101, 'CWM &amp; Location'!B:D, 3, FALSE)</f>
        <v>Aberystwyth</v>
      </c>
      <c r="AA101" s="3" t="str">
        <f>IF('Master List'!AK101="", 'Master List'!AJ101, CONCATENATE('Master List'!AJ101, " / ", 'Master List'!AK101))</f>
        <v>General Practice</v>
      </c>
      <c r="AB101" s="3" t="str">
        <f>'Master List'!AL101</f>
        <v>Dr Priti Kushwah</v>
      </c>
      <c r="AC101" s="3" t="str">
        <f>'Master List'!AO101</f>
        <v>Bronglais General Hospital</v>
      </c>
      <c r="AD101" s="5" t="str">
        <f>VLOOKUP(AC101, 'CWM &amp; Location'!B:D, 3, FALSE)</f>
        <v>Aberystwyth</v>
      </c>
      <c r="AE101" s="3" t="str">
        <f>IF('Master List'!AQ101="", 'Master List'!AP101, CONCATENATE('Master List'!AP101, " / ", 'Master List'!AQ101))</f>
        <v>General (Internal) Medicine / Respiratory Medicine</v>
      </c>
      <c r="AF101" s="3" t="str">
        <f>'Master List'!AR101</f>
        <v>Dr Abdel Rahman Mohamed</v>
      </c>
      <c r="AG101" s="3" t="str">
        <f>'Master List'!AU101</f>
        <v>Bronglais General Hospital</v>
      </c>
      <c r="AH101" s="3" t="str">
        <f>VLOOKUP(AG101, 'CWM &amp; Location'!B:D, 3, FALSE)</f>
        <v>Aberystwyth</v>
      </c>
      <c r="AI101" s="3" t="str">
        <f>IF('Master List'!AW101="", 'Master List'!AV101, CONCATENATE('Master List'!AV101, " / ", 'Master List'!AW101))</f>
        <v>Trauma and Orthopaedic Surgery</v>
      </c>
      <c r="AJ101" s="3" t="str">
        <f>'Master List'!AX101</f>
        <v>Mr Sanjay Sonanis</v>
      </c>
      <c r="AK101" s="5" t="str">
        <f>IF('Master List'!BA101="", "", 'Master List'!BA101)</f>
        <v/>
      </c>
      <c r="AL101" s="5" t="str">
        <f>IF(AK101="", "", VLOOKUP(AK101, 'CWM &amp; Location'!B:D, 3, FALSE))</f>
        <v/>
      </c>
      <c r="AM101" s="5" t="str">
        <f>IF('Master List'!BB101="", "", 'Master List'!BB101)</f>
        <v/>
      </c>
      <c r="AN101" s="5" t="str">
        <f>IF('Master List'!BC101="", "", 'Master List'!BC101)</f>
        <v/>
      </c>
    </row>
    <row r="102" spans="1:40" ht="29.25" customHeight="1" x14ac:dyDescent="0.25">
      <c r="A102" s="3" t="str">
        <f>'Master List'!A102</f>
        <v>FPP</v>
      </c>
      <c r="B102" s="3" t="str">
        <f>'Master List'!D102</f>
        <v>FPP/7A2N/034b</v>
      </c>
      <c r="C102" s="3" t="str">
        <f>'Master List'!E102</f>
        <v>WAL/FP/034b</v>
      </c>
      <c r="D102" s="4">
        <v>1</v>
      </c>
      <c r="E102" s="71" t="str">
        <f>CONCATENATE("F1: ",J102,", ",N102,", ",R102,IF(V102="","",", "),IF(V102="","",V102),IF(V102="",""," ("),IF(V102="","",'Master List'!B102),IF(V102="","",")")," | F2: ",AA102,", ",AE102,", ",AI102,IF(AM102="","",", "),IF(AM102="","",AM102),IF(AM102="",""," ("),IF(AM102="","",'Master List'!C102),IF(AM102="","",")"))</f>
        <v>F1: General (Internal) Medicine / Medical Assessment Unit, Geriatric Medicine / Rehabilitation Medicine, General Surgery, CARER Programme (FPP) | F2: Trauma and Orthopaedic Surgery, General Practice, General (Internal) Medicine / Respiratory Medicine</v>
      </c>
      <c r="F102" s="5" t="str">
        <f>'Master List'!H102</f>
        <v>Hywel Dda University Health Board</v>
      </c>
      <c r="G102" s="5" t="str">
        <f>'Master List'!F102</f>
        <v xml:space="preserve">Dr Jyoti Gupta </v>
      </c>
      <c r="H102" s="3" t="str">
        <f>'Master List'!I102</f>
        <v>Bronglais General Hospital</v>
      </c>
      <c r="I102" s="3" t="str">
        <f>VLOOKUP(H102, 'CWM &amp; Location'!B:D, 3, FALSE)</f>
        <v>Aberystwyth</v>
      </c>
      <c r="J102" s="3" t="str">
        <f>IF('Master List'!K102="", 'Master List'!J102, CONCATENATE('Master List'!J102, " / ", 'Master List'!K102))</f>
        <v>General (Internal) Medicine / Medical Assessment Unit</v>
      </c>
      <c r="K102" s="3" t="str">
        <f>'Master List'!L102</f>
        <v xml:space="preserve">Dr Jyoti Gupta </v>
      </c>
      <c r="L102" s="3" t="str">
        <f>'Master List'!O102</f>
        <v>Bronglais General Hospital</v>
      </c>
      <c r="M102" s="3" t="str">
        <f>VLOOKUP(L102, 'CWM &amp; Location'!B:D, 3, FALSE)</f>
        <v>Aberystwyth</v>
      </c>
      <c r="N102" s="3" t="str">
        <f>IF('Master List'!Q102="", 'Master List'!P102, CONCATENATE('Master List'!P102, " / ", 'Master List'!Q102))</f>
        <v>Geriatric Medicine / Rehabilitation Medicine</v>
      </c>
      <c r="O102" s="3" t="str">
        <f>'Master List'!R102</f>
        <v>Dr Ian Thompson</v>
      </c>
      <c r="P102" s="3" t="str">
        <f>'Master List'!U102</f>
        <v>Bronglais General Hospital</v>
      </c>
      <c r="Q102" s="3" t="str">
        <f>VLOOKUP(P102, 'CWM &amp; Location'!B:D, 3, FALSE)</f>
        <v>Aberystwyth</v>
      </c>
      <c r="R102" s="3" t="str">
        <f>IF('Master List'!W102="", 'Master List'!V102, CONCATENATE('Master List'!V102, " / ", 'Master List'!W102))</f>
        <v>General Surgery</v>
      </c>
      <c r="S102" s="3" t="str">
        <f>'Master List'!X102</f>
        <v>Dr Mostafa Abdel-Raheem</v>
      </c>
      <c r="T102" s="5" t="str">
        <f>IF('Master List'!AA102="", "", 'Master List'!AA102)</f>
        <v>Various Sites (Ceredigion)</v>
      </c>
      <c r="U102" s="5" t="str">
        <f>IF(T102="", "", VLOOKUP(T102, 'CWM &amp; Location'!B:D, 3, FALSE))</f>
        <v>Ceredigion</v>
      </c>
      <c r="V102" s="5" t="str">
        <f>IF('Master List'!AB102="", "", 'Master List'!AB102)</f>
        <v>CARER Programme</v>
      </c>
      <c r="W102" s="5" t="str">
        <f>IF('Master List'!AC102="", "", 'Master List'!AC102)</f>
        <v>Supervisor to be confirmed</v>
      </c>
      <c r="X102" s="5" t="str">
        <f>IF('Master List'!AF102="", "Supervisor to be confirmed", 'Master List'!AF102)</f>
        <v>Mr Sanjay Sonanis</v>
      </c>
      <c r="Y102" s="3" t="str">
        <f>'Master List'!AI102</f>
        <v>Bronglais General Hospital</v>
      </c>
      <c r="Z102" s="3" t="str">
        <f>VLOOKUP(Y102, 'CWM &amp; Location'!B:D, 3, FALSE)</f>
        <v>Aberystwyth</v>
      </c>
      <c r="AA102" s="3" t="str">
        <f>IF('Master List'!AK102="", 'Master List'!AJ102, CONCATENATE('Master List'!AJ102, " / ", 'Master List'!AK102))</f>
        <v>Trauma and Orthopaedic Surgery</v>
      </c>
      <c r="AB102" s="3" t="str">
        <f>'Master List'!AL102</f>
        <v>Mr Sanjay Sonanis</v>
      </c>
      <c r="AC102" s="3" t="str">
        <f>'Master List'!AO102</f>
        <v>Padarn Surgery</v>
      </c>
      <c r="AD102" s="5" t="str">
        <f>VLOOKUP(AC102, 'CWM &amp; Location'!B:D, 3, FALSE)</f>
        <v>Aberystwyth</v>
      </c>
      <c r="AE102" s="3" t="str">
        <f>IF('Master List'!AQ102="", 'Master List'!AP102, CONCATENATE('Master List'!AP102, " / ", 'Master List'!AQ102))</f>
        <v>General Practice</v>
      </c>
      <c r="AF102" s="3" t="str">
        <f>'Master List'!AR102</f>
        <v>Dr Priti Kushwah</v>
      </c>
      <c r="AG102" s="3" t="str">
        <f>'Master List'!AU102</f>
        <v>Bronglais General Hospital</v>
      </c>
      <c r="AH102" s="3" t="str">
        <f>VLOOKUP(AG102, 'CWM &amp; Location'!B:D, 3, FALSE)</f>
        <v>Aberystwyth</v>
      </c>
      <c r="AI102" s="3" t="str">
        <f>IF('Master List'!AW102="", 'Master List'!AV102, CONCATENATE('Master List'!AV102, " / ", 'Master List'!AW102))</f>
        <v>General (Internal) Medicine / Respiratory Medicine</v>
      </c>
      <c r="AJ102" s="3" t="str">
        <f>'Master List'!AX102</f>
        <v>Dr Abdel Rahman Mohamed</v>
      </c>
      <c r="AK102" s="5" t="str">
        <f>IF('Master List'!BA102="", "", 'Master List'!BA102)</f>
        <v/>
      </c>
      <c r="AL102" s="5" t="str">
        <f>IF(AK102="", "", VLOOKUP(AK102, 'CWM &amp; Location'!B:D, 3, FALSE))</f>
        <v/>
      </c>
      <c r="AM102" s="5" t="str">
        <f>IF('Master List'!BB102="", "", 'Master List'!BB102)</f>
        <v/>
      </c>
      <c r="AN102" s="5" t="str">
        <f>IF('Master List'!BC102="", "", 'Master List'!BC102)</f>
        <v/>
      </c>
    </row>
    <row r="103" spans="1:40" ht="29.25" customHeight="1" x14ac:dyDescent="0.25">
      <c r="A103" s="3" t="str">
        <f>'Master List'!A103</f>
        <v>FPP</v>
      </c>
      <c r="B103" s="3" t="str">
        <f>'Master List'!D103</f>
        <v>FPP/7A2N/034c</v>
      </c>
      <c r="C103" s="3" t="str">
        <f>'Master List'!E103</f>
        <v>WAL/FP/034c</v>
      </c>
      <c r="D103" s="4">
        <v>1</v>
      </c>
      <c r="E103" s="71" t="str">
        <f>CONCATENATE("F1: ",J103,", ",N103,", ",R103,IF(V103="","",", "),IF(V103="","",V103),IF(V103="",""," ("),IF(V103="","",'Master List'!B103),IF(V103="","",")")," | F2: ",AA103,", ",AE103,", ",AI103,IF(AM103="","",", "),IF(AM103="","",AM103),IF(AM103="",""," ("),IF(AM103="","",'Master List'!C103),IF(AM103="","",")"))</f>
        <v>F1: General Surgery, General (Internal) Medicine / Medical Assessment Unit, Geriatric Medicine / Rehabilitation Medicine, CARER Programme (FPP) | F2: General (Internal) Medicine / Respiratory Medicine, Trauma and Orthopaedic Surgery, General Practice</v>
      </c>
      <c r="F103" s="5" t="str">
        <f>'Master List'!H103</f>
        <v>Hywel Dda University Health Board</v>
      </c>
      <c r="G103" s="5" t="str">
        <f>'Master List'!F103</f>
        <v>Dr Mostafa Abdel-Raheem</v>
      </c>
      <c r="H103" s="3" t="str">
        <f>'Master List'!I103</f>
        <v>Bronglais General Hospital</v>
      </c>
      <c r="I103" s="3" t="str">
        <f>VLOOKUP(H103, 'CWM &amp; Location'!B:D, 3, FALSE)</f>
        <v>Aberystwyth</v>
      </c>
      <c r="J103" s="3" t="str">
        <f>IF('Master List'!K103="", 'Master List'!J103, CONCATENATE('Master List'!J103, " / ", 'Master List'!K103))</f>
        <v>General Surgery</v>
      </c>
      <c r="K103" s="3" t="str">
        <f>'Master List'!L103</f>
        <v>Dr Mostafa Abdel-Raheem</v>
      </c>
      <c r="L103" s="3" t="str">
        <f>'Master List'!O103</f>
        <v>Bronglais General Hospital</v>
      </c>
      <c r="M103" s="3" t="str">
        <f>VLOOKUP(L103, 'CWM &amp; Location'!B:D, 3, FALSE)</f>
        <v>Aberystwyth</v>
      </c>
      <c r="N103" s="3" t="str">
        <f>IF('Master List'!Q103="", 'Master List'!P103, CONCATENATE('Master List'!P103, " / ", 'Master List'!Q103))</f>
        <v>General (Internal) Medicine / Medical Assessment Unit</v>
      </c>
      <c r="O103" s="3" t="str">
        <f>'Master List'!R103</f>
        <v xml:space="preserve">Dr Jyoti Gupta </v>
      </c>
      <c r="P103" s="3" t="str">
        <f>'Master List'!U103</f>
        <v>Bronglais General Hospital</v>
      </c>
      <c r="Q103" s="3" t="str">
        <f>VLOOKUP(P103, 'CWM &amp; Location'!B:D, 3, FALSE)</f>
        <v>Aberystwyth</v>
      </c>
      <c r="R103" s="3" t="str">
        <f>IF('Master List'!W103="", 'Master List'!V103, CONCATENATE('Master List'!V103, " / ", 'Master List'!W103))</f>
        <v>Geriatric Medicine / Rehabilitation Medicine</v>
      </c>
      <c r="S103" s="3" t="str">
        <f>'Master List'!X103</f>
        <v>Dr Ian Thompson</v>
      </c>
      <c r="T103" s="5" t="str">
        <f>IF('Master List'!AA103="", "", 'Master List'!AA103)</f>
        <v>Various Sites (Ceredigion)</v>
      </c>
      <c r="U103" s="5" t="str">
        <f>IF(T103="", "", VLOOKUP(T103, 'CWM &amp; Location'!B:D, 3, FALSE))</f>
        <v>Ceredigion</v>
      </c>
      <c r="V103" s="5" t="str">
        <f>IF('Master List'!AB103="", "", 'Master List'!AB103)</f>
        <v>CARER Programme</v>
      </c>
      <c r="W103" s="5" t="str">
        <f>IF('Master List'!AC103="", "", 'Master List'!AC103)</f>
        <v>Supervisor to be confirmed</v>
      </c>
      <c r="X103" s="5" t="str">
        <f>IF('Master List'!AF103="", "Supervisor to be confirmed", 'Master List'!AF103)</f>
        <v>Dr Abdel Rahman Mohamed</v>
      </c>
      <c r="Y103" s="3" t="str">
        <f>'Master List'!AI103</f>
        <v>Bronglais General Hospital</v>
      </c>
      <c r="Z103" s="3" t="str">
        <f>VLOOKUP(Y103, 'CWM &amp; Location'!B:D, 3, FALSE)</f>
        <v>Aberystwyth</v>
      </c>
      <c r="AA103" s="3" t="str">
        <f>IF('Master List'!AK103="", 'Master List'!AJ103, CONCATENATE('Master List'!AJ103, " / ", 'Master List'!AK103))</f>
        <v>General (Internal) Medicine / Respiratory Medicine</v>
      </c>
      <c r="AB103" s="3" t="str">
        <f>'Master List'!AL103</f>
        <v>Dr Abdel Rahman Mohamed</v>
      </c>
      <c r="AC103" s="3" t="str">
        <f>'Master List'!AO103</f>
        <v>Bronglais General Hospital</v>
      </c>
      <c r="AD103" s="5" t="str">
        <f>VLOOKUP(AC103, 'CWM &amp; Location'!B:D, 3, FALSE)</f>
        <v>Aberystwyth</v>
      </c>
      <c r="AE103" s="3" t="str">
        <f>IF('Master List'!AQ103="", 'Master List'!AP103, CONCATENATE('Master List'!AP103, " / ", 'Master List'!AQ103))</f>
        <v>Trauma and Orthopaedic Surgery</v>
      </c>
      <c r="AF103" s="3" t="str">
        <f>'Master List'!AR103</f>
        <v>Mr Sanjay Sonanis</v>
      </c>
      <c r="AG103" s="3" t="str">
        <f>'Master List'!AU103</f>
        <v>Padarn Surgery</v>
      </c>
      <c r="AH103" s="3" t="str">
        <f>VLOOKUP(AG103, 'CWM &amp; Location'!B:D, 3, FALSE)</f>
        <v>Aberystwyth</v>
      </c>
      <c r="AI103" s="3" t="str">
        <f>IF('Master List'!AW103="", 'Master List'!AV103, CONCATENATE('Master List'!AV103, " / ", 'Master List'!AW103))</f>
        <v>General Practice</v>
      </c>
      <c r="AJ103" s="3" t="str">
        <f>'Master List'!AX103</f>
        <v>Dr Priti Kushwah</v>
      </c>
      <c r="AK103" s="5" t="str">
        <f>IF('Master List'!BA103="", "", 'Master List'!BA103)</f>
        <v/>
      </c>
      <c r="AL103" s="5" t="str">
        <f>IF(AK103="", "", VLOOKUP(AK103, 'CWM &amp; Location'!B:D, 3, FALSE))</f>
        <v/>
      </c>
      <c r="AM103" s="5" t="str">
        <f>IF('Master List'!BB103="", "", 'Master List'!BB103)</f>
        <v/>
      </c>
      <c r="AN103" s="5" t="str">
        <f>IF('Master List'!BC103="", "", 'Master List'!BC103)</f>
        <v/>
      </c>
    </row>
    <row r="104" spans="1:40" ht="29.25" customHeight="1" x14ac:dyDescent="0.25">
      <c r="A104" s="3" t="str">
        <f>'Master List'!A104</f>
        <v>FP</v>
      </c>
      <c r="B104" s="3" t="str">
        <f>'Master List'!D104</f>
        <v>FP/7A4/035a</v>
      </c>
      <c r="C104" s="3" t="str">
        <f>'Master List'!E104</f>
        <v>WAL/FP/035a</v>
      </c>
      <c r="D104" s="4">
        <v>1</v>
      </c>
      <c r="E104" s="71" t="str">
        <f>CONCATENATE("F1: ",J104,", ",N104,", ",R104,IF(V104="","",", "),IF(V104="","",V104),IF(V104="",""," ("),IF(V104="","",'Master List'!B104),IF(V104="","",")")," | F2: ",AA104,", ",AE104,", ",AI104,IF(AM104="","",", "),IF(AM104="","",AM104),IF(AM104="",""," ("),IF(AM104="","",'Master List'!C104),IF(AM104="","",")"))</f>
        <v>F1: General (Internal) Medicine / Endocrinology and Diabetes Mellitus, General Surgery / Breast Surgery, Trauma and Orthopaedic Surgery | F2: General (Internal) Medicine / Stroke Medicine, Gastroenterology, Emergency Medicine</v>
      </c>
      <c r="F104" s="5" t="str">
        <f>'Master List'!H104</f>
        <v>Cardiff &amp; Vale University Health Board</v>
      </c>
      <c r="G104" s="5" t="str">
        <f>'Master List'!F104</f>
        <v xml:space="preserve">Dr Lindsay David George </v>
      </c>
      <c r="H104" s="3" t="str">
        <f>'Master List'!I104</f>
        <v xml:space="preserve">University Hospital Llandough </v>
      </c>
      <c r="I104" s="3" t="str">
        <f>VLOOKUP(H104, 'CWM &amp; Location'!B:D, 3, FALSE)</f>
        <v>Penarth</v>
      </c>
      <c r="J104" s="3" t="str">
        <f>IF('Master List'!K104="", 'Master List'!J104, CONCATENATE('Master List'!J104, " / ", 'Master List'!K104))</f>
        <v>General (Internal) Medicine / Endocrinology and Diabetes Mellitus</v>
      </c>
      <c r="K104" s="3" t="str">
        <f>'Master List'!L104</f>
        <v xml:space="preserve">Dr Lindsay David George </v>
      </c>
      <c r="L104" s="3" t="str">
        <f>'Master List'!O104</f>
        <v>University Hospital Llandough (University Hospital of Wales on call)</v>
      </c>
      <c r="M104" s="3" t="str">
        <f>VLOOKUP(L104, 'CWM &amp; Location'!B:D, 3, FALSE)</f>
        <v>Penarth (Cardiff)</v>
      </c>
      <c r="N104" s="3" t="str">
        <f>IF('Master List'!Q104="", 'Master List'!P104, CONCATENATE('Master List'!P104, " / ", 'Master List'!Q104))</f>
        <v>General Surgery / Breast Surgery</v>
      </c>
      <c r="O104" s="3" t="str">
        <f>'Master List'!R104</f>
        <v xml:space="preserve">Mr Simon Phillips </v>
      </c>
      <c r="P104" s="3" t="str">
        <f>'Master List'!U104</f>
        <v>University Hospital of Wales</v>
      </c>
      <c r="Q104" s="3" t="str">
        <f>VLOOKUP(P104, 'CWM &amp; Location'!B:D, 3, FALSE)</f>
        <v>Cardiff</v>
      </c>
      <c r="R104" s="3" t="str">
        <f>IF('Master List'!W104="", 'Master List'!V104, CONCATENATE('Master List'!V104, " / ", 'Master List'!W104))</f>
        <v>Trauma and Orthopaedic Surgery</v>
      </c>
      <c r="S104" s="3" t="str">
        <f>'Master List'!X104</f>
        <v>Mr Simon White</v>
      </c>
      <c r="T104" s="5" t="str">
        <f>IF('Master List'!AA104="", "", 'Master List'!AA104)</f>
        <v/>
      </c>
      <c r="U104" s="5" t="str">
        <f>IF(T104="", "", VLOOKUP(T104, 'CWM &amp; Location'!B:D, 3, FALSE))</f>
        <v/>
      </c>
      <c r="V104" s="5" t="str">
        <f>IF('Master List'!AB104="", "", 'Master List'!AB104)</f>
        <v/>
      </c>
      <c r="W104" s="5" t="str">
        <f>IF('Master List'!AC104="", "", 'Master List'!AC104)</f>
        <v/>
      </c>
      <c r="X104" s="5" t="str">
        <f>IF('Master List'!AF104="", "Supervisor to be confirmed", 'Master List'!AF104)</f>
        <v>Dr Tom Hughes</v>
      </c>
      <c r="Y104" s="3" t="str">
        <f>'Master List'!AI104</f>
        <v>University Hospital of Wales</v>
      </c>
      <c r="Z104" s="3" t="str">
        <f>VLOOKUP(Y104, 'CWM &amp; Location'!B:D, 3, FALSE)</f>
        <v>Cardiff</v>
      </c>
      <c r="AA104" s="3" t="str">
        <f>IF('Master List'!AK104="", 'Master List'!AJ104, CONCATENATE('Master List'!AJ104, " / ", 'Master List'!AK104))</f>
        <v>General (Internal) Medicine / Stroke Medicine</v>
      </c>
      <c r="AB104" s="3" t="str">
        <f>'Master List'!AL104</f>
        <v>Dr Tom Hughes</v>
      </c>
      <c r="AC104" s="3" t="str">
        <f>'Master List'!AO104</f>
        <v xml:space="preserve">University Hospital Llandough </v>
      </c>
      <c r="AD104" s="5" t="str">
        <f>VLOOKUP(AC104, 'CWM &amp; Location'!B:D, 3, FALSE)</f>
        <v>Penarth</v>
      </c>
      <c r="AE104" s="3" t="str">
        <f>IF('Master List'!AQ104="", 'Master List'!AP104, CONCATENATE('Master List'!AP104, " / ", 'Master List'!AQ104))</f>
        <v>Gastroenterology</v>
      </c>
      <c r="AF104" s="3" t="str">
        <f>'Master List'!AR104</f>
        <v>Dr Jeff Turner</v>
      </c>
      <c r="AG104" s="3" t="str">
        <f>'Master List'!AU104</f>
        <v>University Hospital of Wales</v>
      </c>
      <c r="AH104" s="3" t="str">
        <f>VLOOKUP(AG104, 'CWM &amp; Location'!B:D, 3, FALSE)</f>
        <v>Cardiff</v>
      </c>
      <c r="AI104" s="3" t="str">
        <f>IF('Master List'!AW104="", 'Master List'!AV104, CONCATENATE('Master List'!AV104, " / ", 'Master List'!AW104))</f>
        <v>Emergency Medicine</v>
      </c>
      <c r="AJ104" s="3" t="str">
        <f>'Master List'!AX104</f>
        <v>Dr James Dunn</v>
      </c>
      <c r="AK104" s="5" t="str">
        <f>IF('Master List'!BA104="", "", 'Master List'!BA104)</f>
        <v/>
      </c>
      <c r="AL104" s="5" t="str">
        <f>IF(AK104="", "", VLOOKUP(AK104, 'CWM &amp; Location'!B:D, 3, FALSE))</f>
        <v/>
      </c>
      <c r="AM104" s="5" t="str">
        <f>IF('Master List'!BB104="", "", 'Master List'!BB104)</f>
        <v/>
      </c>
      <c r="AN104" s="5" t="str">
        <f>IF('Master List'!BC104="", "", 'Master List'!BC104)</f>
        <v/>
      </c>
    </row>
    <row r="105" spans="1:40" ht="29.25" customHeight="1" x14ac:dyDescent="0.25">
      <c r="A105" s="3" t="str">
        <f>'Master List'!A105</f>
        <v>FP</v>
      </c>
      <c r="B105" s="3" t="str">
        <f>'Master List'!D105</f>
        <v>FP/7A4/035b</v>
      </c>
      <c r="C105" s="3" t="str">
        <f>'Master List'!E105</f>
        <v>WAL/FP/035b</v>
      </c>
      <c r="D105" s="4">
        <v>1</v>
      </c>
      <c r="E105" s="71" t="str">
        <f>CONCATENATE("F1: ",J105,", ",N105,", ",R105,IF(V105="","",", "),IF(V105="","",V105),IF(V105="",""," ("),IF(V105="","",'Master List'!B105),IF(V105="","",")")," | F2: ",AA105,", ",AE105,", ",AI105,IF(AM105="","",", "),IF(AM105="","",AM105),IF(AM105="",""," ("),IF(AM105="","",'Master List'!C105),IF(AM105="","",")"))</f>
        <v>F1: Trauma and Orthopaedic Surgery, General (Internal) Medicine / Endocrinology and Diabetes Mellitus, General Surgery / Breast Surgery | F2: Emergency Medicine, General (Internal) Medicine / Stroke Medicine, Gastroenterology</v>
      </c>
      <c r="F105" s="5" t="str">
        <f>'Master List'!H105</f>
        <v>Cardiff &amp; Vale University Health Board</v>
      </c>
      <c r="G105" s="5" t="str">
        <f>'Master List'!F105</f>
        <v>Mr Simon White</v>
      </c>
      <c r="H105" s="3" t="str">
        <f>'Master List'!I105</f>
        <v>University Hospital of Wales</v>
      </c>
      <c r="I105" s="3" t="str">
        <f>VLOOKUP(H105, 'CWM &amp; Location'!B:D, 3, FALSE)</f>
        <v>Cardiff</v>
      </c>
      <c r="J105" s="3" t="str">
        <f>IF('Master List'!K105="", 'Master List'!J105, CONCATENATE('Master List'!J105, " / ", 'Master List'!K105))</f>
        <v>Trauma and Orthopaedic Surgery</v>
      </c>
      <c r="K105" s="3" t="str">
        <f>'Master List'!L105</f>
        <v>Mr Simon White</v>
      </c>
      <c r="L105" s="3" t="str">
        <f>'Master List'!O105</f>
        <v xml:space="preserve">University Hospital Llandough </v>
      </c>
      <c r="M105" s="3" t="str">
        <f>VLOOKUP(L105, 'CWM &amp; Location'!B:D, 3, FALSE)</f>
        <v>Penarth</v>
      </c>
      <c r="N105" s="3" t="str">
        <f>IF('Master List'!Q105="", 'Master List'!P105, CONCATENATE('Master List'!P105, " / ", 'Master List'!Q105))</f>
        <v>General (Internal) Medicine / Endocrinology and Diabetes Mellitus</v>
      </c>
      <c r="O105" s="3" t="str">
        <f>'Master List'!R105</f>
        <v xml:space="preserve">Dr Lindsay David George </v>
      </c>
      <c r="P105" s="3" t="str">
        <f>'Master List'!U105</f>
        <v>University Hospital Llandough (University Hospital of Wales on call)</v>
      </c>
      <c r="Q105" s="3" t="str">
        <f>VLOOKUP(P105, 'CWM &amp; Location'!B:D, 3, FALSE)</f>
        <v>Penarth (Cardiff)</v>
      </c>
      <c r="R105" s="3" t="str">
        <f>IF('Master List'!W105="", 'Master List'!V105, CONCATENATE('Master List'!V105, " / ", 'Master List'!W105))</f>
        <v>General Surgery / Breast Surgery</v>
      </c>
      <c r="S105" s="3" t="str">
        <f>'Master List'!X105</f>
        <v xml:space="preserve">Mr Simon Phillips </v>
      </c>
      <c r="T105" s="5" t="str">
        <f>IF('Master List'!AA105="", "", 'Master List'!AA105)</f>
        <v/>
      </c>
      <c r="U105" s="5" t="str">
        <f>IF(T105="", "", VLOOKUP(T105, 'CWM &amp; Location'!B:D, 3, FALSE))</f>
        <v/>
      </c>
      <c r="V105" s="5" t="str">
        <f>IF('Master List'!AB105="", "", 'Master List'!AB105)</f>
        <v/>
      </c>
      <c r="W105" s="5" t="str">
        <f>IF('Master List'!AC105="", "", 'Master List'!AC105)</f>
        <v/>
      </c>
      <c r="X105" s="5" t="str">
        <f>IF('Master List'!AF105="", "Supervisor to be confirmed", 'Master List'!AF105)</f>
        <v>Dr James Dunn</v>
      </c>
      <c r="Y105" s="3" t="str">
        <f>'Master List'!AI105</f>
        <v>University Hospital of Wales</v>
      </c>
      <c r="Z105" s="3" t="str">
        <f>VLOOKUP(Y105, 'CWM &amp; Location'!B:D, 3, FALSE)</f>
        <v>Cardiff</v>
      </c>
      <c r="AA105" s="3" t="str">
        <f>IF('Master List'!AK105="", 'Master List'!AJ105, CONCATENATE('Master List'!AJ105, " / ", 'Master List'!AK105))</f>
        <v>Emergency Medicine</v>
      </c>
      <c r="AB105" s="3" t="str">
        <f>'Master List'!AL105</f>
        <v>Dr James Dunn</v>
      </c>
      <c r="AC105" s="3" t="str">
        <f>'Master List'!AO105</f>
        <v>University Hospital of Wales</v>
      </c>
      <c r="AD105" s="5" t="str">
        <f>VLOOKUP(AC105, 'CWM &amp; Location'!B:D, 3, FALSE)</f>
        <v>Cardiff</v>
      </c>
      <c r="AE105" s="3" t="str">
        <f>IF('Master List'!AQ105="", 'Master List'!AP105, CONCATENATE('Master List'!AP105, " / ", 'Master List'!AQ105))</f>
        <v>General (Internal) Medicine / Stroke Medicine</v>
      </c>
      <c r="AF105" s="3" t="str">
        <f>'Master List'!AR105</f>
        <v>Dr Tom Hughes</v>
      </c>
      <c r="AG105" s="3" t="str">
        <f>'Master List'!AU105</f>
        <v xml:space="preserve">University Hospital Llandough </v>
      </c>
      <c r="AH105" s="3" t="str">
        <f>VLOOKUP(AG105, 'CWM &amp; Location'!B:D, 3, FALSE)</f>
        <v>Penarth</v>
      </c>
      <c r="AI105" s="3" t="str">
        <f>IF('Master List'!AW105="", 'Master List'!AV105, CONCATENATE('Master List'!AV105, " / ", 'Master List'!AW105))</f>
        <v>Gastroenterology</v>
      </c>
      <c r="AJ105" s="3" t="str">
        <f>'Master List'!AX105</f>
        <v>Dr Jeff Turner</v>
      </c>
      <c r="AK105" s="5" t="str">
        <f>IF('Master List'!BA105="", "", 'Master List'!BA105)</f>
        <v/>
      </c>
      <c r="AL105" s="5" t="str">
        <f>IF(AK105="", "", VLOOKUP(AK105, 'CWM &amp; Location'!B:D, 3, FALSE))</f>
        <v/>
      </c>
      <c r="AM105" s="5" t="str">
        <f>IF('Master List'!BB105="", "", 'Master List'!BB105)</f>
        <v/>
      </c>
      <c r="AN105" s="5" t="str">
        <f>IF('Master List'!BC105="", "", 'Master List'!BC105)</f>
        <v/>
      </c>
    </row>
    <row r="106" spans="1:40" ht="29.25" customHeight="1" x14ac:dyDescent="0.25">
      <c r="A106" s="3" t="str">
        <f>'Master List'!A106</f>
        <v>FP</v>
      </c>
      <c r="B106" s="3" t="str">
        <f>'Master List'!D106</f>
        <v>FP/7A4/035c</v>
      </c>
      <c r="C106" s="3" t="str">
        <f>'Master List'!E106</f>
        <v>WAL/FP/035c</v>
      </c>
      <c r="D106" s="4">
        <v>1</v>
      </c>
      <c r="E106" s="71" t="str">
        <f>CONCATENATE("F1: ",J106,", ",N106,", ",R106,IF(V106="","",", "),IF(V106="","",V106),IF(V106="",""," ("),IF(V106="","",'Master List'!B106),IF(V106="","",")")," | F2: ",AA106,", ",AE106,", ",AI106,IF(AM106="","",", "),IF(AM106="","",AM106),IF(AM106="",""," ("),IF(AM106="","",'Master List'!C106),IF(AM106="","",")"))</f>
        <v>F1: General Surgery / Breast Surgery, Trauma and Orthopaedic Surgery, General (Internal) Medicine / Endocrinology and Diabetes Mellitus | F2: Gastroenterology, Emergency Medicine, General (Internal) Medicine / Stroke Medicine</v>
      </c>
      <c r="F106" s="5" t="str">
        <f>'Master List'!H106</f>
        <v>Cardiff &amp; Vale University Health Board</v>
      </c>
      <c r="G106" s="5" t="str">
        <f>'Master List'!F106</f>
        <v xml:space="preserve">Mr Simon Phillips </v>
      </c>
      <c r="H106" s="3" t="str">
        <f>'Master List'!I106</f>
        <v>University Hospital Llandough (University Hospital of Wales on call)</v>
      </c>
      <c r="I106" s="3" t="str">
        <f>VLOOKUP(H106, 'CWM &amp; Location'!B:D, 3, FALSE)</f>
        <v>Penarth (Cardiff)</v>
      </c>
      <c r="J106" s="3" t="str">
        <f>IF('Master List'!K106="", 'Master List'!J106, CONCATENATE('Master List'!J106, " / ", 'Master List'!K106))</f>
        <v>General Surgery / Breast Surgery</v>
      </c>
      <c r="K106" s="3" t="str">
        <f>'Master List'!L106</f>
        <v xml:space="preserve">Mr Simon Phillips </v>
      </c>
      <c r="L106" s="3" t="str">
        <f>'Master List'!O106</f>
        <v>University Hospital of Wales</v>
      </c>
      <c r="M106" s="3" t="str">
        <f>VLOOKUP(L106, 'CWM &amp; Location'!B:D, 3, FALSE)</f>
        <v>Cardiff</v>
      </c>
      <c r="N106" s="3" t="str">
        <f>IF('Master List'!Q106="", 'Master List'!P106, CONCATENATE('Master List'!P106, " / ", 'Master List'!Q106))</f>
        <v>Trauma and Orthopaedic Surgery</v>
      </c>
      <c r="O106" s="3" t="str">
        <f>'Master List'!R106</f>
        <v>Mr Simon White</v>
      </c>
      <c r="P106" s="3" t="str">
        <f>'Master List'!U106</f>
        <v xml:space="preserve">University Hospital Llandough </v>
      </c>
      <c r="Q106" s="3" t="str">
        <f>VLOOKUP(P106, 'CWM &amp; Location'!B:D, 3, FALSE)</f>
        <v>Penarth</v>
      </c>
      <c r="R106" s="3" t="str">
        <f>IF('Master List'!W106="", 'Master List'!V106, CONCATENATE('Master List'!V106, " / ", 'Master List'!W106))</f>
        <v>General (Internal) Medicine / Endocrinology and Diabetes Mellitus</v>
      </c>
      <c r="S106" s="3" t="str">
        <f>'Master List'!X106</f>
        <v xml:space="preserve">Dr Lindsay David George </v>
      </c>
      <c r="T106" s="5" t="str">
        <f>IF('Master List'!AA106="", "", 'Master List'!AA106)</f>
        <v/>
      </c>
      <c r="U106" s="5" t="str">
        <f>IF(T106="", "", VLOOKUP(T106, 'CWM &amp; Location'!B:D, 3, FALSE))</f>
        <v/>
      </c>
      <c r="V106" s="5" t="str">
        <f>IF('Master List'!AB106="", "", 'Master List'!AB106)</f>
        <v/>
      </c>
      <c r="W106" s="5" t="str">
        <f>IF('Master List'!AC106="", "", 'Master List'!AC106)</f>
        <v/>
      </c>
      <c r="X106" s="5" t="str">
        <f>IF('Master List'!AF106="", "Supervisor to be confirmed", 'Master List'!AF106)</f>
        <v>Dr Jeff Turner</v>
      </c>
      <c r="Y106" s="3" t="str">
        <f>'Master List'!AI106</f>
        <v xml:space="preserve">University Hospital Llandough </v>
      </c>
      <c r="Z106" s="3" t="str">
        <f>VLOOKUP(Y106, 'CWM &amp; Location'!B:D, 3, FALSE)</f>
        <v>Penarth</v>
      </c>
      <c r="AA106" s="3" t="str">
        <f>IF('Master List'!AK106="", 'Master List'!AJ106, CONCATENATE('Master List'!AJ106, " / ", 'Master List'!AK106))</f>
        <v>Gastroenterology</v>
      </c>
      <c r="AB106" s="3" t="str">
        <f>'Master List'!AL106</f>
        <v>Dr Jeff Turner</v>
      </c>
      <c r="AC106" s="3" t="str">
        <f>'Master List'!AO106</f>
        <v>University Hospital of Wales</v>
      </c>
      <c r="AD106" s="5" t="str">
        <f>VLOOKUP(AC106, 'CWM &amp; Location'!B:D, 3, FALSE)</f>
        <v>Cardiff</v>
      </c>
      <c r="AE106" s="3" t="str">
        <f>IF('Master List'!AQ106="", 'Master List'!AP106, CONCATENATE('Master List'!AP106, " / ", 'Master List'!AQ106))</f>
        <v>Emergency Medicine</v>
      </c>
      <c r="AF106" s="3" t="str">
        <f>'Master List'!AR106</f>
        <v>Dr James Dunn</v>
      </c>
      <c r="AG106" s="3" t="str">
        <f>'Master List'!AU106</f>
        <v>University Hospital of Wales</v>
      </c>
      <c r="AH106" s="3" t="str">
        <f>VLOOKUP(AG106, 'CWM &amp; Location'!B:D, 3, FALSE)</f>
        <v>Cardiff</v>
      </c>
      <c r="AI106" s="3" t="str">
        <f>IF('Master List'!AW106="", 'Master List'!AV106, CONCATENATE('Master List'!AV106, " / ", 'Master List'!AW106))</f>
        <v>General (Internal) Medicine / Stroke Medicine</v>
      </c>
      <c r="AJ106" s="3" t="str">
        <f>'Master List'!AX106</f>
        <v>Dr Tom Hughes</v>
      </c>
      <c r="AK106" s="5" t="str">
        <f>IF('Master List'!BA106="", "", 'Master List'!BA106)</f>
        <v/>
      </c>
      <c r="AL106" s="5" t="str">
        <f>IF(AK106="", "", VLOOKUP(AK106, 'CWM &amp; Location'!B:D, 3, FALSE))</f>
        <v/>
      </c>
      <c r="AM106" s="5" t="str">
        <f>IF('Master List'!BB106="", "", 'Master List'!BB106)</f>
        <v/>
      </c>
      <c r="AN106" s="5" t="str">
        <f>IF('Master List'!BC106="", "", 'Master List'!BC106)</f>
        <v/>
      </c>
    </row>
    <row r="107" spans="1:40" ht="29.25" customHeight="1" x14ac:dyDescent="0.25">
      <c r="A107" s="3" t="str">
        <f>'Master List'!A107</f>
        <v>LIFT</v>
      </c>
      <c r="B107" s="3" t="str">
        <f>'Master List'!D107</f>
        <v>LFP/7A4/036a</v>
      </c>
      <c r="C107" s="3" t="str">
        <f>'Master List'!E107</f>
        <v>WAL/FP/036a</v>
      </c>
      <c r="D107" s="4">
        <v>1</v>
      </c>
      <c r="E107" s="71" t="str">
        <f>CONCATENATE("F1: ",J107,", ",N107,", ",R107,IF(V107="","",", "),IF(V107="","",V107),IF(V107="",""," ("),IF(V107="","",'Master List'!B107),IF(V107="","",")")," | F2: ",AA107,", ",AE107,", ",AI107,IF(AM107="","",", "),IF(AM107="","",AM107),IF(AM107="",""," ("),IF(AM107="","",'Master List'!C107),IF(AM107="","",")"))</f>
        <v>F1: General (Internal) Medicine / Geriatric Medicine, General Surgery / Colorectal Surgery, Paediatrics, General Psychiatry (LIFT) | F2: Obstetrics and Gynaecology, Emergency Medicine, Otolaryngology</v>
      </c>
      <c r="F107" s="5" t="str">
        <f>'Master List'!H107</f>
        <v>Cardiff &amp; Vale University Health Board</v>
      </c>
      <c r="G107" s="5" t="str">
        <f>'Master List'!F107</f>
        <v>Dr Richard Marsh</v>
      </c>
      <c r="H107" s="3" t="str">
        <f>'Master List'!I107</f>
        <v xml:space="preserve">University Hospital Llandough </v>
      </c>
      <c r="I107" s="3" t="str">
        <f>VLOOKUP(H107, 'CWM &amp; Location'!B:D, 3, FALSE)</f>
        <v>Penarth</v>
      </c>
      <c r="J107" s="3" t="str">
        <f>IF('Master List'!K107="", 'Master List'!J107, CONCATENATE('Master List'!J107, " / ", 'Master List'!K107))</f>
        <v>General (Internal) Medicine / Geriatric Medicine</v>
      </c>
      <c r="K107" s="3" t="str">
        <f>'Master List'!L107</f>
        <v>Dr Richard Marsh</v>
      </c>
      <c r="L107" s="3" t="str">
        <f>'Master List'!O107</f>
        <v>University Hospital of Wales</v>
      </c>
      <c r="M107" s="3" t="str">
        <f>VLOOKUP(L107, 'CWM &amp; Location'!B:D, 3, FALSE)</f>
        <v>Cardiff</v>
      </c>
      <c r="N107" s="3" t="str">
        <f>IF('Master List'!Q107="", 'Master List'!P107, CONCATENATE('Master List'!P107, " / ", 'Master List'!Q107))</f>
        <v>General Surgery / Colorectal Surgery</v>
      </c>
      <c r="O107" s="3" t="str">
        <f>'Master List'!R107</f>
        <v>Ms Lucy Satherley</v>
      </c>
      <c r="P107" s="3" t="str">
        <f>'Master List'!U107</f>
        <v>University Hospital of Wales</v>
      </c>
      <c r="Q107" s="3" t="str">
        <f>VLOOKUP(P107, 'CWM &amp; Location'!B:D, 3, FALSE)</f>
        <v>Cardiff</v>
      </c>
      <c r="R107" s="3" t="str">
        <f>IF('Master List'!W107="", 'Master List'!V107, CONCATENATE('Master List'!V107, " / ", 'Master List'!W107))</f>
        <v>Paediatrics</v>
      </c>
      <c r="S107" s="3" t="str">
        <f>'Master List'!X107</f>
        <v>Dr Martin Edwards</v>
      </c>
      <c r="T107" s="5" t="str">
        <f>IF('Master List'!AA107="", "", 'Master List'!AA107)</f>
        <v>University Hospital of Wales / University Hospital Llandough</v>
      </c>
      <c r="U107" s="5" t="str">
        <f>IF(T107="", "", VLOOKUP(T107, 'CWM &amp; Location'!B:D, 3, FALSE))</f>
        <v>Cardiff / Penarth</v>
      </c>
      <c r="V107" s="5" t="str">
        <f>IF('Master List'!AB107="", "", 'Master List'!AB107)</f>
        <v>General Psychiatry</v>
      </c>
      <c r="W107" s="5" t="str">
        <f>IF('Master List'!AC107="", "", 'Master List'!AC107)</f>
        <v>Dr Balarao Oruganti</v>
      </c>
      <c r="X107" s="5" t="str">
        <f>IF('Master List'!AF107="", "Supervisor to be confirmed", 'Master List'!AF107)</f>
        <v>Ms Anna Denereaz</v>
      </c>
      <c r="Y107" s="3" t="str">
        <f>'Master List'!AI107</f>
        <v>University Hospital of Wales</v>
      </c>
      <c r="Z107" s="3" t="str">
        <f>VLOOKUP(Y107, 'CWM &amp; Location'!B:D, 3, FALSE)</f>
        <v>Cardiff</v>
      </c>
      <c r="AA107" s="3" t="str">
        <f>IF('Master List'!AK107="", 'Master List'!AJ107, CONCATENATE('Master List'!AJ107, " / ", 'Master List'!AK107))</f>
        <v>Obstetrics and Gynaecology</v>
      </c>
      <c r="AB107" s="3" t="str">
        <f>'Master List'!AL107</f>
        <v>Ms Anna Denereaz</v>
      </c>
      <c r="AC107" s="3" t="str">
        <f>'Master List'!AO107</f>
        <v>University Hospital of Wales</v>
      </c>
      <c r="AD107" s="5" t="str">
        <f>VLOOKUP(AC107, 'CWM &amp; Location'!B:D, 3, FALSE)</f>
        <v>Cardiff</v>
      </c>
      <c r="AE107" s="3" t="str">
        <f>IF('Master List'!AQ107="", 'Master List'!AP107, CONCATENATE('Master List'!AP107, " / ", 'Master List'!AQ107))</f>
        <v>Emergency Medicine</v>
      </c>
      <c r="AF107" s="3" t="str">
        <f>'Master List'!AR107</f>
        <v>Dr Krishna Murthy Nakirikanti</v>
      </c>
      <c r="AG107" s="3" t="str">
        <f>'Master List'!AU107</f>
        <v>University Hospital of Wales</v>
      </c>
      <c r="AH107" s="3" t="str">
        <f>VLOOKUP(AG107, 'CWM &amp; Location'!B:D, 3, FALSE)</f>
        <v>Cardiff</v>
      </c>
      <c r="AI107" s="3" t="str">
        <f>IF('Master List'!AW107="", 'Master List'!AV107, CONCATENATE('Master List'!AV107, " / ", 'Master List'!AW107))</f>
        <v>Otolaryngology</v>
      </c>
      <c r="AJ107" s="3" t="str">
        <f>'Master List'!AX107</f>
        <v>Mr Benjamin Stew</v>
      </c>
      <c r="AK107" s="5" t="str">
        <f>IF('Master List'!BA107="", "", 'Master List'!BA107)</f>
        <v/>
      </c>
      <c r="AL107" s="5" t="str">
        <f>IF(AK107="", "", VLOOKUP(AK107, 'CWM &amp; Location'!B:D, 3, FALSE))</f>
        <v/>
      </c>
      <c r="AM107" s="5" t="str">
        <f>IF('Master List'!BB107="", "", 'Master List'!BB107)</f>
        <v/>
      </c>
      <c r="AN107" s="5" t="str">
        <f>IF('Master List'!BC107="", "", 'Master List'!BC107)</f>
        <v/>
      </c>
    </row>
    <row r="108" spans="1:40" ht="29.25" customHeight="1" x14ac:dyDescent="0.25">
      <c r="A108" s="3" t="str">
        <f>'Master List'!A108</f>
        <v>LIFT</v>
      </c>
      <c r="B108" s="3" t="str">
        <f>'Master List'!D108</f>
        <v>LFP/7A4/036b</v>
      </c>
      <c r="C108" s="3" t="str">
        <f>'Master List'!E108</f>
        <v>WAL/FP/036b</v>
      </c>
      <c r="D108" s="4">
        <v>1</v>
      </c>
      <c r="E108" s="71" t="str">
        <f>CONCATENATE("F1: ",J108,", ",N108,", ",R108,IF(V108="","",", "),IF(V108="","",V108),IF(V108="",""," ("),IF(V108="","",'Master List'!B108),IF(V108="","",")")," | F2: ",AA108,", ",AE108,", ",AI108,IF(AM108="","",", "),IF(AM108="","",AM108),IF(AM108="",""," ("),IF(AM108="","",'Master List'!C108),IF(AM108="","",")"))</f>
        <v>F1: Paediatrics, General (Internal) Medicine / Geriatric Medicine, General Surgery / Colorectal Surgery, General Psychiatry (LIFT) | F2: Otolaryngology, Obstetrics and Gynaecology, Emergency Medicine</v>
      </c>
      <c r="F108" s="5" t="str">
        <f>'Master List'!H108</f>
        <v>Cardiff &amp; Vale University Health Board</v>
      </c>
      <c r="G108" s="5" t="str">
        <f>'Master List'!F108</f>
        <v>Dr Martin Edwards</v>
      </c>
      <c r="H108" s="3" t="str">
        <f>'Master List'!I108</f>
        <v>University Hospital of Wales</v>
      </c>
      <c r="I108" s="3" t="str">
        <f>VLOOKUP(H108, 'CWM &amp; Location'!B:D, 3, FALSE)</f>
        <v>Cardiff</v>
      </c>
      <c r="J108" s="3" t="str">
        <f>IF('Master List'!K108="", 'Master List'!J108, CONCATENATE('Master List'!J108, " / ", 'Master List'!K108))</f>
        <v>Paediatrics</v>
      </c>
      <c r="K108" s="3" t="str">
        <f>'Master List'!L108</f>
        <v>Dr Martin Edwards</v>
      </c>
      <c r="L108" s="3" t="str">
        <f>'Master List'!O108</f>
        <v xml:space="preserve">University Hospital Llandough </v>
      </c>
      <c r="M108" s="3" t="str">
        <f>VLOOKUP(L108, 'CWM &amp; Location'!B:D, 3, FALSE)</f>
        <v>Penarth</v>
      </c>
      <c r="N108" s="3" t="str">
        <f>IF('Master List'!Q108="", 'Master List'!P108, CONCATENATE('Master List'!P108, " / ", 'Master List'!Q108))</f>
        <v>General (Internal) Medicine / Geriatric Medicine</v>
      </c>
      <c r="O108" s="3" t="str">
        <f>'Master List'!R108</f>
        <v>Dr Richard Marsh</v>
      </c>
      <c r="P108" s="3" t="str">
        <f>'Master List'!U108</f>
        <v>University Hospital of Wales</v>
      </c>
      <c r="Q108" s="3" t="str">
        <f>VLOOKUP(P108, 'CWM &amp; Location'!B:D, 3, FALSE)</f>
        <v>Cardiff</v>
      </c>
      <c r="R108" s="3" t="str">
        <f>IF('Master List'!W108="", 'Master List'!V108, CONCATENATE('Master List'!V108, " / ", 'Master List'!W108))</f>
        <v>General Surgery / Colorectal Surgery</v>
      </c>
      <c r="S108" s="3" t="str">
        <f>'Master List'!X108</f>
        <v>Ms Lucy Satherley</v>
      </c>
      <c r="T108" s="5" t="str">
        <f>IF('Master List'!AA108="", "", 'Master List'!AA108)</f>
        <v>University Hospital of Wales / University Hospital Llandough</v>
      </c>
      <c r="U108" s="5" t="str">
        <f>IF(T108="", "", VLOOKUP(T108, 'CWM &amp; Location'!B:D, 3, FALSE))</f>
        <v>Cardiff / Penarth</v>
      </c>
      <c r="V108" s="5" t="str">
        <f>IF('Master List'!AB108="", "", 'Master List'!AB108)</f>
        <v>General Psychiatry</v>
      </c>
      <c r="W108" s="5" t="str">
        <f>IF('Master List'!AC108="", "", 'Master List'!AC108)</f>
        <v>Prof. Tayyeb Tahir</v>
      </c>
      <c r="X108" s="5" t="str">
        <f>IF('Master List'!AF108="", "Supervisor to be confirmed", 'Master List'!AF108)</f>
        <v>Mr Benjamin Stew</v>
      </c>
      <c r="Y108" s="3" t="str">
        <f>'Master List'!AI108</f>
        <v>University Hospital of Wales</v>
      </c>
      <c r="Z108" s="3" t="str">
        <f>VLOOKUP(Y108, 'CWM &amp; Location'!B:D, 3, FALSE)</f>
        <v>Cardiff</v>
      </c>
      <c r="AA108" s="3" t="str">
        <f>IF('Master List'!AK108="", 'Master List'!AJ108, CONCATENATE('Master List'!AJ108, " / ", 'Master List'!AK108))</f>
        <v>Otolaryngology</v>
      </c>
      <c r="AB108" s="3" t="str">
        <f>'Master List'!AL108</f>
        <v>Mr Benjamin Stew</v>
      </c>
      <c r="AC108" s="3" t="str">
        <f>'Master List'!AO108</f>
        <v>University Hospital of Wales</v>
      </c>
      <c r="AD108" s="5" t="str">
        <f>VLOOKUP(AC108, 'CWM &amp; Location'!B:D, 3, FALSE)</f>
        <v>Cardiff</v>
      </c>
      <c r="AE108" s="3" t="str">
        <f>IF('Master List'!AQ108="", 'Master List'!AP108, CONCATENATE('Master List'!AP108, " / ", 'Master List'!AQ108))</f>
        <v>Obstetrics and Gynaecology</v>
      </c>
      <c r="AF108" s="3" t="str">
        <f>'Master List'!AR108</f>
        <v>Ms Anna Denereaz</v>
      </c>
      <c r="AG108" s="3" t="str">
        <f>'Master List'!AU108</f>
        <v>University Hospital of Wales</v>
      </c>
      <c r="AH108" s="3" t="str">
        <f>VLOOKUP(AG108, 'CWM &amp; Location'!B:D, 3, FALSE)</f>
        <v>Cardiff</v>
      </c>
      <c r="AI108" s="3" t="str">
        <f>IF('Master List'!AW108="", 'Master List'!AV108, CONCATENATE('Master List'!AV108, " / ", 'Master List'!AW108))</f>
        <v>Emergency Medicine</v>
      </c>
      <c r="AJ108" s="3" t="str">
        <f>'Master List'!AX108</f>
        <v>Dr Krishna Murthy Nakirikanti</v>
      </c>
      <c r="AK108" s="5" t="str">
        <f>IF('Master List'!BA108="", "", 'Master List'!BA108)</f>
        <v/>
      </c>
      <c r="AL108" s="5" t="str">
        <f>IF(AK108="", "", VLOOKUP(AK108, 'CWM &amp; Location'!B:D, 3, FALSE))</f>
        <v/>
      </c>
      <c r="AM108" s="5" t="str">
        <f>IF('Master List'!BB108="", "", 'Master List'!BB108)</f>
        <v/>
      </c>
      <c r="AN108" s="5" t="str">
        <f>IF('Master List'!BC108="", "", 'Master List'!BC108)</f>
        <v/>
      </c>
    </row>
    <row r="109" spans="1:40" ht="29.25" customHeight="1" x14ac:dyDescent="0.25">
      <c r="A109" s="3" t="str">
        <f>'Master List'!A109</f>
        <v>LIFT</v>
      </c>
      <c r="B109" s="3" t="str">
        <f>'Master List'!D109</f>
        <v>LFP/7A4/036c</v>
      </c>
      <c r="C109" s="3" t="str">
        <f>'Master List'!E109</f>
        <v>WAL/FP/036c</v>
      </c>
      <c r="D109" s="4">
        <v>1</v>
      </c>
      <c r="E109" s="71" t="str">
        <f>CONCATENATE("F1: ",J109,", ",N109,", ",R109,IF(V109="","",", "),IF(V109="","",V109),IF(V109="",""," ("),IF(V109="","",'Master List'!B109),IF(V109="","",")")," | F2: ",AA109,", ",AE109,", ",AI109,IF(AM109="","",", "),IF(AM109="","",AM109),IF(AM109="",""," ("),IF(AM109="","",'Master List'!C109),IF(AM109="","",")"))</f>
        <v>F1: General Surgery / Colorectal Surgery, Paediatrics, General (Internal) Medicine / Geriatric Medicine, General Psychiatry (LIFT) | F2: Emergency Medicine, Otolaryngology, Obstetrics and Gynaecology</v>
      </c>
      <c r="F109" s="5" t="str">
        <f>'Master List'!H109</f>
        <v>Cardiff &amp; Vale University Health Board</v>
      </c>
      <c r="G109" s="5" t="str">
        <f>'Master List'!F109</f>
        <v>Ms Lucy Satherley</v>
      </c>
      <c r="H109" s="3" t="str">
        <f>'Master List'!I109</f>
        <v>University Hospital of Wales</v>
      </c>
      <c r="I109" s="3" t="str">
        <f>VLOOKUP(H109, 'CWM &amp; Location'!B:D, 3, FALSE)</f>
        <v>Cardiff</v>
      </c>
      <c r="J109" s="3" t="str">
        <f>IF('Master List'!K109="", 'Master List'!J109, CONCATENATE('Master List'!J109, " / ", 'Master List'!K109))</f>
        <v>General Surgery / Colorectal Surgery</v>
      </c>
      <c r="K109" s="3" t="str">
        <f>'Master List'!L109</f>
        <v>Ms Lucy Satherley</v>
      </c>
      <c r="L109" s="3" t="str">
        <f>'Master List'!O109</f>
        <v>University Hospital of Wales</v>
      </c>
      <c r="M109" s="3" t="str">
        <f>VLOOKUP(L109, 'CWM &amp; Location'!B:D, 3, FALSE)</f>
        <v>Cardiff</v>
      </c>
      <c r="N109" s="3" t="str">
        <f>IF('Master List'!Q109="", 'Master List'!P109, CONCATENATE('Master List'!P109, " / ", 'Master List'!Q109))</f>
        <v>Paediatrics</v>
      </c>
      <c r="O109" s="3" t="str">
        <f>'Master List'!R109</f>
        <v>Dr Martin Edwards</v>
      </c>
      <c r="P109" s="3" t="str">
        <f>'Master List'!U109</f>
        <v xml:space="preserve">University Hospital Llandough </v>
      </c>
      <c r="Q109" s="3" t="str">
        <f>VLOOKUP(P109, 'CWM &amp; Location'!B:D, 3, FALSE)</f>
        <v>Penarth</v>
      </c>
      <c r="R109" s="3" t="str">
        <f>IF('Master List'!W109="", 'Master List'!V109, CONCATENATE('Master List'!V109, " / ", 'Master List'!W109))</f>
        <v>General (Internal) Medicine / Geriatric Medicine</v>
      </c>
      <c r="S109" s="3" t="str">
        <f>'Master List'!X109</f>
        <v>Dr Richard Marsh</v>
      </c>
      <c r="T109" s="5" t="str">
        <f>IF('Master List'!AA109="", "", 'Master List'!AA109)</f>
        <v>University Hospital of Wales / University Hospital Llandough</v>
      </c>
      <c r="U109" s="5" t="str">
        <f>IF(T109="", "", VLOOKUP(T109, 'CWM &amp; Location'!B:D, 3, FALSE))</f>
        <v>Cardiff / Penarth</v>
      </c>
      <c r="V109" s="5" t="str">
        <f>IF('Master List'!AB109="", "", 'Master List'!AB109)</f>
        <v>General Psychiatry</v>
      </c>
      <c r="W109" s="5" t="str">
        <f>IF('Master List'!AC109="", "", 'Master List'!AC109)</f>
        <v>Prof. Tayyeb Tahir</v>
      </c>
      <c r="X109" s="5" t="str">
        <f>IF('Master List'!AF109="", "Supervisor to be confirmed", 'Master List'!AF109)</f>
        <v>Dr Krishna Murthy Nakirikanti</v>
      </c>
      <c r="Y109" s="3" t="str">
        <f>'Master List'!AI109</f>
        <v>University Hospital of Wales</v>
      </c>
      <c r="Z109" s="3" t="str">
        <f>VLOOKUP(Y109, 'CWM &amp; Location'!B:D, 3, FALSE)</f>
        <v>Cardiff</v>
      </c>
      <c r="AA109" s="3" t="str">
        <f>IF('Master List'!AK109="", 'Master List'!AJ109, CONCATENATE('Master List'!AJ109, " / ", 'Master List'!AK109))</f>
        <v>Emergency Medicine</v>
      </c>
      <c r="AB109" s="3" t="str">
        <f>'Master List'!AL109</f>
        <v>Dr Krishna Murthy Nakirikanti</v>
      </c>
      <c r="AC109" s="3" t="str">
        <f>'Master List'!AO109</f>
        <v>University Hospital of Wales</v>
      </c>
      <c r="AD109" s="5" t="str">
        <f>VLOOKUP(AC109, 'CWM &amp; Location'!B:D, 3, FALSE)</f>
        <v>Cardiff</v>
      </c>
      <c r="AE109" s="3" t="str">
        <f>IF('Master List'!AQ109="", 'Master List'!AP109, CONCATENATE('Master List'!AP109, " / ", 'Master List'!AQ109))</f>
        <v>Otolaryngology</v>
      </c>
      <c r="AF109" s="3" t="str">
        <f>'Master List'!AR109</f>
        <v>Mr Benjamin Stew</v>
      </c>
      <c r="AG109" s="3" t="str">
        <f>'Master List'!AU109</f>
        <v>University Hospital of Wales</v>
      </c>
      <c r="AH109" s="3" t="str">
        <f>VLOOKUP(AG109, 'CWM &amp; Location'!B:D, 3, FALSE)</f>
        <v>Cardiff</v>
      </c>
      <c r="AI109" s="3" t="str">
        <f>IF('Master List'!AW109="", 'Master List'!AV109, CONCATENATE('Master List'!AV109, " / ", 'Master List'!AW109))</f>
        <v>Obstetrics and Gynaecology</v>
      </c>
      <c r="AJ109" s="3" t="str">
        <f>'Master List'!AX109</f>
        <v>Ms Anna Denereaz</v>
      </c>
      <c r="AK109" s="5" t="str">
        <f>IF('Master List'!BA109="", "", 'Master List'!BA109)</f>
        <v/>
      </c>
      <c r="AL109" s="5" t="str">
        <f>IF(AK109="", "", VLOOKUP(AK109, 'CWM &amp; Location'!B:D, 3, FALSE))</f>
        <v/>
      </c>
      <c r="AM109" s="5" t="str">
        <f>IF('Master List'!BB109="", "", 'Master List'!BB109)</f>
        <v/>
      </c>
      <c r="AN109" s="5" t="str">
        <f>IF('Master List'!BC109="", "", 'Master List'!BC109)</f>
        <v/>
      </c>
    </row>
    <row r="110" spans="1:40" ht="29.25" customHeight="1" x14ac:dyDescent="0.25">
      <c r="A110" s="3" t="str">
        <f>'Master List'!A110</f>
        <v>FP</v>
      </c>
      <c r="B110" s="3" t="str">
        <f>'Master List'!D110</f>
        <v>FP/7A4/037a</v>
      </c>
      <c r="C110" s="3" t="str">
        <f>'Master List'!E110</f>
        <v>WAL/FP/037a</v>
      </c>
      <c r="D110" s="4">
        <v>1</v>
      </c>
      <c r="E110" s="71" t="str">
        <f>CONCATENATE("F1: ",J110,", ",N110,", ",R110,IF(V110="","",", "),IF(V110="","",V110),IF(V110="",""," ("),IF(V110="","",'Master List'!B110),IF(V110="","",")")," | F2: ",AA110,", ",AE110,", ",AI110,IF(AM110="","",", "),IF(AM110="","",AM110),IF(AM110="",""," ("),IF(AM110="","",'Master List'!C110),IF(AM110="","",")"))</f>
        <v>F1: General (Internal) Medicine / Geriatric Medicine, General Surgery / Colorectal Surgery, Trauma and Orthopaedic Surgery | F2: Emergency Medicine, Respiratory Medicine, Cardiology</v>
      </c>
      <c r="F110" s="5" t="str">
        <f>'Master List'!H110</f>
        <v>Cardiff &amp; Vale University Health Board</v>
      </c>
      <c r="G110" s="5" t="str">
        <f>'Master List'!F110</f>
        <v xml:space="preserve">Dr Preeti Gupta </v>
      </c>
      <c r="H110" s="3" t="str">
        <f>'Master List'!I110</f>
        <v xml:space="preserve">University Hospital Llandough </v>
      </c>
      <c r="I110" s="3" t="str">
        <f>VLOOKUP(H110, 'CWM &amp; Location'!B:D, 3, FALSE)</f>
        <v>Penarth</v>
      </c>
      <c r="J110" s="3" t="str">
        <f>IF('Master List'!K110="", 'Master List'!J110, CONCATENATE('Master List'!J110, " / ", 'Master List'!K110))</f>
        <v>General (Internal) Medicine / Geriatric Medicine</v>
      </c>
      <c r="K110" s="3" t="str">
        <f>'Master List'!L110</f>
        <v xml:space="preserve">Dr Preeti Gupta </v>
      </c>
      <c r="L110" s="3" t="str">
        <f>'Master List'!O110</f>
        <v>University Hospital of Wales</v>
      </c>
      <c r="M110" s="3" t="str">
        <f>VLOOKUP(L110, 'CWM &amp; Location'!B:D, 3, FALSE)</f>
        <v>Cardiff</v>
      </c>
      <c r="N110" s="3" t="str">
        <f>IF('Master List'!Q110="", 'Master List'!P110, CONCATENATE('Master List'!P110, " / ", 'Master List'!Q110))</f>
        <v>General Surgery / Colorectal Surgery</v>
      </c>
      <c r="O110" s="3" t="str">
        <f>'Master List'!R110</f>
        <v>Dr Julie Cornish</v>
      </c>
      <c r="P110" s="3" t="str">
        <f>'Master List'!U110</f>
        <v>University Hospital of Wales</v>
      </c>
      <c r="Q110" s="3" t="str">
        <f>VLOOKUP(P110, 'CWM &amp; Location'!B:D, 3, FALSE)</f>
        <v>Cardiff</v>
      </c>
      <c r="R110" s="3" t="str">
        <f>IF('Master List'!W110="", 'Master List'!V110, CONCATENATE('Master List'!V110, " / ", 'Master List'!W110))</f>
        <v>Trauma and Orthopaedic Surgery</v>
      </c>
      <c r="S110" s="3" t="str">
        <f>'Master List'!X110</f>
        <v>Mr Peter Jemmett</v>
      </c>
      <c r="T110" s="5" t="str">
        <f>IF('Master List'!AA110="", "", 'Master List'!AA110)</f>
        <v/>
      </c>
      <c r="U110" s="5" t="str">
        <f>IF(T110="", "", VLOOKUP(T110, 'CWM &amp; Location'!B:D, 3, FALSE))</f>
        <v/>
      </c>
      <c r="V110" s="5" t="str">
        <f>IF('Master List'!AB110="", "", 'Master List'!AB110)</f>
        <v/>
      </c>
      <c r="W110" s="5" t="str">
        <f>IF('Master List'!AC110="", "", 'Master List'!AC110)</f>
        <v/>
      </c>
      <c r="X110" s="5" t="str">
        <f>IF('Master List'!AF110="", "Supervisor to be confirmed", 'Master List'!AF110)</f>
        <v>Dr Krishna Murthy Nakirikanti</v>
      </c>
      <c r="Y110" s="3" t="str">
        <f>'Master List'!AI110</f>
        <v>University Hospital of Wales</v>
      </c>
      <c r="Z110" s="3" t="str">
        <f>VLOOKUP(Y110, 'CWM &amp; Location'!B:D, 3, FALSE)</f>
        <v>Cardiff</v>
      </c>
      <c r="AA110" s="3" t="str">
        <f>IF('Master List'!AK110="", 'Master List'!AJ110, CONCATENATE('Master List'!AJ110, " / ", 'Master List'!AK110))</f>
        <v>Emergency Medicine</v>
      </c>
      <c r="AB110" s="3" t="str">
        <f>'Master List'!AL110</f>
        <v>Dr Krishna Murthy Nakirikanti</v>
      </c>
      <c r="AC110" s="3" t="str">
        <f>'Master List'!AO110</f>
        <v>University Hospital of Wales</v>
      </c>
      <c r="AD110" s="5" t="str">
        <f>VLOOKUP(AC110, 'CWM &amp; Location'!B:D, 3, FALSE)</f>
        <v>Cardiff</v>
      </c>
      <c r="AE110" s="3" t="str">
        <f>IF('Master List'!AQ110="", 'Master List'!AP110, CONCATENATE('Master List'!AP110, " / ", 'Master List'!AQ110))</f>
        <v>Respiratory Medicine</v>
      </c>
      <c r="AF110" s="3" t="str">
        <f>'Master List'!AR110</f>
        <v>Dr Katie Pink</v>
      </c>
      <c r="AG110" s="3" t="str">
        <f>'Master List'!AU110</f>
        <v>University Hospital of Wales</v>
      </c>
      <c r="AH110" s="3" t="str">
        <f>VLOOKUP(AG110, 'CWM &amp; Location'!B:D, 3, FALSE)</f>
        <v>Cardiff</v>
      </c>
      <c r="AI110" s="3" t="str">
        <f>IF('Master List'!AW110="", 'Master List'!AV110, CONCATENATE('Master List'!AV110, " / ", 'Master List'!AW110))</f>
        <v>Cardiology</v>
      </c>
      <c r="AJ110" s="3" t="str">
        <f>'Master List'!AX110</f>
        <v>Dr Richard Wheeler</v>
      </c>
      <c r="AK110" s="5" t="str">
        <f>IF('Master List'!BA110="", "", 'Master List'!BA110)</f>
        <v/>
      </c>
      <c r="AL110" s="5" t="str">
        <f>IF(AK110="", "", VLOOKUP(AK110, 'CWM &amp; Location'!B:D, 3, FALSE))</f>
        <v/>
      </c>
      <c r="AM110" s="5" t="str">
        <f>IF('Master List'!BB110="", "", 'Master List'!BB110)</f>
        <v/>
      </c>
      <c r="AN110" s="5" t="str">
        <f>IF('Master List'!BC110="", "", 'Master List'!BC110)</f>
        <v/>
      </c>
    </row>
    <row r="111" spans="1:40" ht="29.25" customHeight="1" x14ac:dyDescent="0.25">
      <c r="A111" s="3" t="str">
        <f>'Master List'!A111</f>
        <v>FP</v>
      </c>
      <c r="B111" s="3" t="str">
        <f>'Master List'!D111</f>
        <v>FP/7A4/037b</v>
      </c>
      <c r="C111" s="3" t="str">
        <f>'Master List'!E111</f>
        <v>WAL/FP/037b</v>
      </c>
      <c r="D111" s="4">
        <v>1</v>
      </c>
      <c r="E111" s="71" t="str">
        <f>CONCATENATE("F1: ",J111,", ",N111,", ",R111,IF(V111="","",", "),IF(V111="","",V111),IF(V111="",""," ("),IF(V111="","",'Master List'!B111),IF(V111="","",")")," | F2: ",AA111,", ",AE111,", ",AI111,IF(AM111="","",", "),IF(AM111="","",AM111),IF(AM111="",""," ("),IF(AM111="","",'Master List'!C111),IF(AM111="","",")"))</f>
        <v>F1: Trauma and Orthopaedic Surgery, General (Internal) Medicine / Geriatric Medicine, General Surgery / Colorectal Surgery | F2: Cardiology, Emergency Medicine, Respiratory Medicine</v>
      </c>
      <c r="F111" s="5" t="str">
        <f>'Master List'!H111</f>
        <v>Cardiff &amp; Vale University Health Board</v>
      </c>
      <c r="G111" s="5" t="str">
        <f>'Master List'!F111</f>
        <v>Mr Peter Jemmett</v>
      </c>
      <c r="H111" s="3" t="str">
        <f>'Master List'!I111</f>
        <v>University Hospital of Wales</v>
      </c>
      <c r="I111" s="3" t="str">
        <f>VLOOKUP(H111, 'CWM &amp; Location'!B:D, 3, FALSE)</f>
        <v>Cardiff</v>
      </c>
      <c r="J111" s="3" t="str">
        <f>IF('Master List'!K111="", 'Master List'!J111, CONCATENATE('Master List'!J111, " / ", 'Master List'!K111))</f>
        <v>Trauma and Orthopaedic Surgery</v>
      </c>
      <c r="K111" s="3" t="str">
        <f>'Master List'!L111</f>
        <v>Mr Peter Jemmett</v>
      </c>
      <c r="L111" s="3" t="str">
        <f>'Master List'!O111</f>
        <v xml:space="preserve">University Hospital Llandough </v>
      </c>
      <c r="M111" s="3" t="str">
        <f>VLOOKUP(L111, 'CWM &amp; Location'!B:D, 3, FALSE)</f>
        <v>Penarth</v>
      </c>
      <c r="N111" s="3" t="str">
        <f>IF('Master List'!Q111="", 'Master List'!P111, CONCATENATE('Master List'!P111, " / ", 'Master List'!Q111))</f>
        <v>General (Internal) Medicine / Geriatric Medicine</v>
      </c>
      <c r="O111" s="3" t="str">
        <f>'Master List'!R111</f>
        <v xml:space="preserve">Dr Preeti Gupta </v>
      </c>
      <c r="P111" s="3" t="str">
        <f>'Master List'!U111</f>
        <v>University Hospital of Wales</v>
      </c>
      <c r="Q111" s="3" t="str">
        <f>VLOOKUP(P111, 'CWM &amp; Location'!B:D, 3, FALSE)</f>
        <v>Cardiff</v>
      </c>
      <c r="R111" s="3" t="str">
        <f>IF('Master List'!W111="", 'Master List'!V111, CONCATENATE('Master List'!V111, " / ", 'Master List'!W111))</f>
        <v>General Surgery / Colorectal Surgery</v>
      </c>
      <c r="S111" s="3" t="str">
        <f>'Master List'!X111</f>
        <v>Dr Julie Cornish</v>
      </c>
      <c r="T111" s="5" t="str">
        <f>IF('Master List'!AA111="", "", 'Master List'!AA111)</f>
        <v/>
      </c>
      <c r="U111" s="5" t="str">
        <f>IF(T111="", "", VLOOKUP(T111, 'CWM &amp; Location'!B:D, 3, FALSE))</f>
        <v/>
      </c>
      <c r="V111" s="5" t="str">
        <f>IF('Master List'!AB111="", "", 'Master List'!AB111)</f>
        <v/>
      </c>
      <c r="W111" s="5" t="str">
        <f>IF('Master List'!AC111="", "", 'Master List'!AC111)</f>
        <v/>
      </c>
      <c r="X111" s="5" t="str">
        <f>IF('Master List'!AF111="", "Supervisor to be confirmed", 'Master List'!AF111)</f>
        <v>Dr Richard Wheeler</v>
      </c>
      <c r="Y111" s="3" t="str">
        <f>'Master List'!AI111</f>
        <v>University Hospital of Wales</v>
      </c>
      <c r="Z111" s="3" t="str">
        <f>VLOOKUP(Y111, 'CWM &amp; Location'!B:D, 3, FALSE)</f>
        <v>Cardiff</v>
      </c>
      <c r="AA111" s="3" t="str">
        <f>IF('Master List'!AK111="", 'Master List'!AJ111, CONCATENATE('Master List'!AJ111, " / ", 'Master List'!AK111))</f>
        <v>Cardiology</v>
      </c>
      <c r="AB111" s="3" t="str">
        <f>'Master List'!AL111</f>
        <v>Dr Richard Wheeler</v>
      </c>
      <c r="AC111" s="3" t="str">
        <f>'Master List'!AO111</f>
        <v>University Hospital of Wales</v>
      </c>
      <c r="AD111" s="5" t="str">
        <f>VLOOKUP(AC111, 'CWM &amp; Location'!B:D, 3, FALSE)</f>
        <v>Cardiff</v>
      </c>
      <c r="AE111" s="3" t="str">
        <f>IF('Master List'!AQ111="", 'Master List'!AP111, CONCATENATE('Master List'!AP111, " / ", 'Master List'!AQ111))</f>
        <v>Emergency Medicine</v>
      </c>
      <c r="AF111" s="3" t="str">
        <f>'Master List'!AR111</f>
        <v>Dr Krishna Murthy Nakirikanti</v>
      </c>
      <c r="AG111" s="3" t="str">
        <f>'Master List'!AU111</f>
        <v>University Hospital of Wales</v>
      </c>
      <c r="AH111" s="3" t="str">
        <f>VLOOKUP(AG111, 'CWM &amp; Location'!B:D, 3, FALSE)</f>
        <v>Cardiff</v>
      </c>
      <c r="AI111" s="3" t="str">
        <f>IF('Master List'!AW111="", 'Master List'!AV111, CONCATENATE('Master List'!AV111, " / ", 'Master List'!AW111))</f>
        <v>Respiratory Medicine</v>
      </c>
      <c r="AJ111" s="3" t="str">
        <f>'Master List'!AX111</f>
        <v>Dr Katie Pink</v>
      </c>
      <c r="AK111" s="5" t="str">
        <f>IF('Master List'!BA111="", "", 'Master List'!BA111)</f>
        <v/>
      </c>
      <c r="AL111" s="5" t="str">
        <f>IF(AK111="", "", VLOOKUP(AK111, 'CWM &amp; Location'!B:D, 3, FALSE))</f>
        <v/>
      </c>
      <c r="AM111" s="5" t="str">
        <f>IF('Master List'!BB111="", "", 'Master List'!BB111)</f>
        <v/>
      </c>
      <c r="AN111" s="5" t="str">
        <f>IF('Master List'!BC111="", "", 'Master List'!BC111)</f>
        <v/>
      </c>
    </row>
    <row r="112" spans="1:40" ht="29.25" customHeight="1" x14ac:dyDescent="0.25">
      <c r="A112" s="3" t="str">
        <f>'Master List'!A112</f>
        <v>FP</v>
      </c>
      <c r="B112" s="3" t="str">
        <f>'Master List'!D112</f>
        <v>FP/7A4/037c</v>
      </c>
      <c r="C112" s="3" t="str">
        <f>'Master List'!E112</f>
        <v>WAL/FP/037c</v>
      </c>
      <c r="D112" s="4">
        <v>1</v>
      </c>
      <c r="E112" s="71" t="str">
        <f>CONCATENATE("F1: ",J112,", ",N112,", ",R112,IF(V112="","",", "),IF(V112="","",V112),IF(V112="",""," ("),IF(V112="","",'Master List'!B112),IF(V112="","",")")," | F2: ",AA112,", ",AE112,", ",AI112,IF(AM112="","",", "),IF(AM112="","",AM112),IF(AM112="",""," ("),IF(AM112="","",'Master List'!C112),IF(AM112="","",")"))</f>
        <v>F1: General Surgery / Colorectal Surgery, Trauma and Orthopaedic Surgery, General (Internal) Medicine / Geriatric Medicine | F2: Respiratory Medicine, Cardiology, Emergency Medicine</v>
      </c>
      <c r="F112" s="5" t="str">
        <f>'Master List'!H112</f>
        <v>Cardiff &amp; Vale University Health Board</v>
      </c>
      <c r="G112" s="5" t="str">
        <f>'Master List'!F112</f>
        <v>Dr Julie Cornish</v>
      </c>
      <c r="H112" s="3" t="str">
        <f>'Master List'!I112</f>
        <v>University Hospital of Wales</v>
      </c>
      <c r="I112" s="3" t="str">
        <f>VLOOKUP(H112, 'CWM &amp; Location'!B:D, 3, FALSE)</f>
        <v>Cardiff</v>
      </c>
      <c r="J112" s="3" t="str">
        <f>IF('Master List'!K112="", 'Master List'!J112, CONCATENATE('Master List'!J112, " / ", 'Master List'!K112))</f>
        <v>General Surgery / Colorectal Surgery</v>
      </c>
      <c r="K112" s="3" t="str">
        <f>'Master List'!L112</f>
        <v>Dr Julie Cornish</v>
      </c>
      <c r="L112" s="3" t="str">
        <f>'Master List'!O112</f>
        <v>University Hospital of Wales</v>
      </c>
      <c r="M112" s="3" t="str">
        <f>VLOOKUP(L112, 'CWM &amp; Location'!B:D, 3, FALSE)</f>
        <v>Cardiff</v>
      </c>
      <c r="N112" s="3" t="str">
        <f>IF('Master List'!Q112="", 'Master List'!P112, CONCATENATE('Master List'!P112, " / ", 'Master List'!Q112))</f>
        <v>Trauma and Orthopaedic Surgery</v>
      </c>
      <c r="O112" s="3" t="str">
        <f>'Master List'!R112</f>
        <v>Mr Peter Jemmett</v>
      </c>
      <c r="P112" s="3" t="str">
        <f>'Master List'!U112</f>
        <v xml:space="preserve">University Hospital Llandough </v>
      </c>
      <c r="Q112" s="3" t="str">
        <f>VLOOKUP(P112, 'CWM &amp; Location'!B:D, 3, FALSE)</f>
        <v>Penarth</v>
      </c>
      <c r="R112" s="3" t="str">
        <f>IF('Master List'!W112="", 'Master List'!V112, CONCATENATE('Master List'!V112, " / ", 'Master List'!W112))</f>
        <v>General (Internal) Medicine / Geriatric Medicine</v>
      </c>
      <c r="S112" s="3" t="str">
        <f>'Master List'!X112</f>
        <v xml:space="preserve">Dr Preeti Gupta </v>
      </c>
      <c r="T112" s="5" t="str">
        <f>IF('Master List'!AA112="", "", 'Master List'!AA112)</f>
        <v/>
      </c>
      <c r="U112" s="5" t="str">
        <f>IF(T112="", "", VLOOKUP(T112, 'CWM &amp; Location'!B:D, 3, FALSE))</f>
        <v/>
      </c>
      <c r="V112" s="5" t="str">
        <f>IF('Master List'!AB112="", "", 'Master List'!AB112)</f>
        <v/>
      </c>
      <c r="W112" s="5" t="str">
        <f>IF('Master List'!AC112="", "", 'Master List'!AC112)</f>
        <v/>
      </c>
      <c r="X112" s="5" t="str">
        <f>IF('Master List'!AF112="", "Supervisor to be confirmed", 'Master List'!AF112)</f>
        <v>Dr Katie Pink</v>
      </c>
      <c r="Y112" s="3" t="str">
        <f>'Master List'!AI112</f>
        <v>University Hospital of Wales</v>
      </c>
      <c r="Z112" s="3" t="str">
        <f>VLOOKUP(Y112, 'CWM &amp; Location'!B:D, 3, FALSE)</f>
        <v>Cardiff</v>
      </c>
      <c r="AA112" s="3" t="str">
        <f>IF('Master List'!AK112="", 'Master List'!AJ112, CONCATENATE('Master List'!AJ112, " / ", 'Master List'!AK112))</f>
        <v>Respiratory Medicine</v>
      </c>
      <c r="AB112" s="3" t="str">
        <f>'Master List'!AL112</f>
        <v>Dr Katie Pink</v>
      </c>
      <c r="AC112" s="3" t="str">
        <f>'Master List'!AO112</f>
        <v>University Hospital of Wales</v>
      </c>
      <c r="AD112" s="5" t="str">
        <f>VLOOKUP(AC112, 'CWM &amp; Location'!B:D, 3, FALSE)</f>
        <v>Cardiff</v>
      </c>
      <c r="AE112" s="3" t="str">
        <f>IF('Master List'!AQ112="", 'Master List'!AP112, CONCATENATE('Master List'!AP112, " / ", 'Master List'!AQ112))</f>
        <v>Cardiology</v>
      </c>
      <c r="AF112" s="3" t="str">
        <f>'Master List'!AR112</f>
        <v>Dr Richard Wheeler</v>
      </c>
      <c r="AG112" s="3" t="str">
        <f>'Master List'!AU112</f>
        <v>University Hospital of Wales</v>
      </c>
      <c r="AH112" s="3" t="str">
        <f>VLOOKUP(AG112, 'CWM &amp; Location'!B:D, 3, FALSE)</f>
        <v>Cardiff</v>
      </c>
      <c r="AI112" s="3" t="str">
        <f>IF('Master List'!AW112="", 'Master List'!AV112, CONCATENATE('Master List'!AV112, " / ", 'Master List'!AW112))</f>
        <v>Emergency Medicine</v>
      </c>
      <c r="AJ112" s="3" t="str">
        <f>'Master List'!AX112</f>
        <v>Dr Krishna Murthy Nakirikanti</v>
      </c>
      <c r="AK112" s="5" t="str">
        <f>IF('Master List'!BA112="", "", 'Master List'!BA112)</f>
        <v/>
      </c>
      <c r="AL112" s="5" t="str">
        <f>IF(AK112="", "", VLOOKUP(AK112, 'CWM &amp; Location'!B:D, 3, FALSE))</f>
        <v/>
      </c>
      <c r="AM112" s="5" t="str">
        <f>IF('Master List'!BB112="", "", 'Master List'!BB112)</f>
        <v/>
      </c>
      <c r="AN112" s="5" t="str">
        <f>IF('Master List'!BC112="", "", 'Master List'!BC112)</f>
        <v/>
      </c>
    </row>
    <row r="113" spans="1:40" ht="29.25" customHeight="1" x14ac:dyDescent="0.25">
      <c r="A113" s="3" t="str">
        <f>'Master List'!A113</f>
        <v>SFP-Res</v>
      </c>
      <c r="B113" s="3" t="str">
        <f>'Master List'!D113</f>
        <v>AFP/7A4/038a</v>
      </c>
      <c r="C113" s="3" t="str">
        <f>'Master List'!E113</f>
        <v>WAL/FP/038a</v>
      </c>
      <c r="D113" s="4">
        <v>1</v>
      </c>
      <c r="E113" s="71" t="str">
        <f>CONCATENATE("F1: ",J113,", ",N113,", ",R113,IF(V113="","",", "),IF(V113="","",V113),IF(V113="",""," ("),IF(V113="","",'Master List'!B113),IF(V113="","",")")," | F2: ",AA113,", ",AE113,", ",AI113,IF(AM113="","",", "),IF(AM113="","",AM113),IF(AM113="",""," ("),IF(AM113="","",'Master List'!C113),IF(AM113="","",")"))</f>
        <v>F1: General (Internal) Medicine / Gastroenterology, General (Internal) Medicine / Geriatric Medicine, Urology | F2: Renal Medicine, Emergency Medicine, Anaesthetics, F2 SFP Project (SFP)</v>
      </c>
      <c r="F113" s="5" t="str">
        <f>'Master List'!H113</f>
        <v>Cardiff &amp; Vale University Health Board</v>
      </c>
      <c r="G113" s="5" t="str">
        <f>'Master List'!F113</f>
        <v xml:space="preserve">Dr Rajeswari Ramaraj </v>
      </c>
      <c r="H113" s="3" t="str">
        <f>'Master List'!I113</f>
        <v xml:space="preserve">University Hospital Llandough </v>
      </c>
      <c r="I113" s="3" t="str">
        <f>VLOOKUP(H113, 'CWM &amp; Location'!B:D, 3, FALSE)</f>
        <v>Penarth</v>
      </c>
      <c r="J113" s="3" t="str">
        <f>IF('Master List'!K113="", 'Master List'!J113, CONCATENATE('Master List'!J113, " / ", 'Master List'!K113))</f>
        <v>General (Internal) Medicine / Gastroenterology</v>
      </c>
      <c r="K113" s="3" t="str">
        <f>'Master List'!L113</f>
        <v xml:space="preserve">Dr Rajeswari Ramaraj </v>
      </c>
      <c r="L113" s="3" t="str">
        <f>'Master List'!O113</f>
        <v xml:space="preserve">University Hospital Llandough </v>
      </c>
      <c r="M113" s="3" t="str">
        <f>VLOOKUP(L113, 'CWM &amp; Location'!B:D, 3, FALSE)</f>
        <v>Penarth</v>
      </c>
      <c r="N113" s="3" t="str">
        <f>IF('Master List'!Q113="", 'Master List'!P113, CONCATENATE('Master List'!P113, " / ", 'Master List'!Q113))</f>
        <v>General (Internal) Medicine / Geriatric Medicine</v>
      </c>
      <c r="O113" s="3" t="str">
        <f>'Master List'!R113</f>
        <v xml:space="preserve">Dr Sinead O'Mahony </v>
      </c>
      <c r="P113" s="3" t="str">
        <f>'Master List'!U113</f>
        <v>University Hospital of Wales</v>
      </c>
      <c r="Q113" s="3" t="str">
        <f>VLOOKUP(P113, 'CWM &amp; Location'!B:D, 3, FALSE)</f>
        <v>Cardiff</v>
      </c>
      <c r="R113" s="3" t="str">
        <f>IF('Master List'!W113="", 'Master List'!V113, CONCATENATE('Master List'!V113, " / ", 'Master List'!W113))</f>
        <v>Urology</v>
      </c>
      <c r="S113" s="3" t="str">
        <f>'Master List'!X113</f>
        <v xml:space="preserve">Mr Richard Coulthard </v>
      </c>
      <c r="T113" s="5" t="str">
        <f>IF('Master List'!AA113="", "", 'Master List'!AA113)</f>
        <v/>
      </c>
      <c r="U113" s="5" t="str">
        <f>IF(T113="", "", VLOOKUP(T113, 'CWM &amp; Location'!B:D, 3, FALSE))</f>
        <v/>
      </c>
      <c r="V113" s="5" t="str">
        <f>IF('Master List'!AB113="", "", 'Master List'!AB113)</f>
        <v/>
      </c>
      <c r="W113" s="5" t="str">
        <f>IF('Master List'!AC113="", "", 'Master List'!AC113)</f>
        <v/>
      </c>
      <c r="X113" s="5" t="str">
        <f>IF('Master List'!AF113="", "Supervisor to be confirmed", 'Master List'!AF113)</f>
        <v>Dr Soma Meran</v>
      </c>
      <c r="Y113" s="3" t="str">
        <f>'Master List'!AI113</f>
        <v>University Hospital of Wales</v>
      </c>
      <c r="Z113" s="3" t="str">
        <f>VLOOKUP(Y113, 'CWM &amp; Location'!B:D, 3, FALSE)</f>
        <v>Cardiff</v>
      </c>
      <c r="AA113" s="3" t="str">
        <f>IF('Master List'!AK113="", 'Master List'!AJ113, CONCATENATE('Master List'!AJ113, " / ", 'Master List'!AK113))</f>
        <v>Renal Medicine</v>
      </c>
      <c r="AB113" s="3" t="str">
        <f>'Master List'!AL113</f>
        <v>Dr Soma Meran</v>
      </c>
      <c r="AC113" s="3" t="str">
        <f>'Master List'!AO113</f>
        <v>University Hospital of Wales</v>
      </c>
      <c r="AD113" s="5" t="str">
        <f>VLOOKUP(AC113, 'CWM &amp; Location'!B:D, 3, FALSE)</f>
        <v>Cardiff</v>
      </c>
      <c r="AE113" s="3" t="str">
        <f>IF('Master List'!AQ113="", 'Master List'!AP113, CONCATENATE('Master List'!AP113, " / ", 'Master List'!AQ113))</f>
        <v>Emergency Medicine</v>
      </c>
      <c r="AF113" s="3" t="str">
        <f>'Master List'!AR113</f>
        <v>Dr Nicholas Manville</v>
      </c>
      <c r="AG113" s="3" t="str">
        <f>'Master List'!AU113</f>
        <v>University Hospital of Wales</v>
      </c>
      <c r="AH113" s="3" t="str">
        <f>VLOOKUP(AG113, 'CWM &amp; Location'!B:D, 3, FALSE)</f>
        <v>Cardiff</v>
      </c>
      <c r="AI113" s="3" t="str">
        <f>IF('Master List'!AW113="", 'Master List'!AV113, CONCATENATE('Master List'!AV113, " / ", 'Master List'!AW113))</f>
        <v>Anaesthetics</v>
      </c>
      <c r="AJ113" s="3" t="str">
        <f>'Master List'!AX113</f>
        <v>Dr Sarah Voisey</v>
      </c>
      <c r="AK113" s="5" t="str">
        <f>IF('Master List'!BA113="", "", 'Master List'!BA113)</f>
        <v>Site to be confirmed</v>
      </c>
      <c r="AL113" s="5" t="str">
        <f>IF(AK113="", "", VLOOKUP(AK113, 'CWM &amp; Location'!B:D, 3, FALSE))</f>
        <v>Site To Be Confirmed</v>
      </c>
      <c r="AM113" s="5" t="str">
        <f>IF('Master List'!BB113="", "", 'Master List'!BB113)</f>
        <v>F2 SFP Project</v>
      </c>
      <c r="AN113" s="5" t="str">
        <f>IF('Master List'!BC113="", "", 'Master List'!BC113)</f>
        <v>Supervisor to be confirmed</v>
      </c>
    </row>
    <row r="114" spans="1:40" ht="29.25" customHeight="1" x14ac:dyDescent="0.25">
      <c r="A114" s="3" t="str">
        <f>'Master List'!A114</f>
        <v>SFP-Res</v>
      </c>
      <c r="B114" s="3" t="str">
        <f>'Master List'!D114</f>
        <v>AFP/7A4/038b</v>
      </c>
      <c r="C114" s="3" t="str">
        <f>'Master List'!E114</f>
        <v>WAL/FP/038b</v>
      </c>
      <c r="D114" s="4">
        <v>1</v>
      </c>
      <c r="E114" s="71" t="str">
        <f>CONCATENATE("F1: ",J114,", ",N114,", ",R114,IF(V114="","",", "),IF(V114="","",V114),IF(V114="",""," ("),IF(V114="","",'Master List'!B114),IF(V114="","",")")," | F2: ",AA114,", ",AE114,", ",AI114,IF(AM114="","",", "),IF(AM114="","",AM114),IF(AM114="",""," ("),IF(AM114="","",'Master List'!C114),IF(AM114="","",")"))</f>
        <v>F1: Urology, General (Internal) Medicine / Gastroenterology, General (Internal) Medicine / Geriatric Medicine | F2: Anaesthetics, Renal Medicine, Emergency Medicine, F2 SFP Project (SFP)</v>
      </c>
      <c r="F114" s="5" t="str">
        <f>'Master List'!H114</f>
        <v>Cardiff &amp; Vale University Health Board</v>
      </c>
      <c r="G114" s="5" t="str">
        <f>'Master List'!F114</f>
        <v xml:space="preserve">Mr Richard Coulthard </v>
      </c>
      <c r="H114" s="3" t="str">
        <f>'Master List'!I114</f>
        <v>University Hospital of Wales</v>
      </c>
      <c r="I114" s="3" t="str">
        <f>VLOOKUP(H114, 'CWM &amp; Location'!B:D, 3, FALSE)</f>
        <v>Cardiff</v>
      </c>
      <c r="J114" s="3" t="str">
        <f>IF('Master List'!K114="", 'Master List'!J114, CONCATENATE('Master List'!J114, " / ", 'Master List'!K114))</f>
        <v>Urology</v>
      </c>
      <c r="K114" s="3" t="str">
        <f>'Master List'!L114</f>
        <v xml:space="preserve">Mr Richard Coulthard </v>
      </c>
      <c r="L114" s="3" t="str">
        <f>'Master List'!O114</f>
        <v xml:space="preserve">University Hospital Llandough </v>
      </c>
      <c r="M114" s="3" t="str">
        <f>VLOOKUP(L114, 'CWM &amp; Location'!B:D, 3, FALSE)</f>
        <v>Penarth</v>
      </c>
      <c r="N114" s="3" t="str">
        <f>IF('Master List'!Q114="", 'Master List'!P114, CONCATENATE('Master List'!P114, " / ", 'Master List'!Q114))</f>
        <v>General (Internal) Medicine / Gastroenterology</v>
      </c>
      <c r="O114" s="3" t="str">
        <f>'Master List'!R114</f>
        <v xml:space="preserve">Dr Rajeswari Ramaraj </v>
      </c>
      <c r="P114" s="3" t="str">
        <f>'Master List'!U114</f>
        <v xml:space="preserve">University Hospital Llandough </v>
      </c>
      <c r="Q114" s="3" t="str">
        <f>VLOOKUP(P114, 'CWM &amp; Location'!B:D, 3, FALSE)</f>
        <v>Penarth</v>
      </c>
      <c r="R114" s="3" t="str">
        <f>IF('Master List'!W114="", 'Master List'!V114, CONCATENATE('Master List'!V114, " / ", 'Master List'!W114))</f>
        <v>General (Internal) Medicine / Geriatric Medicine</v>
      </c>
      <c r="S114" s="3" t="str">
        <f>'Master List'!X114</f>
        <v xml:space="preserve">Dr Sinead O'Mahony </v>
      </c>
      <c r="T114" s="5" t="str">
        <f>IF('Master List'!AA114="", "", 'Master List'!AA114)</f>
        <v/>
      </c>
      <c r="U114" s="5" t="str">
        <f>IF(T114="", "", VLOOKUP(T114, 'CWM &amp; Location'!B:D, 3, FALSE))</f>
        <v/>
      </c>
      <c r="V114" s="5" t="str">
        <f>IF('Master List'!AB114="", "", 'Master List'!AB114)</f>
        <v/>
      </c>
      <c r="W114" s="5" t="str">
        <f>IF('Master List'!AC114="", "", 'Master List'!AC114)</f>
        <v/>
      </c>
      <c r="X114" s="5" t="str">
        <f>IF('Master List'!AF114="", "Supervisor to be confirmed", 'Master List'!AF114)</f>
        <v>Dr Ben Holst</v>
      </c>
      <c r="Y114" s="3" t="str">
        <f>'Master List'!AI114</f>
        <v>University Hospital of Wales</v>
      </c>
      <c r="Z114" s="3" t="str">
        <f>VLOOKUP(Y114, 'CWM &amp; Location'!B:D, 3, FALSE)</f>
        <v>Cardiff</v>
      </c>
      <c r="AA114" s="3" t="str">
        <f>IF('Master List'!AK114="", 'Master List'!AJ114, CONCATENATE('Master List'!AJ114, " / ", 'Master List'!AK114))</f>
        <v>Anaesthetics</v>
      </c>
      <c r="AB114" s="3" t="str">
        <f>'Master List'!AL114</f>
        <v>Dr Sarah Voisey</v>
      </c>
      <c r="AC114" s="3" t="str">
        <f>'Master List'!AO114</f>
        <v>University Hospital of Wales</v>
      </c>
      <c r="AD114" s="5" t="str">
        <f>VLOOKUP(AC114, 'CWM &amp; Location'!B:D, 3, FALSE)</f>
        <v>Cardiff</v>
      </c>
      <c r="AE114" s="3" t="str">
        <f>IF('Master List'!AQ114="", 'Master List'!AP114, CONCATENATE('Master List'!AP114, " / ", 'Master List'!AQ114))</f>
        <v>Renal Medicine</v>
      </c>
      <c r="AF114" s="3" t="str">
        <f>'Master List'!AR114</f>
        <v>Dr Soma Meran</v>
      </c>
      <c r="AG114" s="3" t="str">
        <f>'Master List'!AU114</f>
        <v>University Hospital of Wales</v>
      </c>
      <c r="AH114" s="3" t="str">
        <f>VLOOKUP(AG114, 'CWM &amp; Location'!B:D, 3, FALSE)</f>
        <v>Cardiff</v>
      </c>
      <c r="AI114" s="3" t="str">
        <f>IF('Master List'!AW114="", 'Master List'!AV114, CONCATENATE('Master List'!AV114, " / ", 'Master List'!AW114))</f>
        <v>Emergency Medicine</v>
      </c>
      <c r="AJ114" s="3" t="str">
        <f>'Master List'!AX114</f>
        <v>Dr Nicholas Manville</v>
      </c>
      <c r="AK114" s="5" t="str">
        <f>IF('Master List'!BA114="", "", 'Master List'!BA114)</f>
        <v>Site to be confirmed</v>
      </c>
      <c r="AL114" s="5" t="str">
        <f>IF(AK114="", "", VLOOKUP(AK114, 'CWM &amp; Location'!B:D, 3, FALSE))</f>
        <v>Site To Be Confirmed</v>
      </c>
      <c r="AM114" s="5" t="str">
        <f>IF('Master List'!BB114="", "", 'Master List'!BB114)</f>
        <v>F2 SFP Project</v>
      </c>
      <c r="AN114" s="5" t="str">
        <f>IF('Master List'!BC114="", "", 'Master List'!BC114)</f>
        <v>Supervisor to be confirmed</v>
      </c>
    </row>
    <row r="115" spans="1:40" ht="29.25" customHeight="1" x14ac:dyDescent="0.25">
      <c r="A115" s="3" t="str">
        <f>'Master List'!A115</f>
        <v>SFP-Res</v>
      </c>
      <c r="B115" s="3" t="str">
        <f>'Master List'!D115</f>
        <v>AFP/7A4/038c</v>
      </c>
      <c r="C115" s="3" t="str">
        <f>'Master List'!E115</f>
        <v>WAL/FP/038c</v>
      </c>
      <c r="D115" s="4">
        <v>1</v>
      </c>
      <c r="E115" s="71" t="str">
        <f>CONCATENATE("F1: ",J115,", ",N115,", ",R115,IF(V115="","",", "),IF(V115="","",V115),IF(V115="",""," ("),IF(V115="","",'Master List'!B115),IF(V115="","",")")," | F2: ",AA115,", ",AE115,", ",AI115,IF(AM115="","",", "),IF(AM115="","",AM115),IF(AM115="",""," ("),IF(AM115="","",'Master List'!C115),IF(AM115="","",")"))</f>
        <v>F1: General (Internal) Medicine / Geriatric Medicine, Urology, General (Internal) Medicine / Gastroenterology | F2: Emergency Medicine, Anaesthetics, Renal Medicine, F2 SFP Project (SFP)</v>
      </c>
      <c r="F115" s="5" t="str">
        <f>'Master List'!H115</f>
        <v>Cardiff &amp; Vale University Health Board</v>
      </c>
      <c r="G115" s="5" t="str">
        <f>'Master List'!F115</f>
        <v xml:space="preserve">Dr Sinead O'Mahony </v>
      </c>
      <c r="H115" s="3" t="str">
        <f>'Master List'!I115</f>
        <v xml:space="preserve">University Hospital Llandough </v>
      </c>
      <c r="I115" s="3" t="str">
        <f>VLOOKUP(H115, 'CWM &amp; Location'!B:D, 3, FALSE)</f>
        <v>Penarth</v>
      </c>
      <c r="J115" s="3" t="str">
        <f>IF('Master List'!K115="", 'Master List'!J115, CONCATENATE('Master List'!J115, " / ", 'Master List'!K115))</f>
        <v>General (Internal) Medicine / Geriatric Medicine</v>
      </c>
      <c r="K115" s="3" t="str">
        <f>'Master List'!L115</f>
        <v xml:space="preserve">Dr Sinead O'Mahony </v>
      </c>
      <c r="L115" s="3" t="str">
        <f>'Master List'!O115</f>
        <v>University Hospital of Wales</v>
      </c>
      <c r="M115" s="3" t="str">
        <f>VLOOKUP(L115, 'CWM &amp; Location'!B:D, 3, FALSE)</f>
        <v>Cardiff</v>
      </c>
      <c r="N115" s="3" t="str">
        <f>IF('Master List'!Q115="", 'Master List'!P115, CONCATENATE('Master List'!P115, " / ", 'Master List'!Q115))</f>
        <v>Urology</v>
      </c>
      <c r="O115" s="3" t="str">
        <f>'Master List'!R115</f>
        <v xml:space="preserve">Mr Richard Coulthard </v>
      </c>
      <c r="P115" s="3" t="str">
        <f>'Master List'!U115</f>
        <v xml:space="preserve">University Hospital Llandough </v>
      </c>
      <c r="Q115" s="3" t="str">
        <f>VLOOKUP(P115, 'CWM &amp; Location'!B:D, 3, FALSE)</f>
        <v>Penarth</v>
      </c>
      <c r="R115" s="3" t="str">
        <f>IF('Master List'!W115="", 'Master List'!V115, CONCATENATE('Master List'!V115, " / ", 'Master List'!W115))</f>
        <v>General (Internal) Medicine / Gastroenterology</v>
      </c>
      <c r="S115" s="3" t="str">
        <f>'Master List'!X115</f>
        <v xml:space="preserve">Dr Rajeswari Ramaraj </v>
      </c>
      <c r="T115" s="5" t="str">
        <f>IF('Master List'!AA115="", "", 'Master List'!AA115)</f>
        <v/>
      </c>
      <c r="U115" s="5" t="str">
        <f>IF(T115="", "", VLOOKUP(T115, 'CWM &amp; Location'!B:D, 3, FALSE))</f>
        <v/>
      </c>
      <c r="V115" s="5" t="str">
        <f>IF('Master List'!AB115="", "", 'Master List'!AB115)</f>
        <v/>
      </c>
      <c r="W115" s="5" t="str">
        <f>IF('Master List'!AC115="", "", 'Master List'!AC115)</f>
        <v/>
      </c>
      <c r="X115" s="5" t="str">
        <f>IF('Master List'!AF115="", "Supervisor to be confirmed", 'Master List'!AF115)</f>
        <v>Dr Nicholas Manville</v>
      </c>
      <c r="Y115" s="3" t="str">
        <f>'Master List'!AI115</f>
        <v>University Hospital of Wales</v>
      </c>
      <c r="Z115" s="3" t="str">
        <f>VLOOKUP(Y115, 'CWM &amp; Location'!B:D, 3, FALSE)</f>
        <v>Cardiff</v>
      </c>
      <c r="AA115" s="3" t="str">
        <f>IF('Master List'!AK115="", 'Master List'!AJ115, CONCATENATE('Master List'!AJ115, " / ", 'Master List'!AK115))</f>
        <v>Emergency Medicine</v>
      </c>
      <c r="AB115" s="3" t="str">
        <f>'Master List'!AL115</f>
        <v>Dr Nicholas Manville</v>
      </c>
      <c r="AC115" s="3" t="str">
        <f>'Master List'!AO115</f>
        <v>University Hospital of Wales</v>
      </c>
      <c r="AD115" s="5" t="str">
        <f>VLOOKUP(AC115, 'CWM &amp; Location'!B:D, 3, FALSE)</f>
        <v>Cardiff</v>
      </c>
      <c r="AE115" s="3" t="str">
        <f>IF('Master List'!AQ115="", 'Master List'!AP115, CONCATENATE('Master List'!AP115, " / ", 'Master List'!AQ115))</f>
        <v>Anaesthetics</v>
      </c>
      <c r="AF115" s="3" t="str">
        <f>'Master List'!AR115</f>
        <v>Dr Sarah Voisey</v>
      </c>
      <c r="AG115" s="3" t="str">
        <f>'Master List'!AU115</f>
        <v>University Hospital of Wales</v>
      </c>
      <c r="AH115" s="3" t="str">
        <f>VLOOKUP(AG115, 'CWM &amp; Location'!B:D, 3, FALSE)</f>
        <v>Cardiff</v>
      </c>
      <c r="AI115" s="3" t="str">
        <f>IF('Master List'!AW115="", 'Master List'!AV115, CONCATENATE('Master List'!AV115, " / ", 'Master List'!AW115))</f>
        <v>Renal Medicine</v>
      </c>
      <c r="AJ115" s="3" t="str">
        <f>'Master List'!AX115</f>
        <v>Dr Soma Meran</v>
      </c>
      <c r="AK115" s="5" t="str">
        <f>IF('Master List'!BA115="", "", 'Master List'!BA115)</f>
        <v>Site to be confirmed</v>
      </c>
      <c r="AL115" s="5" t="str">
        <f>IF(AK115="", "", VLOOKUP(AK115, 'CWM &amp; Location'!B:D, 3, FALSE))</f>
        <v>Site To Be Confirmed</v>
      </c>
      <c r="AM115" s="5" t="str">
        <f>IF('Master List'!BB115="", "", 'Master List'!BB115)</f>
        <v>F2 SFP Project</v>
      </c>
      <c r="AN115" s="5" t="str">
        <f>IF('Master List'!BC115="", "", 'Master List'!BC115)</f>
        <v>Supervisor to be confirmed</v>
      </c>
    </row>
    <row r="116" spans="1:40" ht="29.25" customHeight="1" x14ac:dyDescent="0.25">
      <c r="A116" s="3" t="str">
        <f>'Master List'!A116</f>
        <v>FP</v>
      </c>
      <c r="B116" s="3" t="str">
        <f>'Master List'!D116</f>
        <v>FP/7A4/039a</v>
      </c>
      <c r="C116" s="3" t="str">
        <f>'Master List'!E116</f>
        <v>WAL/FP/039a</v>
      </c>
      <c r="D116" s="4">
        <v>1</v>
      </c>
      <c r="E116" s="71" t="str">
        <f>CONCATENATE("F1: ",J116,", ",N116,", ",R116,IF(V116="","",", "),IF(V116="","",V116),IF(V116="",""," ("),IF(V116="","",'Master List'!B116),IF(V116="","",")")," | F2: ",AA116,", ",AE116,", ",AI116,IF(AM116="","",", "),IF(AM116="","",AM116),IF(AM116="",""," ("),IF(AM116="","",'Master List'!C116),IF(AM116="","",")"))</f>
        <v>F1: General (Internal) Medicine / Respiratory Medicine, General Surgery / Colorectal Surgery, General (Internal) Medicine / Endocrinology and Diabetes Mellitus | F2: Specialty to be confirmed, Geriatric Medicine, Obstetrics and Gynaecology</v>
      </c>
      <c r="F116" s="5" t="str">
        <f>'Master List'!H116</f>
        <v>Cardiff &amp; Vale University Health Board</v>
      </c>
      <c r="G116" s="5" t="str">
        <f>'Master List'!F116</f>
        <v xml:space="preserve">Dr Helen E Davies </v>
      </c>
      <c r="H116" s="3" t="str">
        <f>'Master List'!I116</f>
        <v xml:space="preserve">University Hospital Llandough </v>
      </c>
      <c r="I116" s="3" t="str">
        <f>VLOOKUP(H116, 'CWM &amp; Location'!B:D, 3, FALSE)</f>
        <v>Penarth</v>
      </c>
      <c r="J116" s="3" t="str">
        <f>IF('Master List'!K116="", 'Master List'!J116, CONCATENATE('Master List'!J116, " / ", 'Master List'!K116))</f>
        <v>General (Internal) Medicine / Respiratory Medicine</v>
      </c>
      <c r="K116" s="3" t="str">
        <f>'Master List'!L116</f>
        <v xml:space="preserve">Dr Helen E Davies </v>
      </c>
      <c r="L116" s="3" t="str">
        <f>'Master List'!O116</f>
        <v>University Hospital of Wales</v>
      </c>
      <c r="M116" s="3" t="str">
        <f>VLOOKUP(L116, 'CWM &amp; Location'!B:D, 3, FALSE)</f>
        <v>Cardiff</v>
      </c>
      <c r="N116" s="3" t="str">
        <f>IF('Master List'!Q116="", 'Master List'!P116, CONCATENATE('Master List'!P116, " / ", 'Master List'!Q116))</f>
        <v>General Surgery / Colorectal Surgery</v>
      </c>
      <c r="O116" s="3" t="str">
        <f>'Master List'!R116</f>
        <v xml:space="preserve">Ms Rachel Hargest </v>
      </c>
      <c r="P116" s="3" t="str">
        <f>'Master List'!U116</f>
        <v xml:space="preserve">University Hospital Llandough </v>
      </c>
      <c r="Q116" s="3" t="str">
        <f>VLOOKUP(P116, 'CWM &amp; Location'!B:D, 3, FALSE)</f>
        <v>Penarth</v>
      </c>
      <c r="R116" s="3" t="str">
        <f>IF('Master List'!W116="", 'Master List'!V116, CONCATENATE('Master List'!V116, " / ", 'Master List'!W116))</f>
        <v>General (Internal) Medicine / Endocrinology and Diabetes Mellitus</v>
      </c>
      <c r="S116" s="3" t="str">
        <f>'Master List'!X116</f>
        <v xml:space="preserve">Dr Lindsay David George </v>
      </c>
      <c r="T116" s="5" t="str">
        <f>IF('Master List'!AA116="", "", 'Master List'!AA116)</f>
        <v/>
      </c>
      <c r="U116" s="5" t="str">
        <f>IF(T116="", "", VLOOKUP(T116, 'CWM &amp; Location'!B:D, 3, FALSE))</f>
        <v/>
      </c>
      <c r="V116" s="5" t="str">
        <f>IF('Master List'!AB116="", "", 'Master List'!AB116)</f>
        <v/>
      </c>
      <c r="W116" s="5" t="str">
        <f>IF('Master List'!AC116="", "", 'Master List'!AC116)</f>
        <v/>
      </c>
      <c r="X116" s="5" t="str">
        <f>IF('Master List'!AF116="", "Supervisor to be confirmed", 'Master List'!AF116)</f>
        <v>Supervisor to be confirmed</v>
      </c>
      <c r="Y116" s="3" t="str">
        <f>'Master List'!AI116</f>
        <v>Site to be confirmed</v>
      </c>
      <c r="Z116" s="3" t="str">
        <f>VLOOKUP(Y116, 'CWM &amp; Location'!B:D, 3, FALSE)</f>
        <v>Site To Be Confirmed</v>
      </c>
      <c r="AA116" s="3" t="str">
        <f>IF('Master List'!AK116="", 'Master List'!AJ116, CONCATENATE('Master List'!AJ116, " / ", 'Master List'!AK116))</f>
        <v>Specialty to be confirmed</v>
      </c>
      <c r="AB116" s="3" t="str">
        <f>'Master List'!AL116</f>
        <v>Supervisor to be confirmed</v>
      </c>
      <c r="AC116" s="3" t="str">
        <f>'Master List'!AO116</f>
        <v xml:space="preserve">University Hospital Llandough </v>
      </c>
      <c r="AD116" s="5" t="str">
        <f>VLOOKUP(AC116, 'CWM &amp; Location'!B:D, 3, FALSE)</f>
        <v>Penarth</v>
      </c>
      <c r="AE116" s="3" t="str">
        <f>IF('Master List'!AQ116="", 'Master List'!AP116, CONCATENATE('Master List'!AP116, " / ", 'Master List'!AQ116))</f>
        <v>Geriatric Medicine</v>
      </c>
      <c r="AF116" s="3" t="str">
        <f>'Master List'!AR116</f>
        <v>Dr Preeti Gupta</v>
      </c>
      <c r="AG116" s="3" t="str">
        <f>'Master List'!AU116</f>
        <v>University Hospital of Wales</v>
      </c>
      <c r="AH116" s="3" t="str">
        <f>VLOOKUP(AG116, 'CWM &amp; Location'!B:D, 3, FALSE)</f>
        <v>Cardiff</v>
      </c>
      <c r="AI116" s="3" t="str">
        <f>IF('Master List'!AW116="", 'Master List'!AV116, CONCATENATE('Master List'!AV116, " / ", 'Master List'!AW116))</f>
        <v>Obstetrics and Gynaecology</v>
      </c>
      <c r="AJ116" s="3" t="str">
        <f>'Master List'!AX116</f>
        <v>Mr Robert Howells</v>
      </c>
      <c r="AK116" s="5" t="str">
        <f>IF('Master List'!BA116="", "", 'Master List'!BA116)</f>
        <v/>
      </c>
      <c r="AL116" s="5" t="str">
        <f>IF(AK116="", "", VLOOKUP(AK116, 'CWM &amp; Location'!B:D, 3, FALSE))</f>
        <v/>
      </c>
      <c r="AM116" s="5" t="str">
        <f>IF('Master List'!BB116="", "", 'Master List'!BB116)</f>
        <v/>
      </c>
      <c r="AN116" s="5" t="str">
        <f>IF('Master List'!BC116="", "", 'Master List'!BC116)</f>
        <v/>
      </c>
    </row>
    <row r="117" spans="1:40" ht="29.25" customHeight="1" x14ac:dyDescent="0.25">
      <c r="A117" s="3" t="str">
        <f>'Master List'!A117</f>
        <v>FP</v>
      </c>
      <c r="B117" s="3" t="str">
        <f>'Master List'!D117</f>
        <v>FP/7A4/039b</v>
      </c>
      <c r="C117" s="3" t="str">
        <f>'Master List'!E117</f>
        <v>WAL/FP/039b</v>
      </c>
      <c r="D117" s="4">
        <v>1</v>
      </c>
      <c r="E117" s="71" t="str">
        <f>CONCATENATE("F1: ",J117,", ",N117,", ",R117,IF(V117="","",", "),IF(V117="","",V117),IF(V117="",""," ("),IF(V117="","",'Master List'!B117),IF(V117="","",")")," | F2: ",AA117,", ",AE117,", ",AI117,IF(AM117="","",", "),IF(AM117="","",AM117),IF(AM117="",""," ("),IF(AM117="","",'Master List'!C117),IF(AM117="","",")"))</f>
        <v>F1: General (Internal) Medicine / Endocrinology and Diabetes Mellitus, General (Internal) Medicine / Respiratory Medicine, General Surgery / Colorectal Surgery | F2: Obstetrics and Gynaecology, Specialty to be confirmed, Geriatric Medicine</v>
      </c>
      <c r="F117" s="5" t="str">
        <f>'Master List'!H117</f>
        <v>Cardiff &amp; Vale University Health Board</v>
      </c>
      <c r="G117" s="5" t="str">
        <f>'Master List'!F117</f>
        <v xml:space="preserve">Dr Lindsay David George </v>
      </c>
      <c r="H117" s="3" t="str">
        <f>'Master List'!I117</f>
        <v xml:space="preserve">University Hospital Llandough </v>
      </c>
      <c r="I117" s="3" t="str">
        <f>VLOOKUP(H117, 'CWM &amp; Location'!B:D, 3, FALSE)</f>
        <v>Penarth</v>
      </c>
      <c r="J117" s="3" t="str">
        <f>IF('Master List'!K117="", 'Master List'!J117, CONCATENATE('Master List'!J117, " / ", 'Master List'!K117))</f>
        <v>General (Internal) Medicine / Endocrinology and Diabetes Mellitus</v>
      </c>
      <c r="K117" s="3" t="str">
        <f>'Master List'!L117</f>
        <v xml:space="preserve">Dr Lindsay David George </v>
      </c>
      <c r="L117" s="3" t="str">
        <f>'Master List'!O117</f>
        <v xml:space="preserve">University Hospital Llandough </v>
      </c>
      <c r="M117" s="3" t="str">
        <f>VLOOKUP(L117, 'CWM &amp; Location'!B:D, 3, FALSE)</f>
        <v>Penarth</v>
      </c>
      <c r="N117" s="3" t="str">
        <f>IF('Master List'!Q117="", 'Master List'!P117, CONCATENATE('Master List'!P117, " / ", 'Master List'!Q117))</f>
        <v>General (Internal) Medicine / Respiratory Medicine</v>
      </c>
      <c r="O117" s="3" t="str">
        <f>'Master List'!R117</f>
        <v xml:space="preserve">Dr Helen E Davies </v>
      </c>
      <c r="P117" s="3" t="str">
        <f>'Master List'!U117</f>
        <v>University Hospital of Wales</v>
      </c>
      <c r="Q117" s="3" t="str">
        <f>VLOOKUP(P117, 'CWM &amp; Location'!B:D, 3, FALSE)</f>
        <v>Cardiff</v>
      </c>
      <c r="R117" s="3" t="str">
        <f>IF('Master List'!W117="", 'Master List'!V117, CONCATENATE('Master List'!V117, " / ", 'Master List'!W117))</f>
        <v>General Surgery / Colorectal Surgery</v>
      </c>
      <c r="S117" s="3" t="str">
        <f>'Master List'!X117</f>
        <v xml:space="preserve">Ms Rachel Hargest </v>
      </c>
      <c r="T117" s="5" t="str">
        <f>IF('Master List'!AA117="", "", 'Master List'!AA117)</f>
        <v/>
      </c>
      <c r="U117" s="5" t="str">
        <f>IF(T117="", "", VLOOKUP(T117, 'CWM &amp; Location'!B:D, 3, FALSE))</f>
        <v/>
      </c>
      <c r="V117" s="5" t="str">
        <f>IF('Master List'!AB117="", "", 'Master List'!AB117)</f>
        <v/>
      </c>
      <c r="W117" s="5" t="str">
        <f>IF('Master List'!AC117="", "", 'Master List'!AC117)</f>
        <v/>
      </c>
      <c r="X117" s="5" t="str">
        <f>IF('Master List'!AF117="", "Supervisor to be confirmed", 'Master List'!AF117)</f>
        <v>Mr Robert Howells</v>
      </c>
      <c r="Y117" s="3" t="str">
        <f>'Master List'!AI117</f>
        <v>University Hospital of Wales</v>
      </c>
      <c r="Z117" s="3" t="str">
        <f>VLOOKUP(Y117, 'CWM &amp; Location'!B:D, 3, FALSE)</f>
        <v>Cardiff</v>
      </c>
      <c r="AA117" s="3" t="str">
        <f>IF('Master List'!AK117="", 'Master List'!AJ117, CONCATENATE('Master List'!AJ117, " / ", 'Master List'!AK117))</f>
        <v>Obstetrics and Gynaecology</v>
      </c>
      <c r="AB117" s="3" t="str">
        <f>'Master List'!AL117</f>
        <v>Mr Robert Howells</v>
      </c>
      <c r="AC117" s="3" t="str">
        <f>'Master List'!AO117</f>
        <v>Site to be confirmed</v>
      </c>
      <c r="AD117" s="5" t="str">
        <f>VLOOKUP(AC117, 'CWM &amp; Location'!B:D, 3, FALSE)</f>
        <v>Site To Be Confirmed</v>
      </c>
      <c r="AE117" s="3" t="str">
        <f>IF('Master List'!AQ117="", 'Master List'!AP117, CONCATENATE('Master List'!AP117, " / ", 'Master List'!AQ117))</f>
        <v>Specialty to be confirmed</v>
      </c>
      <c r="AF117" s="3" t="str">
        <f>'Master List'!AR117</f>
        <v>Supervisor to be confirmed</v>
      </c>
      <c r="AG117" s="3" t="str">
        <f>'Master List'!AU117</f>
        <v xml:space="preserve">University Hospital Llandough </v>
      </c>
      <c r="AH117" s="3" t="str">
        <f>VLOOKUP(AG117, 'CWM &amp; Location'!B:D, 3, FALSE)</f>
        <v>Penarth</v>
      </c>
      <c r="AI117" s="3" t="str">
        <f>IF('Master List'!AW117="", 'Master List'!AV117, CONCATENATE('Master List'!AV117, " / ", 'Master List'!AW117))</f>
        <v>Geriatric Medicine</v>
      </c>
      <c r="AJ117" s="3" t="str">
        <f>'Master List'!AX117</f>
        <v>Dr Preeti Gupta</v>
      </c>
      <c r="AK117" s="5" t="str">
        <f>IF('Master List'!BA117="", "", 'Master List'!BA117)</f>
        <v/>
      </c>
      <c r="AL117" s="5" t="str">
        <f>IF(AK117="", "", VLOOKUP(AK117, 'CWM &amp; Location'!B:D, 3, FALSE))</f>
        <v/>
      </c>
      <c r="AM117" s="5" t="str">
        <f>IF('Master List'!BB117="", "", 'Master List'!BB117)</f>
        <v/>
      </c>
      <c r="AN117" s="5" t="str">
        <f>IF('Master List'!BC117="", "", 'Master List'!BC117)</f>
        <v/>
      </c>
    </row>
    <row r="118" spans="1:40" ht="29.25" customHeight="1" x14ac:dyDescent="0.25">
      <c r="A118" s="3" t="str">
        <f>'Master List'!A118</f>
        <v>FP</v>
      </c>
      <c r="B118" s="3" t="str">
        <f>'Master List'!D118</f>
        <v>FP/7A4/039c</v>
      </c>
      <c r="C118" s="3" t="str">
        <f>'Master List'!E118</f>
        <v>WAL/FP/039c</v>
      </c>
      <c r="D118" s="4">
        <v>1</v>
      </c>
      <c r="E118" s="71" t="str">
        <f>CONCATENATE("F1: ",J118,", ",N118,", ",R118,IF(V118="","",", "),IF(V118="","",V118),IF(V118="",""," ("),IF(V118="","",'Master List'!B118),IF(V118="","",")")," | F2: ",AA118,", ",AE118,", ",AI118,IF(AM118="","",", "),IF(AM118="","",AM118),IF(AM118="",""," ("),IF(AM118="","",'Master List'!C118),IF(AM118="","",")"))</f>
        <v>F1: General Surgery / Colorectal Surgery, General (Internal) Medicine / Endocrinology and Diabetes Mellitus, General (Internal) Medicine / Respiratory Medicine | F2: Geriatric Medicine, Obstetrics and Gynaecology, Specialty to be confirmed</v>
      </c>
      <c r="F118" s="5" t="str">
        <f>'Master List'!H118</f>
        <v>Cardiff &amp; Vale University Health Board</v>
      </c>
      <c r="G118" s="5" t="str">
        <f>'Master List'!F118</f>
        <v xml:space="preserve">Ms Rachel Hargest </v>
      </c>
      <c r="H118" s="3" t="str">
        <f>'Master List'!I118</f>
        <v>University Hospital of Wales</v>
      </c>
      <c r="I118" s="3" t="str">
        <f>VLOOKUP(H118, 'CWM &amp; Location'!B:D, 3, FALSE)</f>
        <v>Cardiff</v>
      </c>
      <c r="J118" s="3" t="str">
        <f>IF('Master List'!K118="", 'Master List'!J118, CONCATENATE('Master List'!J118, " / ", 'Master List'!K118))</f>
        <v>General Surgery / Colorectal Surgery</v>
      </c>
      <c r="K118" s="3" t="str">
        <f>'Master List'!L118</f>
        <v xml:space="preserve">Ms Rachel Hargest </v>
      </c>
      <c r="L118" s="3" t="str">
        <f>'Master List'!O118</f>
        <v xml:space="preserve">University Hospital Llandough </v>
      </c>
      <c r="M118" s="3" t="str">
        <f>VLOOKUP(L118, 'CWM &amp; Location'!B:D, 3, FALSE)</f>
        <v>Penarth</v>
      </c>
      <c r="N118" s="3" t="str">
        <f>IF('Master List'!Q118="", 'Master List'!P118, CONCATENATE('Master List'!P118, " / ", 'Master List'!Q118))</f>
        <v>General (Internal) Medicine / Endocrinology and Diabetes Mellitus</v>
      </c>
      <c r="O118" s="3" t="str">
        <f>'Master List'!R118</f>
        <v xml:space="preserve">Dr Lindsay David George </v>
      </c>
      <c r="P118" s="3" t="str">
        <f>'Master List'!U118</f>
        <v xml:space="preserve">University Hospital Llandough </v>
      </c>
      <c r="Q118" s="3" t="str">
        <f>VLOOKUP(P118, 'CWM &amp; Location'!B:D, 3, FALSE)</f>
        <v>Penarth</v>
      </c>
      <c r="R118" s="3" t="str">
        <f>IF('Master List'!W118="", 'Master List'!V118, CONCATENATE('Master List'!V118, " / ", 'Master List'!W118))</f>
        <v>General (Internal) Medicine / Respiratory Medicine</v>
      </c>
      <c r="S118" s="3" t="str">
        <f>'Master List'!X118</f>
        <v xml:space="preserve">Dr Helen E Davies </v>
      </c>
      <c r="T118" s="5" t="str">
        <f>IF('Master List'!AA118="", "", 'Master List'!AA118)</f>
        <v/>
      </c>
      <c r="U118" s="5" t="str">
        <f>IF(T118="", "", VLOOKUP(T118, 'CWM &amp; Location'!B:D, 3, FALSE))</f>
        <v/>
      </c>
      <c r="V118" s="5" t="str">
        <f>IF('Master List'!AB118="", "", 'Master List'!AB118)</f>
        <v/>
      </c>
      <c r="W118" s="5" t="str">
        <f>IF('Master List'!AC118="", "", 'Master List'!AC118)</f>
        <v/>
      </c>
      <c r="X118" s="5" t="str">
        <f>IF('Master List'!AF118="", "Supervisor to be confirmed", 'Master List'!AF118)</f>
        <v>Dr Preeti Gupta</v>
      </c>
      <c r="Y118" s="3" t="str">
        <f>'Master List'!AI118</f>
        <v xml:space="preserve">University Hospital Llandough </v>
      </c>
      <c r="Z118" s="3" t="str">
        <f>VLOOKUP(Y118, 'CWM &amp; Location'!B:D, 3, FALSE)</f>
        <v>Penarth</v>
      </c>
      <c r="AA118" s="3" t="str">
        <f>IF('Master List'!AK118="", 'Master List'!AJ118, CONCATENATE('Master List'!AJ118, " / ", 'Master List'!AK118))</f>
        <v>Geriatric Medicine</v>
      </c>
      <c r="AB118" s="3" t="str">
        <f>'Master List'!AL118</f>
        <v>Dr Preeti Gupta</v>
      </c>
      <c r="AC118" s="3" t="str">
        <f>'Master List'!AO118</f>
        <v>University Hospital of Wales</v>
      </c>
      <c r="AD118" s="5" t="str">
        <f>VLOOKUP(AC118, 'CWM &amp; Location'!B:D, 3, FALSE)</f>
        <v>Cardiff</v>
      </c>
      <c r="AE118" s="3" t="str">
        <f>IF('Master List'!AQ118="", 'Master List'!AP118, CONCATENATE('Master List'!AP118, " / ", 'Master List'!AQ118))</f>
        <v>Obstetrics and Gynaecology</v>
      </c>
      <c r="AF118" s="3" t="str">
        <f>'Master List'!AR118</f>
        <v>Mr Robert Howells</v>
      </c>
      <c r="AG118" s="3" t="str">
        <f>'Master List'!AU118</f>
        <v>Site to be confirmed</v>
      </c>
      <c r="AH118" s="3" t="str">
        <f>VLOOKUP(AG118, 'CWM &amp; Location'!B:D, 3, FALSE)</f>
        <v>Site To Be Confirmed</v>
      </c>
      <c r="AI118" s="3" t="str">
        <f>IF('Master List'!AW118="", 'Master List'!AV118, CONCATENATE('Master List'!AV118, " / ", 'Master List'!AW118))</f>
        <v>Specialty to be confirmed</v>
      </c>
      <c r="AJ118" s="3" t="str">
        <f>'Master List'!AX118</f>
        <v>Supervisor to be confirmed</v>
      </c>
      <c r="AK118" s="5" t="str">
        <f>IF('Master List'!BA118="", "", 'Master List'!BA118)</f>
        <v/>
      </c>
      <c r="AL118" s="5" t="str">
        <f>IF(AK118="", "", VLOOKUP(AK118, 'CWM &amp; Location'!B:D, 3, FALSE))</f>
        <v/>
      </c>
      <c r="AM118" s="5" t="str">
        <f>IF('Master List'!BB118="", "", 'Master List'!BB118)</f>
        <v/>
      </c>
      <c r="AN118" s="5" t="str">
        <f>IF('Master List'!BC118="", "", 'Master List'!BC118)</f>
        <v/>
      </c>
    </row>
    <row r="119" spans="1:40" ht="29.25" customHeight="1" x14ac:dyDescent="0.25">
      <c r="A119" s="3" t="str">
        <f>'Master List'!A119</f>
        <v>FP</v>
      </c>
      <c r="B119" s="3" t="str">
        <f>'Master List'!D119</f>
        <v>FP/7A6/040a</v>
      </c>
      <c r="C119" s="3" t="str">
        <f>'Master List'!E119</f>
        <v>WAL/FP/040a</v>
      </c>
      <c r="D119" s="4">
        <v>1</v>
      </c>
      <c r="E119" s="71" t="str">
        <f>CONCATENATE("F1: ",J119,", ",N119,", ",R119,IF(V119="","",", "),IF(V119="","",V119),IF(V119="",""," ("),IF(V119="","",'Master List'!B119),IF(V119="","",")")," | F2: ",AA119,", ",AE119,", ",AI119,IF(AM119="","",", "),IF(AM119="","",AM119),IF(AM119="",""," ("),IF(AM119="","",'Master List'!C119),IF(AM119="","",")"))</f>
        <v>F1: Geriatric Medicine, General Surgery / Colorectal Surgery, General (Internal) Medicine / Cardiology | F2: General Psychiatry, Urology, Obstetrics and Gynaecology</v>
      </c>
      <c r="F119" s="5" t="str">
        <f>'Master List'!H119</f>
        <v>Aneurin Bevan University Health Board</v>
      </c>
      <c r="G119" s="5" t="str">
        <f>'Master List'!F119</f>
        <v>Dr Sara Long</v>
      </c>
      <c r="H119" s="3" t="str">
        <f>'Master List'!I119</f>
        <v>Nevill Hall Hospital</v>
      </c>
      <c r="I119" s="3" t="str">
        <f>VLOOKUP(H119, 'CWM &amp; Location'!B:D, 3, FALSE)</f>
        <v>Abergavenny</v>
      </c>
      <c r="J119" s="3" t="str">
        <f>IF('Master List'!K119="", 'Master List'!J119, CONCATENATE('Master List'!J119, " / ", 'Master List'!K119))</f>
        <v>Geriatric Medicine</v>
      </c>
      <c r="K119" s="3" t="str">
        <f>'Master List'!L119</f>
        <v>Dr Sara Long</v>
      </c>
      <c r="L119" s="3" t="str">
        <f>'Master List'!O119</f>
        <v>The Grange University Hospital / Royal Gwent Hospital</v>
      </c>
      <c r="M119" s="3" t="str">
        <f>VLOOKUP(L119, 'CWM &amp; Location'!B:D, 3, FALSE)</f>
        <v>Cwmbran / Newport</v>
      </c>
      <c r="N119" s="3" t="str">
        <f>IF('Master List'!Q119="", 'Master List'!P119, CONCATENATE('Master List'!P119, " / ", 'Master List'!Q119))</f>
        <v>General Surgery / Colorectal Surgery</v>
      </c>
      <c r="O119" s="3" t="str">
        <f>'Master List'!R119</f>
        <v>Mr Huw Geraint Jones</v>
      </c>
      <c r="P119" s="3" t="str">
        <f>'Master List'!U119</f>
        <v xml:space="preserve">The Grange University Hospital </v>
      </c>
      <c r="Q119" s="3" t="str">
        <f>VLOOKUP(P119, 'CWM &amp; Location'!B:D, 3, FALSE)</f>
        <v>Cwmbran</v>
      </c>
      <c r="R119" s="3" t="str">
        <f>IF('Master List'!W119="", 'Master List'!V119, CONCATENATE('Master List'!V119, " / ", 'Master List'!W119))</f>
        <v>General (Internal) Medicine / Cardiology</v>
      </c>
      <c r="S119" s="3" t="str">
        <f>'Master List'!X119</f>
        <v>Dr David Turpie</v>
      </c>
      <c r="T119" s="5" t="str">
        <f>IF('Master List'!AA119="", "", 'Master List'!AA119)</f>
        <v/>
      </c>
      <c r="U119" s="5" t="str">
        <f>IF(T119="", "", VLOOKUP(T119, 'CWM &amp; Location'!B:D, 3, FALSE))</f>
        <v/>
      </c>
      <c r="V119" s="5" t="str">
        <f>IF('Master List'!AB119="", "", 'Master List'!AB119)</f>
        <v/>
      </c>
      <c r="W119" s="5" t="str">
        <f>IF('Master List'!AC119="", "", 'Master List'!AC119)</f>
        <v/>
      </c>
      <c r="X119" s="5" t="str">
        <f>IF('Master List'!AF119="", "Supervisor to be confirmed", 'Master List'!AF119)</f>
        <v>Dr Maryam Afzal</v>
      </c>
      <c r="Y119" s="3" t="str">
        <f>'Master List'!AI119</f>
        <v>Gold Tops</v>
      </c>
      <c r="Z119" s="3" t="str">
        <f>VLOOKUP(Y119, 'CWM &amp; Location'!B:D, 3, FALSE)</f>
        <v>Newport</v>
      </c>
      <c r="AA119" s="3" t="str">
        <f>IF('Master List'!AK119="", 'Master List'!AJ119, CONCATENATE('Master List'!AJ119, " / ", 'Master List'!AK119))</f>
        <v>General Psychiatry</v>
      </c>
      <c r="AB119" s="3" t="str">
        <f>'Master List'!AL119</f>
        <v>Dr Maryam Afzal</v>
      </c>
      <c r="AC119" s="3" t="str">
        <f>'Master List'!AO119</f>
        <v>Royal Gwent Hospital</v>
      </c>
      <c r="AD119" s="5" t="str">
        <f>VLOOKUP(AC119, 'CWM &amp; Location'!B:D, 3, FALSE)</f>
        <v>Newport</v>
      </c>
      <c r="AE119" s="3" t="str">
        <f>IF('Master List'!AQ119="", 'Master List'!AP119, CONCATENATE('Master List'!AP119, " / ", 'Master List'!AQ119))</f>
        <v>Urology</v>
      </c>
      <c r="AF119" s="3" t="str">
        <f>'Master List'!AR119</f>
        <v>Mr Adam Carter</v>
      </c>
      <c r="AG119" s="3" t="str">
        <f>'Master List'!AU119</f>
        <v xml:space="preserve">The Grange University Hospital </v>
      </c>
      <c r="AH119" s="3" t="str">
        <f>VLOOKUP(AG119, 'CWM &amp; Location'!B:D, 3, FALSE)</f>
        <v>Cwmbran</v>
      </c>
      <c r="AI119" s="3" t="str">
        <f>IF('Master List'!AW119="", 'Master List'!AV119, CONCATENATE('Master List'!AV119, " / ", 'Master List'!AW119))</f>
        <v>Obstetrics and Gynaecology</v>
      </c>
      <c r="AJ119" s="3" t="str">
        <f>'Master List'!AX119</f>
        <v>Mrs Nida Afshan</v>
      </c>
      <c r="AK119" s="5" t="str">
        <f>IF('Master List'!BA119="", "", 'Master List'!BA119)</f>
        <v/>
      </c>
      <c r="AL119" s="5" t="str">
        <f>IF(AK119="", "", VLOOKUP(AK119, 'CWM &amp; Location'!B:D, 3, FALSE))</f>
        <v/>
      </c>
      <c r="AM119" s="5" t="str">
        <f>IF('Master List'!BB119="", "", 'Master List'!BB119)</f>
        <v/>
      </c>
      <c r="AN119" s="5" t="str">
        <f>IF('Master List'!BC119="", "", 'Master List'!BC119)</f>
        <v/>
      </c>
    </row>
    <row r="120" spans="1:40" ht="29.25" customHeight="1" x14ac:dyDescent="0.25">
      <c r="A120" s="3" t="str">
        <f>'Master List'!A120</f>
        <v>FP</v>
      </c>
      <c r="B120" s="3" t="str">
        <f>'Master List'!D120</f>
        <v>FP/7A6/040b</v>
      </c>
      <c r="C120" s="3" t="str">
        <f>'Master List'!E120</f>
        <v>WAL/FP/040b</v>
      </c>
      <c r="D120" s="4">
        <v>1</v>
      </c>
      <c r="E120" s="71" t="str">
        <f>CONCATENATE("F1: ",J120,", ",N120,", ",R120,IF(V120="","",", "),IF(V120="","",V120),IF(V120="",""," ("),IF(V120="","",'Master List'!B120),IF(V120="","",")")," | F2: ",AA120,", ",AE120,", ",AI120,IF(AM120="","",", "),IF(AM120="","",AM120),IF(AM120="",""," ("),IF(AM120="","",'Master List'!C120),IF(AM120="","",")"))</f>
        <v>F1: General (Internal) Medicine / Cardiology, Geriatric Medicine, General Surgery / Colorectal Surgery | F2: Obstetrics and Gynaecology, General Psychiatry, Urology</v>
      </c>
      <c r="F120" s="5" t="str">
        <f>'Master List'!H120</f>
        <v>Aneurin Bevan University Health Board</v>
      </c>
      <c r="G120" s="5" t="str">
        <f>'Master List'!F120</f>
        <v>Dr David Turpie</v>
      </c>
      <c r="H120" s="3" t="str">
        <f>'Master List'!I120</f>
        <v xml:space="preserve">The Grange University Hospital </v>
      </c>
      <c r="I120" s="3" t="str">
        <f>VLOOKUP(H120, 'CWM &amp; Location'!B:D, 3, FALSE)</f>
        <v>Cwmbran</v>
      </c>
      <c r="J120" s="3" t="str">
        <f>IF('Master List'!K120="", 'Master List'!J120, CONCATENATE('Master List'!J120, " / ", 'Master List'!K120))</f>
        <v>General (Internal) Medicine / Cardiology</v>
      </c>
      <c r="K120" s="3" t="str">
        <f>'Master List'!L120</f>
        <v>Dr David Turpie</v>
      </c>
      <c r="L120" s="3" t="str">
        <f>'Master List'!O120</f>
        <v>Nevill Hall Hospital</v>
      </c>
      <c r="M120" s="3" t="str">
        <f>VLOOKUP(L120, 'CWM &amp; Location'!B:D, 3, FALSE)</f>
        <v>Abergavenny</v>
      </c>
      <c r="N120" s="3" t="str">
        <f>IF('Master List'!Q120="", 'Master List'!P120, CONCATENATE('Master List'!P120, " / ", 'Master List'!Q120))</f>
        <v>Geriatric Medicine</v>
      </c>
      <c r="O120" s="3" t="str">
        <f>'Master List'!R120</f>
        <v>Dr Sara Long</v>
      </c>
      <c r="P120" s="3" t="str">
        <f>'Master List'!U120</f>
        <v>The Grange University Hospital / Royal Gwent Hospital</v>
      </c>
      <c r="Q120" s="3" t="str">
        <f>VLOOKUP(P120, 'CWM &amp; Location'!B:D, 3, FALSE)</f>
        <v>Cwmbran / Newport</v>
      </c>
      <c r="R120" s="3" t="str">
        <f>IF('Master List'!W120="", 'Master List'!V120, CONCATENATE('Master List'!V120, " / ", 'Master List'!W120))</f>
        <v>General Surgery / Colorectal Surgery</v>
      </c>
      <c r="S120" s="3" t="str">
        <f>'Master List'!X120</f>
        <v>Mr Huw Geraint Jones</v>
      </c>
      <c r="T120" s="5" t="str">
        <f>IF('Master List'!AA120="", "", 'Master List'!AA120)</f>
        <v/>
      </c>
      <c r="U120" s="5" t="str">
        <f>IF(T120="", "", VLOOKUP(T120, 'CWM &amp; Location'!B:D, 3, FALSE))</f>
        <v/>
      </c>
      <c r="V120" s="5" t="str">
        <f>IF('Master List'!AB120="", "", 'Master List'!AB120)</f>
        <v/>
      </c>
      <c r="W120" s="5" t="str">
        <f>IF('Master List'!AC120="", "", 'Master List'!AC120)</f>
        <v/>
      </c>
      <c r="X120" s="5" t="str">
        <f>IF('Master List'!AF120="", "Supervisor to be confirmed", 'Master List'!AF120)</f>
        <v>Mrs Nida Afshan</v>
      </c>
      <c r="Y120" s="3" t="str">
        <f>'Master List'!AI120</f>
        <v xml:space="preserve">The Grange University Hospital </v>
      </c>
      <c r="Z120" s="3" t="str">
        <f>VLOOKUP(Y120, 'CWM &amp; Location'!B:D, 3, FALSE)</f>
        <v>Cwmbran</v>
      </c>
      <c r="AA120" s="3" t="str">
        <f>IF('Master List'!AK120="", 'Master List'!AJ120, CONCATENATE('Master List'!AJ120, " / ", 'Master List'!AK120))</f>
        <v>Obstetrics and Gynaecology</v>
      </c>
      <c r="AB120" s="3" t="str">
        <f>'Master List'!AL120</f>
        <v>Mrs Nida Afshan</v>
      </c>
      <c r="AC120" s="3" t="str">
        <f>'Master List'!AO120</f>
        <v>Gold Tops</v>
      </c>
      <c r="AD120" s="5" t="str">
        <f>VLOOKUP(AC120, 'CWM &amp; Location'!B:D, 3, FALSE)</f>
        <v>Newport</v>
      </c>
      <c r="AE120" s="3" t="str">
        <f>IF('Master List'!AQ120="", 'Master List'!AP120, CONCATENATE('Master List'!AP120, " / ", 'Master List'!AQ120))</f>
        <v>General Psychiatry</v>
      </c>
      <c r="AF120" s="3" t="str">
        <f>'Master List'!AR120</f>
        <v>Dr Maryam Afzal</v>
      </c>
      <c r="AG120" s="3" t="str">
        <f>'Master List'!AU120</f>
        <v>Royal Gwent Hospital</v>
      </c>
      <c r="AH120" s="3" t="str">
        <f>VLOOKUP(AG120, 'CWM &amp; Location'!B:D, 3, FALSE)</f>
        <v>Newport</v>
      </c>
      <c r="AI120" s="3" t="str">
        <f>IF('Master List'!AW120="", 'Master List'!AV120, CONCATENATE('Master List'!AV120, " / ", 'Master List'!AW120))</f>
        <v>Urology</v>
      </c>
      <c r="AJ120" s="3" t="str">
        <f>'Master List'!AX120</f>
        <v>Mr Adam Carter</v>
      </c>
      <c r="AK120" s="5" t="str">
        <f>IF('Master List'!BA120="", "", 'Master List'!BA120)</f>
        <v/>
      </c>
      <c r="AL120" s="5" t="str">
        <f>IF(AK120="", "", VLOOKUP(AK120, 'CWM &amp; Location'!B:D, 3, FALSE))</f>
        <v/>
      </c>
      <c r="AM120" s="5" t="str">
        <f>IF('Master List'!BB120="", "", 'Master List'!BB120)</f>
        <v/>
      </c>
      <c r="AN120" s="5" t="str">
        <f>IF('Master List'!BC120="", "", 'Master List'!BC120)</f>
        <v/>
      </c>
    </row>
    <row r="121" spans="1:40" ht="29.25" customHeight="1" x14ac:dyDescent="0.25">
      <c r="A121" s="3" t="str">
        <f>'Master List'!A121</f>
        <v>FP</v>
      </c>
      <c r="B121" s="3" t="str">
        <f>'Master List'!D121</f>
        <v>FP/7A6/040c</v>
      </c>
      <c r="C121" s="3" t="str">
        <f>'Master List'!E121</f>
        <v>WAL/FP/040c</v>
      </c>
      <c r="D121" s="4">
        <v>1</v>
      </c>
      <c r="E121" s="71" t="str">
        <f>CONCATENATE("F1: ",J121,", ",N121,", ",R121,IF(V121="","",", "),IF(V121="","",V121),IF(V121="",""," ("),IF(V121="","",'Master List'!B121),IF(V121="","",")")," | F2: ",AA121,", ",AE121,", ",AI121,IF(AM121="","",", "),IF(AM121="","",AM121),IF(AM121="",""," ("),IF(AM121="","",'Master List'!C121),IF(AM121="","",")"))</f>
        <v>F1: General Surgery / Colorectal Surgery, General (Internal) Medicine / Cardiology, Geriatric Medicine | F2: Urology, Obstetrics and Gynaecology, General Psychiatry</v>
      </c>
      <c r="F121" s="5" t="str">
        <f>'Master List'!H121</f>
        <v>Aneurin Bevan University Health Board</v>
      </c>
      <c r="G121" s="5" t="str">
        <f>'Master List'!F121</f>
        <v>Mr Huw Geraint Jones</v>
      </c>
      <c r="H121" s="3" t="str">
        <f>'Master List'!I121</f>
        <v>The Grange University Hospital / Royal Gwent Hospital</v>
      </c>
      <c r="I121" s="3" t="str">
        <f>VLOOKUP(H121, 'CWM &amp; Location'!B:D, 3, FALSE)</f>
        <v>Cwmbran / Newport</v>
      </c>
      <c r="J121" s="3" t="str">
        <f>IF('Master List'!K121="", 'Master List'!J121, CONCATENATE('Master List'!J121, " / ", 'Master List'!K121))</f>
        <v>General Surgery / Colorectal Surgery</v>
      </c>
      <c r="K121" s="3" t="str">
        <f>'Master List'!L121</f>
        <v>Mr Huw Geraint Jones</v>
      </c>
      <c r="L121" s="3" t="str">
        <f>'Master List'!O121</f>
        <v xml:space="preserve">The Grange University Hospital </v>
      </c>
      <c r="M121" s="3" t="str">
        <f>VLOOKUP(L121, 'CWM &amp; Location'!B:D, 3, FALSE)</f>
        <v>Cwmbran</v>
      </c>
      <c r="N121" s="3" t="str">
        <f>IF('Master List'!Q121="", 'Master List'!P121, CONCATENATE('Master List'!P121, " / ", 'Master List'!Q121))</f>
        <v>General (Internal) Medicine / Cardiology</v>
      </c>
      <c r="O121" s="3" t="str">
        <f>'Master List'!R121</f>
        <v>Dr David Turpie</v>
      </c>
      <c r="P121" s="3" t="str">
        <f>'Master List'!U121</f>
        <v>Nevill Hall Hospital</v>
      </c>
      <c r="Q121" s="3" t="str">
        <f>VLOOKUP(P121, 'CWM &amp; Location'!B:D, 3, FALSE)</f>
        <v>Abergavenny</v>
      </c>
      <c r="R121" s="3" t="str">
        <f>IF('Master List'!W121="", 'Master List'!V121, CONCATENATE('Master List'!V121, " / ", 'Master List'!W121))</f>
        <v>Geriatric Medicine</v>
      </c>
      <c r="S121" s="3" t="str">
        <f>'Master List'!X121</f>
        <v>Dr Sara Long</v>
      </c>
      <c r="T121" s="5" t="str">
        <f>IF('Master List'!AA121="", "", 'Master List'!AA121)</f>
        <v/>
      </c>
      <c r="U121" s="5" t="str">
        <f>IF(T121="", "", VLOOKUP(T121, 'CWM &amp; Location'!B:D, 3, FALSE))</f>
        <v/>
      </c>
      <c r="V121" s="5" t="str">
        <f>IF('Master List'!AB121="", "", 'Master List'!AB121)</f>
        <v/>
      </c>
      <c r="W121" s="5" t="str">
        <f>IF('Master List'!AC121="", "", 'Master List'!AC121)</f>
        <v/>
      </c>
      <c r="X121" s="5" t="str">
        <f>IF('Master List'!AF121="", "Supervisor to be confirmed", 'Master List'!AF121)</f>
        <v>Mr Adam Carter</v>
      </c>
      <c r="Y121" s="3" t="str">
        <f>'Master List'!AI121</f>
        <v>Royal Gwent Hospital</v>
      </c>
      <c r="Z121" s="3" t="str">
        <f>VLOOKUP(Y121, 'CWM &amp; Location'!B:D, 3, FALSE)</f>
        <v>Newport</v>
      </c>
      <c r="AA121" s="3" t="str">
        <f>IF('Master List'!AK121="", 'Master List'!AJ121, CONCATENATE('Master List'!AJ121, " / ", 'Master List'!AK121))</f>
        <v>Urology</v>
      </c>
      <c r="AB121" s="3" t="str">
        <f>'Master List'!AL121</f>
        <v>Mr Adam Carter</v>
      </c>
      <c r="AC121" s="3" t="str">
        <f>'Master List'!AO121</f>
        <v xml:space="preserve">The Grange University Hospital </v>
      </c>
      <c r="AD121" s="5" t="str">
        <f>VLOOKUP(AC121, 'CWM &amp; Location'!B:D, 3, FALSE)</f>
        <v>Cwmbran</v>
      </c>
      <c r="AE121" s="3" t="str">
        <f>IF('Master List'!AQ121="", 'Master List'!AP121, CONCATENATE('Master List'!AP121, " / ", 'Master List'!AQ121))</f>
        <v>Obstetrics and Gynaecology</v>
      </c>
      <c r="AF121" s="3" t="str">
        <f>'Master List'!AR121</f>
        <v>Mrs Nida Afshan</v>
      </c>
      <c r="AG121" s="3" t="str">
        <f>'Master List'!AU121</f>
        <v>Gold Tops</v>
      </c>
      <c r="AH121" s="3" t="str">
        <f>VLOOKUP(AG121, 'CWM &amp; Location'!B:D, 3, FALSE)</f>
        <v>Newport</v>
      </c>
      <c r="AI121" s="3" t="str">
        <f>IF('Master List'!AW121="", 'Master List'!AV121, CONCATENATE('Master List'!AV121, " / ", 'Master List'!AW121))</f>
        <v>General Psychiatry</v>
      </c>
      <c r="AJ121" s="3" t="str">
        <f>'Master List'!AX121</f>
        <v>Dr Maryam Afzal</v>
      </c>
      <c r="AK121" s="5" t="str">
        <f>IF('Master List'!BA121="", "", 'Master List'!BA121)</f>
        <v/>
      </c>
      <c r="AL121" s="5" t="str">
        <f>IF(AK121="", "", VLOOKUP(AK121, 'CWM &amp; Location'!B:D, 3, FALSE))</f>
        <v/>
      </c>
      <c r="AM121" s="5" t="str">
        <f>IF('Master List'!BB121="", "", 'Master List'!BB121)</f>
        <v/>
      </c>
      <c r="AN121" s="5" t="str">
        <f>IF('Master List'!BC121="", "", 'Master List'!BC121)</f>
        <v/>
      </c>
    </row>
    <row r="122" spans="1:40" ht="29.25" customHeight="1" x14ac:dyDescent="0.25">
      <c r="A122" s="3" t="str">
        <f>'Master List'!A122</f>
        <v>FP</v>
      </c>
      <c r="B122" s="3" t="str">
        <f>'Master List'!D122</f>
        <v>FP/7A4/041a</v>
      </c>
      <c r="C122" s="3" t="str">
        <f>'Master List'!E122</f>
        <v>WAL/FP/041a</v>
      </c>
      <c r="D122" s="4">
        <v>1</v>
      </c>
      <c r="E122" s="71" t="str">
        <f>CONCATENATE("F1: ",J122,", ",N122,", ",R122,IF(V122="","",", "),IF(V122="","",V122),IF(V122="",""," ("),IF(V122="","",'Master List'!B122),IF(V122="","",")")," | F2: ",AA122,", ",AE122,", ",AI122,IF(AM122="","",", "),IF(AM122="","",AM122),IF(AM122="",""," ("),IF(AM122="","",'Master List'!C122),IF(AM122="","",")"))</f>
        <v>F1: General (Internal) Medicine / Respiratory Medicine, General (Internal) Medicine / Geriatric Medicine, Neurosurgery | F2: Trauma and Orthopaedic Surgery, Emergency Medicine, Obstetrics and Gynaecology</v>
      </c>
      <c r="F122" s="5" t="str">
        <f>'Master List'!H122</f>
        <v>Cardiff &amp; Vale University Health Board</v>
      </c>
      <c r="G122" s="5" t="str">
        <f>'Master List'!F122</f>
        <v>Dr Craig Dyer</v>
      </c>
      <c r="H122" s="3" t="str">
        <f>'Master List'!I122</f>
        <v>University Hospital of Wales (University Hospital Llandough on call)</v>
      </c>
      <c r="I122" s="3" t="str">
        <f>VLOOKUP(H122, 'CWM &amp; Location'!B:D, 3, FALSE)</f>
        <v>Cardiff (Penarth)</v>
      </c>
      <c r="J122" s="3" t="str">
        <f>IF('Master List'!K122="", 'Master List'!J122, CONCATENATE('Master List'!J122, " / ", 'Master List'!K122))</f>
        <v>General (Internal) Medicine / Respiratory Medicine</v>
      </c>
      <c r="K122" s="3" t="str">
        <f>'Master List'!L122</f>
        <v>Dr Craig Dyer</v>
      </c>
      <c r="L122" s="3" t="str">
        <f>'Master List'!O122</f>
        <v>University Hospital of Wales</v>
      </c>
      <c r="M122" s="3" t="str">
        <f>VLOOKUP(L122, 'CWM &amp; Location'!B:D, 3, FALSE)</f>
        <v>Cardiff</v>
      </c>
      <c r="N122" s="3" t="str">
        <f>IF('Master List'!Q122="", 'Master List'!P122, CONCATENATE('Master List'!P122, " / ", 'Master List'!Q122))</f>
        <v>General (Internal) Medicine / Geriatric Medicine</v>
      </c>
      <c r="O122" s="3" t="str">
        <f>'Master List'!R122</f>
        <v xml:space="preserve">Dr Govind Menon </v>
      </c>
      <c r="P122" s="3" t="str">
        <f>'Master List'!U122</f>
        <v>University Hospital of Wales</v>
      </c>
      <c r="Q122" s="3" t="str">
        <f>VLOOKUP(P122, 'CWM &amp; Location'!B:D, 3, FALSE)</f>
        <v>Cardiff</v>
      </c>
      <c r="R122" s="3" t="str">
        <f>IF('Master List'!W122="", 'Master List'!V122, CONCATENATE('Master List'!V122, " / ", 'Master List'!W122))</f>
        <v>Neurosurgery</v>
      </c>
      <c r="S122" s="3" t="str">
        <f>'Master List'!X122</f>
        <v>Mr Jozsef Lang</v>
      </c>
      <c r="T122" s="5" t="str">
        <f>IF('Master List'!AA122="", "", 'Master List'!AA122)</f>
        <v/>
      </c>
      <c r="U122" s="5" t="str">
        <f>IF(T122="", "", VLOOKUP(T122, 'CWM &amp; Location'!B:D, 3, FALSE))</f>
        <v/>
      </c>
      <c r="V122" s="5" t="str">
        <f>IF('Master List'!AB122="", "", 'Master List'!AB122)</f>
        <v/>
      </c>
      <c r="W122" s="5" t="str">
        <f>IF('Master List'!AC122="", "", 'Master List'!AC122)</f>
        <v/>
      </c>
      <c r="X122" s="5" t="str">
        <f>IF('Master List'!AF122="", "Supervisor to be confirmed", 'Master List'!AF122)</f>
        <v>Mr Stephen Jones</v>
      </c>
      <c r="Y122" s="3" t="str">
        <f>'Master List'!AI122</f>
        <v xml:space="preserve">University Hospital Llandough </v>
      </c>
      <c r="Z122" s="3" t="str">
        <f>VLOOKUP(Y122, 'CWM &amp; Location'!B:D, 3, FALSE)</f>
        <v>Penarth</v>
      </c>
      <c r="AA122" s="3" t="str">
        <f>IF('Master List'!AK122="", 'Master List'!AJ122, CONCATENATE('Master List'!AJ122, " / ", 'Master List'!AK122))</f>
        <v>Trauma and Orthopaedic Surgery</v>
      </c>
      <c r="AB122" s="3" t="str">
        <f>'Master List'!AL122</f>
        <v>Mr Stephen Jones</v>
      </c>
      <c r="AC122" s="3" t="str">
        <f>'Master List'!AO122</f>
        <v>University Hospital of Wales</v>
      </c>
      <c r="AD122" s="5" t="str">
        <f>VLOOKUP(AC122, 'CWM &amp; Location'!B:D, 3, FALSE)</f>
        <v>Cardiff</v>
      </c>
      <c r="AE122" s="3" t="str">
        <f>IF('Master List'!AQ122="", 'Master List'!AP122, CONCATENATE('Master List'!AP122, " / ", 'Master List'!AQ122))</f>
        <v>Emergency Medicine</v>
      </c>
      <c r="AF122" s="3" t="str">
        <f>'Master List'!AR122</f>
        <v>Dr Munawar Al-Mudhaffar</v>
      </c>
      <c r="AG122" s="3" t="str">
        <f>'Master List'!AU122</f>
        <v>University Hospital of Wales</v>
      </c>
      <c r="AH122" s="3" t="str">
        <f>VLOOKUP(AG122, 'CWM &amp; Location'!B:D, 3, FALSE)</f>
        <v>Cardiff</v>
      </c>
      <c r="AI122" s="3" t="str">
        <f>IF('Master List'!AW122="", 'Master List'!AV122, CONCATENATE('Master List'!AV122, " / ", 'Master List'!AW122))</f>
        <v>Obstetrics and Gynaecology</v>
      </c>
      <c r="AJ122" s="3" t="str">
        <f>'Master List'!AX122</f>
        <v>Dr Anna Darbhamulla</v>
      </c>
      <c r="AK122" s="5" t="str">
        <f>IF('Master List'!BA122="", "", 'Master List'!BA122)</f>
        <v/>
      </c>
      <c r="AL122" s="5" t="str">
        <f>IF(AK122="", "", VLOOKUP(AK122, 'CWM &amp; Location'!B:D, 3, FALSE))</f>
        <v/>
      </c>
      <c r="AM122" s="5" t="str">
        <f>IF('Master List'!BB122="", "", 'Master List'!BB122)</f>
        <v/>
      </c>
      <c r="AN122" s="5" t="str">
        <f>IF('Master List'!BC122="", "", 'Master List'!BC122)</f>
        <v/>
      </c>
    </row>
    <row r="123" spans="1:40" ht="29.25" customHeight="1" x14ac:dyDescent="0.25">
      <c r="A123" s="3" t="str">
        <f>'Master List'!A123</f>
        <v>FP</v>
      </c>
      <c r="B123" s="3" t="str">
        <f>'Master List'!D123</f>
        <v>FP/7A4/041b</v>
      </c>
      <c r="C123" s="3" t="str">
        <f>'Master List'!E123</f>
        <v>WAL/FP/041b</v>
      </c>
      <c r="D123" s="4">
        <v>1</v>
      </c>
      <c r="E123" s="71" t="str">
        <f>CONCATENATE("F1: ",J123,", ",N123,", ",R123,IF(V123="","",", "),IF(V123="","",V123),IF(V123="",""," ("),IF(V123="","",'Master List'!B123),IF(V123="","",")")," | F2: ",AA123,", ",AE123,", ",AI123,IF(AM123="","",", "),IF(AM123="","",AM123),IF(AM123="",""," ("),IF(AM123="","",'Master List'!C123),IF(AM123="","",")"))</f>
        <v>F1: Neurosurgery, General (Internal) Medicine / Respiratory Medicine, General (Internal) Medicine / Geriatric Medicine | F2: Obstetrics and Gynaecology, Trauma and Orthopaedic Surgery, Emergency Medicine</v>
      </c>
      <c r="F123" s="5" t="str">
        <f>'Master List'!H123</f>
        <v>Cardiff &amp; Vale University Health Board</v>
      </c>
      <c r="G123" s="5" t="str">
        <f>'Master List'!F123</f>
        <v>Mr Jozsef Lang</v>
      </c>
      <c r="H123" s="3" t="str">
        <f>'Master List'!I123</f>
        <v>University Hospital of Wales</v>
      </c>
      <c r="I123" s="3" t="str">
        <f>VLOOKUP(H123, 'CWM &amp; Location'!B:D, 3, FALSE)</f>
        <v>Cardiff</v>
      </c>
      <c r="J123" s="3" t="str">
        <f>IF('Master List'!K123="", 'Master List'!J123, CONCATENATE('Master List'!J123, " / ", 'Master List'!K123))</f>
        <v>Neurosurgery</v>
      </c>
      <c r="K123" s="3" t="str">
        <f>'Master List'!L123</f>
        <v>Mr Jozsef Lang</v>
      </c>
      <c r="L123" s="3" t="str">
        <f>'Master List'!O123</f>
        <v>University Hospital of Wales (University Hospital Llandough on call)</v>
      </c>
      <c r="M123" s="3" t="str">
        <f>VLOOKUP(L123, 'CWM &amp; Location'!B:D, 3, FALSE)</f>
        <v>Cardiff (Penarth)</v>
      </c>
      <c r="N123" s="3" t="str">
        <f>IF('Master List'!Q123="", 'Master List'!P123, CONCATENATE('Master List'!P123, " / ", 'Master List'!Q123))</f>
        <v>General (Internal) Medicine / Respiratory Medicine</v>
      </c>
      <c r="O123" s="3" t="str">
        <f>'Master List'!R123</f>
        <v>Dr Craig Dyer</v>
      </c>
      <c r="P123" s="3" t="str">
        <f>'Master List'!U123</f>
        <v>University Hospital of Wales</v>
      </c>
      <c r="Q123" s="3" t="str">
        <f>VLOOKUP(P123, 'CWM &amp; Location'!B:D, 3, FALSE)</f>
        <v>Cardiff</v>
      </c>
      <c r="R123" s="3" t="str">
        <f>IF('Master List'!W123="", 'Master List'!V123, CONCATENATE('Master List'!V123, " / ", 'Master List'!W123))</f>
        <v>General (Internal) Medicine / Geriatric Medicine</v>
      </c>
      <c r="S123" s="3" t="str">
        <f>'Master List'!X123</f>
        <v xml:space="preserve">Dr Govind Menon </v>
      </c>
      <c r="T123" s="5" t="str">
        <f>IF('Master List'!AA123="", "", 'Master List'!AA123)</f>
        <v/>
      </c>
      <c r="U123" s="5" t="str">
        <f>IF(T123="", "", VLOOKUP(T123, 'CWM &amp; Location'!B:D, 3, FALSE))</f>
        <v/>
      </c>
      <c r="V123" s="5" t="str">
        <f>IF('Master List'!AB123="", "", 'Master List'!AB123)</f>
        <v/>
      </c>
      <c r="W123" s="5" t="str">
        <f>IF('Master List'!AC123="", "", 'Master List'!AC123)</f>
        <v/>
      </c>
      <c r="X123" s="5" t="str">
        <f>IF('Master List'!AF123="", "Supervisor to be confirmed", 'Master List'!AF123)</f>
        <v>Dr Anna Darbhamulla</v>
      </c>
      <c r="Y123" s="3" t="str">
        <f>'Master List'!AI123</f>
        <v>University Hospital of Wales</v>
      </c>
      <c r="Z123" s="3" t="str">
        <f>VLOOKUP(Y123, 'CWM &amp; Location'!B:D, 3, FALSE)</f>
        <v>Cardiff</v>
      </c>
      <c r="AA123" s="3" t="str">
        <f>IF('Master List'!AK123="", 'Master List'!AJ123, CONCATENATE('Master List'!AJ123, " / ", 'Master List'!AK123))</f>
        <v>Obstetrics and Gynaecology</v>
      </c>
      <c r="AB123" s="3" t="str">
        <f>'Master List'!AL123</f>
        <v>Dr Anna Darbhamulla</v>
      </c>
      <c r="AC123" s="3" t="str">
        <f>'Master List'!AO123</f>
        <v xml:space="preserve">University Hospital Llandough </v>
      </c>
      <c r="AD123" s="5" t="str">
        <f>VLOOKUP(AC123, 'CWM &amp; Location'!B:D, 3, FALSE)</f>
        <v>Penarth</v>
      </c>
      <c r="AE123" s="3" t="str">
        <f>IF('Master List'!AQ123="", 'Master List'!AP123, CONCATENATE('Master List'!AP123, " / ", 'Master List'!AQ123))</f>
        <v>Trauma and Orthopaedic Surgery</v>
      </c>
      <c r="AF123" s="3" t="str">
        <f>'Master List'!AR123</f>
        <v>Mr Stephen Jones</v>
      </c>
      <c r="AG123" s="3" t="str">
        <f>'Master List'!AU123</f>
        <v>University Hospital of Wales</v>
      </c>
      <c r="AH123" s="3" t="str">
        <f>VLOOKUP(AG123, 'CWM &amp; Location'!B:D, 3, FALSE)</f>
        <v>Cardiff</v>
      </c>
      <c r="AI123" s="3" t="str">
        <f>IF('Master List'!AW123="", 'Master List'!AV123, CONCATENATE('Master List'!AV123, " / ", 'Master List'!AW123))</f>
        <v>Emergency Medicine</v>
      </c>
      <c r="AJ123" s="3" t="str">
        <f>'Master List'!AX123</f>
        <v>Dr Munawar Al-Mudhaffar</v>
      </c>
      <c r="AK123" s="5" t="str">
        <f>IF('Master List'!BA123="", "", 'Master List'!BA123)</f>
        <v/>
      </c>
      <c r="AL123" s="5" t="str">
        <f>IF(AK123="", "", VLOOKUP(AK123, 'CWM &amp; Location'!B:D, 3, FALSE))</f>
        <v/>
      </c>
      <c r="AM123" s="5" t="str">
        <f>IF('Master List'!BB123="", "", 'Master List'!BB123)</f>
        <v/>
      </c>
      <c r="AN123" s="5" t="str">
        <f>IF('Master List'!BC123="", "", 'Master List'!BC123)</f>
        <v/>
      </c>
    </row>
    <row r="124" spans="1:40" ht="29.25" customHeight="1" x14ac:dyDescent="0.25">
      <c r="A124" s="3" t="str">
        <f>'Master List'!A124</f>
        <v>FP</v>
      </c>
      <c r="B124" s="3" t="str">
        <f>'Master List'!D124</f>
        <v>FP/7A4/041c</v>
      </c>
      <c r="C124" s="3" t="str">
        <f>'Master List'!E124</f>
        <v>WAL/FP/041c</v>
      </c>
      <c r="D124" s="4">
        <v>1</v>
      </c>
      <c r="E124" s="71" t="str">
        <f>CONCATENATE("F1: ",J124,", ",N124,", ",R124,IF(V124="","",", "),IF(V124="","",V124),IF(V124="",""," ("),IF(V124="","",'Master List'!B124),IF(V124="","",")")," | F2: ",AA124,", ",AE124,", ",AI124,IF(AM124="","",", "),IF(AM124="","",AM124),IF(AM124="",""," ("),IF(AM124="","",'Master List'!C124),IF(AM124="","",")"))</f>
        <v>F1: General (Internal) Medicine / Geriatric Medicine, Neurosurgery, General (Internal) Medicine / Respiratory Medicine | F2: Emergency Medicine, Obstetrics and Gynaecology, Trauma and Orthopaedic Surgery</v>
      </c>
      <c r="F124" s="5" t="str">
        <f>'Master List'!H124</f>
        <v>Cardiff &amp; Vale University Health Board</v>
      </c>
      <c r="G124" s="5" t="str">
        <f>'Master List'!F124</f>
        <v xml:space="preserve">Dr Govind Menon </v>
      </c>
      <c r="H124" s="3" t="str">
        <f>'Master List'!I124</f>
        <v>University Hospital of Wales</v>
      </c>
      <c r="I124" s="3" t="str">
        <f>VLOOKUP(H124, 'CWM &amp; Location'!B:D, 3, FALSE)</f>
        <v>Cardiff</v>
      </c>
      <c r="J124" s="3" t="str">
        <f>IF('Master List'!K124="", 'Master List'!J124, CONCATENATE('Master List'!J124, " / ", 'Master List'!K124))</f>
        <v>General (Internal) Medicine / Geriatric Medicine</v>
      </c>
      <c r="K124" s="3" t="str">
        <f>'Master List'!L124</f>
        <v xml:space="preserve">Dr Govind Menon </v>
      </c>
      <c r="L124" s="3" t="str">
        <f>'Master List'!O124</f>
        <v>University Hospital of Wales</v>
      </c>
      <c r="M124" s="3" t="str">
        <f>VLOOKUP(L124, 'CWM &amp; Location'!B:D, 3, FALSE)</f>
        <v>Cardiff</v>
      </c>
      <c r="N124" s="3" t="str">
        <f>IF('Master List'!Q124="", 'Master List'!P124, CONCATENATE('Master List'!P124, " / ", 'Master List'!Q124))</f>
        <v>Neurosurgery</v>
      </c>
      <c r="O124" s="3" t="str">
        <f>'Master List'!R124</f>
        <v>Mr Jozsef Lang</v>
      </c>
      <c r="P124" s="3" t="str">
        <f>'Master List'!U124</f>
        <v>University Hospital of Wales (University Hospital Llandough on call)</v>
      </c>
      <c r="Q124" s="3" t="str">
        <f>VLOOKUP(P124, 'CWM &amp; Location'!B:D, 3, FALSE)</f>
        <v>Cardiff (Penarth)</v>
      </c>
      <c r="R124" s="3" t="str">
        <f>IF('Master List'!W124="", 'Master List'!V124, CONCATENATE('Master List'!V124, " / ", 'Master List'!W124))</f>
        <v>General (Internal) Medicine / Respiratory Medicine</v>
      </c>
      <c r="S124" s="3" t="str">
        <f>'Master List'!X124</f>
        <v>Dr Craig Dyer</v>
      </c>
      <c r="T124" s="5" t="str">
        <f>IF('Master List'!AA124="", "", 'Master List'!AA124)</f>
        <v/>
      </c>
      <c r="U124" s="5" t="str">
        <f>IF(T124="", "", VLOOKUP(T124, 'CWM &amp; Location'!B:D, 3, FALSE))</f>
        <v/>
      </c>
      <c r="V124" s="5" t="str">
        <f>IF('Master List'!AB124="", "", 'Master List'!AB124)</f>
        <v/>
      </c>
      <c r="W124" s="5" t="str">
        <f>IF('Master List'!AC124="", "", 'Master List'!AC124)</f>
        <v/>
      </c>
      <c r="X124" s="5" t="str">
        <f>IF('Master List'!AF124="", "Supervisor to be confirmed", 'Master List'!AF124)</f>
        <v>Dr Munawar Al-Mudhaffar</v>
      </c>
      <c r="Y124" s="3" t="str">
        <f>'Master List'!AI124</f>
        <v>University Hospital of Wales</v>
      </c>
      <c r="Z124" s="3" t="str">
        <f>VLOOKUP(Y124, 'CWM &amp; Location'!B:D, 3, FALSE)</f>
        <v>Cardiff</v>
      </c>
      <c r="AA124" s="3" t="str">
        <f>IF('Master List'!AK124="", 'Master List'!AJ124, CONCATENATE('Master List'!AJ124, " / ", 'Master List'!AK124))</f>
        <v>Emergency Medicine</v>
      </c>
      <c r="AB124" s="3" t="str">
        <f>'Master List'!AL124</f>
        <v>Dr Munawar Al-Mudhaffar</v>
      </c>
      <c r="AC124" s="3" t="str">
        <f>'Master List'!AO124</f>
        <v>University Hospital of Wales</v>
      </c>
      <c r="AD124" s="5" t="str">
        <f>VLOOKUP(AC124, 'CWM &amp; Location'!B:D, 3, FALSE)</f>
        <v>Cardiff</v>
      </c>
      <c r="AE124" s="3" t="str">
        <f>IF('Master List'!AQ124="", 'Master List'!AP124, CONCATENATE('Master List'!AP124, " / ", 'Master List'!AQ124))</f>
        <v>Obstetrics and Gynaecology</v>
      </c>
      <c r="AF124" s="3" t="str">
        <f>'Master List'!AR124</f>
        <v>Dr Anna Darbhamulla</v>
      </c>
      <c r="AG124" s="3" t="str">
        <f>'Master List'!AU124</f>
        <v xml:space="preserve">University Hospital Llandough </v>
      </c>
      <c r="AH124" s="3" t="str">
        <f>VLOOKUP(AG124, 'CWM &amp; Location'!B:D, 3, FALSE)</f>
        <v>Penarth</v>
      </c>
      <c r="AI124" s="3" t="str">
        <f>IF('Master List'!AW124="", 'Master List'!AV124, CONCATENATE('Master List'!AV124, " / ", 'Master List'!AW124))</f>
        <v>Trauma and Orthopaedic Surgery</v>
      </c>
      <c r="AJ124" s="3" t="str">
        <f>'Master List'!AX124</f>
        <v>Mr Stephen Jones</v>
      </c>
      <c r="AK124" s="5" t="str">
        <f>IF('Master List'!BA124="", "", 'Master List'!BA124)</f>
        <v/>
      </c>
      <c r="AL124" s="5" t="str">
        <f>IF(AK124="", "", VLOOKUP(AK124, 'CWM &amp; Location'!B:D, 3, FALSE))</f>
        <v/>
      </c>
      <c r="AM124" s="5" t="str">
        <f>IF('Master List'!BB124="", "", 'Master List'!BB124)</f>
        <v/>
      </c>
      <c r="AN124" s="5" t="str">
        <f>IF('Master List'!BC124="", "", 'Master List'!BC124)</f>
        <v/>
      </c>
    </row>
    <row r="125" spans="1:40" ht="29.25" customHeight="1" x14ac:dyDescent="0.25">
      <c r="A125" s="3" t="str">
        <f>'Master List'!A125</f>
        <v>SFP-Edu</v>
      </c>
      <c r="B125" s="3" t="str">
        <f>'Master List'!D125</f>
        <v>NFP/7A4/042a</v>
      </c>
      <c r="C125" s="3" t="str">
        <f>'Master List'!E125</f>
        <v>WAL/FP/042a</v>
      </c>
      <c r="D125" s="4">
        <v>1</v>
      </c>
      <c r="E125" s="71" t="str">
        <f>CONCATENATE("F1: ",J125,", ",N125,", ",R125,IF(V125="","",", "),IF(V125="","",V125),IF(V125="",""," ("),IF(V125="","",'Master List'!B125),IF(V125="","",")")," | F2: ",AA125,", ",AE125,", ",AI125,IF(AM125="","",", "),IF(AM125="","",AM125),IF(AM125="",""," ("),IF(AM125="","",'Master List'!C125),IF(AM125="","",")"))</f>
        <v>F1: General (Internal) Medicine / Gastroenterology, Urology, Paediatrics | F2: General Practice, General Surgery / Vascular Surgery, Obstetrics and Gynaecology, Near Peer Teaching (SFP)</v>
      </c>
      <c r="F125" s="5" t="str">
        <f>'Master List'!H125</f>
        <v>Cardiff &amp; Vale University Health Board</v>
      </c>
      <c r="G125" s="5" t="str">
        <f>'Master List'!F125</f>
        <v xml:space="preserve">Dr Clare Tibbatts </v>
      </c>
      <c r="H125" s="3" t="str">
        <f>'Master List'!I125</f>
        <v xml:space="preserve">University Hospital Llandough </v>
      </c>
      <c r="I125" s="3" t="str">
        <f>VLOOKUP(H125, 'CWM &amp; Location'!B:D, 3, FALSE)</f>
        <v>Penarth</v>
      </c>
      <c r="J125" s="3" t="str">
        <f>IF('Master List'!K125="", 'Master List'!J125, CONCATENATE('Master List'!J125, " / ", 'Master List'!K125))</f>
        <v>General (Internal) Medicine / Gastroenterology</v>
      </c>
      <c r="K125" s="3" t="str">
        <f>'Master List'!L125</f>
        <v xml:space="preserve">Dr Clare Tibbatts </v>
      </c>
      <c r="L125" s="3" t="str">
        <f>'Master List'!O125</f>
        <v>University Hospital of Wales</v>
      </c>
      <c r="M125" s="3" t="str">
        <f>VLOOKUP(L125, 'CWM &amp; Location'!B:D, 3, FALSE)</f>
        <v>Cardiff</v>
      </c>
      <c r="N125" s="3" t="str">
        <f>IF('Master List'!Q125="", 'Master List'!P125, CONCATENATE('Master List'!P125, " / ", 'Master List'!Q125))</f>
        <v>Urology</v>
      </c>
      <c r="O125" s="3" t="str">
        <f>'Master List'!R125</f>
        <v xml:space="preserve">Mr Oleg Tatarov </v>
      </c>
      <c r="P125" s="3" t="str">
        <f>'Master List'!U125</f>
        <v>University Hospital of Wales</v>
      </c>
      <c r="Q125" s="3" t="str">
        <f>VLOOKUP(P125, 'CWM &amp; Location'!B:D, 3, FALSE)</f>
        <v>Cardiff</v>
      </c>
      <c r="R125" s="3" t="str">
        <f>IF('Master List'!W125="", 'Master List'!V125, CONCATENATE('Master List'!V125, " / ", 'Master List'!W125))</f>
        <v>Paediatrics</v>
      </c>
      <c r="S125" s="3" t="str">
        <f>'Master List'!X125</f>
        <v>Dr Johann te Water Naude</v>
      </c>
      <c r="T125" s="5" t="str">
        <f>IF('Master List'!AA125="", "", 'Master List'!AA125)</f>
        <v/>
      </c>
      <c r="U125" s="5" t="str">
        <f>IF(T125="", "", VLOOKUP(T125, 'CWM &amp; Location'!B:D, 3, FALSE))</f>
        <v/>
      </c>
      <c r="V125" s="5" t="str">
        <f>IF('Master List'!AB125="", "", 'Master List'!AB125)</f>
        <v/>
      </c>
      <c r="W125" s="5" t="str">
        <f>IF('Master List'!AC125="", "", 'Master List'!AC125)</f>
        <v/>
      </c>
      <c r="X125" s="5" t="str">
        <f>IF('Master List'!AF125="", "Supervisor to be confirmed", 'Master List'!AF125)</f>
        <v>Dr Roger Morris</v>
      </c>
      <c r="Y125" s="3" t="str">
        <f>'Master List'!AI125</f>
        <v>Llanedeyrn Health Centre</v>
      </c>
      <c r="Z125" s="3" t="str">
        <f>VLOOKUP(Y125, 'CWM &amp; Location'!B:D, 3, FALSE)</f>
        <v>Cardiff</v>
      </c>
      <c r="AA125" s="3" t="str">
        <f>IF('Master List'!AK125="", 'Master List'!AJ125, CONCATENATE('Master List'!AJ125, " / ", 'Master List'!AK125))</f>
        <v>General Practice</v>
      </c>
      <c r="AB125" s="3" t="str">
        <f>'Master List'!AL125</f>
        <v>Dr Roger Morris</v>
      </c>
      <c r="AC125" s="3" t="str">
        <f>'Master List'!AO125</f>
        <v>University Hospital of Wales</v>
      </c>
      <c r="AD125" s="5" t="str">
        <f>VLOOKUP(AC125, 'CWM &amp; Location'!B:D, 3, FALSE)</f>
        <v>Cardiff</v>
      </c>
      <c r="AE125" s="3" t="str">
        <f>IF('Master List'!AQ125="", 'Master List'!AP125, CONCATENATE('Master List'!AP125, " / ", 'Master List'!AQ125))</f>
        <v>General Surgery / Vascular Surgery</v>
      </c>
      <c r="AF125" s="3" t="str">
        <f>'Master List'!AR125</f>
        <v>Miss Susan Hill</v>
      </c>
      <c r="AG125" s="3" t="str">
        <f>'Master List'!AU125</f>
        <v>University Hospital of Wales</v>
      </c>
      <c r="AH125" s="3" t="str">
        <f>VLOOKUP(AG125, 'CWM &amp; Location'!B:D, 3, FALSE)</f>
        <v>Cardiff</v>
      </c>
      <c r="AI125" s="3" t="str">
        <f>IF('Master List'!AW125="", 'Master List'!AV125, CONCATENATE('Master List'!AV125, " / ", 'Master List'!AW125))</f>
        <v>Obstetrics and Gynaecology</v>
      </c>
      <c r="AJ125" s="3" t="str">
        <f>'Master List'!AX125</f>
        <v>Dr Anju Sinha</v>
      </c>
      <c r="AK125" s="5" t="str">
        <f>IF('Master List'!BA125="", "", 'Master List'!BA125)</f>
        <v>Llanedeyrn Health Centre</v>
      </c>
      <c r="AL125" s="5" t="str">
        <f>IF(AK125="", "", VLOOKUP(AK125, 'CWM &amp; Location'!B:D, 3, FALSE))</f>
        <v>Cardiff</v>
      </c>
      <c r="AM125" s="5" t="str">
        <f>IF('Master List'!BB125="", "", 'Master List'!BB125)</f>
        <v>Near Peer Teaching</v>
      </c>
      <c r="AN125" s="5" t="str">
        <f>IF('Master List'!BC125="", "", 'Master List'!BC125)</f>
        <v>Dr Roger Morris</v>
      </c>
    </row>
    <row r="126" spans="1:40" ht="29.25" customHeight="1" x14ac:dyDescent="0.25">
      <c r="A126" s="3" t="str">
        <f>'Master List'!A126</f>
        <v>SFP-Edu</v>
      </c>
      <c r="B126" s="3" t="str">
        <f>'Master List'!D126</f>
        <v>NFP/7A4/042b</v>
      </c>
      <c r="C126" s="3" t="str">
        <f>'Master List'!E126</f>
        <v>WAL/FP/042b</v>
      </c>
      <c r="D126" s="4">
        <v>1</v>
      </c>
      <c r="E126" s="71" t="str">
        <f>CONCATENATE("F1: ",J126,", ",N126,", ",R126,IF(V126="","",", "),IF(V126="","",V126),IF(V126="",""," ("),IF(V126="","",'Master List'!B126),IF(V126="","",")")," | F2: ",AA126,", ",AE126,", ",AI126,IF(AM126="","",", "),IF(AM126="","",AM126),IF(AM126="",""," ("),IF(AM126="","",'Master List'!C126),IF(AM126="","",")"))</f>
        <v>F1: Paediatrics, General (Internal) Medicine / Gastroenterology, Urology | F2: Obstetrics and Gynaecology, General Practice, General Surgery / Vascular Surgery, Near Peer Teaching (SFP)</v>
      </c>
      <c r="F126" s="5" t="str">
        <f>'Master List'!H126</f>
        <v>Cardiff &amp; Vale University Health Board</v>
      </c>
      <c r="G126" s="5" t="str">
        <f>'Master List'!F126</f>
        <v>Dr Johann te Water Naude</v>
      </c>
      <c r="H126" s="3" t="str">
        <f>'Master List'!I126</f>
        <v>University Hospital of Wales</v>
      </c>
      <c r="I126" s="3" t="str">
        <f>VLOOKUP(H126, 'CWM &amp; Location'!B:D, 3, FALSE)</f>
        <v>Cardiff</v>
      </c>
      <c r="J126" s="3" t="str">
        <f>IF('Master List'!K126="", 'Master List'!J126, CONCATENATE('Master List'!J126, " / ", 'Master List'!K126))</f>
        <v>Paediatrics</v>
      </c>
      <c r="K126" s="3" t="str">
        <f>'Master List'!L126</f>
        <v>Dr Johann te Water Naude</v>
      </c>
      <c r="L126" s="3" t="str">
        <f>'Master List'!O126</f>
        <v xml:space="preserve">University Hospital Llandough </v>
      </c>
      <c r="M126" s="3" t="str">
        <f>VLOOKUP(L126, 'CWM &amp; Location'!B:D, 3, FALSE)</f>
        <v>Penarth</v>
      </c>
      <c r="N126" s="3" t="str">
        <f>IF('Master List'!Q126="", 'Master List'!P126, CONCATENATE('Master List'!P126, " / ", 'Master List'!Q126))</f>
        <v>General (Internal) Medicine / Gastroenterology</v>
      </c>
      <c r="O126" s="3" t="str">
        <f>'Master List'!R126</f>
        <v xml:space="preserve">Dr Clare Tibbatts </v>
      </c>
      <c r="P126" s="3" t="str">
        <f>'Master List'!U126</f>
        <v>University Hospital of Wales</v>
      </c>
      <c r="Q126" s="3" t="str">
        <f>VLOOKUP(P126, 'CWM &amp; Location'!B:D, 3, FALSE)</f>
        <v>Cardiff</v>
      </c>
      <c r="R126" s="3" t="str">
        <f>IF('Master List'!W126="", 'Master List'!V126, CONCATENATE('Master List'!V126, " / ", 'Master List'!W126))</f>
        <v>Urology</v>
      </c>
      <c r="S126" s="3" t="str">
        <f>'Master List'!X126</f>
        <v xml:space="preserve">Mr Oleg Tatarov </v>
      </c>
      <c r="T126" s="5" t="str">
        <f>IF('Master List'!AA126="", "", 'Master List'!AA126)</f>
        <v/>
      </c>
      <c r="U126" s="5" t="str">
        <f>IF(T126="", "", VLOOKUP(T126, 'CWM &amp; Location'!B:D, 3, FALSE))</f>
        <v/>
      </c>
      <c r="V126" s="5" t="str">
        <f>IF('Master List'!AB126="", "", 'Master List'!AB126)</f>
        <v/>
      </c>
      <c r="W126" s="5" t="str">
        <f>IF('Master List'!AC126="", "", 'Master List'!AC126)</f>
        <v/>
      </c>
      <c r="X126" s="5" t="str">
        <f>IF('Master List'!AF126="", "Supervisor to be confirmed", 'Master List'!AF126)</f>
        <v>Dr Anju Sinha</v>
      </c>
      <c r="Y126" s="3" t="str">
        <f>'Master List'!AI126</f>
        <v>University Hospital of Wales</v>
      </c>
      <c r="Z126" s="3" t="str">
        <f>VLOOKUP(Y126, 'CWM &amp; Location'!B:D, 3, FALSE)</f>
        <v>Cardiff</v>
      </c>
      <c r="AA126" s="3" t="str">
        <f>IF('Master List'!AK126="", 'Master List'!AJ126, CONCATENATE('Master List'!AJ126, " / ", 'Master List'!AK126))</f>
        <v>Obstetrics and Gynaecology</v>
      </c>
      <c r="AB126" s="3" t="str">
        <f>'Master List'!AL126</f>
        <v>Dr Anju Sinha</v>
      </c>
      <c r="AC126" s="3" t="str">
        <f>'Master List'!AO126</f>
        <v>Llanedeyrn Health Centre</v>
      </c>
      <c r="AD126" s="5" t="str">
        <f>VLOOKUP(AC126, 'CWM &amp; Location'!B:D, 3, FALSE)</f>
        <v>Cardiff</v>
      </c>
      <c r="AE126" s="3" t="str">
        <f>IF('Master List'!AQ126="", 'Master List'!AP126, CONCATENATE('Master List'!AP126, " / ", 'Master List'!AQ126))</f>
        <v>General Practice</v>
      </c>
      <c r="AF126" s="3" t="str">
        <f>'Master List'!AR126</f>
        <v>Dr Roger Morris</v>
      </c>
      <c r="AG126" s="3" t="str">
        <f>'Master List'!AU126</f>
        <v>University Hospital of Wales</v>
      </c>
      <c r="AH126" s="3" t="str">
        <f>VLOOKUP(AG126, 'CWM &amp; Location'!B:D, 3, FALSE)</f>
        <v>Cardiff</v>
      </c>
      <c r="AI126" s="3" t="str">
        <f>IF('Master List'!AW126="", 'Master List'!AV126, CONCATENATE('Master List'!AV126, " / ", 'Master List'!AW126))</f>
        <v>General Surgery / Vascular Surgery</v>
      </c>
      <c r="AJ126" s="3" t="str">
        <f>'Master List'!AX126</f>
        <v>Miss Susan Hill</v>
      </c>
      <c r="AK126" s="5" t="str">
        <f>IF('Master List'!BA126="", "", 'Master List'!BA126)</f>
        <v>Llanedeyrn Health Centre</v>
      </c>
      <c r="AL126" s="5" t="str">
        <f>IF(AK126="", "", VLOOKUP(AK126, 'CWM &amp; Location'!B:D, 3, FALSE))</f>
        <v>Cardiff</v>
      </c>
      <c r="AM126" s="5" t="str">
        <f>IF('Master List'!BB126="", "", 'Master List'!BB126)</f>
        <v>Near Peer Teaching</v>
      </c>
      <c r="AN126" s="5" t="str">
        <f>IF('Master List'!BC126="", "", 'Master List'!BC126)</f>
        <v>Dr Roger Morris</v>
      </c>
    </row>
    <row r="127" spans="1:40" ht="29.25" customHeight="1" x14ac:dyDescent="0.25">
      <c r="A127" s="3" t="str">
        <f>'Master List'!A127</f>
        <v>SFP-Edu</v>
      </c>
      <c r="B127" s="3" t="str">
        <f>'Master List'!D127</f>
        <v>NFP/7A4/042c</v>
      </c>
      <c r="C127" s="3" t="str">
        <f>'Master List'!E127</f>
        <v>WAL/FP/042c</v>
      </c>
      <c r="D127" s="4">
        <v>1</v>
      </c>
      <c r="E127" s="71" t="str">
        <f>CONCATENATE("F1: ",J127,", ",N127,", ",R127,IF(V127="","",", "),IF(V127="","",V127),IF(V127="",""," ("),IF(V127="","",'Master List'!B127),IF(V127="","",")")," | F2: ",AA127,", ",AE127,", ",AI127,IF(AM127="","",", "),IF(AM127="","",AM127),IF(AM127="",""," ("),IF(AM127="","",'Master List'!C127),IF(AM127="","",")"))</f>
        <v>F1: Urology, Paediatrics, General (Internal) Medicine / Gastroenterology | F2: General Surgery / Vascular Surgery, Obstetrics and Gynaecology, General Practice, Near Peer Teaching (SFP)</v>
      </c>
      <c r="F127" s="5" t="str">
        <f>'Master List'!H127</f>
        <v>Cardiff &amp; Vale University Health Board</v>
      </c>
      <c r="G127" s="5" t="str">
        <f>'Master List'!F127</f>
        <v xml:space="preserve">Mr Oleg Tatarov </v>
      </c>
      <c r="H127" s="3" t="str">
        <f>'Master List'!I127</f>
        <v>University Hospital of Wales</v>
      </c>
      <c r="I127" s="3" t="str">
        <f>VLOOKUP(H127, 'CWM &amp; Location'!B:D, 3, FALSE)</f>
        <v>Cardiff</v>
      </c>
      <c r="J127" s="3" t="str">
        <f>IF('Master List'!K127="", 'Master List'!J127, CONCATENATE('Master List'!J127, " / ", 'Master List'!K127))</f>
        <v>Urology</v>
      </c>
      <c r="K127" s="3" t="str">
        <f>'Master List'!L127</f>
        <v xml:space="preserve">Mr Oleg Tatarov </v>
      </c>
      <c r="L127" s="3" t="str">
        <f>'Master List'!O127</f>
        <v>University Hospital of Wales</v>
      </c>
      <c r="M127" s="3" t="str">
        <f>VLOOKUP(L127, 'CWM &amp; Location'!B:D, 3, FALSE)</f>
        <v>Cardiff</v>
      </c>
      <c r="N127" s="3" t="str">
        <f>IF('Master List'!Q127="", 'Master List'!P127, CONCATENATE('Master List'!P127, " / ", 'Master List'!Q127))</f>
        <v>Paediatrics</v>
      </c>
      <c r="O127" s="3" t="str">
        <f>'Master List'!R127</f>
        <v>Dr Johann te Water Naude</v>
      </c>
      <c r="P127" s="3" t="str">
        <f>'Master List'!U127</f>
        <v xml:space="preserve">University Hospital Llandough </v>
      </c>
      <c r="Q127" s="3" t="str">
        <f>VLOOKUP(P127, 'CWM &amp; Location'!B:D, 3, FALSE)</f>
        <v>Penarth</v>
      </c>
      <c r="R127" s="3" t="str">
        <f>IF('Master List'!W127="", 'Master List'!V127, CONCATENATE('Master List'!V127, " / ", 'Master List'!W127))</f>
        <v>General (Internal) Medicine / Gastroenterology</v>
      </c>
      <c r="S127" s="3" t="str">
        <f>'Master List'!X127</f>
        <v xml:space="preserve">Dr Clare Tibbatts </v>
      </c>
      <c r="T127" s="5" t="str">
        <f>IF('Master List'!AA127="", "", 'Master List'!AA127)</f>
        <v/>
      </c>
      <c r="U127" s="5" t="str">
        <f>IF(T127="", "", VLOOKUP(T127, 'CWM &amp; Location'!B:D, 3, FALSE))</f>
        <v/>
      </c>
      <c r="V127" s="5" t="str">
        <f>IF('Master List'!AB127="", "", 'Master List'!AB127)</f>
        <v/>
      </c>
      <c r="W127" s="5" t="str">
        <f>IF('Master List'!AC127="", "", 'Master List'!AC127)</f>
        <v/>
      </c>
      <c r="X127" s="5" t="str">
        <f>IF('Master List'!AF127="", "Supervisor to be confirmed", 'Master List'!AF127)</f>
        <v>Miss Susan Hill</v>
      </c>
      <c r="Y127" s="3" t="str">
        <f>'Master List'!AI127</f>
        <v>University Hospital of Wales</v>
      </c>
      <c r="Z127" s="3" t="str">
        <f>VLOOKUP(Y127, 'CWM &amp; Location'!B:D, 3, FALSE)</f>
        <v>Cardiff</v>
      </c>
      <c r="AA127" s="3" t="str">
        <f>IF('Master List'!AK127="", 'Master List'!AJ127, CONCATENATE('Master List'!AJ127, " / ", 'Master List'!AK127))</f>
        <v>General Surgery / Vascular Surgery</v>
      </c>
      <c r="AB127" s="3" t="str">
        <f>'Master List'!AL127</f>
        <v>Miss Susan Hill</v>
      </c>
      <c r="AC127" s="3" t="str">
        <f>'Master List'!AO127</f>
        <v>University Hospital of Wales</v>
      </c>
      <c r="AD127" s="5" t="str">
        <f>VLOOKUP(AC127, 'CWM &amp; Location'!B:D, 3, FALSE)</f>
        <v>Cardiff</v>
      </c>
      <c r="AE127" s="3" t="str">
        <f>IF('Master List'!AQ127="", 'Master List'!AP127, CONCATENATE('Master List'!AP127, " / ", 'Master List'!AQ127))</f>
        <v>Obstetrics and Gynaecology</v>
      </c>
      <c r="AF127" s="3" t="str">
        <f>'Master List'!AR127</f>
        <v>Dr Anju Sinha</v>
      </c>
      <c r="AG127" s="3" t="str">
        <f>'Master List'!AU127</f>
        <v>Llanedeyrn Health Centre</v>
      </c>
      <c r="AH127" s="3" t="str">
        <f>VLOOKUP(AG127, 'CWM &amp; Location'!B:D, 3, FALSE)</f>
        <v>Cardiff</v>
      </c>
      <c r="AI127" s="3" t="str">
        <f>IF('Master List'!AW127="", 'Master List'!AV127, CONCATENATE('Master List'!AV127, " / ", 'Master List'!AW127))</f>
        <v>General Practice</v>
      </c>
      <c r="AJ127" s="3" t="str">
        <f>'Master List'!AX127</f>
        <v>Dr Roger Morris</v>
      </c>
      <c r="AK127" s="5" t="str">
        <f>IF('Master List'!BA127="", "", 'Master List'!BA127)</f>
        <v>Llanedeyrn Health Centre</v>
      </c>
      <c r="AL127" s="5" t="str">
        <f>IF(AK127="", "", VLOOKUP(AK127, 'CWM &amp; Location'!B:D, 3, FALSE))</f>
        <v>Cardiff</v>
      </c>
      <c r="AM127" s="5" t="str">
        <f>IF('Master List'!BB127="", "", 'Master List'!BB127)</f>
        <v>Near Peer Teaching</v>
      </c>
      <c r="AN127" s="5" t="str">
        <f>IF('Master List'!BC127="", "", 'Master List'!BC127)</f>
        <v>Dr Roger Morris</v>
      </c>
    </row>
    <row r="128" spans="1:40" ht="29.25" customHeight="1" x14ac:dyDescent="0.25">
      <c r="A128" s="3" t="str">
        <f>'Master List'!A128</f>
        <v>FP</v>
      </c>
      <c r="B128" s="3" t="str">
        <f>'Master List'!D128</f>
        <v>FP/7A4/043a</v>
      </c>
      <c r="C128" s="3" t="str">
        <f>'Master List'!E128</f>
        <v>WAL/FP/043a</v>
      </c>
      <c r="D128" s="4">
        <v>1</v>
      </c>
      <c r="E128" s="71" t="str">
        <f>CONCATENATE("F1: ",J128,", ",N128,", ",R128,IF(V128="","",", "),IF(V128="","",V128),IF(V128="",""," ("),IF(V128="","",'Master List'!B128),IF(V128="","",")")," | F2: ",AA128,", ",AE128,", ",AI128,IF(AM128="","",", "),IF(AM128="","",AM128),IF(AM128="",""," ("),IF(AM128="","",'Master List'!C128),IF(AM128="","",")"))</f>
        <v>F1: General (Internal) Medicine / Infectious Diseases, General Surgery / Upper Gastro-intestinal Surgery, Otolaryngology | F2: General Surgery / Vascular Surgery, Specialty to be confirmed, Acute Internal Medicine</v>
      </c>
      <c r="F128" s="5" t="str">
        <f>'Master List'!H128</f>
        <v>Cardiff &amp; Vale University Health Board</v>
      </c>
      <c r="G128" s="5" t="str">
        <f>'Master List'!F128</f>
        <v>Dr Andrew Freedman</v>
      </c>
      <c r="H128" s="3" t="str">
        <f>'Master List'!I128</f>
        <v>University Hospital of Wales</v>
      </c>
      <c r="I128" s="3" t="str">
        <f>VLOOKUP(H128, 'CWM &amp; Location'!B:D, 3, FALSE)</f>
        <v>Cardiff</v>
      </c>
      <c r="J128" s="3" t="str">
        <f>IF('Master List'!K128="", 'Master List'!J128, CONCATENATE('Master List'!J128, " / ", 'Master List'!K128))</f>
        <v>General (Internal) Medicine / Infectious Diseases</v>
      </c>
      <c r="K128" s="3" t="str">
        <f>'Master List'!L128</f>
        <v>Dr Andrew Freedman</v>
      </c>
      <c r="L128" s="3" t="str">
        <f>'Master List'!O128</f>
        <v>University Hospital of Wales</v>
      </c>
      <c r="M128" s="3" t="str">
        <f>VLOOKUP(L128, 'CWM &amp; Location'!B:D, 3, FALSE)</f>
        <v>Cardiff</v>
      </c>
      <c r="N128" s="3" t="str">
        <f>IF('Master List'!Q128="", 'Master List'!P128, CONCATENATE('Master List'!P128, " / ", 'Master List'!Q128))</f>
        <v>General Surgery / Upper Gastro-intestinal Surgery</v>
      </c>
      <c r="O128" s="3" t="str">
        <f>'Master List'!R128</f>
        <v>Mr Antonio Faliaki</v>
      </c>
      <c r="P128" s="3" t="str">
        <f>'Master List'!U128</f>
        <v>University Hospital of Wales</v>
      </c>
      <c r="Q128" s="3" t="str">
        <f>VLOOKUP(P128, 'CWM &amp; Location'!B:D, 3, FALSE)</f>
        <v>Cardiff</v>
      </c>
      <c r="R128" s="3" t="str">
        <f>IF('Master List'!W128="", 'Master List'!V128, CONCATENATE('Master List'!V128, " / ", 'Master List'!W128))</f>
        <v>Otolaryngology</v>
      </c>
      <c r="S128" s="3" t="str">
        <f>'Master List'!X128</f>
        <v xml:space="preserve">Mr Graham Roblin </v>
      </c>
      <c r="T128" s="5" t="str">
        <f>IF('Master List'!AA128="", "", 'Master List'!AA128)</f>
        <v/>
      </c>
      <c r="U128" s="5" t="str">
        <f>IF(T128="", "", VLOOKUP(T128, 'CWM &amp; Location'!B:D, 3, FALSE))</f>
        <v/>
      </c>
      <c r="V128" s="5" t="str">
        <f>IF('Master List'!AB128="", "", 'Master List'!AB128)</f>
        <v/>
      </c>
      <c r="W128" s="5" t="str">
        <f>IF('Master List'!AC128="", "", 'Master List'!AC128)</f>
        <v/>
      </c>
      <c r="X128" s="5" t="str">
        <f>IF('Master List'!AF128="", "Supervisor to be confirmed", 'Master List'!AF128)</f>
        <v>Mr Huw Davies</v>
      </c>
      <c r="Y128" s="3" t="str">
        <f>'Master List'!AI128</f>
        <v xml:space="preserve">University Hospital Llandough </v>
      </c>
      <c r="Z128" s="3" t="str">
        <f>VLOOKUP(Y128, 'CWM &amp; Location'!B:D, 3, FALSE)</f>
        <v>Penarth</v>
      </c>
      <c r="AA128" s="3" t="str">
        <f>IF('Master List'!AK128="", 'Master List'!AJ128, CONCATENATE('Master List'!AJ128, " / ", 'Master List'!AK128))</f>
        <v>General Surgery / Vascular Surgery</v>
      </c>
      <c r="AB128" s="3" t="str">
        <f>'Master List'!AL128</f>
        <v>Mr Huw Davies</v>
      </c>
      <c r="AC128" s="3" t="str">
        <f>'Master List'!AO128</f>
        <v>Site to be confirmed</v>
      </c>
      <c r="AD128" s="5" t="str">
        <f>VLOOKUP(AC128, 'CWM &amp; Location'!B:D, 3, FALSE)</f>
        <v>Site To Be Confirmed</v>
      </c>
      <c r="AE128" s="3" t="str">
        <f>IF('Master List'!AQ128="", 'Master List'!AP128, CONCATENATE('Master List'!AP128, " / ", 'Master List'!AQ128))</f>
        <v>Specialty to be confirmed</v>
      </c>
      <c r="AF128" s="3" t="str">
        <f>'Master List'!AR128</f>
        <v>Supervisor to be confirmed</v>
      </c>
      <c r="AG128" s="3" t="str">
        <f>'Master List'!AU128</f>
        <v>University Hospital of Wales</v>
      </c>
      <c r="AH128" s="3" t="str">
        <f>VLOOKUP(AG128, 'CWM &amp; Location'!B:D, 3, FALSE)</f>
        <v>Cardiff</v>
      </c>
      <c r="AI128" s="3" t="str">
        <f>IF('Master List'!AW128="", 'Master List'!AV128, CONCATENATE('Master List'!AV128, " / ", 'Master List'!AW128))</f>
        <v>Acute Internal Medicine</v>
      </c>
      <c r="AJ128" s="3" t="str">
        <f>'Master List'!AX128</f>
        <v>Dr Anna de Lloyd</v>
      </c>
      <c r="AK128" s="5" t="str">
        <f>IF('Master List'!BA128="", "", 'Master List'!BA128)</f>
        <v/>
      </c>
      <c r="AL128" s="5" t="str">
        <f>IF(AK128="", "", VLOOKUP(AK128, 'CWM &amp; Location'!B:D, 3, FALSE))</f>
        <v/>
      </c>
      <c r="AM128" s="5" t="str">
        <f>IF('Master List'!BB128="", "", 'Master List'!BB128)</f>
        <v/>
      </c>
      <c r="AN128" s="5" t="str">
        <f>IF('Master List'!BC128="", "", 'Master List'!BC128)</f>
        <v/>
      </c>
    </row>
    <row r="129" spans="1:40" ht="29.25" customHeight="1" x14ac:dyDescent="0.25">
      <c r="A129" s="3" t="str">
        <f>'Master List'!A129</f>
        <v>FP</v>
      </c>
      <c r="B129" s="3" t="str">
        <f>'Master List'!D129</f>
        <v>FP/7A4/043b</v>
      </c>
      <c r="C129" s="3" t="str">
        <f>'Master List'!E129</f>
        <v>WAL/FP/043b</v>
      </c>
      <c r="D129" s="4">
        <v>1</v>
      </c>
      <c r="E129" s="71" t="str">
        <f>CONCATENATE("F1: ",J129,", ",N129,", ",R129,IF(V129="","",", "),IF(V129="","",V129),IF(V129="",""," ("),IF(V129="","",'Master List'!B129),IF(V129="","",")")," | F2: ",AA129,", ",AE129,", ",AI129,IF(AM129="","",", "),IF(AM129="","",AM129),IF(AM129="",""," ("),IF(AM129="","",'Master List'!C129),IF(AM129="","",")"))</f>
        <v>F1: Otolaryngology, General (Internal) Medicine / Infectious Diseases, General Surgery / Upper Gastro-intestinal Surgery | F2: Acute Internal Medicine, General Surgery / Vascular Surgery, Specialty to be confirmed</v>
      </c>
      <c r="F129" s="5" t="str">
        <f>'Master List'!H129</f>
        <v>Cardiff &amp; Vale University Health Board</v>
      </c>
      <c r="G129" s="5" t="str">
        <f>'Master List'!F129</f>
        <v xml:space="preserve">Mr Graham Roblin </v>
      </c>
      <c r="H129" s="3" t="str">
        <f>'Master List'!I129</f>
        <v>University Hospital of Wales</v>
      </c>
      <c r="I129" s="3" t="str">
        <f>VLOOKUP(H129, 'CWM &amp; Location'!B:D, 3, FALSE)</f>
        <v>Cardiff</v>
      </c>
      <c r="J129" s="3" t="str">
        <f>IF('Master List'!K129="", 'Master List'!J129, CONCATENATE('Master List'!J129, " / ", 'Master List'!K129))</f>
        <v>Otolaryngology</v>
      </c>
      <c r="K129" s="3" t="str">
        <f>'Master List'!L129</f>
        <v xml:space="preserve">Mr Graham Roblin </v>
      </c>
      <c r="L129" s="3" t="str">
        <f>'Master List'!O129</f>
        <v>University Hospital of Wales</v>
      </c>
      <c r="M129" s="3" t="str">
        <f>VLOOKUP(L129, 'CWM &amp; Location'!B:D, 3, FALSE)</f>
        <v>Cardiff</v>
      </c>
      <c r="N129" s="3" t="str">
        <f>IF('Master List'!Q129="", 'Master List'!P129, CONCATENATE('Master List'!P129, " / ", 'Master List'!Q129))</f>
        <v>General (Internal) Medicine / Infectious Diseases</v>
      </c>
      <c r="O129" s="3" t="str">
        <f>'Master List'!R129</f>
        <v>Dr Andrew Freedman</v>
      </c>
      <c r="P129" s="3" t="str">
        <f>'Master List'!U129</f>
        <v>University Hospital of Wales</v>
      </c>
      <c r="Q129" s="3" t="str">
        <f>VLOOKUP(P129, 'CWM &amp; Location'!B:D, 3, FALSE)</f>
        <v>Cardiff</v>
      </c>
      <c r="R129" s="3" t="str">
        <f>IF('Master List'!W129="", 'Master List'!V129, CONCATENATE('Master List'!V129, " / ", 'Master List'!W129))</f>
        <v>General Surgery / Upper Gastro-intestinal Surgery</v>
      </c>
      <c r="S129" s="3" t="str">
        <f>'Master List'!X129</f>
        <v>Mr Antonio Faliaki</v>
      </c>
      <c r="T129" s="5" t="str">
        <f>IF('Master List'!AA129="", "", 'Master List'!AA129)</f>
        <v/>
      </c>
      <c r="U129" s="5" t="str">
        <f>IF(T129="", "", VLOOKUP(T129, 'CWM &amp; Location'!B:D, 3, FALSE))</f>
        <v/>
      </c>
      <c r="V129" s="5" t="str">
        <f>IF('Master List'!AB129="", "", 'Master List'!AB129)</f>
        <v/>
      </c>
      <c r="W129" s="5" t="str">
        <f>IF('Master List'!AC129="", "", 'Master List'!AC129)</f>
        <v/>
      </c>
      <c r="X129" s="5" t="str">
        <f>IF('Master List'!AF129="", "Supervisor to be confirmed", 'Master List'!AF129)</f>
        <v>Dr Anna de Lloyd</v>
      </c>
      <c r="Y129" s="3" t="str">
        <f>'Master List'!AI129</f>
        <v>University Hospital of Wales</v>
      </c>
      <c r="Z129" s="3" t="str">
        <f>VLOOKUP(Y129, 'CWM &amp; Location'!B:D, 3, FALSE)</f>
        <v>Cardiff</v>
      </c>
      <c r="AA129" s="3" t="str">
        <f>IF('Master List'!AK129="", 'Master List'!AJ129, CONCATENATE('Master List'!AJ129, " / ", 'Master List'!AK129))</f>
        <v>Acute Internal Medicine</v>
      </c>
      <c r="AB129" s="3" t="str">
        <f>'Master List'!AL129</f>
        <v>Dr Anna de Lloyd</v>
      </c>
      <c r="AC129" s="3" t="str">
        <f>'Master List'!AO129</f>
        <v xml:space="preserve">University Hospital Llandough </v>
      </c>
      <c r="AD129" s="5" t="str">
        <f>VLOOKUP(AC129, 'CWM &amp; Location'!B:D, 3, FALSE)</f>
        <v>Penarth</v>
      </c>
      <c r="AE129" s="3" t="str">
        <f>IF('Master List'!AQ129="", 'Master List'!AP129, CONCATENATE('Master List'!AP129, " / ", 'Master List'!AQ129))</f>
        <v>General Surgery / Vascular Surgery</v>
      </c>
      <c r="AF129" s="3" t="str">
        <f>'Master List'!AR129</f>
        <v>Mr Huw Davies</v>
      </c>
      <c r="AG129" s="3" t="str">
        <f>'Master List'!AU129</f>
        <v>Site to be confirmed</v>
      </c>
      <c r="AH129" s="3" t="str">
        <f>VLOOKUP(AG129, 'CWM &amp; Location'!B:D, 3, FALSE)</f>
        <v>Site To Be Confirmed</v>
      </c>
      <c r="AI129" s="3" t="str">
        <f>IF('Master List'!AW129="", 'Master List'!AV129, CONCATENATE('Master List'!AV129, " / ", 'Master List'!AW129))</f>
        <v>Specialty to be confirmed</v>
      </c>
      <c r="AJ129" s="3" t="str">
        <f>'Master List'!AX129</f>
        <v>Supervisor to be confirmed</v>
      </c>
      <c r="AK129" s="5" t="str">
        <f>IF('Master List'!BA129="", "", 'Master List'!BA129)</f>
        <v/>
      </c>
      <c r="AL129" s="5" t="str">
        <f>IF(AK129="", "", VLOOKUP(AK129, 'CWM &amp; Location'!B:D, 3, FALSE))</f>
        <v/>
      </c>
      <c r="AM129" s="5" t="str">
        <f>IF('Master List'!BB129="", "", 'Master List'!BB129)</f>
        <v/>
      </c>
      <c r="AN129" s="5" t="str">
        <f>IF('Master List'!BC129="", "", 'Master List'!BC129)</f>
        <v/>
      </c>
    </row>
    <row r="130" spans="1:40" ht="29.25" customHeight="1" x14ac:dyDescent="0.25">
      <c r="A130" s="3" t="str">
        <f>'Master List'!A130</f>
        <v>FP</v>
      </c>
      <c r="B130" s="3" t="str">
        <f>'Master List'!D130</f>
        <v>FP/7A4/043c</v>
      </c>
      <c r="C130" s="3" t="str">
        <f>'Master List'!E130</f>
        <v>WAL/FP/043c</v>
      </c>
      <c r="D130" s="4">
        <v>1</v>
      </c>
      <c r="E130" s="71" t="str">
        <f>CONCATENATE("F1: ",J130,", ",N130,", ",R130,IF(V130="","",", "),IF(V130="","",V130),IF(V130="",""," ("),IF(V130="","",'Master List'!B130),IF(V130="","",")")," | F2: ",AA130,", ",AE130,", ",AI130,IF(AM130="","",", "),IF(AM130="","",AM130),IF(AM130="",""," ("),IF(AM130="","",'Master List'!C130),IF(AM130="","",")"))</f>
        <v>F1: General Surgery / Upper Gastro-intestinal Surgery, Otolaryngology, General (Internal) Medicine / Infectious Diseases | F2: Specialty to be confirmed, Acute Internal Medicine, General Surgery / Vascular Surgery</v>
      </c>
      <c r="F130" s="5" t="str">
        <f>'Master List'!H130</f>
        <v>Cardiff &amp; Vale University Health Board</v>
      </c>
      <c r="G130" s="5" t="str">
        <f>'Master List'!F130</f>
        <v>Mr Antonio Faliaki</v>
      </c>
      <c r="H130" s="3" t="str">
        <f>'Master List'!I130</f>
        <v>University Hospital of Wales</v>
      </c>
      <c r="I130" s="3" t="str">
        <f>VLOOKUP(H130, 'CWM &amp; Location'!B:D, 3, FALSE)</f>
        <v>Cardiff</v>
      </c>
      <c r="J130" s="3" t="str">
        <f>IF('Master List'!K130="", 'Master List'!J130, CONCATENATE('Master List'!J130, " / ", 'Master List'!K130))</f>
        <v>General Surgery / Upper Gastro-intestinal Surgery</v>
      </c>
      <c r="K130" s="3" t="str">
        <f>'Master List'!L130</f>
        <v>Mr Antonio Faliaki</v>
      </c>
      <c r="L130" s="3" t="str">
        <f>'Master List'!O130</f>
        <v>University Hospital of Wales</v>
      </c>
      <c r="M130" s="3" t="str">
        <f>VLOOKUP(L130, 'CWM &amp; Location'!B:D, 3, FALSE)</f>
        <v>Cardiff</v>
      </c>
      <c r="N130" s="3" t="str">
        <f>IF('Master List'!Q130="", 'Master List'!P130, CONCATENATE('Master List'!P130, " / ", 'Master List'!Q130))</f>
        <v>Otolaryngology</v>
      </c>
      <c r="O130" s="3" t="str">
        <f>'Master List'!R130</f>
        <v xml:space="preserve">Mr Graham Roblin </v>
      </c>
      <c r="P130" s="3" t="str">
        <f>'Master List'!U130</f>
        <v>University Hospital of Wales</v>
      </c>
      <c r="Q130" s="3" t="str">
        <f>VLOOKUP(P130, 'CWM &amp; Location'!B:D, 3, FALSE)</f>
        <v>Cardiff</v>
      </c>
      <c r="R130" s="3" t="str">
        <f>IF('Master List'!W130="", 'Master List'!V130, CONCATENATE('Master List'!V130, " / ", 'Master List'!W130))</f>
        <v>General (Internal) Medicine / Infectious Diseases</v>
      </c>
      <c r="S130" s="3" t="str">
        <f>'Master List'!X130</f>
        <v>Dr Andrew Freedman</v>
      </c>
      <c r="T130" s="5" t="str">
        <f>IF('Master List'!AA130="", "", 'Master List'!AA130)</f>
        <v/>
      </c>
      <c r="U130" s="5" t="str">
        <f>IF(T130="", "", VLOOKUP(T130, 'CWM &amp; Location'!B:D, 3, FALSE))</f>
        <v/>
      </c>
      <c r="V130" s="5" t="str">
        <f>IF('Master List'!AB130="", "", 'Master List'!AB130)</f>
        <v/>
      </c>
      <c r="W130" s="5" t="str">
        <f>IF('Master List'!AC130="", "", 'Master List'!AC130)</f>
        <v/>
      </c>
      <c r="X130" s="5" t="str">
        <f>IF('Master List'!AF130="", "Supervisor to be confirmed", 'Master List'!AF130)</f>
        <v>Supervisor to be confirmed</v>
      </c>
      <c r="Y130" s="3" t="str">
        <f>'Master List'!AI130</f>
        <v>Site to be confirmed</v>
      </c>
      <c r="Z130" s="3" t="str">
        <f>VLOOKUP(Y130, 'CWM &amp; Location'!B:D, 3, FALSE)</f>
        <v>Site To Be Confirmed</v>
      </c>
      <c r="AA130" s="3" t="str">
        <f>IF('Master List'!AK130="", 'Master List'!AJ130, CONCATENATE('Master List'!AJ130, " / ", 'Master List'!AK130))</f>
        <v>Specialty to be confirmed</v>
      </c>
      <c r="AB130" s="3" t="str">
        <f>'Master List'!AL130</f>
        <v>Supervisor to be confirmed</v>
      </c>
      <c r="AC130" s="3" t="str">
        <f>'Master List'!AO130</f>
        <v>University Hospital of Wales</v>
      </c>
      <c r="AD130" s="5" t="str">
        <f>VLOOKUP(AC130, 'CWM &amp; Location'!B:D, 3, FALSE)</f>
        <v>Cardiff</v>
      </c>
      <c r="AE130" s="3" t="str">
        <f>IF('Master List'!AQ130="", 'Master List'!AP130, CONCATENATE('Master List'!AP130, " / ", 'Master List'!AQ130))</f>
        <v>Acute Internal Medicine</v>
      </c>
      <c r="AF130" s="3" t="str">
        <f>'Master List'!AR130</f>
        <v>Dr Anna de Lloyd</v>
      </c>
      <c r="AG130" s="3" t="str">
        <f>'Master List'!AU130</f>
        <v xml:space="preserve">University Hospital Llandough </v>
      </c>
      <c r="AH130" s="3" t="str">
        <f>VLOOKUP(AG130, 'CWM &amp; Location'!B:D, 3, FALSE)</f>
        <v>Penarth</v>
      </c>
      <c r="AI130" s="3" t="str">
        <f>IF('Master List'!AW130="", 'Master List'!AV130, CONCATENATE('Master List'!AV130, " / ", 'Master List'!AW130))</f>
        <v>General Surgery / Vascular Surgery</v>
      </c>
      <c r="AJ130" s="3" t="str">
        <f>'Master List'!AX130</f>
        <v>Mr Huw Davies</v>
      </c>
      <c r="AK130" s="5" t="str">
        <f>IF('Master List'!BA130="", "", 'Master List'!BA130)</f>
        <v/>
      </c>
      <c r="AL130" s="5" t="str">
        <f>IF(AK130="", "", VLOOKUP(AK130, 'CWM &amp; Location'!B:D, 3, FALSE))</f>
        <v/>
      </c>
      <c r="AM130" s="5" t="str">
        <f>IF('Master List'!BB130="", "", 'Master List'!BB130)</f>
        <v/>
      </c>
      <c r="AN130" s="5" t="str">
        <f>IF('Master List'!BC130="", "", 'Master List'!BC130)</f>
        <v/>
      </c>
    </row>
    <row r="131" spans="1:40" ht="29.25" customHeight="1" x14ac:dyDescent="0.25">
      <c r="A131" s="3" t="str">
        <f>'Master List'!A131</f>
        <v>FP</v>
      </c>
      <c r="B131" s="3" t="str">
        <f>'Master List'!D131</f>
        <v>FP/7A4/044a</v>
      </c>
      <c r="C131" s="3" t="str">
        <f>'Master List'!E131</f>
        <v>WAL/FP/044a</v>
      </c>
      <c r="D131" s="4">
        <v>1</v>
      </c>
      <c r="E131" s="71" t="str">
        <f>CONCATENATE("F1: ",J131,", ",N131,", ",R131,IF(V131="","",", "),IF(V131="","",V131),IF(V131="",""," ("),IF(V131="","",'Master List'!B131),IF(V131="","",")")," | F2: ",AA131,", ",AE131,", ",AI131,IF(AM131="","",", "),IF(AM131="","",AM131),IF(AM131="",""," ("),IF(AM131="","",'Master List'!C131),IF(AM131="","",")"))</f>
        <v>F1: General (Internal) Medicine / Endocrinology and Diabetes Mellitus, General Surgery / Hepato-Pancreatico-Biliary Surgery, General (Internal) Medicine / Medical Assessment Unit | F2: Trauma and Orthopaedic Surgery, Renal Medicine, General Surgery / Colorectal Surgery</v>
      </c>
      <c r="F131" s="5" t="str">
        <f>'Master List'!H131</f>
        <v>Cardiff &amp; Vale University Health Board</v>
      </c>
      <c r="G131" s="5" t="str">
        <f>'Master List'!F131</f>
        <v xml:space="preserve">Dr Andrew Lansdown </v>
      </c>
      <c r="H131" s="3" t="str">
        <f>'Master List'!I131</f>
        <v>University Hospital of Wales</v>
      </c>
      <c r="I131" s="3" t="str">
        <f>VLOOKUP(H131, 'CWM &amp; Location'!B:D, 3, FALSE)</f>
        <v>Cardiff</v>
      </c>
      <c r="J131" s="3" t="str">
        <f>IF('Master List'!K131="", 'Master List'!J131, CONCATENATE('Master List'!J131, " / ", 'Master List'!K131))</f>
        <v>General (Internal) Medicine / Endocrinology and Diabetes Mellitus</v>
      </c>
      <c r="K131" s="3" t="str">
        <f>'Master List'!L131</f>
        <v xml:space="preserve">Dr Andrew Lansdown </v>
      </c>
      <c r="L131" s="3" t="str">
        <f>'Master List'!O131</f>
        <v>University Hospital of Wales</v>
      </c>
      <c r="M131" s="3" t="str">
        <f>VLOOKUP(L131, 'CWM &amp; Location'!B:D, 3, FALSE)</f>
        <v>Cardiff</v>
      </c>
      <c r="N131" s="3" t="str">
        <f>IF('Master List'!Q131="", 'Master List'!P131, CONCATENATE('Master List'!P131, " / ", 'Master List'!Q131))</f>
        <v>General Surgery / Hepato-Pancreatico-Biliary Surgery</v>
      </c>
      <c r="O131" s="3" t="str">
        <f>'Master List'!R131</f>
        <v>Mr Nagappan Kumar</v>
      </c>
      <c r="P131" s="3" t="str">
        <f>'Master List'!U131</f>
        <v>University Hospital of Wales</v>
      </c>
      <c r="Q131" s="3" t="str">
        <f>VLOOKUP(P131, 'CWM &amp; Location'!B:D, 3, FALSE)</f>
        <v>Cardiff</v>
      </c>
      <c r="R131" s="3" t="str">
        <f>IF('Master List'!W131="", 'Master List'!V131, CONCATENATE('Master List'!V131, " / ", 'Master List'!W131))</f>
        <v>General (Internal) Medicine / Medical Assessment Unit</v>
      </c>
      <c r="S131" s="3" t="str">
        <f>'Master List'!X131</f>
        <v xml:space="preserve">Dr Maitrayee Choudhury </v>
      </c>
      <c r="T131" s="5" t="str">
        <f>IF('Master List'!AA131="", "", 'Master List'!AA131)</f>
        <v/>
      </c>
      <c r="U131" s="5" t="str">
        <f>IF(T131="", "", VLOOKUP(T131, 'CWM &amp; Location'!B:D, 3, FALSE))</f>
        <v/>
      </c>
      <c r="V131" s="5" t="str">
        <f>IF('Master List'!AB131="", "", 'Master List'!AB131)</f>
        <v/>
      </c>
      <c r="W131" s="5" t="str">
        <f>IF('Master List'!AC131="", "", 'Master List'!AC131)</f>
        <v/>
      </c>
      <c r="X131" s="5" t="str">
        <f>IF('Master List'!AF131="", "Supervisor to be confirmed", 'Master List'!AF131)</f>
        <v>Miss Tamsin Wilkinson</v>
      </c>
      <c r="Y131" s="3" t="str">
        <f>'Master List'!AI131</f>
        <v xml:space="preserve">University Hospital Llandough </v>
      </c>
      <c r="Z131" s="3" t="str">
        <f>VLOOKUP(Y131, 'CWM &amp; Location'!B:D, 3, FALSE)</f>
        <v>Penarth</v>
      </c>
      <c r="AA131" s="3" t="str">
        <f>IF('Master List'!AK131="", 'Master List'!AJ131, CONCATENATE('Master List'!AJ131, " / ", 'Master List'!AK131))</f>
        <v>Trauma and Orthopaedic Surgery</v>
      </c>
      <c r="AB131" s="3" t="str">
        <f>'Master List'!AL131</f>
        <v>Miss Tamsin Wilkinson</v>
      </c>
      <c r="AC131" s="3" t="str">
        <f>'Master List'!AO131</f>
        <v>University Hospital of Wales</v>
      </c>
      <c r="AD131" s="5" t="str">
        <f>VLOOKUP(AC131, 'CWM &amp; Location'!B:D, 3, FALSE)</f>
        <v>Cardiff</v>
      </c>
      <c r="AE131" s="3" t="str">
        <f>IF('Master List'!AQ131="", 'Master List'!AP131, CONCATENATE('Master List'!AP131, " / ", 'Master List'!AQ131))</f>
        <v>Renal Medicine</v>
      </c>
      <c r="AF131" s="3" t="str">
        <f>'Master List'!AR131</f>
        <v>Dr Mat Davies</v>
      </c>
      <c r="AG131" s="3" t="str">
        <f>'Master List'!AU131</f>
        <v>University Hospital of Wales</v>
      </c>
      <c r="AH131" s="3" t="str">
        <f>VLOOKUP(AG131, 'CWM &amp; Location'!B:D, 3, FALSE)</f>
        <v>Cardiff</v>
      </c>
      <c r="AI131" s="3" t="str">
        <f>IF('Master List'!AW131="", 'Master List'!AV131, CONCATENATE('Master List'!AV131, " / ", 'Master List'!AW131))</f>
        <v>General Surgery / Colorectal Surgery</v>
      </c>
      <c r="AJ131" s="3" t="str">
        <f>'Master List'!AX131</f>
        <v>Mr Michael Davies</v>
      </c>
      <c r="AK131" s="5" t="str">
        <f>IF('Master List'!BA131="", "", 'Master List'!BA131)</f>
        <v/>
      </c>
      <c r="AL131" s="5" t="str">
        <f>IF(AK131="", "", VLOOKUP(AK131, 'CWM &amp; Location'!B:D, 3, FALSE))</f>
        <v/>
      </c>
      <c r="AM131" s="5" t="str">
        <f>IF('Master List'!BB131="", "", 'Master List'!BB131)</f>
        <v/>
      </c>
      <c r="AN131" s="5" t="str">
        <f>IF('Master List'!BC131="", "", 'Master List'!BC131)</f>
        <v/>
      </c>
    </row>
    <row r="132" spans="1:40" ht="29.25" customHeight="1" x14ac:dyDescent="0.25">
      <c r="A132" s="3" t="str">
        <f>'Master List'!A132</f>
        <v>FP</v>
      </c>
      <c r="B132" s="3" t="str">
        <f>'Master List'!D132</f>
        <v>FP/7A4/044b</v>
      </c>
      <c r="C132" s="3" t="str">
        <f>'Master List'!E132</f>
        <v>WAL/FP/044b</v>
      </c>
      <c r="D132" s="4">
        <v>1</v>
      </c>
      <c r="E132" s="71" t="str">
        <f>CONCATENATE("F1: ",J132,", ",N132,", ",R132,IF(V132="","",", "),IF(V132="","",V132),IF(V132="",""," ("),IF(V132="","",'Master List'!B132),IF(V132="","",")")," | F2: ",AA132,", ",AE132,", ",AI132,IF(AM132="","",", "),IF(AM132="","",AM132),IF(AM132="",""," ("),IF(AM132="","",'Master List'!C132),IF(AM132="","",")"))</f>
        <v>F1: General (Internal) Medicine / Medical Assessment Unit, General (Internal) Medicine / Endocrinology and Diabetes Mellitus, General Surgery / Hepato-Pancreatico-Biliary Surgery | F2: General Surgery / Colorectal Surgery, Trauma and Orthopaedic Surgery, Renal Medicine</v>
      </c>
      <c r="F132" s="5" t="str">
        <f>'Master List'!H132</f>
        <v>Cardiff &amp; Vale University Health Board</v>
      </c>
      <c r="G132" s="5" t="str">
        <f>'Master List'!F132</f>
        <v xml:space="preserve">Dr Maitrayee Choudhury </v>
      </c>
      <c r="H132" s="3" t="str">
        <f>'Master List'!I132</f>
        <v>University Hospital of Wales</v>
      </c>
      <c r="I132" s="3" t="str">
        <f>VLOOKUP(H132, 'CWM &amp; Location'!B:D, 3, FALSE)</f>
        <v>Cardiff</v>
      </c>
      <c r="J132" s="3" t="str">
        <f>IF('Master List'!K132="", 'Master List'!J132, CONCATENATE('Master List'!J132, " / ", 'Master List'!K132))</f>
        <v>General (Internal) Medicine / Medical Assessment Unit</v>
      </c>
      <c r="K132" s="3" t="str">
        <f>'Master List'!L132</f>
        <v xml:space="preserve">Dr Maitrayee Choudhury </v>
      </c>
      <c r="L132" s="3" t="str">
        <f>'Master List'!O132</f>
        <v>University Hospital of Wales</v>
      </c>
      <c r="M132" s="3" t="str">
        <f>VLOOKUP(L132, 'CWM &amp; Location'!B:D, 3, FALSE)</f>
        <v>Cardiff</v>
      </c>
      <c r="N132" s="3" t="str">
        <f>IF('Master List'!Q132="", 'Master List'!P132, CONCATENATE('Master List'!P132, " / ", 'Master List'!Q132))</f>
        <v>General (Internal) Medicine / Endocrinology and Diabetes Mellitus</v>
      </c>
      <c r="O132" s="3" t="str">
        <f>'Master List'!R132</f>
        <v xml:space="preserve">Dr Andrew Lansdown </v>
      </c>
      <c r="P132" s="3" t="str">
        <f>'Master List'!U132</f>
        <v>University Hospital of Wales</v>
      </c>
      <c r="Q132" s="3" t="str">
        <f>VLOOKUP(P132, 'CWM &amp; Location'!B:D, 3, FALSE)</f>
        <v>Cardiff</v>
      </c>
      <c r="R132" s="3" t="str">
        <f>IF('Master List'!W132="", 'Master List'!V132, CONCATENATE('Master List'!V132, " / ", 'Master List'!W132))</f>
        <v>General Surgery / Hepato-Pancreatico-Biliary Surgery</v>
      </c>
      <c r="S132" s="3" t="str">
        <f>'Master List'!X132</f>
        <v>Mr Nagappan Kumar</v>
      </c>
      <c r="T132" s="5" t="str">
        <f>IF('Master List'!AA132="", "", 'Master List'!AA132)</f>
        <v/>
      </c>
      <c r="U132" s="5" t="str">
        <f>IF(T132="", "", VLOOKUP(T132, 'CWM &amp; Location'!B:D, 3, FALSE))</f>
        <v/>
      </c>
      <c r="V132" s="5" t="str">
        <f>IF('Master List'!AB132="", "", 'Master List'!AB132)</f>
        <v/>
      </c>
      <c r="W132" s="5" t="str">
        <f>IF('Master List'!AC132="", "", 'Master List'!AC132)</f>
        <v/>
      </c>
      <c r="X132" s="5" t="str">
        <f>IF('Master List'!AF132="", "Supervisor to be confirmed", 'Master List'!AF132)</f>
        <v>Mr Michael Davies</v>
      </c>
      <c r="Y132" s="3" t="str">
        <f>'Master List'!AI132</f>
        <v>University Hospital of Wales</v>
      </c>
      <c r="Z132" s="3" t="str">
        <f>VLOOKUP(Y132, 'CWM &amp; Location'!B:D, 3, FALSE)</f>
        <v>Cardiff</v>
      </c>
      <c r="AA132" s="3" t="str">
        <f>IF('Master List'!AK132="", 'Master List'!AJ132, CONCATENATE('Master List'!AJ132, " / ", 'Master List'!AK132))</f>
        <v>General Surgery / Colorectal Surgery</v>
      </c>
      <c r="AB132" s="3" t="str">
        <f>'Master List'!AL132</f>
        <v>Mr Michael Davies</v>
      </c>
      <c r="AC132" s="3" t="str">
        <f>'Master List'!AO132</f>
        <v xml:space="preserve">University Hospital Llandough </v>
      </c>
      <c r="AD132" s="5" t="str">
        <f>VLOOKUP(AC132, 'CWM &amp; Location'!B:D, 3, FALSE)</f>
        <v>Penarth</v>
      </c>
      <c r="AE132" s="3" t="str">
        <f>IF('Master List'!AQ132="", 'Master List'!AP132, CONCATENATE('Master List'!AP132, " / ", 'Master List'!AQ132))</f>
        <v>Trauma and Orthopaedic Surgery</v>
      </c>
      <c r="AF132" s="3" t="str">
        <f>'Master List'!AR132</f>
        <v>Miss Tamsin Wilkinson</v>
      </c>
      <c r="AG132" s="3" t="str">
        <f>'Master List'!AU132</f>
        <v>University Hospital of Wales</v>
      </c>
      <c r="AH132" s="3" t="str">
        <f>VLOOKUP(AG132, 'CWM &amp; Location'!B:D, 3, FALSE)</f>
        <v>Cardiff</v>
      </c>
      <c r="AI132" s="3" t="str">
        <f>IF('Master List'!AW132="", 'Master List'!AV132, CONCATENATE('Master List'!AV132, " / ", 'Master List'!AW132))</f>
        <v>Renal Medicine</v>
      </c>
      <c r="AJ132" s="3" t="str">
        <f>'Master List'!AX132</f>
        <v>Dr Mat Davies</v>
      </c>
      <c r="AK132" s="5" t="str">
        <f>IF('Master List'!BA132="", "", 'Master List'!BA132)</f>
        <v/>
      </c>
      <c r="AL132" s="5" t="str">
        <f>IF(AK132="", "", VLOOKUP(AK132, 'CWM &amp; Location'!B:D, 3, FALSE))</f>
        <v/>
      </c>
      <c r="AM132" s="5" t="str">
        <f>IF('Master List'!BB132="", "", 'Master List'!BB132)</f>
        <v/>
      </c>
      <c r="AN132" s="5" t="str">
        <f>IF('Master List'!BC132="", "", 'Master List'!BC132)</f>
        <v/>
      </c>
    </row>
    <row r="133" spans="1:40" ht="29.25" customHeight="1" x14ac:dyDescent="0.25">
      <c r="A133" s="3" t="str">
        <f>'Master List'!A133</f>
        <v>FP</v>
      </c>
      <c r="B133" s="3" t="str">
        <f>'Master List'!D133</f>
        <v>FP/7A4/044c</v>
      </c>
      <c r="C133" s="3" t="str">
        <f>'Master List'!E133</f>
        <v>WAL/FP/044c</v>
      </c>
      <c r="D133" s="4">
        <v>1</v>
      </c>
      <c r="E133" s="71" t="str">
        <f>CONCATENATE("F1: ",J133,", ",N133,", ",R133,IF(V133="","",", "),IF(V133="","",V133),IF(V133="",""," ("),IF(V133="","",'Master List'!B133),IF(V133="","",")")," | F2: ",AA133,", ",AE133,", ",AI133,IF(AM133="","",", "),IF(AM133="","",AM133),IF(AM133="",""," ("),IF(AM133="","",'Master List'!C133),IF(AM133="","",")"))</f>
        <v>F1: General Surgery / Hepato-Pancreatico-Biliary Surgery, General (Internal) Medicine / Medical Assessment Unit, General (Internal) Medicine / Endocrinology and Diabetes Mellitus | F2: Renal Medicine, General Surgery / Colorectal Surgery, Trauma and Orthopaedic Surgery</v>
      </c>
      <c r="F133" s="5" t="str">
        <f>'Master List'!H133</f>
        <v>Cardiff &amp; Vale University Health Board</v>
      </c>
      <c r="G133" s="5" t="str">
        <f>'Master List'!F133</f>
        <v>Mr Nagappan Kumar</v>
      </c>
      <c r="H133" s="3" t="str">
        <f>'Master List'!I133</f>
        <v>University Hospital of Wales</v>
      </c>
      <c r="I133" s="3" t="str">
        <f>VLOOKUP(H133, 'CWM &amp; Location'!B:D, 3, FALSE)</f>
        <v>Cardiff</v>
      </c>
      <c r="J133" s="3" t="str">
        <f>IF('Master List'!K133="", 'Master List'!J133, CONCATENATE('Master List'!J133, " / ", 'Master List'!K133))</f>
        <v>General Surgery / Hepato-Pancreatico-Biliary Surgery</v>
      </c>
      <c r="K133" s="3" t="str">
        <f>'Master List'!L133</f>
        <v>Mr Nagappan Kumar</v>
      </c>
      <c r="L133" s="3" t="str">
        <f>'Master List'!O133</f>
        <v>University Hospital of Wales</v>
      </c>
      <c r="M133" s="3" t="str">
        <f>VLOOKUP(L133, 'CWM &amp; Location'!B:D, 3, FALSE)</f>
        <v>Cardiff</v>
      </c>
      <c r="N133" s="3" t="str">
        <f>IF('Master List'!Q133="", 'Master List'!P133, CONCATENATE('Master List'!P133, " / ", 'Master List'!Q133))</f>
        <v>General (Internal) Medicine / Medical Assessment Unit</v>
      </c>
      <c r="O133" s="3" t="str">
        <f>'Master List'!R133</f>
        <v xml:space="preserve">Dr Maitrayee Choudhury </v>
      </c>
      <c r="P133" s="3" t="str">
        <f>'Master List'!U133</f>
        <v>University Hospital of Wales</v>
      </c>
      <c r="Q133" s="3" t="str">
        <f>VLOOKUP(P133, 'CWM &amp; Location'!B:D, 3, FALSE)</f>
        <v>Cardiff</v>
      </c>
      <c r="R133" s="3" t="str">
        <f>IF('Master List'!W133="", 'Master List'!V133, CONCATENATE('Master List'!V133, " / ", 'Master List'!W133))</f>
        <v>General (Internal) Medicine / Endocrinology and Diabetes Mellitus</v>
      </c>
      <c r="S133" s="3" t="str">
        <f>'Master List'!X133</f>
        <v xml:space="preserve">Dr Andrew Lansdown </v>
      </c>
      <c r="T133" s="5" t="str">
        <f>IF('Master List'!AA133="", "", 'Master List'!AA133)</f>
        <v/>
      </c>
      <c r="U133" s="5" t="str">
        <f>IF(T133="", "", VLOOKUP(T133, 'CWM &amp; Location'!B:D, 3, FALSE))</f>
        <v/>
      </c>
      <c r="V133" s="5" t="str">
        <f>IF('Master List'!AB133="", "", 'Master List'!AB133)</f>
        <v/>
      </c>
      <c r="W133" s="5" t="str">
        <f>IF('Master List'!AC133="", "", 'Master List'!AC133)</f>
        <v/>
      </c>
      <c r="X133" s="5" t="str">
        <f>IF('Master List'!AF133="", "Supervisor to be confirmed", 'Master List'!AF133)</f>
        <v>Dr Mat Davies</v>
      </c>
      <c r="Y133" s="3" t="str">
        <f>'Master List'!AI133</f>
        <v>University Hospital of Wales</v>
      </c>
      <c r="Z133" s="3" t="str">
        <f>VLOOKUP(Y133, 'CWM &amp; Location'!B:D, 3, FALSE)</f>
        <v>Cardiff</v>
      </c>
      <c r="AA133" s="3" t="str">
        <f>IF('Master List'!AK133="", 'Master List'!AJ133, CONCATENATE('Master List'!AJ133, " / ", 'Master List'!AK133))</f>
        <v>Renal Medicine</v>
      </c>
      <c r="AB133" s="3" t="str">
        <f>'Master List'!AL133</f>
        <v>Dr Mat Davies</v>
      </c>
      <c r="AC133" s="3" t="str">
        <f>'Master List'!AO133</f>
        <v>University Hospital of Wales</v>
      </c>
      <c r="AD133" s="5" t="str">
        <f>VLOOKUP(AC133, 'CWM &amp; Location'!B:D, 3, FALSE)</f>
        <v>Cardiff</v>
      </c>
      <c r="AE133" s="3" t="str">
        <f>IF('Master List'!AQ133="", 'Master List'!AP133, CONCATENATE('Master List'!AP133, " / ", 'Master List'!AQ133))</f>
        <v>General Surgery / Colorectal Surgery</v>
      </c>
      <c r="AF133" s="3" t="str">
        <f>'Master List'!AR133</f>
        <v>Mr Michael Davies</v>
      </c>
      <c r="AG133" s="3" t="str">
        <f>'Master List'!AU133</f>
        <v xml:space="preserve">University Hospital Llandough </v>
      </c>
      <c r="AH133" s="3" t="str">
        <f>VLOOKUP(AG133, 'CWM &amp; Location'!B:D, 3, FALSE)</f>
        <v>Penarth</v>
      </c>
      <c r="AI133" s="3" t="str">
        <f>IF('Master List'!AW133="", 'Master List'!AV133, CONCATENATE('Master List'!AV133, " / ", 'Master List'!AW133))</f>
        <v>Trauma and Orthopaedic Surgery</v>
      </c>
      <c r="AJ133" s="3" t="str">
        <f>'Master List'!AX133</f>
        <v>Miss Tamsin Wilkinson</v>
      </c>
      <c r="AK133" s="5" t="str">
        <f>IF('Master List'!BA133="", "", 'Master List'!BA133)</f>
        <v/>
      </c>
      <c r="AL133" s="5" t="str">
        <f>IF(AK133="", "", VLOOKUP(AK133, 'CWM &amp; Location'!B:D, 3, FALSE))</f>
        <v/>
      </c>
      <c r="AM133" s="5" t="str">
        <f>IF('Master List'!BB133="", "", 'Master List'!BB133)</f>
        <v/>
      </c>
      <c r="AN133" s="5" t="str">
        <f>IF('Master List'!BC133="", "", 'Master List'!BC133)</f>
        <v/>
      </c>
    </row>
    <row r="134" spans="1:40" ht="29.25" customHeight="1" x14ac:dyDescent="0.25">
      <c r="A134" s="3" t="str">
        <f>'Master List'!A134</f>
        <v>FP</v>
      </c>
      <c r="B134" s="3" t="str">
        <f>'Master List'!D134</f>
        <v>FP/7A4/045a</v>
      </c>
      <c r="C134" s="3" t="str">
        <f>'Master List'!E134</f>
        <v>WAL/FP/045a</v>
      </c>
      <c r="D134" s="4">
        <v>1</v>
      </c>
      <c r="E134" s="71" t="str">
        <f>CONCATENATE("F1: ",J134,", ",N134,", ",R134,IF(V134="","",", "),IF(V134="","",V134),IF(V134="",""," ("),IF(V134="","",'Master List'!B134),IF(V134="","",")")," | F2: ",AA134,", ",AE134,", ",AI134,IF(AM134="","",", "),IF(AM134="","",AM134),IF(AM134="",""," ("),IF(AM134="","",'Master List'!C134),IF(AM134="","",")"))</f>
        <v>F1: General (Internal) Medicine / Geriatric Medicine, General Surgery / Upper Gastro-intestinal Surgery, General (Internal) Medicine / Gastroenterology | F2: Specialty to be confirmed, Specialty to be confirmed, Specialty to be confirmed</v>
      </c>
      <c r="F134" s="5" t="str">
        <f>'Master List'!H134</f>
        <v>Cardiff &amp; Vale University Health Board</v>
      </c>
      <c r="G134" s="5" t="str">
        <f>'Master List'!F134</f>
        <v>Dr Laura Rozier</v>
      </c>
      <c r="H134" s="3" t="str">
        <f>'Master List'!I134</f>
        <v>University Hospital of Wales</v>
      </c>
      <c r="I134" s="3" t="str">
        <f>VLOOKUP(H134, 'CWM &amp; Location'!B:D, 3, FALSE)</f>
        <v>Cardiff</v>
      </c>
      <c r="J134" s="3" t="str">
        <f>IF('Master List'!K134="", 'Master List'!J134, CONCATENATE('Master List'!J134, " / ", 'Master List'!K134))</f>
        <v>General (Internal) Medicine / Geriatric Medicine</v>
      </c>
      <c r="K134" s="3" t="str">
        <f>'Master List'!L134</f>
        <v>Dr Laura Rozier</v>
      </c>
      <c r="L134" s="3" t="str">
        <f>'Master List'!O134</f>
        <v>University Hospital of Wales</v>
      </c>
      <c r="M134" s="3" t="str">
        <f>VLOOKUP(L134, 'CWM &amp; Location'!B:D, 3, FALSE)</f>
        <v>Cardiff</v>
      </c>
      <c r="N134" s="3" t="str">
        <f>IF('Master List'!Q134="", 'Master List'!P134, CONCATENATE('Master List'!P134, " / ", 'Master List'!Q134))</f>
        <v>General Surgery / Upper Gastro-intestinal Surgery</v>
      </c>
      <c r="O134" s="3" t="str">
        <f>'Master List'!R134</f>
        <v>Mr Tarig Abdelrahman</v>
      </c>
      <c r="P134" s="3" t="str">
        <f>'Master List'!U134</f>
        <v>University Hospital of Wales</v>
      </c>
      <c r="Q134" s="3" t="str">
        <f>VLOOKUP(P134, 'CWM &amp; Location'!B:D, 3, FALSE)</f>
        <v>Cardiff</v>
      </c>
      <c r="R134" s="3" t="str">
        <f>IF('Master List'!W134="", 'Master List'!V134, CONCATENATE('Master List'!V134, " / ", 'Master List'!W134))</f>
        <v>General (Internal) Medicine / Gastroenterology</v>
      </c>
      <c r="S134" s="3" t="str">
        <f>'Master List'!X134</f>
        <v xml:space="preserve">Dr Gareth Thomas </v>
      </c>
      <c r="T134" s="5" t="str">
        <f>IF('Master List'!AA134="", "", 'Master List'!AA134)</f>
        <v/>
      </c>
      <c r="U134" s="5" t="str">
        <f>IF(T134="", "", VLOOKUP(T134, 'CWM &amp; Location'!B:D, 3, FALSE))</f>
        <v/>
      </c>
      <c r="V134" s="5" t="str">
        <f>IF('Master List'!AB134="", "", 'Master List'!AB134)</f>
        <v/>
      </c>
      <c r="W134" s="5" t="str">
        <f>IF('Master List'!AC134="", "", 'Master List'!AC134)</f>
        <v/>
      </c>
      <c r="X134" s="5" t="str">
        <f>IF('Master List'!AF134="", "Supervisor to be confirmed", 'Master List'!AF134)</f>
        <v>Supervisor to be confirmed</v>
      </c>
      <c r="Y134" s="3" t="str">
        <f>'Master List'!AI134</f>
        <v>Site to be confirmed</v>
      </c>
      <c r="Z134" s="3" t="str">
        <f>VLOOKUP(Y134, 'CWM &amp; Location'!B:D, 3, FALSE)</f>
        <v>Site To Be Confirmed</v>
      </c>
      <c r="AA134" s="3" t="str">
        <f>IF('Master List'!AK134="", 'Master List'!AJ134, CONCATENATE('Master List'!AJ134, " / ", 'Master List'!AK134))</f>
        <v>Specialty to be confirmed</v>
      </c>
      <c r="AB134" s="3" t="str">
        <f>'Master List'!AL134</f>
        <v>Supervisor to be confirmed</v>
      </c>
      <c r="AC134" s="3" t="str">
        <f>'Master List'!AO134</f>
        <v>Site to be confirmed</v>
      </c>
      <c r="AD134" s="5" t="str">
        <f>VLOOKUP(AC134, 'CWM &amp; Location'!B:D, 3, FALSE)</f>
        <v>Site To Be Confirmed</v>
      </c>
      <c r="AE134" s="3" t="str">
        <f>IF('Master List'!AQ134="", 'Master List'!AP134, CONCATENATE('Master List'!AP134, " / ", 'Master List'!AQ134))</f>
        <v>Specialty to be confirmed</v>
      </c>
      <c r="AF134" s="3" t="str">
        <f>'Master List'!AR134</f>
        <v>Supervisor to be confirmed</v>
      </c>
      <c r="AG134" s="3" t="str">
        <f>'Master List'!AU134</f>
        <v>Site to be confirmed</v>
      </c>
      <c r="AH134" s="3" t="str">
        <f>VLOOKUP(AG134, 'CWM &amp; Location'!B:D, 3, FALSE)</f>
        <v>Site To Be Confirmed</v>
      </c>
      <c r="AI134" s="3" t="str">
        <f>IF('Master List'!AW134="", 'Master List'!AV134, CONCATENATE('Master List'!AV134, " / ", 'Master List'!AW134))</f>
        <v>Specialty to be confirmed</v>
      </c>
      <c r="AJ134" s="3" t="str">
        <f>'Master List'!AX134</f>
        <v>Supervisor to be confirmed</v>
      </c>
      <c r="AK134" s="5" t="str">
        <f>IF('Master List'!BA134="", "", 'Master List'!BA134)</f>
        <v/>
      </c>
      <c r="AL134" s="5" t="str">
        <f>IF(AK134="", "", VLOOKUP(AK134, 'CWM &amp; Location'!B:D, 3, FALSE))</f>
        <v/>
      </c>
      <c r="AM134" s="5" t="str">
        <f>IF('Master List'!BB134="", "", 'Master List'!BB134)</f>
        <v/>
      </c>
      <c r="AN134" s="5" t="str">
        <f>IF('Master List'!BC134="", "", 'Master List'!BC134)</f>
        <v/>
      </c>
    </row>
    <row r="135" spans="1:40" ht="29.25" customHeight="1" x14ac:dyDescent="0.25">
      <c r="A135" s="3" t="str">
        <f>'Master List'!A135</f>
        <v>FP</v>
      </c>
      <c r="B135" s="3" t="str">
        <f>'Master List'!D135</f>
        <v>FP/7A4/045b</v>
      </c>
      <c r="C135" s="3" t="str">
        <f>'Master List'!E135</f>
        <v>WAL/FP/045b</v>
      </c>
      <c r="D135" s="4">
        <v>1</v>
      </c>
      <c r="E135" s="71" t="str">
        <f>CONCATENATE("F1: ",J135,", ",N135,", ",R135,IF(V135="","",", "),IF(V135="","",V135),IF(V135="",""," ("),IF(V135="","",'Master List'!B135),IF(V135="","",")")," | F2: ",AA135,", ",AE135,", ",AI135,IF(AM135="","",", "),IF(AM135="","",AM135),IF(AM135="",""," ("),IF(AM135="","",'Master List'!C135),IF(AM135="","",")"))</f>
        <v>F1: General (Internal) Medicine / Gastroenterology, General (Internal) Medicine / Geriatric Medicine, General Surgery / Upper Gastro-intestinal Surgery | F2: Specialty to be confirmed, Specialty to be confirmed, Specialty to be confirmed</v>
      </c>
      <c r="F135" s="5" t="str">
        <f>'Master List'!H135</f>
        <v>Cardiff &amp; Vale University Health Board</v>
      </c>
      <c r="G135" s="5" t="str">
        <f>'Master List'!F135</f>
        <v xml:space="preserve">Dr Gareth Thomas </v>
      </c>
      <c r="H135" s="3" t="str">
        <f>'Master List'!I135</f>
        <v>University Hospital of Wales</v>
      </c>
      <c r="I135" s="3" t="str">
        <f>VLOOKUP(H135, 'CWM &amp; Location'!B:D, 3, FALSE)</f>
        <v>Cardiff</v>
      </c>
      <c r="J135" s="3" t="str">
        <f>IF('Master List'!K135="", 'Master List'!J135, CONCATENATE('Master List'!J135, " / ", 'Master List'!K135))</f>
        <v>General (Internal) Medicine / Gastroenterology</v>
      </c>
      <c r="K135" s="3" t="str">
        <f>'Master List'!L135</f>
        <v xml:space="preserve">Dr Gareth Thomas </v>
      </c>
      <c r="L135" s="3" t="str">
        <f>'Master List'!O135</f>
        <v>University Hospital of Wales</v>
      </c>
      <c r="M135" s="3" t="str">
        <f>VLOOKUP(L135, 'CWM &amp; Location'!B:D, 3, FALSE)</f>
        <v>Cardiff</v>
      </c>
      <c r="N135" s="3" t="str">
        <f>IF('Master List'!Q135="", 'Master List'!P135, CONCATENATE('Master List'!P135, " / ", 'Master List'!Q135))</f>
        <v>General (Internal) Medicine / Geriatric Medicine</v>
      </c>
      <c r="O135" s="3" t="str">
        <f>'Master List'!R135</f>
        <v>Dr Laura Rozier</v>
      </c>
      <c r="P135" s="3" t="str">
        <f>'Master List'!U135</f>
        <v>University Hospital of Wales</v>
      </c>
      <c r="Q135" s="3" t="str">
        <f>VLOOKUP(P135, 'CWM &amp; Location'!B:D, 3, FALSE)</f>
        <v>Cardiff</v>
      </c>
      <c r="R135" s="3" t="str">
        <f>IF('Master List'!W135="", 'Master List'!V135, CONCATENATE('Master List'!V135, " / ", 'Master List'!W135))</f>
        <v>General Surgery / Upper Gastro-intestinal Surgery</v>
      </c>
      <c r="S135" s="3" t="str">
        <f>'Master List'!X135</f>
        <v>Mr Tarig Abdelrahman</v>
      </c>
      <c r="T135" s="5" t="str">
        <f>IF('Master List'!AA135="", "", 'Master List'!AA135)</f>
        <v/>
      </c>
      <c r="U135" s="5" t="str">
        <f>IF(T135="", "", VLOOKUP(T135, 'CWM &amp; Location'!B:D, 3, FALSE))</f>
        <v/>
      </c>
      <c r="V135" s="5" t="str">
        <f>IF('Master List'!AB135="", "", 'Master List'!AB135)</f>
        <v/>
      </c>
      <c r="W135" s="5" t="str">
        <f>IF('Master List'!AC135="", "", 'Master List'!AC135)</f>
        <v/>
      </c>
      <c r="X135" s="5" t="str">
        <f>IF('Master List'!AF135="", "Supervisor to be confirmed", 'Master List'!AF135)</f>
        <v>Supervisor to be confirmed</v>
      </c>
      <c r="Y135" s="3" t="str">
        <f>'Master List'!AI135</f>
        <v>Site to be confirmed</v>
      </c>
      <c r="Z135" s="3" t="str">
        <f>VLOOKUP(Y135, 'CWM &amp; Location'!B:D, 3, FALSE)</f>
        <v>Site To Be Confirmed</v>
      </c>
      <c r="AA135" s="3" t="str">
        <f>IF('Master List'!AK135="", 'Master List'!AJ135, CONCATENATE('Master List'!AJ135, " / ", 'Master List'!AK135))</f>
        <v>Specialty to be confirmed</v>
      </c>
      <c r="AB135" s="3" t="str">
        <f>'Master List'!AL135</f>
        <v>Supervisor to be confirmed</v>
      </c>
      <c r="AC135" s="3" t="str">
        <f>'Master List'!AO135</f>
        <v>Site to be confirmed</v>
      </c>
      <c r="AD135" s="5" t="str">
        <f>VLOOKUP(AC135, 'CWM &amp; Location'!B:D, 3, FALSE)</f>
        <v>Site To Be Confirmed</v>
      </c>
      <c r="AE135" s="3" t="str">
        <f>IF('Master List'!AQ135="", 'Master List'!AP135, CONCATENATE('Master List'!AP135, " / ", 'Master List'!AQ135))</f>
        <v>Specialty to be confirmed</v>
      </c>
      <c r="AF135" s="3" t="str">
        <f>'Master List'!AR135</f>
        <v>Supervisor to be confirmed</v>
      </c>
      <c r="AG135" s="3" t="str">
        <f>'Master List'!AU135</f>
        <v>Site to be confirmed</v>
      </c>
      <c r="AH135" s="3" t="str">
        <f>VLOOKUP(AG135, 'CWM &amp; Location'!B:D, 3, FALSE)</f>
        <v>Site To Be Confirmed</v>
      </c>
      <c r="AI135" s="3" t="str">
        <f>IF('Master List'!AW135="", 'Master List'!AV135, CONCATENATE('Master List'!AV135, " / ", 'Master List'!AW135))</f>
        <v>Specialty to be confirmed</v>
      </c>
      <c r="AJ135" s="3" t="str">
        <f>'Master List'!AX135</f>
        <v>Supervisor to be confirmed</v>
      </c>
      <c r="AK135" s="5" t="str">
        <f>IF('Master List'!BA135="", "", 'Master List'!BA135)</f>
        <v/>
      </c>
      <c r="AL135" s="5" t="str">
        <f>IF(AK135="", "", VLOOKUP(AK135, 'CWM &amp; Location'!B:D, 3, FALSE))</f>
        <v/>
      </c>
      <c r="AM135" s="5" t="str">
        <f>IF('Master List'!BB135="", "", 'Master List'!BB135)</f>
        <v/>
      </c>
      <c r="AN135" s="5" t="str">
        <f>IF('Master List'!BC135="", "", 'Master List'!BC135)</f>
        <v/>
      </c>
    </row>
    <row r="136" spans="1:40" ht="29.25" customHeight="1" x14ac:dyDescent="0.25">
      <c r="A136" s="3" t="str">
        <f>'Master List'!A136</f>
        <v>FP</v>
      </c>
      <c r="B136" s="3" t="str">
        <f>'Master List'!D136</f>
        <v>FP/7A4/045c</v>
      </c>
      <c r="C136" s="3" t="str">
        <f>'Master List'!E136</f>
        <v>WAL/FP/045c</v>
      </c>
      <c r="D136" s="4">
        <v>1</v>
      </c>
      <c r="E136" s="71" t="str">
        <f>CONCATENATE("F1: ",J136,", ",N136,", ",R136,IF(V136="","",", "),IF(V136="","",V136),IF(V136="",""," ("),IF(V136="","",'Master List'!B136),IF(V136="","",")")," | F2: ",AA136,", ",AE136,", ",AI136,IF(AM136="","",", "),IF(AM136="","",AM136),IF(AM136="",""," ("),IF(AM136="","",'Master List'!C136),IF(AM136="","",")"))</f>
        <v>F1: General Surgery / Upper Gastro-intestinal Surgery, General (Internal) Medicine / Gastroenterology, General (Internal) Medicine / Geriatric Medicine | F2: Specialty to be confirmed, Specialty to be confirmed, Specialty to be confirmed</v>
      </c>
      <c r="F136" s="5" t="str">
        <f>'Master List'!H136</f>
        <v>Cardiff &amp; Vale University Health Board</v>
      </c>
      <c r="G136" s="5" t="str">
        <f>'Master List'!F136</f>
        <v>Mr Tarig Abdelrahman</v>
      </c>
      <c r="H136" s="3" t="str">
        <f>'Master List'!I136</f>
        <v>University Hospital of Wales</v>
      </c>
      <c r="I136" s="3" t="str">
        <f>VLOOKUP(H136, 'CWM &amp; Location'!B:D, 3, FALSE)</f>
        <v>Cardiff</v>
      </c>
      <c r="J136" s="3" t="str">
        <f>IF('Master List'!K136="", 'Master List'!J136, CONCATENATE('Master List'!J136, " / ", 'Master List'!K136))</f>
        <v>General Surgery / Upper Gastro-intestinal Surgery</v>
      </c>
      <c r="K136" s="3" t="str">
        <f>'Master List'!L136</f>
        <v>Mr Tarig Abdelrahman</v>
      </c>
      <c r="L136" s="3" t="str">
        <f>'Master List'!O136</f>
        <v>University Hospital of Wales</v>
      </c>
      <c r="M136" s="3" t="str">
        <f>VLOOKUP(L136, 'CWM &amp; Location'!B:D, 3, FALSE)</f>
        <v>Cardiff</v>
      </c>
      <c r="N136" s="3" t="str">
        <f>IF('Master List'!Q136="", 'Master List'!P136, CONCATENATE('Master List'!P136, " / ", 'Master List'!Q136))</f>
        <v>General (Internal) Medicine / Gastroenterology</v>
      </c>
      <c r="O136" s="3" t="str">
        <f>'Master List'!R136</f>
        <v xml:space="preserve">Dr Gareth Thomas </v>
      </c>
      <c r="P136" s="3" t="str">
        <f>'Master List'!U136</f>
        <v>University Hospital of Wales</v>
      </c>
      <c r="Q136" s="3" t="str">
        <f>VLOOKUP(P136, 'CWM &amp; Location'!B:D, 3, FALSE)</f>
        <v>Cardiff</v>
      </c>
      <c r="R136" s="3" t="str">
        <f>IF('Master List'!W136="", 'Master List'!V136, CONCATENATE('Master List'!V136, " / ", 'Master List'!W136))</f>
        <v>General (Internal) Medicine / Geriatric Medicine</v>
      </c>
      <c r="S136" s="3" t="str">
        <f>'Master List'!X136</f>
        <v>Dr Laura Rozier</v>
      </c>
      <c r="T136" s="5" t="str">
        <f>IF('Master List'!AA136="", "", 'Master List'!AA136)</f>
        <v/>
      </c>
      <c r="U136" s="5" t="str">
        <f>IF(T136="", "", VLOOKUP(T136, 'CWM &amp; Location'!B:D, 3, FALSE))</f>
        <v/>
      </c>
      <c r="V136" s="5" t="str">
        <f>IF('Master List'!AB136="", "", 'Master List'!AB136)</f>
        <v/>
      </c>
      <c r="W136" s="5" t="str">
        <f>IF('Master List'!AC136="", "", 'Master List'!AC136)</f>
        <v/>
      </c>
      <c r="X136" s="5" t="str">
        <f>IF('Master List'!AF136="", "Supervisor to be confirmed", 'Master List'!AF136)</f>
        <v>Supervisor to be confirmed</v>
      </c>
      <c r="Y136" s="3" t="str">
        <f>'Master List'!AI136</f>
        <v>Site to be confirmed</v>
      </c>
      <c r="Z136" s="3" t="str">
        <f>VLOOKUP(Y136, 'CWM &amp; Location'!B:D, 3, FALSE)</f>
        <v>Site To Be Confirmed</v>
      </c>
      <c r="AA136" s="3" t="str">
        <f>IF('Master List'!AK136="", 'Master List'!AJ136, CONCATENATE('Master List'!AJ136, " / ", 'Master List'!AK136))</f>
        <v>Specialty to be confirmed</v>
      </c>
      <c r="AB136" s="3" t="str">
        <f>'Master List'!AL136</f>
        <v>Supervisor to be confirmed</v>
      </c>
      <c r="AC136" s="3" t="str">
        <f>'Master List'!AO136</f>
        <v>Site to be confirmed</v>
      </c>
      <c r="AD136" s="5" t="str">
        <f>VLOOKUP(AC136, 'CWM &amp; Location'!B:D, 3, FALSE)</f>
        <v>Site To Be Confirmed</v>
      </c>
      <c r="AE136" s="3" t="str">
        <f>IF('Master List'!AQ136="", 'Master List'!AP136, CONCATENATE('Master List'!AP136, " / ", 'Master List'!AQ136))</f>
        <v>Specialty to be confirmed</v>
      </c>
      <c r="AF136" s="3" t="str">
        <f>'Master List'!AR136</f>
        <v>Supervisor to be confirmed</v>
      </c>
      <c r="AG136" s="3" t="str">
        <f>'Master List'!AU136</f>
        <v>Site to be confirmed</v>
      </c>
      <c r="AH136" s="3" t="str">
        <f>VLOOKUP(AG136, 'CWM &amp; Location'!B:D, 3, FALSE)</f>
        <v>Site To Be Confirmed</v>
      </c>
      <c r="AI136" s="3" t="str">
        <f>IF('Master List'!AW136="", 'Master List'!AV136, CONCATENATE('Master List'!AV136, " / ", 'Master List'!AW136))</f>
        <v>Specialty to be confirmed</v>
      </c>
      <c r="AJ136" s="3" t="str">
        <f>'Master List'!AX136</f>
        <v>Supervisor to be confirmed</v>
      </c>
      <c r="AK136" s="5" t="str">
        <f>IF('Master List'!BA136="", "", 'Master List'!BA136)</f>
        <v/>
      </c>
      <c r="AL136" s="5" t="str">
        <f>IF(AK136="", "", VLOOKUP(AK136, 'CWM &amp; Location'!B:D, 3, FALSE))</f>
        <v/>
      </c>
      <c r="AM136" s="5" t="str">
        <f>IF('Master List'!BB136="", "", 'Master List'!BB136)</f>
        <v/>
      </c>
      <c r="AN136" s="5" t="str">
        <f>IF('Master List'!BC136="", "", 'Master List'!BC136)</f>
        <v/>
      </c>
    </row>
    <row r="137" spans="1:40" ht="29.25" customHeight="1" x14ac:dyDescent="0.25">
      <c r="A137" s="3" t="str">
        <f>'Master List'!A137</f>
        <v>FP</v>
      </c>
      <c r="B137" s="3" t="str">
        <f>'Master List'!D137</f>
        <v>FP/7A4/046a</v>
      </c>
      <c r="C137" s="3" t="str">
        <f>'Master List'!E137</f>
        <v>WAL/FP/046a</v>
      </c>
      <c r="D137" s="4">
        <v>1</v>
      </c>
      <c r="E137" s="71" t="str">
        <f>CONCATENATE("F1: ",J137,", ",N137,", ",R137,IF(V137="","",", "),IF(V137="","",V137),IF(V137="",""," ("),IF(V137="","",'Master List'!B137),IF(V137="","",")")," | F2: ",AA137,", ",AE137,", ",AI137,IF(AM137="","",", "),IF(AM137="","",AM137),IF(AM137="",""," ("),IF(AM137="","",'Master List'!C137),IF(AM137="","",")"))</f>
        <v>F1: General (Internal) Medicine / Endocrinology and Diabetes Mellitus, General Surgery / Colorectal Surgery, General (Internal) Medicine / Geriatric Medicine | F2: General Psychiatry, Trauma and Orthopaedic Surgery, Palliative Medicine</v>
      </c>
      <c r="F137" s="5" t="str">
        <f>'Master List'!H137</f>
        <v>Cardiff &amp; Vale University Health Board</v>
      </c>
      <c r="G137" s="5" t="str">
        <f>'Master List'!F137</f>
        <v xml:space="preserve">Dr Aled Roberts </v>
      </c>
      <c r="H137" s="3" t="str">
        <f>'Master List'!I137</f>
        <v>University Hospital of Wales</v>
      </c>
      <c r="I137" s="3" t="str">
        <f>VLOOKUP(H137, 'CWM &amp; Location'!B:D, 3, FALSE)</f>
        <v>Cardiff</v>
      </c>
      <c r="J137" s="3" t="str">
        <f>IF('Master List'!K137="", 'Master List'!J137, CONCATENATE('Master List'!J137, " / ", 'Master List'!K137))</f>
        <v>General (Internal) Medicine / Endocrinology and Diabetes Mellitus</v>
      </c>
      <c r="K137" s="3" t="str">
        <f>'Master List'!L137</f>
        <v xml:space="preserve">Dr Aled Roberts </v>
      </c>
      <c r="L137" s="3" t="str">
        <f>'Master List'!O137</f>
        <v>University Hospital of Wales</v>
      </c>
      <c r="M137" s="3" t="str">
        <f>VLOOKUP(L137, 'CWM &amp; Location'!B:D, 3, FALSE)</f>
        <v>Cardiff</v>
      </c>
      <c r="N137" s="3" t="str">
        <f>IF('Master List'!Q137="", 'Master List'!P137, CONCATENATE('Master List'!P137, " / ", 'Master List'!Q137))</f>
        <v>General Surgery / Colorectal Surgery</v>
      </c>
      <c r="O137" s="3" t="str">
        <f>'Master List'!R137</f>
        <v xml:space="preserve">Mr Simon Phillips </v>
      </c>
      <c r="P137" s="3" t="str">
        <f>'Master List'!U137</f>
        <v>University Hospital of Wales</v>
      </c>
      <c r="Q137" s="3" t="str">
        <f>VLOOKUP(P137, 'CWM &amp; Location'!B:D, 3, FALSE)</f>
        <v>Cardiff</v>
      </c>
      <c r="R137" s="3" t="str">
        <f>IF('Master List'!W137="", 'Master List'!V137, CONCATENATE('Master List'!V137, " / ", 'Master List'!W137))</f>
        <v>General (Internal) Medicine / Geriatric Medicine</v>
      </c>
      <c r="S137" s="3" t="str">
        <f>'Master List'!X137</f>
        <v>Dr Laura Rozier</v>
      </c>
      <c r="T137" s="5" t="str">
        <f>IF('Master List'!AA137="", "", 'Master List'!AA137)</f>
        <v/>
      </c>
      <c r="U137" s="5" t="str">
        <f>IF(T137="", "", VLOOKUP(T137, 'CWM &amp; Location'!B:D, 3, FALSE))</f>
        <v/>
      </c>
      <c r="V137" s="5" t="str">
        <f>IF('Master List'!AB137="", "", 'Master List'!AB137)</f>
        <v/>
      </c>
      <c r="W137" s="5" t="str">
        <f>IF('Master List'!AC137="", "", 'Master List'!AC137)</f>
        <v/>
      </c>
      <c r="X137" s="5" t="str">
        <f>IF('Master List'!AF137="", "Supervisor to be confirmed", 'Master List'!AF137)</f>
        <v>Dr Isabella Jurewicz</v>
      </c>
      <c r="Y137" s="3" t="str">
        <f>'Master List'!AI137</f>
        <v xml:space="preserve">University Hospital Llandough </v>
      </c>
      <c r="Z137" s="3" t="str">
        <f>VLOOKUP(Y137, 'CWM &amp; Location'!B:D, 3, FALSE)</f>
        <v>Penarth</v>
      </c>
      <c r="AA137" s="3" t="str">
        <f>IF('Master List'!AK137="", 'Master List'!AJ137, CONCATENATE('Master List'!AJ137, " / ", 'Master List'!AK137))</f>
        <v>General Psychiatry</v>
      </c>
      <c r="AB137" s="3" t="str">
        <f>'Master List'!AL137</f>
        <v>Dr Isabella Jurewicz</v>
      </c>
      <c r="AC137" s="3" t="str">
        <f>'Master List'!AO137</f>
        <v xml:space="preserve">University Hospital Llandough </v>
      </c>
      <c r="AD137" s="5" t="str">
        <f>VLOOKUP(AC137, 'CWM &amp; Location'!B:D, 3, FALSE)</f>
        <v>Penarth</v>
      </c>
      <c r="AE137" s="3" t="str">
        <f>IF('Master List'!AQ137="", 'Master List'!AP137, CONCATENATE('Master List'!AP137, " / ", 'Master List'!AQ137))</f>
        <v>Trauma and Orthopaedic Surgery</v>
      </c>
      <c r="AF137" s="3" t="str">
        <f>'Master List'!AR137</f>
        <v>Mr Sanjeev Agarwal</v>
      </c>
      <c r="AG137" s="3" t="str">
        <f>'Master List'!AU137</f>
        <v>Marie Curie Hospice (University Hospital Llandough on calls)</v>
      </c>
      <c r="AH137" s="3" t="str">
        <f>VLOOKUP(AG137, 'CWM &amp; Location'!B:D, 3, FALSE)</f>
        <v>Penarth</v>
      </c>
      <c r="AI137" s="3" t="str">
        <f>IF('Master List'!AW137="", 'Master List'!AV137, CONCATENATE('Master List'!AV137, " / ", 'Master List'!AW137))</f>
        <v>Palliative Medicine</v>
      </c>
      <c r="AJ137" s="3" t="str">
        <f>'Master List'!AX137</f>
        <v>Dr Hannah Osborn</v>
      </c>
      <c r="AK137" s="5" t="str">
        <f>IF('Master List'!BA137="", "", 'Master List'!BA137)</f>
        <v/>
      </c>
      <c r="AL137" s="5" t="str">
        <f>IF(AK137="", "", VLOOKUP(AK137, 'CWM &amp; Location'!B:D, 3, FALSE))</f>
        <v/>
      </c>
      <c r="AM137" s="5" t="str">
        <f>IF('Master List'!BB137="", "", 'Master List'!BB137)</f>
        <v/>
      </c>
      <c r="AN137" s="5" t="str">
        <f>IF('Master List'!BC137="", "", 'Master List'!BC137)</f>
        <v/>
      </c>
    </row>
    <row r="138" spans="1:40" ht="29.25" customHeight="1" x14ac:dyDescent="0.25">
      <c r="A138" s="3" t="str">
        <f>'Master List'!A138</f>
        <v>FP</v>
      </c>
      <c r="B138" s="3" t="str">
        <f>'Master List'!D138</f>
        <v>FP/7A4/046b</v>
      </c>
      <c r="C138" s="3" t="str">
        <f>'Master List'!E138</f>
        <v>WAL/FP/046b</v>
      </c>
      <c r="D138" s="4">
        <v>1</v>
      </c>
      <c r="E138" s="71" t="str">
        <f>CONCATENATE("F1: ",J138,", ",N138,", ",R138,IF(V138="","",", "),IF(V138="","",V138),IF(V138="",""," ("),IF(V138="","",'Master List'!B138),IF(V138="","",")")," | F2: ",AA138,", ",AE138,", ",AI138,IF(AM138="","",", "),IF(AM138="","",AM138),IF(AM138="",""," ("),IF(AM138="","",'Master List'!C138),IF(AM138="","",")"))</f>
        <v>F1: General (Internal) Medicine / Geriatric Medicine, General (Internal) Medicine / Endocrinology and Diabetes Mellitus, General Surgery / Colorectal Surgery | F2: Palliative Medicine, General Psychiatry, Trauma and Orthopaedic Surgery</v>
      </c>
      <c r="F138" s="5" t="str">
        <f>'Master List'!H138</f>
        <v>Cardiff &amp; Vale University Health Board</v>
      </c>
      <c r="G138" s="5" t="str">
        <f>'Master List'!F138</f>
        <v>Dr Laura Rozier</v>
      </c>
      <c r="H138" s="3" t="str">
        <f>'Master List'!I138</f>
        <v>University Hospital of Wales</v>
      </c>
      <c r="I138" s="3" t="str">
        <f>VLOOKUP(H138, 'CWM &amp; Location'!B:D, 3, FALSE)</f>
        <v>Cardiff</v>
      </c>
      <c r="J138" s="3" t="str">
        <f>IF('Master List'!K138="", 'Master List'!J138, CONCATENATE('Master List'!J138, " / ", 'Master List'!K138))</f>
        <v>General (Internal) Medicine / Geriatric Medicine</v>
      </c>
      <c r="K138" s="3" t="str">
        <f>'Master List'!L138</f>
        <v>Dr Laura Rozier</v>
      </c>
      <c r="L138" s="3" t="str">
        <f>'Master List'!O138</f>
        <v>University Hospital of Wales</v>
      </c>
      <c r="M138" s="3" t="str">
        <f>VLOOKUP(L138, 'CWM &amp; Location'!B:D, 3, FALSE)</f>
        <v>Cardiff</v>
      </c>
      <c r="N138" s="3" t="str">
        <f>IF('Master List'!Q138="", 'Master List'!P138, CONCATENATE('Master List'!P138, " / ", 'Master List'!Q138))</f>
        <v>General (Internal) Medicine / Endocrinology and Diabetes Mellitus</v>
      </c>
      <c r="O138" s="3" t="str">
        <f>'Master List'!R138</f>
        <v xml:space="preserve">Dr Aled Roberts </v>
      </c>
      <c r="P138" s="3" t="str">
        <f>'Master List'!U138</f>
        <v>University Hospital of Wales</v>
      </c>
      <c r="Q138" s="3" t="str">
        <f>VLOOKUP(P138, 'CWM &amp; Location'!B:D, 3, FALSE)</f>
        <v>Cardiff</v>
      </c>
      <c r="R138" s="3" t="str">
        <f>IF('Master List'!W138="", 'Master List'!V138, CONCATENATE('Master List'!V138, " / ", 'Master List'!W138))</f>
        <v>General Surgery / Colorectal Surgery</v>
      </c>
      <c r="S138" s="3" t="str">
        <f>'Master List'!X138</f>
        <v xml:space="preserve">Mr Simon Phillips </v>
      </c>
      <c r="T138" s="5" t="str">
        <f>IF('Master List'!AA138="", "", 'Master List'!AA138)</f>
        <v/>
      </c>
      <c r="U138" s="5" t="str">
        <f>IF(T138="", "", VLOOKUP(T138, 'CWM &amp; Location'!B:D, 3, FALSE))</f>
        <v/>
      </c>
      <c r="V138" s="5" t="str">
        <f>IF('Master List'!AB138="", "", 'Master List'!AB138)</f>
        <v/>
      </c>
      <c r="W138" s="5" t="str">
        <f>IF('Master List'!AC138="", "", 'Master List'!AC138)</f>
        <v/>
      </c>
      <c r="X138" s="5" t="str">
        <f>IF('Master List'!AF138="", "Supervisor to be confirmed", 'Master List'!AF138)</f>
        <v>Dr Hannah Osborn</v>
      </c>
      <c r="Y138" s="3" t="str">
        <f>'Master List'!AI138</f>
        <v>Marie Curie Hospice (University Hospital Llandough on calls)</v>
      </c>
      <c r="Z138" s="3" t="str">
        <f>VLOOKUP(Y138, 'CWM &amp; Location'!B:D, 3, FALSE)</f>
        <v>Penarth</v>
      </c>
      <c r="AA138" s="3" t="str">
        <f>IF('Master List'!AK138="", 'Master List'!AJ138, CONCATENATE('Master List'!AJ138, " / ", 'Master List'!AK138))</f>
        <v>Palliative Medicine</v>
      </c>
      <c r="AB138" s="3" t="str">
        <f>'Master List'!AL138</f>
        <v>Dr Hannah Osborn</v>
      </c>
      <c r="AC138" s="3" t="str">
        <f>'Master List'!AO138</f>
        <v xml:space="preserve">University Hospital Llandough </v>
      </c>
      <c r="AD138" s="5" t="str">
        <f>VLOOKUP(AC138, 'CWM &amp; Location'!B:D, 3, FALSE)</f>
        <v>Penarth</v>
      </c>
      <c r="AE138" s="3" t="str">
        <f>IF('Master List'!AQ138="", 'Master List'!AP138, CONCATENATE('Master List'!AP138, " / ", 'Master List'!AQ138))</f>
        <v>General Psychiatry</v>
      </c>
      <c r="AF138" s="3" t="str">
        <f>'Master List'!AR138</f>
        <v>Dr Isabella Jurewicz</v>
      </c>
      <c r="AG138" s="3" t="str">
        <f>'Master List'!AU138</f>
        <v xml:space="preserve">University Hospital Llandough </v>
      </c>
      <c r="AH138" s="3" t="str">
        <f>VLOOKUP(AG138, 'CWM &amp; Location'!B:D, 3, FALSE)</f>
        <v>Penarth</v>
      </c>
      <c r="AI138" s="3" t="str">
        <f>IF('Master List'!AW138="", 'Master List'!AV138, CONCATENATE('Master List'!AV138, " / ", 'Master List'!AW138))</f>
        <v>Trauma and Orthopaedic Surgery</v>
      </c>
      <c r="AJ138" s="3" t="str">
        <f>'Master List'!AX138</f>
        <v>Mr Sanjeev Agarwal</v>
      </c>
      <c r="AK138" s="5" t="str">
        <f>IF('Master List'!BA138="", "", 'Master List'!BA138)</f>
        <v/>
      </c>
      <c r="AL138" s="5" t="str">
        <f>IF(AK138="", "", VLOOKUP(AK138, 'CWM &amp; Location'!B:D, 3, FALSE))</f>
        <v/>
      </c>
      <c r="AM138" s="5" t="str">
        <f>IF('Master List'!BB138="", "", 'Master List'!BB138)</f>
        <v/>
      </c>
      <c r="AN138" s="5" t="str">
        <f>IF('Master List'!BC138="", "", 'Master List'!BC138)</f>
        <v/>
      </c>
    </row>
    <row r="139" spans="1:40" ht="29.25" customHeight="1" x14ac:dyDescent="0.25">
      <c r="A139" s="3" t="str">
        <f>'Master List'!A139</f>
        <v>FP</v>
      </c>
      <c r="B139" s="3" t="str">
        <f>'Master List'!D139</f>
        <v>FP/7A4/046c</v>
      </c>
      <c r="C139" s="3" t="str">
        <f>'Master List'!E139</f>
        <v>WAL/FP/046c</v>
      </c>
      <c r="D139" s="4">
        <v>1</v>
      </c>
      <c r="E139" s="71" t="str">
        <f>CONCATENATE("F1: ",J139,", ",N139,", ",R139,IF(V139="","",", "),IF(V139="","",V139),IF(V139="",""," ("),IF(V139="","",'Master List'!B139),IF(V139="","",")")," | F2: ",AA139,", ",AE139,", ",AI139,IF(AM139="","",", "),IF(AM139="","",AM139),IF(AM139="",""," ("),IF(AM139="","",'Master List'!C139),IF(AM139="","",")"))</f>
        <v>F1: General Surgery / Colorectal Surgery, General (Internal) Medicine / Geriatric Medicine, General (Internal) Medicine / Endocrinology and Diabetes Mellitus | F2: Trauma and Orthopaedic Surgery, Palliative Medicine, General Psychiatry</v>
      </c>
      <c r="F139" s="5" t="str">
        <f>'Master List'!H139</f>
        <v>Cardiff &amp; Vale University Health Board</v>
      </c>
      <c r="G139" s="5" t="str">
        <f>'Master List'!F139</f>
        <v xml:space="preserve">Mr Simon Phillips </v>
      </c>
      <c r="H139" s="3" t="str">
        <f>'Master List'!I139</f>
        <v>University Hospital of Wales</v>
      </c>
      <c r="I139" s="3" t="str">
        <f>VLOOKUP(H139, 'CWM &amp; Location'!B:D, 3, FALSE)</f>
        <v>Cardiff</v>
      </c>
      <c r="J139" s="3" t="str">
        <f>IF('Master List'!K139="", 'Master List'!J139, CONCATENATE('Master List'!J139, " / ", 'Master List'!K139))</f>
        <v>General Surgery / Colorectal Surgery</v>
      </c>
      <c r="K139" s="3" t="str">
        <f>'Master List'!L139</f>
        <v xml:space="preserve">Mr Simon Phillips </v>
      </c>
      <c r="L139" s="3" t="str">
        <f>'Master List'!O139</f>
        <v>University Hospital of Wales</v>
      </c>
      <c r="M139" s="3" t="str">
        <f>VLOOKUP(L139, 'CWM &amp; Location'!B:D, 3, FALSE)</f>
        <v>Cardiff</v>
      </c>
      <c r="N139" s="3" t="str">
        <f>IF('Master List'!Q139="", 'Master List'!P139, CONCATENATE('Master List'!P139, " / ", 'Master List'!Q139))</f>
        <v>General (Internal) Medicine / Geriatric Medicine</v>
      </c>
      <c r="O139" s="3" t="str">
        <f>'Master List'!R139</f>
        <v>Dr Laura Rozier</v>
      </c>
      <c r="P139" s="3" t="str">
        <f>'Master List'!U139</f>
        <v>University Hospital of Wales</v>
      </c>
      <c r="Q139" s="3" t="str">
        <f>VLOOKUP(P139, 'CWM &amp; Location'!B:D, 3, FALSE)</f>
        <v>Cardiff</v>
      </c>
      <c r="R139" s="3" t="str">
        <f>IF('Master List'!W139="", 'Master List'!V139, CONCATENATE('Master List'!V139, " / ", 'Master List'!W139))</f>
        <v>General (Internal) Medicine / Endocrinology and Diabetes Mellitus</v>
      </c>
      <c r="S139" s="3" t="str">
        <f>'Master List'!X139</f>
        <v xml:space="preserve">Dr Aled Roberts </v>
      </c>
      <c r="T139" s="5" t="str">
        <f>IF('Master List'!AA139="", "", 'Master List'!AA139)</f>
        <v/>
      </c>
      <c r="U139" s="5" t="str">
        <f>IF(T139="", "", VLOOKUP(T139, 'CWM &amp; Location'!B:D, 3, FALSE))</f>
        <v/>
      </c>
      <c r="V139" s="5" t="str">
        <f>IF('Master List'!AB139="", "", 'Master List'!AB139)</f>
        <v/>
      </c>
      <c r="W139" s="5" t="str">
        <f>IF('Master List'!AC139="", "", 'Master List'!AC139)</f>
        <v/>
      </c>
      <c r="X139" s="5" t="str">
        <f>IF('Master List'!AF139="", "Supervisor to be confirmed", 'Master List'!AF139)</f>
        <v>Mr Sanjeev Agarwal</v>
      </c>
      <c r="Y139" s="3" t="str">
        <f>'Master List'!AI139</f>
        <v xml:space="preserve">University Hospital Llandough </v>
      </c>
      <c r="Z139" s="3" t="str">
        <f>VLOOKUP(Y139, 'CWM &amp; Location'!B:D, 3, FALSE)</f>
        <v>Penarth</v>
      </c>
      <c r="AA139" s="3" t="str">
        <f>IF('Master List'!AK139="", 'Master List'!AJ139, CONCATENATE('Master List'!AJ139, " / ", 'Master List'!AK139))</f>
        <v>Trauma and Orthopaedic Surgery</v>
      </c>
      <c r="AB139" s="3" t="str">
        <f>'Master List'!AL139</f>
        <v>Mr Sanjeev Agarwal</v>
      </c>
      <c r="AC139" s="3" t="str">
        <f>'Master List'!AO139</f>
        <v>Marie Curie Hospice (University Hospital Llandough on calls)</v>
      </c>
      <c r="AD139" s="5" t="str">
        <f>VLOOKUP(AC139, 'CWM &amp; Location'!B:D, 3, FALSE)</f>
        <v>Penarth</v>
      </c>
      <c r="AE139" s="3" t="str">
        <f>IF('Master List'!AQ139="", 'Master List'!AP139, CONCATENATE('Master List'!AP139, " / ", 'Master List'!AQ139))</f>
        <v>Palliative Medicine</v>
      </c>
      <c r="AF139" s="3" t="str">
        <f>'Master List'!AR139</f>
        <v>Dr Hannah Osborn</v>
      </c>
      <c r="AG139" s="3" t="str">
        <f>'Master List'!AU139</f>
        <v xml:space="preserve">University Hospital Llandough </v>
      </c>
      <c r="AH139" s="3" t="str">
        <f>VLOOKUP(AG139, 'CWM &amp; Location'!B:D, 3, FALSE)</f>
        <v>Penarth</v>
      </c>
      <c r="AI139" s="3" t="str">
        <f>IF('Master List'!AW139="", 'Master List'!AV139, CONCATENATE('Master List'!AV139, " / ", 'Master List'!AW139))</f>
        <v>General Psychiatry</v>
      </c>
      <c r="AJ139" s="3" t="str">
        <f>'Master List'!AX139</f>
        <v>Dr Isabella Jurewicz</v>
      </c>
      <c r="AK139" s="5" t="str">
        <f>IF('Master List'!BA139="", "", 'Master List'!BA139)</f>
        <v/>
      </c>
      <c r="AL139" s="5" t="str">
        <f>IF(AK139="", "", VLOOKUP(AK139, 'CWM &amp; Location'!B:D, 3, FALSE))</f>
        <v/>
      </c>
      <c r="AM139" s="5" t="str">
        <f>IF('Master List'!BB139="", "", 'Master List'!BB139)</f>
        <v/>
      </c>
      <c r="AN139" s="5" t="str">
        <f>IF('Master List'!BC139="", "", 'Master List'!BC139)</f>
        <v/>
      </c>
    </row>
    <row r="140" spans="1:40" ht="29.25" customHeight="1" x14ac:dyDescent="0.25">
      <c r="A140" s="3" t="str">
        <f>'Master List'!A140</f>
        <v>FP</v>
      </c>
      <c r="B140" s="3" t="str">
        <f>'Master List'!D140</f>
        <v>FP/7A4/047a</v>
      </c>
      <c r="C140" s="3" t="str">
        <f>'Master List'!E140</f>
        <v>WAL/FP/047a</v>
      </c>
      <c r="D140" s="4">
        <v>1</v>
      </c>
      <c r="E140" s="71" t="str">
        <f>CONCATENATE("F1: ",J140,", ",N140,", ",R140,IF(V140="","",", "),IF(V140="","",V140),IF(V140="",""," ("),IF(V140="","",'Master List'!B140),IF(V140="","",")")," | F2: ",AA140,", ",AE140,", ",AI140,IF(AM140="","",", "),IF(AM140="","",AM140),IF(AM140="",""," ("),IF(AM140="","",'Master List'!C140),IF(AM140="","",")"))</f>
        <v>F1: General (Internal) Medicine / Geriatric Medicine, General Surgery / Vascular Surgery, Rehabilitation Medicine | F2: Anaesthetics, General Practice, General Surgery / Colorectal Surgery</v>
      </c>
      <c r="F140" s="5" t="str">
        <f>'Master List'!H140</f>
        <v>Cardiff &amp; Vale University Health Board</v>
      </c>
      <c r="G140" s="5" t="str">
        <f>'Master List'!F140</f>
        <v>Dr Edward Christopher Thomas</v>
      </c>
      <c r="H140" s="3" t="str">
        <f>'Master List'!I140</f>
        <v>University Hospital of Wales</v>
      </c>
      <c r="I140" s="3" t="str">
        <f>VLOOKUP(H140, 'CWM &amp; Location'!B:D, 3, FALSE)</f>
        <v>Cardiff</v>
      </c>
      <c r="J140" s="3" t="str">
        <f>IF('Master List'!K140="", 'Master List'!J140, CONCATENATE('Master List'!J140, " / ", 'Master List'!K140))</f>
        <v>General (Internal) Medicine / Geriatric Medicine</v>
      </c>
      <c r="K140" s="3" t="str">
        <f>'Master List'!L140</f>
        <v>Dr Edward Christopher Thomas</v>
      </c>
      <c r="L140" s="3" t="str">
        <f>'Master List'!O140</f>
        <v>University Hospital of Wales</v>
      </c>
      <c r="M140" s="3" t="str">
        <f>VLOOKUP(L140, 'CWM &amp; Location'!B:D, 3, FALSE)</f>
        <v>Cardiff</v>
      </c>
      <c r="N140" s="3" t="str">
        <f>IF('Master List'!Q140="", 'Master List'!P140, CONCATENATE('Master List'!P140, " / ", 'Master List'!Q140))</f>
        <v>General Surgery / Vascular Surgery</v>
      </c>
      <c r="O140" s="3" t="str">
        <f>'Master List'!R140</f>
        <v>Mr Ian Williams</v>
      </c>
      <c r="P140" s="3" t="str">
        <f>'Master List'!U140</f>
        <v xml:space="preserve">University Hospital Llandough </v>
      </c>
      <c r="Q140" s="3" t="str">
        <f>VLOOKUP(P140, 'CWM &amp; Location'!B:D, 3, FALSE)</f>
        <v>Penarth</v>
      </c>
      <c r="R140" s="3" t="str">
        <f>IF('Master List'!W140="", 'Master List'!V140, CONCATENATE('Master List'!V140, " / ", 'Master List'!W140))</f>
        <v>Rehabilitation Medicine</v>
      </c>
      <c r="S140" s="3" t="str">
        <f>'Master List'!X140</f>
        <v>Supervisor to be confirmed</v>
      </c>
      <c r="T140" s="5" t="str">
        <f>IF('Master List'!AA140="", "", 'Master List'!AA140)</f>
        <v/>
      </c>
      <c r="U140" s="5" t="str">
        <f>IF(T140="", "", VLOOKUP(T140, 'CWM &amp; Location'!B:D, 3, FALSE))</f>
        <v/>
      </c>
      <c r="V140" s="5" t="str">
        <f>IF('Master List'!AB140="", "", 'Master List'!AB140)</f>
        <v/>
      </c>
      <c r="W140" s="5" t="str">
        <f>IF('Master List'!AC140="", "", 'Master List'!AC140)</f>
        <v/>
      </c>
      <c r="X140" s="5" t="str">
        <f>IF('Master List'!AF140="", "Supervisor to be confirmed", 'Master List'!AF140)</f>
        <v>Dr Sarah Voisey</v>
      </c>
      <c r="Y140" s="3" t="str">
        <f>'Master List'!AI140</f>
        <v>University Hospital of Wales</v>
      </c>
      <c r="Z140" s="3" t="str">
        <f>VLOOKUP(Y140, 'CWM &amp; Location'!B:D, 3, FALSE)</f>
        <v>Cardiff</v>
      </c>
      <c r="AA140" s="3" t="str">
        <f>IF('Master List'!AK140="", 'Master List'!AJ140, CONCATENATE('Master List'!AJ140, " / ", 'Master List'!AK140))</f>
        <v>Anaesthetics</v>
      </c>
      <c r="AB140" s="3" t="str">
        <f>'Master List'!AL140</f>
        <v>Dr Sarah Voisey</v>
      </c>
      <c r="AC140" s="3" t="str">
        <f>'Master List'!AO140</f>
        <v>Roathwell Surgery</v>
      </c>
      <c r="AD140" s="5" t="str">
        <f>VLOOKUP(AC140, 'CWM &amp; Location'!B:D, 3, FALSE)</f>
        <v>Cardiff</v>
      </c>
      <c r="AE140" s="3" t="str">
        <f>IF('Master List'!AQ140="", 'Master List'!AP140, CONCATENATE('Master List'!AP140, " / ", 'Master List'!AQ140))</f>
        <v>General Practice</v>
      </c>
      <c r="AF140" s="3" t="str">
        <f>'Master List'!AR140</f>
        <v>Dr Uroosa Kabeer</v>
      </c>
      <c r="AG140" s="3" t="str">
        <f>'Master List'!AU140</f>
        <v>University Hospital of Wales</v>
      </c>
      <c r="AH140" s="3" t="str">
        <f>VLOOKUP(AG140, 'CWM &amp; Location'!B:D, 3, FALSE)</f>
        <v>Cardiff</v>
      </c>
      <c r="AI140" s="3" t="str">
        <f>IF('Master List'!AW140="", 'Master List'!AV140, CONCATENATE('Master List'!AV140, " / ", 'Master List'!AW140))</f>
        <v>General Surgery / Colorectal Surgery</v>
      </c>
      <c r="AJ140" s="3" t="str">
        <f>'Master List'!AX140</f>
        <v>Ms Rachel Hargest</v>
      </c>
      <c r="AK140" s="5" t="str">
        <f>IF('Master List'!BA140="", "", 'Master List'!BA140)</f>
        <v/>
      </c>
      <c r="AL140" s="5" t="str">
        <f>IF(AK140="", "", VLOOKUP(AK140, 'CWM &amp; Location'!B:D, 3, FALSE))</f>
        <v/>
      </c>
      <c r="AM140" s="5" t="str">
        <f>IF('Master List'!BB140="", "", 'Master List'!BB140)</f>
        <v/>
      </c>
      <c r="AN140" s="5" t="str">
        <f>IF('Master List'!BC140="", "", 'Master List'!BC140)</f>
        <v/>
      </c>
    </row>
    <row r="141" spans="1:40" ht="29.25" customHeight="1" x14ac:dyDescent="0.25">
      <c r="A141" s="3" t="str">
        <f>'Master List'!A141</f>
        <v>FP</v>
      </c>
      <c r="B141" s="3" t="str">
        <f>'Master List'!D141</f>
        <v>FP/7A4/047b</v>
      </c>
      <c r="C141" s="3" t="str">
        <f>'Master List'!E141</f>
        <v>WAL/FP/047b</v>
      </c>
      <c r="D141" s="4">
        <v>1</v>
      </c>
      <c r="E141" s="71" t="str">
        <f>CONCATENATE("F1: ",J141,", ",N141,", ",R141,IF(V141="","",", "),IF(V141="","",V141),IF(V141="",""," ("),IF(V141="","",'Master List'!B141),IF(V141="","",")")," | F2: ",AA141,", ",AE141,", ",AI141,IF(AM141="","",", "),IF(AM141="","",AM141),IF(AM141="",""," ("),IF(AM141="","",'Master List'!C141),IF(AM141="","",")"))</f>
        <v>F1: Rehabilitation Medicine, General (Internal) Medicine / Geriatric Medicine, General Surgery / Vascular Surgery | F2: General Surgery / Colorectal Surgery, Anaesthetics, General Practice</v>
      </c>
      <c r="F141" s="5" t="str">
        <f>'Master List'!H141</f>
        <v>Cardiff &amp; Vale University Health Board</v>
      </c>
      <c r="G141" s="5" t="str">
        <f>'Master List'!F141</f>
        <v>Supervisor to be confirmed</v>
      </c>
      <c r="H141" s="3" t="str">
        <f>'Master List'!I141</f>
        <v xml:space="preserve">University Hospital Llandough </v>
      </c>
      <c r="I141" s="3" t="str">
        <f>VLOOKUP(H141, 'CWM &amp; Location'!B:D, 3, FALSE)</f>
        <v>Penarth</v>
      </c>
      <c r="J141" s="3" t="str">
        <f>IF('Master List'!K141="", 'Master List'!J141, CONCATENATE('Master List'!J141, " / ", 'Master List'!K141))</f>
        <v>Rehabilitation Medicine</v>
      </c>
      <c r="K141" s="3" t="str">
        <f>'Master List'!L141</f>
        <v>Supervisor to be confirmed</v>
      </c>
      <c r="L141" s="3" t="str">
        <f>'Master List'!O141</f>
        <v>University Hospital of Wales</v>
      </c>
      <c r="M141" s="3" t="str">
        <f>VLOOKUP(L141, 'CWM &amp; Location'!B:D, 3, FALSE)</f>
        <v>Cardiff</v>
      </c>
      <c r="N141" s="3" t="str">
        <f>IF('Master List'!Q141="", 'Master List'!P141, CONCATENATE('Master List'!P141, " / ", 'Master List'!Q141))</f>
        <v>General (Internal) Medicine / Geriatric Medicine</v>
      </c>
      <c r="O141" s="3" t="str">
        <f>'Master List'!R141</f>
        <v>Dr Edward Christopher Thomas</v>
      </c>
      <c r="P141" s="3" t="str">
        <f>'Master List'!U141</f>
        <v>University Hospital of Wales</v>
      </c>
      <c r="Q141" s="3" t="str">
        <f>VLOOKUP(P141, 'CWM &amp; Location'!B:D, 3, FALSE)</f>
        <v>Cardiff</v>
      </c>
      <c r="R141" s="3" t="str">
        <f>IF('Master List'!W141="", 'Master List'!V141, CONCATENATE('Master List'!V141, " / ", 'Master List'!W141))</f>
        <v>General Surgery / Vascular Surgery</v>
      </c>
      <c r="S141" s="3" t="str">
        <f>'Master List'!X141</f>
        <v>Mr Ian Williams</v>
      </c>
      <c r="T141" s="5" t="str">
        <f>IF('Master List'!AA141="", "", 'Master List'!AA141)</f>
        <v/>
      </c>
      <c r="U141" s="5" t="str">
        <f>IF(T141="", "", VLOOKUP(T141, 'CWM &amp; Location'!B:D, 3, FALSE))</f>
        <v/>
      </c>
      <c r="V141" s="5" t="str">
        <f>IF('Master List'!AB141="", "", 'Master List'!AB141)</f>
        <v/>
      </c>
      <c r="W141" s="5" t="str">
        <f>IF('Master List'!AC141="", "", 'Master List'!AC141)</f>
        <v/>
      </c>
      <c r="X141" s="5" t="str">
        <f>IF('Master List'!AF141="", "Supervisor to be confirmed", 'Master List'!AF141)</f>
        <v>Ms Rachel Hargest</v>
      </c>
      <c r="Y141" s="3" t="str">
        <f>'Master List'!AI141</f>
        <v>University Hospital of Wales</v>
      </c>
      <c r="Z141" s="3" t="str">
        <f>VLOOKUP(Y141, 'CWM &amp; Location'!B:D, 3, FALSE)</f>
        <v>Cardiff</v>
      </c>
      <c r="AA141" s="3" t="str">
        <f>IF('Master List'!AK141="", 'Master List'!AJ141, CONCATENATE('Master List'!AJ141, " / ", 'Master List'!AK141))</f>
        <v>General Surgery / Colorectal Surgery</v>
      </c>
      <c r="AB141" s="3" t="str">
        <f>'Master List'!AL141</f>
        <v>Ms Rachel Hargest</v>
      </c>
      <c r="AC141" s="3" t="str">
        <f>'Master List'!AO141</f>
        <v>University Hospital of Wales</v>
      </c>
      <c r="AD141" s="5" t="str">
        <f>VLOOKUP(AC141, 'CWM &amp; Location'!B:D, 3, FALSE)</f>
        <v>Cardiff</v>
      </c>
      <c r="AE141" s="3" t="str">
        <f>IF('Master List'!AQ141="", 'Master List'!AP141, CONCATENATE('Master List'!AP141, " / ", 'Master List'!AQ141))</f>
        <v>Anaesthetics</v>
      </c>
      <c r="AF141" s="3" t="str">
        <f>'Master List'!AR141</f>
        <v>Dr Sarah Voisey</v>
      </c>
      <c r="AG141" s="3" t="str">
        <f>'Master List'!AU141</f>
        <v>Roathwell Surgery</v>
      </c>
      <c r="AH141" s="3" t="str">
        <f>VLOOKUP(AG141, 'CWM &amp; Location'!B:D, 3, FALSE)</f>
        <v>Cardiff</v>
      </c>
      <c r="AI141" s="3" t="str">
        <f>IF('Master List'!AW141="", 'Master List'!AV141, CONCATENATE('Master List'!AV141, " / ", 'Master List'!AW141))</f>
        <v>General Practice</v>
      </c>
      <c r="AJ141" s="3" t="str">
        <f>'Master List'!AX141</f>
        <v>Dr Uroosa Kabeer</v>
      </c>
      <c r="AK141" s="5" t="str">
        <f>IF('Master List'!BA141="", "", 'Master List'!BA141)</f>
        <v/>
      </c>
      <c r="AL141" s="5" t="str">
        <f>IF(AK141="", "", VLOOKUP(AK141, 'CWM &amp; Location'!B:D, 3, FALSE))</f>
        <v/>
      </c>
      <c r="AM141" s="5" t="str">
        <f>IF('Master List'!BB141="", "", 'Master List'!BB141)</f>
        <v/>
      </c>
      <c r="AN141" s="5" t="str">
        <f>IF('Master List'!BC141="", "", 'Master List'!BC141)</f>
        <v/>
      </c>
    </row>
    <row r="142" spans="1:40" ht="29.25" customHeight="1" x14ac:dyDescent="0.25">
      <c r="A142" s="3" t="str">
        <f>'Master List'!A142</f>
        <v>FP</v>
      </c>
      <c r="B142" s="3" t="str">
        <f>'Master List'!D142</f>
        <v>FP/7A4/047c</v>
      </c>
      <c r="C142" s="3" t="str">
        <f>'Master List'!E142</f>
        <v>WAL/FP/047c</v>
      </c>
      <c r="D142" s="4">
        <v>1</v>
      </c>
      <c r="E142" s="71" t="str">
        <f>CONCATENATE("F1: ",J142,", ",N142,", ",R142,IF(V142="","",", "),IF(V142="","",V142),IF(V142="",""," ("),IF(V142="","",'Master List'!B142),IF(V142="","",")")," | F2: ",AA142,", ",AE142,", ",AI142,IF(AM142="","",", "),IF(AM142="","",AM142),IF(AM142="",""," ("),IF(AM142="","",'Master List'!C142),IF(AM142="","",")"))</f>
        <v>F1: General Surgery / Vascular Surgery, Rehabilitation Medicine, General (Internal) Medicine / Geriatric Medicine | F2: General Practice, General Surgery / Colorectal Surgery, Anaesthetics</v>
      </c>
      <c r="F142" s="5" t="str">
        <f>'Master List'!H142</f>
        <v>Cardiff &amp; Vale University Health Board</v>
      </c>
      <c r="G142" s="5" t="str">
        <f>'Master List'!F142</f>
        <v>Mr Ian Williams</v>
      </c>
      <c r="H142" s="3" t="str">
        <f>'Master List'!I142</f>
        <v>University Hospital of Wales</v>
      </c>
      <c r="I142" s="3" t="str">
        <f>VLOOKUP(H142, 'CWM &amp; Location'!B:D, 3, FALSE)</f>
        <v>Cardiff</v>
      </c>
      <c r="J142" s="3" t="str">
        <f>IF('Master List'!K142="", 'Master List'!J142, CONCATENATE('Master List'!J142, " / ", 'Master List'!K142))</f>
        <v>General Surgery / Vascular Surgery</v>
      </c>
      <c r="K142" s="3" t="str">
        <f>'Master List'!L142</f>
        <v>Mr Ian Williams</v>
      </c>
      <c r="L142" s="3" t="str">
        <f>'Master List'!O142</f>
        <v xml:space="preserve">University Hospital Llandough </v>
      </c>
      <c r="M142" s="3" t="str">
        <f>VLOOKUP(L142, 'CWM &amp; Location'!B:D, 3, FALSE)</f>
        <v>Penarth</v>
      </c>
      <c r="N142" s="3" t="str">
        <f>IF('Master List'!Q142="", 'Master List'!P142, CONCATENATE('Master List'!P142, " / ", 'Master List'!Q142))</f>
        <v>Rehabilitation Medicine</v>
      </c>
      <c r="O142" s="3" t="str">
        <f>'Master List'!R142</f>
        <v>Supervisor to be confirmed</v>
      </c>
      <c r="P142" s="3" t="str">
        <f>'Master List'!U142</f>
        <v>University Hospital of Wales</v>
      </c>
      <c r="Q142" s="3" t="str">
        <f>VLOOKUP(P142, 'CWM &amp; Location'!B:D, 3, FALSE)</f>
        <v>Cardiff</v>
      </c>
      <c r="R142" s="3" t="str">
        <f>IF('Master List'!W142="", 'Master List'!V142, CONCATENATE('Master List'!V142, " / ", 'Master List'!W142))</f>
        <v>General (Internal) Medicine / Geriatric Medicine</v>
      </c>
      <c r="S142" s="3" t="str">
        <f>'Master List'!X142</f>
        <v>Dr Edward Christopher Thomas</v>
      </c>
      <c r="T142" s="5" t="str">
        <f>IF('Master List'!AA142="", "", 'Master List'!AA142)</f>
        <v/>
      </c>
      <c r="U142" s="5" t="str">
        <f>IF(T142="", "", VLOOKUP(T142, 'CWM &amp; Location'!B:D, 3, FALSE))</f>
        <v/>
      </c>
      <c r="V142" s="5" t="str">
        <f>IF('Master List'!AB142="", "", 'Master List'!AB142)</f>
        <v/>
      </c>
      <c r="W142" s="5" t="str">
        <f>IF('Master List'!AC142="", "", 'Master List'!AC142)</f>
        <v/>
      </c>
      <c r="X142" s="5" t="str">
        <f>IF('Master List'!AF142="", "Supervisor to be confirmed", 'Master List'!AF142)</f>
        <v>Dr Uroosa Kabeer</v>
      </c>
      <c r="Y142" s="3" t="str">
        <f>'Master List'!AI142</f>
        <v>Roathwell Surgery</v>
      </c>
      <c r="Z142" s="3" t="str">
        <f>VLOOKUP(Y142, 'CWM &amp; Location'!B:D, 3, FALSE)</f>
        <v>Cardiff</v>
      </c>
      <c r="AA142" s="3" t="str">
        <f>IF('Master List'!AK142="", 'Master List'!AJ142, CONCATENATE('Master List'!AJ142, " / ", 'Master List'!AK142))</f>
        <v>General Practice</v>
      </c>
      <c r="AB142" s="3" t="str">
        <f>'Master List'!AL142</f>
        <v>Dr Uroosa Kabeer</v>
      </c>
      <c r="AC142" s="3" t="str">
        <f>'Master List'!AO142</f>
        <v>University Hospital of Wales</v>
      </c>
      <c r="AD142" s="5" t="str">
        <f>VLOOKUP(AC142, 'CWM &amp; Location'!B:D, 3, FALSE)</f>
        <v>Cardiff</v>
      </c>
      <c r="AE142" s="3" t="str">
        <f>IF('Master List'!AQ142="", 'Master List'!AP142, CONCATENATE('Master List'!AP142, " / ", 'Master List'!AQ142))</f>
        <v>General Surgery / Colorectal Surgery</v>
      </c>
      <c r="AF142" s="3" t="str">
        <f>'Master List'!AR142</f>
        <v>Ms Rachel Hargest</v>
      </c>
      <c r="AG142" s="3" t="str">
        <f>'Master List'!AU142</f>
        <v>University Hospital of Wales</v>
      </c>
      <c r="AH142" s="3" t="str">
        <f>VLOOKUP(AG142, 'CWM &amp; Location'!B:D, 3, FALSE)</f>
        <v>Cardiff</v>
      </c>
      <c r="AI142" s="3" t="str">
        <f>IF('Master List'!AW142="", 'Master List'!AV142, CONCATENATE('Master List'!AV142, " / ", 'Master List'!AW142))</f>
        <v>Anaesthetics</v>
      </c>
      <c r="AJ142" s="3" t="str">
        <f>'Master List'!AX142</f>
        <v>Dr Sarah Voisey</v>
      </c>
      <c r="AK142" s="5" t="str">
        <f>IF('Master List'!BA142="", "", 'Master List'!BA142)</f>
        <v/>
      </c>
      <c r="AL142" s="5" t="str">
        <f>IF(AK142="", "", VLOOKUP(AK142, 'CWM &amp; Location'!B:D, 3, FALSE))</f>
        <v/>
      </c>
      <c r="AM142" s="5" t="str">
        <f>IF('Master List'!BB142="", "", 'Master List'!BB142)</f>
        <v/>
      </c>
      <c r="AN142" s="5" t="str">
        <f>IF('Master List'!BC142="", "", 'Master List'!BC142)</f>
        <v/>
      </c>
    </row>
    <row r="143" spans="1:40" ht="29.25" customHeight="1" x14ac:dyDescent="0.25">
      <c r="A143" s="3" t="str">
        <f>'Master List'!A143</f>
        <v>LIFT</v>
      </c>
      <c r="B143" s="3" t="str">
        <f>'Master List'!D143</f>
        <v>LFP/7A4/048a</v>
      </c>
      <c r="C143" s="3" t="str">
        <f>'Master List'!E143</f>
        <v>WAL/FP/048a</v>
      </c>
      <c r="D143" s="4">
        <v>1</v>
      </c>
      <c r="E143" s="71" t="str">
        <f>CONCATENATE("F1: ",J143,", ",N143,", ",R143,IF(V143="","",", "),IF(V143="","",V143),IF(V143="",""," ("),IF(V143="","",'Master List'!B143),IF(V143="","",")")," | F2: ",AA143,", ",AE143,", ",AI143,IF(AM143="","",", "),IF(AM143="","",AM143),IF(AM143="",""," ("),IF(AM143="","",'Master List'!C143),IF(AM143="","",")"))</f>
        <v>F1: General (Internal) Medicine / Geriatric Medicine, General Surgery / Vascular Surgery, Trauma and Orthopaedic Surgery, Infectious Diseases (LIFT) | F2: General Surgery / Endocrine Surgery, Emergency Medicine, Respiratory Medicine</v>
      </c>
      <c r="F143" s="5" t="str">
        <f>'Master List'!H143</f>
        <v>Cardiff &amp; Vale University Health Board</v>
      </c>
      <c r="G143" s="5" t="str">
        <f>'Master List'!F143</f>
        <v>Dr Amy Ferris</v>
      </c>
      <c r="H143" s="3" t="str">
        <f>'Master List'!I143</f>
        <v>University Hospital of Wales</v>
      </c>
      <c r="I143" s="3" t="str">
        <f>VLOOKUP(H143, 'CWM &amp; Location'!B:D, 3, FALSE)</f>
        <v>Cardiff</v>
      </c>
      <c r="J143" s="3" t="str">
        <f>IF('Master List'!K143="", 'Master List'!J143, CONCATENATE('Master List'!J143, " / ", 'Master List'!K143))</f>
        <v>General (Internal) Medicine / Geriatric Medicine</v>
      </c>
      <c r="K143" s="3" t="str">
        <f>'Master List'!L143</f>
        <v>Dr Amy Ferris</v>
      </c>
      <c r="L143" s="3" t="str">
        <f>'Master List'!O143</f>
        <v>University Hospital of Wales</v>
      </c>
      <c r="M143" s="3" t="str">
        <f>VLOOKUP(L143, 'CWM &amp; Location'!B:D, 3, FALSE)</f>
        <v>Cardiff</v>
      </c>
      <c r="N143" s="3" t="str">
        <f>IF('Master List'!Q143="", 'Master List'!P143, CONCATENATE('Master List'!P143, " / ", 'Master List'!Q143))</f>
        <v>General Surgery / Vascular Surgery</v>
      </c>
      <c r="O143" s="3" t="str">
        <f>'Master List'!R143</f>
        <v xml:space="preserve">Mr Richard Whiston </v>
      </c>
      <c r="P143" s="3" t="str">
        <f>'Master List'!U143</f>
        <v>University Hospital of Wales</v>
      </c>
      <c r="Q143" s="3" t="str">
        <f>VLOOKUP(P143, 'CWM &amp; Location'!B:D, 3, FALSE)</f>
        <v>Cardiff</v>
      </c>
      <c r="R143" s="3" t="str">
        <f>IF('Master List'!W143="", 'Master List'!V143, CONCATENATE('Master List'!V143, " / ", 'Master List'!W143))</f>
        <v>Trauma and Orthopaedic Surgery</v>
      </c>
      <c r="S143" s="3" t="str">
        <f>'Master List'!X143</f>
        <v>Dr Gareth Roberts</v>
      </c>
      <c r="T143" s="5" t="str">
        <f>IF('Master List'!AA143="", "", 'Master List'!AA143)</f>
        <v>Site To Be Confirmed</v>
      </c>
      <c r="U143" s="5" t="str">
        <f>IF(T143="", "", VLOOKUP(T143, 'CWM &amp; Location'!B:D, 3, FALSE))</f>
        <v>Site To Be Confirmed</v>
      </c>
      <c r="V143" s="5" t="str">
        <f>IF('Master List'!AB143="", "", 'Master List'!AB143)</f>
        <v>Infectious Diseases</v>
      </c>
      <c r="W143" s="5" t="str">
        <f>IF('Master List'!AC143="", "", 'Master List'!AC143)</f>
        <v>Supervisor to be confirmed</v>
      </c>
      <c r="X143" s="5" t="str">
        <f>IF('Master List'!AF143="", "Supervisor to be confirmed", 'Master List'!AF143)</f>
        <v>Mr Michael Stechman</v>
      </c>
      <c r="Y143" s="3" t="str">
        <f>'Master List'!AI143</f>
        <v>University Hospital of Wales</v>
      </c>
      <c r="Z143" s="3" t="str">
        <f>VLOOKUP(Y143, 'CWM &amp; Location'!B:D, 3, FALSE)</f>
        <v>Cardiff</v>
      </c>
      <c r="AA143" s="3" t="str">
        <f>IF('Master List'!AK143="", 'Master List'!AJ143, CONCATENATE('Master List'!AJ143, " / ", 'Master List'!AK143))</f>
        <v>General Surgery / Endocrine Surgery</v>
      </c>
      <c r="AB143" s="3" t="str">
        <f>'Master List'!AL143</f>
        <v>Mr Michael Stechman</v>
      </c>
      <c r="AC143" s="3" t="str">
        <f>'Master List'!AO143</f>
        <v>University Hospital of Wales</v>
      </c>
      <c r="AD143" s="5" t="str">
        <f>VLOOKUP(AC143, 'CWM &amp; Location'!B:D, 3, FALSE)</f>
        <v>Cardiff</v>
      </c>
      <c r="AE143" s="3" t="str">
        <f>IF('Master List'!AQ143="", 'Master List'!AP143, CONCATENATE('Master List'!AP143, " / ", 'Master List'!AQ143))</f>
        <v>Emergency Medicine</v>
      </c>
      <c r="AF143" s="3" t="str">
        <f>'Master List'!AR143</f>
        <v>Dr Bethan Nicholas</v>
      </c>
      <c r="AG143" s="3" t="str">
        <f>'Master List'!AU143</f>
        <v xml:space="preserve">University Hospital Llandough </v>
      </c>
      <c r="AH143" s="3" t="str">
        <f>VLOOKUP(AG143, 'CWM &amp; Location'!B:D, 3, FALSE)</f>
        <v>Penarth</v>
      </c>
      <c r="AI143" s="3" t="str">
        <f>IF('Master List'!AW143="", 'Master List'!AV143, CONCATENATE('Master List'!AV143, " / ", 'Master List'!AW143))</f>
        <v>Respiratory Medicine</v>
      </c>
      <c r="AJ143" s="3" t="str">
        <f>'Master List'!AX143</f>
        <v>Dr Helen Davies</v>
      </c>
      <c r="AK143" s="5" t="str">
        <f>IF('Master List'!BA143="", "", 'Master List'!BA143)</f>
        <v/>
      </c>
      <c r="AL143" s="5" t="str">
        <f>IF(AK143="", "", VLOOKUP(AK143, 'CWM &amp; Location'!B:D, 3, FALSE))</f>
        <v/>
      </c>
      <c r="AM143" s="5" t="str">
        <f>IF('Master List'!BB143="", "", 'Master List'!BB143)</f>
        <v/>
      </c>
      <c r="AN143" s="5" t="str">
        <f>IF('Master List'!BC143="", "", 'Master List'!BC143)</f>
        <v/>
      </c>
    </row>
    <row r="144" spans="1:40" ht="29.25" customHeight="1" x14ac:dyDescent="0.25">
      <c r="A144" s="3" t="str">
        <f>'Master List'!A144</f>
        <v>LIFT</v>
      </c>
      <c r="B144" s="3" t="str">
        <f>'Master List'!D144</f>
        <v>LFP/7A4/048b</v>
      </c>
      <c r="C144" s="3" t="str">
        <f>'Master List'!E144</f>
        <v>WAL/FP/048b</v>
      </c>
      <c r="D144" s="4">
        <v>1</v>
      </c>
      <c r="E144" s="71" t="str">
        <f>CONCATENATE("F1: ",J144,", ",N144,", ",R144,IF(V144="","",", "),IF(V144="","",V144),IF(V144="",""," ("),IF(V144="","",'Master List'!B144),IF(V144="","",")")," | F2: ",AA144,", ",AE144,", ",AI144,IF(AM144="","",", "),IF(AM144="","",AM144),IF(AM144="",""," ("),IF(AM144="","",'Master List'!C144),IF(AM144="","",")"))</f>
        <v>F1: Trauma and Orthopaedic Surgery, General (Internal) Medicine / Geriatric Medicine, General Surgery / Vascular Surgery, Psychiatry of Learning Disability (LIFT) | F2: Respiratory Medicine, General Surgery / *Endocrine Surgery, Emergency Medicine</v>
      </c>
      <c r="F144" s="5" t="str">
        <f>'Master List'!H144</f>
        <v>Cardiff &amp; Vale University Health Board</v>
      </c>
      <c r="G144" s="5" t="str">
        <f>'Master List'!F144</f>
        <v>Dr Gareth Roberts</v>
      </c>
      <c r="H144" s="3" t="str">
        <f>'Master List'!I144</f>
        <v>University Hospital of Wales</v>
      </c>
      <c r="I144" s="3" t="str">
        <f>VLOOKUP(H144, 'CWM &amp; Location'!B:D, 3, FALSE)</f>
        <v>Cardiff</v>
      </c>
      <c r="J144" s="3" t="str">
        <f>IF('Master List'!K144="", 'Master List'!J144, CONCATENATE('Master List'!J144, " / ", 'Master List'!K144))</f>
        <v>Trauma and Orthopaedic Surgery</v>
      </c>
      <c r="K144" s="3" t="str">
        <f>'Master List'!L144</f>
        <v>Dr Gareth Roberts</v>
      </c>
      <c r="L144" s="3" t="str">
        <f>'Master List'!O144</f>
        <v>University Hospital of Wales</v>
      </c>
      <c r="M144" s="3" t="str">
        <f>VLOOKUP(L144, 'CWM &amp; Location'!B:D, 3, FALSE)</f>
        <v>Cardiff</v>
      </c>
      <c r="N144" s="3" t="str">
        <f>IF('Master List'!Q144="", 'Master List'!P144, CONCATENATE('Master List'!P144, " / ", 'Master List'!Q144))</f>
        <v>General (Internal) Medicine / Geriatric Medicine</v>
      </c>
      <c r="O144" s="3" t="str">
        <f>'Master List'!R144</f>
        <v>Dr Amy Ferris</v>
      </c>
      <c r="P144" s="3" t="str">
        <f>'Master List'!U144</f>
        <v>University Hospital of Wales</v>
      </c>
      <c r="Q144" s="3" t="str">
        <f>VLOOKUP(P144, 'CWM &amp; Location'!B:D, 3, FALSE)</f>
        <v>Cardiff</v>
      </c>
      <c r="R144" s="3" t="str">
        <f>IF('Master List'!W144="", 'Master List'!V144, CONCATENATE('Master List'!V144, " / ", 'Master List'!W144))</f>
        <v>General Surgery / Vascular Surgery</v>
      </c>
      <c r="S144" s="3" t="str">
        <f>'Master List'!X144</f>
        <v xml:space="preserve">Mr Richard Whiston </v>
      </c>
      <c r="T144" s="5" t="str">
        <f>IF('Master List'!AA144="", "", 'Master List'!AA144)</f>
        <v>Site To Be Confirmed</v>
      </c>
      <c r="U144" s="5" t="str">
        <f>IF(T144="", "", VLOOKUP(T144, 'CWM &amp; Location'!B:D, 3, FALSE))</f>
        <v>Site To Be Confirmed</v>
      </c>
      <c r="V144" s="5" t="str">
        <f>IF('Master List'!AB144="", "", 'Master List'!AB144)</f>
        <v>Psychiatry of Learning Disability</v>
      </c>
      <c r="W144" s="5" t="str">
        <f>IF('Master List'!AC144="", "", 'Master List'!AC144)</f>
        <v>Supervisor to be confirmed</v>
      </c>
      <c r="X144" s="5" t="str">
        <f>IF('Master List'!AF144="", "Supervisor to be confirmed", 'Master List'!AF144)</f>
        <v>Dr Helen Davies</v>
      </c>
      <c r="Y144" s="3" t="str">
        <f>'Master List'!AI144</f>
        <v xml:space="preserve">University Hospital Llandough </v>
      </c>
      <c r="Z144" s="3" t="str">
        <f>VLOOKUP(Y144, 'CWM &amp; Location'!B:D, 3, FALSE)</f>
        <v>Penarth</v>
      </c>
      <c r="AA144" s="3" t="str">
        <f>IF('Master List'!AK144="", 'Master List'!AJ144, CONCATENATE('Master List'!AJ144, " / ", 'Master List'!AK144))</f>
        <v>Respiratory Medicine</v>
      </c>
      <c r="AB144" s="3" t="str">
        <f>'Master List'!AL144</f>
        <v>Dr Helen Davies</v>
      </c>
      <c r="AC144" s="3" t="str">
        <f>'Master List'!AO144</f>
        <v>University Hospital of Wales</v>
      </c>
      <c r="AD144" s="5" t="str">
        <f>VLOOKUP(AC144, 'CWM &amp; Location'!B:D, 3, FALSE)</f>
        <v>Cardiff</v>
      </c>
      <c r="AE144" s="3" t="str">
        <f>IF('Master List'!AQ144="", 'Master List'!AP144, CONCATENATE('Master List'!AP144, " / ", 'Master List'!AQ144))</f>
        <v>General Surgery / *Endocrine Surgery</v>
      </c>
      <c r="AF144" s="3" t="str">
        <f>'Master List'!AR144</f>
        <v>Mr Michael Stechman</v>
      </c>
      <c r="AG144" s="3" t="str">
        <f>'Master List'!AU144</f>
        <v>University Hospital of Wales</v>
      </c>
      <c r="AH144" s="3" t="str">
        <f>VLOOKUP(AG144, 'CWM &amp; Location'!B:D, 3, FALSE)</f>
        <v>Cardiff</v>
      </c>
      <c r="AI144" s="3" t="str">
        <f>IF('Master List'!AW144="", 'Master List'!AV144, CONCATENATE('Master List'!AV144, " / ", 'Master List'!AW144))</f>
        <v>Emergency Medicine</v>
      </c>
      <c r="AJ144" s="3" t="str">
        <f>'Master List'!AX144</f>
        <v>Dr Bethan Nicholas</v>
      </c>
      <c r="AK144" s="5" t="str">
        <f>IF('Master List'!BA144="", "", 'Master List'!BA144)</f>
        <v/>
      </c>
      <c r="AL144" s="5" t="str">
        <f>IF(AK144="", "", VLOOKUP(AK144, 'CWM &amp; Location'!B:D, 3, FALSE))</f>
        <v/>
      </c>
      <c r="AM144" s="5" t="str">
        <f>IF('Master List'!BB144="", "", 'Master List'!BB144)</f>
        <v/>
      </c>
      <c r="AN144" s="5" t="str">
        <f>IF('Master List'!BC144="", "", 'Master List'!BC144)</f>
        <v/>
      </c>
    </row>
    <row r="145" spans="1:40" ht="29.25" customHeight="1" x14ac:dyDescent="0.25">
      <c r="A145" s="3" t="str">
        <f>'Master List'!A145</f>
        <v>LIFT</v>
      </c>
      <c r="B145" s="3" t="str">
        <f>'Master List'!D145</f>
        <v>LFP/7A4/048c</v>
      </c>
      <c r="C145" s="3" t="str">
        <f>'Master List'!E145</f>
        <v>WAL/FP/048c</v>
      </c>
      <c r="D145" s="4">
        <v>1</v>
      </c>
      <c r="E145" s="71" t="str">
        <f>CONCATENATE("F1: ",J145,", ",N145,", ",R145,IF(V145="","",", "),IF(V145="","",V145),IF(V145="",""," ("),IF(V145="","",'Master List'!B145),IF(V145="","",")")," | F2: ",AA145,", ",AE145,", ",AI145,IF(AM145="","",", "),IF(AM145="","",AM145),IF(AM145="",""," ("),IF(AM145="","",'Master List'!C145),IF(AM145="","",")"))</f>
        <v>F1: General Surgery / Vascular Surgery, Trauma and Orthopaedic Surgery, General (Internal) Medicine / Geriatric Medicine, Clinical Genetics (LIFT) | F2: Emergency Medicine, Respiratory Medicine, General Surgery / Endocrine Surgery</v>
      </c>
      <c r="F145" s="5" t="str">
        <f>'Master List'!H145</f>
        <v>Cardiff &amp; Vale University Health Board</v>
      </c>
      <c r="G145" s="5" t="str">
        <f>'Master List'!F145</f>
        <v xml:space="preserve">Mr Richard Whiston </v>
      </c>
      <c r="H145" s="3" t="str">
        <f>'Master List'!I145</f>
        <v>University Hospital of Wales</v>
      </c>
      <c r="I145" s="3" t="str">
        <f>VLOOKUP(H145, 'CWM &amp; Location'!B:D, 3, FALSE)</f>
        <v>Cardiff</v>
      </c>
      <c r="J145" s="3" t="str">
        <f>IF('Master List'!K145="", 'Master List'!J145, CONCATENATE('Master List'!J145, " / ", 'Master List'!K145))</f>
        <v>General Surgery / Vascular Surgery</v>
      </c>
      <c r="K145" s="3" t="str">
        <f>'Master List'!L145</f>
        <v xml:space="preserve">Mr Richard Whiston </v>
      </c>
      <c r="L145" s="3" t="str">
        <f>'Master List'!O145</f>
        <v>University Hospital of Wales</v>
      </c>
      <c r="M145" s="3" t="str">
        <f>VLOOKUP(L145, 'CWM &amp; Location'!B:D, 3, FALSE)</f>
        <v>Cardiff</v>
      </c>
      <c r="N145" s="3" t="str">
        <f>IF('Master List'!Q145="", 'Master List'!P145, CONCATENATE('Master List'!P145, " / ", 'Master List'!Q145))</f>
        <v>Trauma and Orthopaedic Surgery</v>
      </c>
      <c r="O145" s="3" t="str">
        <f>'Master List'!R145</f>
        <v>Dr Gareth Roberts</v>
      </c>
      <c r="P145" s="3" t="str">
        <f>'Master List'!U145</f>
        <v>University Hospital of Wales</v>
      </c>
      <c r="Q145" s="3" t="str">
        <f>VLOOKUP(P145, 'CWM &amp; Location'!B:D, 3, FALSE)</f>
        <v>Cardiff</v>
      </c>
      <c r="R145" s="3" t="str">
        <f>IF('Master List'!W145="", 'Master List'!V145, CONCATENATE('Master List'!V145, " / ", 'Master List'!W145))</f>
        <v>General (Internal) Medicine / Geriatric Medicine</v>
      </c>
      <c r="S145" s="3" t="str">
        <f>'Master List'!X145</f>
        <v>Dr Amy Ferris</v>
      </c>
      <c r="T145" s="5" t="str">
        <f>IF('Master List'!AA145="", "", 'Master List'!AA145)</f>
        <v>Site To Be Confirmed</v>
      </c>
      <c r="U145" s="5" t="str">
        <f>IF(T145="", "", VLOOKUP(T145, 'CWM &amp; Location'!B:D, 3, FALSE))</f>
        <v>Site To Be Confirmed</v>
      </c>
      <c r="V145" s="5" t="str">
        <f>IF('Master List'!AB145="", "", 'Master List'!AB145)</f>
        <v>Clinical Genetics</v>
      </c>
      <c r="W145" s="5" t="str">
        <f>IF('Master List'!AC145="", "", 'Master List'!AC145)</f>
        <v>Supervisor to be confirmed</v>
      </c>
      <c r="X145" s="5" t="str">
        <f>IF('Master List'!AF145="", "Supervisor to be confirmed", 'Master List'!AF145)</f>
        <v>Dr Bethan Nicholas</v>
      </c>
      <c r="Y145" s="3" t="str">
        <f>'Master List'!AI145</f>
        <v>University Hospital of Wales</v>
      </c>
      <c r="Z145" s="3" t="str">
        <f>VLOOKUP(Y145, 'CWM &amp; Location'!B:D, 3, FALSE)</f>
        <v>Cardiff</v>
      </c>
      <c r="AA145" s="3" t="str">
        <f>IF('Master List'!AK145="", 'Master List'!AJ145, CONCATENATE('Master List'!AJ145, " / ", 'Master List'!AK145))</f>
        <v>Emergency Medicine</v>
      </c>
      <c r="AB145" s="3" t="str">
        <f>'Master List'!AL145</f>
        <v>Dr Bethan Nicholas</v>
      </c>
      <c r="AC145" s="3" t="str">
        <f>'Master List'!AO145</f>
        <v xml:space="preserve">University Hospital Llandough </v>
      </c>
      <c r="AD145" s="5" t="str">
        <f>VLOOKUP(AC145, 'CWM &amp; Location'!B:D, 3, FALSE)</f>
        <v>Penarth</v>
      </c>
      <c r="AE145" s="3" t="str">
        <f>IF('Master List'!AQ145="", 'Master List'!AP145, CONCATENATE('Master List'!AP145, " / ", 'Master List'!AQ145))</f>
        <v>Respiratory Medicine</v>
      </c>
      <c r="AF145" s="3" t="str">
        <f>'Master List'!AR145</f>
        <v>Dr Helen Davies</v>
      </c>
      <c r="AG145" s="3" t="str">
        <f>'Master List'!AU145</f>
        <v>University Hospital of Wales</v>
      </c>
      <c r="AH145" s="3" t="str">
        <f>VLOOKUP(AG145, 'CWM &amp; Location'!B:D, 3, FALSE)</f>
        <v>Cardiff</v>
      </c>
      <c r="AI145" s="3" t="str">
        <f>IF('Master List'!AW145="", 'Master List'!AV145, CONCATENATE('Master List'!AV145, " / ", 'Master List'!AW145))</f>
        <v>General Surgery / Endocrine Surgery</v>
      </c>
      <c r="AJ145" s="3" t="str">
        <f>'Master List'!AX145</f>
        <v>Mr Michael Stechman</v>
      </c>
      <c r="AK145" s="5" t="str">
        <f>IF('Master List'!BA145="", "", 'Master List'!BA145)</f>
        <v/>
      </c>
      <c r="AL145" s="5" t="str">
        <f>IF(AK145="", "", VLOOKUP(AK145, 'CWM &amp; Location'!B:D, 3, FALSE))</f>
        <v/>
      </c>
      <c r="AM145" s="5" t="str">
        <f>IF('Master List'!BB145="", "", 'Master List'!BB145)</f>
        <v/>
      </c>
      <c r="AN145" s="5" t="str">
        <f>IF('Master List'!BC145="", "", 'Master List'!BC145)</f>
        <v/>
      </c>
    </row>
    <row r="146" spans="1:40" ht="29.25" customHeight="1" x14ac:dyDescent="0.25">
      <c r="A146" s="3" t="str">
        <f>'Master List'!A146</f>
        <v>FP</v>
      </c>
      <c r="B146" s="3" t="str">
        <f>'Master List'!D146</f>
        <v>FP/7A4/049a</v>
      </c>
      <c r="C146" s="3" t="str">
        <f>'Master List'!E146</f>
        <v>WAL/FP/049a</v>
      </c>
      <c r="D146" s="4">
        <v>1</v>
      </c>
      <c r="E146" s="71" t="str">
        <f>CONCATENATE("F1: ",J146,", ",N146,", ",R146,IF(V146="","",", "),IF(V146="","",V146),IF(V146="",""," ("),IF(V146="","",'Master List'!B146),IF(V146="","",")")," | F2: ",AA146,", ",AE146,", ",AI146,IF(AM146="","",", "),IF(AM146="","",AM146),IF(AM146="",""," ("),IF(AM146="","",'Master List'!C146),IF(AM146="","",")"))</f>
        <v>F1: General (Internal) Medicine / Stroke Medicine, General Surgery / Colorectal Surgery, Haematology | F2: General Practice, Cardiology, Renal Medicine</v>
      </c>
      <c r="F146" s="5" t="str">
        <f>'Master List'!H146</f>
        <v>Cardiff &amp; Vale University Health Board</v>
      </c>
      <c r="G146" s="5" t="str">
        <f>'Master List'!F146</f>
        <v>Dr Tom Hughes</v>
      </c>
      <c r="H146" s="3" t="str">
        <f>'Master List'!I146</f>
        <v>University Hospital of Wales</v>
      </c>
      <c r="I146" s="3" t="str">
        <f>VLOOKUP(H146, 'CWM &amp; Location'!B:D, 3, FALSE)</f>
        <v>Cardiff</v>
      </c>
      <c r="J146" s="3" t="str">
        <f>IF('Master List'!K146="", 'Master List'!J146, CONCATENATE('Master List'!J146, " / ", 'Master List'!K146))</f>
        <v>General (Internal) Medicine / Stroke Medicine</v>
      </c>
      <c r="K146" s="3" t="str">
        <f>'Master List'!L146</f>
        <v>Dr Tom Hughes</v>
      </c>
      <c r="L146" s="3" t="str">
        <f>'Master List'!O146</f>
        <v>University Hospital of Wales</v>
      </c>
      <c r="M146" s="3" t="str">
        <f>VLOOKUP(L146, 'CWM &amp; Location'!B:D, 3, FALSE)</f>
        <v>Cardiff</v>
      </c>
      <c r="N146" s="3" t="str">
        <f>IF('Master List'!Q146="", 'Master List'!P146, CONCATENATE('Master List'!P146, " / ", 'Master List'!Q146))</f>
        <v>General Surgery / Colorectal Surgery</v>
      </c>
      <c r="O146" s="3" t="str">
        <f>'Master List'!R146</f>
        <v>Mr Chris Morris</v>
      </c>
      <c r="P146" s="3" t="str">
        <f>'Master List'!U146</f>
        <v>University Hospital of Wales</v>
      </c>
      <c r="Q146" s="3" t="str">
        <f>VLOOKUP(P146, 'CWM &amp; Location'!B:D, 3, FALSE)</f>
        <v>Cardiff</v>
      </c>
      <c r="R146" s="3" t="str">
        <f>IF('Master List'!W146="", 'Master List'!V146, CONCATENATE('Master List'!V146, " / ", 'Master List'!W146))</f>
        <v>Haematology</v>
      </c>
      <c r="S146" s="3" t="str">
        <f>'Master List'!X146</f>
        <v>Dr Keith Wilson</v>
      </c>
      <c r="T146" s="5" t="str">
        <f>IF('Master List'!AA146="", "", 'Master List'!AA146)</f>
        <v/>
      </c>
      <c r="U146" s="5" t="str">
        <f>IF(T146="", "", VLOOKUP(T146, 'CWM &amp; Location'!B:D, 3, FALSE))</f>
        <v/>
      </c>
      <c r="V146" s="5" t="str">
        <f>IF('Master List'!AB146="", "", 'Master List'!AB146)</f>
        <v/>
      </c>
      <c r="W146" s="5" t="str">
        <f>IF('Master List'!AC146="", "", 'Master List'!AC146)</f>
        <v/>
      </c>
      <c r="X146" s="5" t="str">
        <f>IF('Master List'!AF146="", "Supervisor to be confirmed", 'Master List'!AF146)</f>
        <v>Dr Victoria Cole</v>
      </c>
      <c r="Y146" s="3" t="str">
        <f>'Master List'!AI146</f>
        <v>Rumney Primary Care Centre</v>
      </c>
      <c r="Z146" s="3" t="str">
        <f>VLOOKUP(Y146, 'CWM &amp; Location'!B:D, 3, FALSE)</f>
        <v>Cardiff</v>
      </c>
      <c r="AA146" s="3" t="str">
        <f>IF('Master List'!AK146="", 'Master List'!AJ146, CONCATENATE('Master List'!AJ146, " / ", 'Master List'!AK146))</f>
        <v>General Practice</v>
      </c>
      <c r="AB146" s="3" t="str">
        <f>'Master List'!AL146</f>
        <v>Dr Victoria Cole</v>
      </c>
      <c r="AC146" s="3" t="str">
        <f>'Master List'!AO146</f>
        <v>University Hospital of Wales</v>
      </c>
      <c r="AD146" s="5" t="str">
        <f>VLOOKUP(AC146, 'CWM &amp; Location'!B:D, 3, FALSE)</f>
        <v>Cardiff</v>
      </c>
      <c r="AE146" s="3" t="str">
        <f>IF('Master List'!AQ146="", 'Master List'!AP146, CONCATENATE('Master List'!AP146, " / ", 'Master List'!AQ146))</f>
        <v>Cardiology</v>
      </c>
      <c r="AF146" s="3" t="str">
        <f>'Master List'!AR146</f>
        <v>Prof Zaheer Yousef</v>
      </c>
      <c r="AG146" s="3" t="str">
        <f>'Master List'!AU146</f>
        <v>University Hospital of Wales</v>
      </c>
      <c r="AH146" s="3" t="str">
        <f>VLOOKUP(AG146, 'CWM &amp; Location'!B:D, 3, FALSE)</f>
        <v>Cardiff</v>
      </c>
      <c r="AI146" s="3" t="str">
        <f>IF('Master List'!AW146="", 'Master List'!AV146, CONCATENATE('Master List'!AV146, " / ", 'Master List'!AW146))</f>
        <v>Renal Medicine</v>
      </c>
      <c r="AJ146" s="3" t="str">
        <f>'Master List'!AX146</f>
        <v>Dr Mat Davies</v>
      </c>
      <c r="AK146" s="5" t="str">
        <f>IF('Master List'!BA146="", "", 'Master List'!BA146)</f>
        <v/>
      </c>
      <c r="AL146" s="5" t="str">
        <f>IF(AK146="", "", VLOOKUP(AK146, 'CWM &amp; Location'!B:D, 3, FALSE))</f>
        <v/>
      </c>
      <c r="AM146" s="5" t="str">
        <f>IF('Master List'!BB146="", "", 'Master List'!BB146)</f>
        <v/>
      </c>
      <c r="AN146" s="5" t="str">
        <f>IF('Master List'!BC146="", "", 'Master List'!BC146)</f>
        <v/>
      </c>
    </row>
    <row r="147" spans="1:40" ht="29.25" customHeight="1" x14ac:dyDescent="0.25">
      <c r="A147" s="3" t="str">
        <f>'Master List'!A147</f>
        <v>FP</v>
      </c>
      <c r="B147" s="3" t="str">
        <f>'Master List'!D147</f>
        <v>FP/7A4/049b</v>
      </c>
      <c r="C147" s="3" t="str">
        <f>'Master List'!E147</f>
        <v>WAL/FP/049b</v>
      </c>
      <c r="D147" s="4">
        <v>1</v>
      </c>
      <c r="E147" s="71" t="str">
        <f>CONCATENATE("F1: ",J147,", ",N147,", ",R147,IF(V147="","",", "),IF(V147="","",V147),IF(V147="",""," ("),IF(V147="","",'Master List'!B147),IF(V147="","",")")," | F2: ",AA147,", ",AE147,", ",AI147,IF(AM147="","",", "),IF(AM147="","",AM147),IF(AM147="",""," ("),IF(AM147="","",'Master List'!C147),IF(AM147="","",")"))</f>
        <v>F1: Haematology, General (Internal) Medicine / Stroke Medicine, General Surgery / Colorectal Surgery | F2: Renal Medicine, General Practice, Cardiology</v>
      </c>
      <c r="F147" s="5" t="str">
        <f>'Master List'!H147</f>
        <v>Cardiff &amp; Vale University Health Board</v>
      </c>
      <c r="G147" s="5" t="str">
        <f>'Master List'!F147</f>
        <v>Dr Keith Wilson</v>
      </c>
      <c r="H147" s="3" t="str">
        <f>'Master List'!I147</f>
        <v>University Hospital of Wales</v>
      </c>
      <c r="I147" s="3" t="str">
        <f>VLOOKUP(H147, 'CWM &amp; Location'!B:D, 3, FALSE)</f>
        <v>Cardiff</v>
      </c>
      <c r="J147" s="3" t="str">
        <f>IF('Master List'!K147="", 'Master List'!J147, CONCATENATE('Master List'!J147, " / ", 'Master List'!K147))</f>
        <v>Haematology</v>
      </c>
      <c r="K147" s="3" t="str">
        <f>'Master List'!L147</f>
        <v>Dr Keith Wilson</v>
      </c>
      <c r="L147" s="3" t="str">
        <f>'Master List'!O147</f>
        <v>University Hospital of Wales</v>
      </c>
      <c r="M147" s="3" t="str">
        <f>VLOOKUP(L147, 'CWM &amp; Location'!B:D, 3, FALSE)</f>
        <v>Cardiff</v>
      </c>
      <c r="N147" s="3" t="str">
        <f>IF('Master List'!Q147="", 'Master List'!P147, CONCATENATE('Master List'!P147, " / ", 'Master List'!Q147))</f>
        <v>General (Internal) Medicine / Stroke Medicine</v>
      </c>
      <c r="O147" s="3" t="str">
        <f>'Master List'!R147</f>
        <v>Dr Tom Hughes</v>
      </c>
      <c r="P147" s="3" t="str">
        <f>'Master List'!U147</f>
        <v>University Hospital of Wales</v>
      </c>
      <c r="Q147" s="3" t="str">
        <f>VLOOKUP(P147, 'CWM &amp; Location'!B:D, 3, FALSE)</f>
        <v>Cardiff</v>
      </c>
      <c r="R147" s="3" t="str">
        <f>IF('Master List'!W147="", 'Master List'!V147, CONCATENATE('Master List'!V147, " / ", 'Master List'!W147))</f>
        <v>General Surgery / Colorectal Surgery</v>
      </c>
      <c r="S147" s="3" t="str">
        <f>'Master List'!X147</f>
        <v>Mr Chris Morris</v>
      </c>
      <c r="T147" s="5" t="str">
        <f>IF('Master List'!AA147="", "", 'Master List'!AA147)</f>
        <v/>
      </c>
      <c r="U147" s="5" t="str">
        <f>IF(T147="", "", VLOOKUP(T147, 'CWM &amp; Location'!B:D, 3, FALSE))</f>
        <v/>
      </c>
      <c r="V147" s="5" t="str">
        <f>IF('Master List'!AB147="", "", 'Master List'!AB147)</f>
        <v/>
      </c>
      <c r="W147" s="5" t="str">
        <f>IF('Master List'!AC147="", "", 'Master List'!AC147)</f>
        <v/>
      </c>
      <c r="X147" s="5" t="str">
        <f>IF('Master List'!AF147="", "Supervisor to be confirmed", 'Master List'!AF147)</f>
        <v>Dr Mat Davies</v>
      </c>
      <c r="Y147" s="3" t="str">
        <f>'Master List'!AI147</f>
        <v>University Hospital of Wales</v>
      </c>
      <c r="Z147" s="3" t="str">
        <f>VLOOKUP(Y147, 'CWM &amp; Location'!B:D, 3, FALSE)</f>
        <v>Cardiff</v>
      </c>
      <c r="AA147" s="3" t="str">
        <f>IF('Master List'!AK147="", 'Master List'!AJ147, CONCATENATE('Master List'!AJ147, " / ", 'Master List'!AK147))</f>
        <v>Renal Medicine</v>
      </c>
      <c r="AB147" s="3" t="str">
        <f>'Master List'!AL147</f>
        <v>Dr Mat Davies</v>
      </c>
      <c r="AC147" s="3" t="str">
        <f>'Master List'!AO147</f>
        <v>Rumney Primary Care Centre</v>
      </c>
      <c r="AD147" s="5" t="str">
        <f>VLOOKUP(AC147, 'CWM &amp; Location'!B:D, 3, FALSE)</f>
        <v>Cardiff</v>
      </c>
      <c r="AE147" s="3" t="str">
        <f>IF('Master List'!AQ147="", 'Master List'!AP147, CONCATENATE('Master List'!AP147, " / ", 'Master List'!AQ147))</f>
        <v>General Practice</v>
      </c>
      <c r="AF147" s="3" t="str">
        <f>'Master List'!AR147</f>
        <v>Dr Victoria Cole</v>
      </c>
      <c r="AG147" s="3" t="str">
        <f>'Master List'!AU147</f>
        <v>University Hospital of Wales</v>
      </c>
      <c r="AH147" s="3" t="str">
        <f>VLOOKUP(AG147, 'CWM &amp; Location'!B:D, 3, FALSE)</f>
        <v>Cardiff</v>
      </c>
      <c r="AI147" s="3" t="str">
        <f>IF('Master List'!AW147="", 'Master List'!AV147, CONCATENATE('Master List'!AV147, " / ", 'Master List'!AW147))</f>
        <v>Cardiology</v>
      </c>
      <c r="AJ147" s="3" t="str">
        <f>'Master List'!AX147</f>
        <v>Prof Zaheer Yousef</v>
      </c>
      <c r="AK147" s="5" t="str">
        <f>IF('Master List'!BA147="", "", 'Master List'!BA147)</f>
        <v/>
      </c>
      <c r="AL147" s="5" t="str">
        <f>IF(AK147="", "", VLOOKUP(AK147, 'CWM &amp; Location'!B:D, 3, FALSE))</f>
        <v/>
      </c>
      <c r="AM147" s="5" t="str">
        <f>IF('Master List'!BB147="", "", 'Master List'!BB147)</f>
        <v/>
      </c>
      <c r="AN147" s="5" t="str">
        <f>IF('Master List'!BC147="", "", 'Master List'!BC147)</f>
        <v/>
      </c>
    </row>
    <row r="148" spans="1:40" ht="29.25" customHeight="1" x14ac:dyDescent="0.25">
      <c r="A148" s="3" t="str">
        <f>'Master List'!A148</f>
        <v>FP</v>
      </c>
      <c r="B148" s="3" t="str">
        <f>'Master List'!D148</f>
        <v>FP/7A4/049c</v>
      </c>
      <c r="C148" s="3" t="str">
        <f>'Master List'!E148</f>
        <v>WAL/FP/049c</v>
      </c>
      <c r="D148" s="4">
        <v>1</v>
      </c>
      <c r="E148" s="71" t="str">
        <f>CONCATENATE("F1: ",J148,", ",N148,", ",R148,IF(V148="","",", "),IF(V148="","",V148),IF(V148="",""," ("),IF(V148="","",'Master List'!B148),IF(V148="","",")")," | F2: ",AA148,", ",AE148,", ",AI148,IF(AM148="","",", "),IF(AM148="","",AM148),IF(AM148="",""," ("),IF(AM148="","",'Master List'!C148),IF(AM148="","",")"))</f>
        <v>F1: General Surgery / Colorectal Surgery, Haematology, General (Internal) Medicine / Stroke Medicine | F2: Cardiology, Renal Medicine, General Practice</v>
      </c>
      <c r="F148" s="5" t="str">
        <f>'Master List'!H148</f>
        <v>Cardiff &amp; Vale University Health Board</v>
      </c>
      <c r="G148" s="5" t="str">
        <f>'Master List'!F148</f>
        <v>Mr Chris Morris</v>
      </c>
      <c r="H148" s="3" t="str">
        <f>'Master List'!I148</f>
        <v>University Hospital of Wales</v>
      </c>
      <c r="I148" s="3" t="str">
        <f>VLOOKUP(H148, 'CWM &amp; Location'!B:D, 3, FALSE)</f>
        <v>Cardiff</v>
      </c>
      <c r="J148" s="3" t="str">
        <f>IF('Master List'!K148="", 'Master List'!J148, CONCATENATE('Master List'!J148, " / ", 'Master List'!K148))</f>
        <v>General Surgery / Colorectal Surgery</v>
      </c>
      <c r="K148" s="3" t="str">
        <f>'Master List'!L148</f>
        <v>Mr Chris Morris</v>
      </c>
      <c r="L148" s="3" t="str">
        <f>'Master List'!O148</f>
        <v>University Hospital of Wales</v>
      </c>
      <c r="M148" s="3" t="str">
        <f>VLOOKUP(L148, 'CWM &amp; Location'!B:D, 3, FALSE)</f>
        <v>Cardiff</v>
      </c>
      <c r="N148" s="3" t="str">
        <f>IF('Master List'!Q148="", 'Master List'!P148, CONCATENATE('Master List'!P148, " / ", 'Master List'!Q148))</f>
        <v>Haematology</v>
      </c>
      <c r="O148" s="3" t="str">
        <f>'Master List'!R148</f>
        <v>Dr Keith Wilson</v>
      </c>
      <c r="P148" s="3" t="str">
        <f>'Master List'!U148</f>
        <v>University Hospital of Wales</v>
      </c>
      <c r="Q148" s="3" t="str">
        <f>VLOOKUP(P148, 'CWM &amp; Location'!B:D, 3, FALSE)</f>
        <v>Cardiff</v>
      </c>
      <c r="R148" s="3" t="str">
        <f>IF('Master List'!W148="", 'Master List'!V148, CONCATENATE('Master List'!V148, " / ", 'Master List'!W148))</f>
        <v>General (Internal) Medicine / Stroke Medicine</v>
      </c>
      <c r="S148" s="3" t="str">
        <f>'Master List'!X148</f>
        <v>Dr Tom Hughes</v>
      </c>
      <c r="T148" s="5" t="str">
        <f>IF('Master List'!AA148="", "", 'Master List'!AA148)</f>
        <v/>
      </c>
      <c r="U148" s="5" t="str">
        <f>IF(T148="", "", VLOOKUP(T148, 'CWM &amp; Location'!B:D, 3, FALSE))</f>
        <v/>
      </c>
      <c r="V148" s="5" t="str">
        <f>IF('Master List'!AB148="", "", 'Master List'!AB148)</f>
        <v/>
      </c>
      <c r="W148" s="5" t="str">
        <f>IF('Master List'!AC148="", "", 'Master List'!AC148)</f>
        <v/>
      </c>
      <c r="X148" s="5" t="str">
        <f>IF('Master List'!AF148="", "Supervisor to be confirmed", 'Master List'!AF148)</f>
        <v>Prof Zaheer Yousef</v>
      </c>
      <c r="Y148" s="3" t="str">
        <f>'Master List'!AI148</f>
        <v>University Hospital of Wales</v>
      </c>
      <c r="Z148" s="3" t="str">
        <f>VLOOKUP(Y148, 'CWM &amp; Location'!B:D, 3, FALSE)</f>
        <v>Cardiff</v>
      </c>
      <c r="AA148" s="3" t="str">
        <f>IF('Master List'!AK148="", 'Master List'!AJ148, CONCATENATE('Master List'!AJ148, " / ", 'Master List'!AK148))</f>
        <v>Cardiology</v>
      </c>
      <c r="AB148" s="3" t="str">
        <f>'Master List'!AL148</f>
        <v>Prof Zaheer Yousef</v>
      </c>
      <c r="AC148" s="3" t="str">
        <f>'Master List'!AO148</f>
        <v>University Hospital of Wales</v>
      </c>
      <c r="AD148" s="5" t="str">
        <f>VLOOKUP(AC148, 'CWM &amp; Location'!B:D, 3, FALSE)</f>
        <v>Cardiff</v>
      </c>
      <c r="AE148" s="3" t="str">
        <f>IF('Master List'!AQ148="", 'Master List'!AP148, CONCATENATE('Master List'!AP148, " / ", 'Master List'!AQ148))</f>
        <v>Renal Medicine</v>
      </c>
      <c r="AF148" s="3" t="str">
        <f>'Master List'!AR148</f>
        <v>Dr Mat Davies</v>
      </c>
      <c r="AG148" s="3" t="str">
        <f>'Master List'!AU148</f>
        <v>Rumney Primary Care Centre</v>
      </c>
      <c r="AH148" s="3" t="str">
        <f>VLOOKUP(AG148, 'CWM &amp; Location'!B:D, 3, FALSE)</f>
        <v>Cardiff</v>
      </c>
      <c r="AI148" s="3" t="str">
        <f>IF('Master List'!AW148="", 'Master List'!AV148, CONCATENATE('Master List'!AV148, " / ", 'Master List'!AW148))</f>
        <v>General Practice</v>
      </c>
      <c r="AJ148" s="3" t="str">
        <f>'Master List'!AX148</f>
        <v>Dr Victoria Cole</v>
      </c>
      <c r="AK148" s="5" t="str">
        <f>IF('Master List'!BA148="", "", 'Master List'!BA148)</f>
        <v/>
      </c>
      <c r="AL148" s="5" t="str">
        <f>IF(AK148="", "", VLOOKUP(AK148, 'CWM &amp; Location'!B:D, 3, FALSE))</f>
        <v/>
      </c>
      <c r="AM148" s="5" t="str">
        <f>IF('Master List'!BB148="", "", 'Master List'!BB148)</f>
        <v/>
      </c>
      <c r="AN148" s="5" t="str">
        <f>IF('Master List'!BC148="", "", 'Master List'!BC148)</f>
        <v/>
      </c>
    </row>
    <row r="149" spans="1:40" ht="29.25" customHeight="1" x14ac:dyDescent="0.25">
      <c r="A149" s="3" t="str">
        <f>'Master List'!A149</f>
        <v>FP</v>
      </c>
      <c r="B149" s="3" t="str">
        <f>'Master List'!D149</f>
        <v>FP/7A4/050a</v>
      </c>
      <c r="C149" s="3" t="str">
        <f>'Master List'!E149</f>
        <v>WAL/FP/050a</v>
      </c>
      <c r="D149" s="4">
        <v>1</v>
      </c>
      <c r="E149" s="71" t="str">
        <f>CONCATENATE("F1: ",J149,", ",N149,", ",R149,IF(V149="","",", "),IF(V149="","",V149),IF(V149="",""," ("),IF(V149="","",'Master List'!B149),IF(V149="","",")")," | F2: ",AA149,", ",AE149,", ",AI149,IF(AM149="","",", "),IF(AM149="","",AM149),IF(AM149="",""," ("),IF(AM149="","",'Master List'!C149),IF(AM149="","",")"))</f>
        <v>F1: General (Internal) Medicine / Clinical pharmacology and therapeutics, General Surgery / Hepato-Pancreatico-Biliary Surgery, General (Internal) Medicine / Geriatric Medicine | F2: Paediatrics, Emergency Medicine, General Surgery / Vascular Surgery</v>
      </c>
      <c r="F149" s="5" t="str">
        <f>'Master List'!H149</f>
        <v>Cardiff &amp; Vale University Health Board</v>
      </c>
      <c r="G149" s="5" t="str">
        <f>'Master List'!F149</f>
        <v xml:space="preserve">Dr James Coulson </v>
      </c>
      <c r="H149" s="3" t="str">
        <f>'Master List'!I149</f>
        <v xml:space="preserve">University Hospital Llandough </v>
      </c>
      <c r="I149" s="3" t="str">
        <f>VLOOKUP(H149, 'CWM &amp; Location'!B:D, 3, FALSE)</f>
        <v>Penarth</v>
      </c>
      <c r="J149" s="3" t="str">
        <f>IF('Master List'!K149="", 'Master List'!J149, CONCATENATE('Master List'!J149, " / ", 'Master List'!K149))</f>
        <v>General (Internal) Medicine / Clinical pharmacology and therapeutics</v>
      </c>
      <c r="K149" s="3" t="str">
        <f>'Master List'!L149</f>
        <v xml:space="preserve">Dr James Coulson </v>
      </c>
      <c r="L149" s="3" t="str">
        <f>'Master List'!O149</f>
        <v>University Hospital of Wales</v>
      </c>
      <c r="M149" s="3" t="str">
        <f>VLOOKUP(L149, 'CWM &amp; Location'!B:D, 3, FALSE)</f>
        <v>Cardiff</v>
      </c>
      <c r="N149" s="3" t="str">
        <f>IF('Master List'!Q149="", 'Master List'!P149, CONCATENATE('Master List'!P149, " / ", 'Master List'!Q149))</f>
        <v>General Surgery / Hepato-Pancreatico-Biliary Surgery</v>
      </c>
      <c r="O149" s="3" t="str">
        <f>'Master List'!R149</f>
        <v xml:space="preserve">Mr Nagappan Kumar </v>
      </c>
      <c r="P149" s="3" t="str">
        <f>'Master List'!U149</f>
        <v>University Hospital of Wales</v>
      </c>
      <c r="Q149" s="3" t="str">
        <f>VLOOKUP(P149, 'CWM &amp; Location'!B:D, 3, FALSE)</f>
        <v>Cardiff</v>
      </c>
      <c r="R149" s="3" t="str">
        <f>IF('Master List'!W149="", 'Master List'!V149, CONCATENATE('Master List'!V149, " / ", 'Master List'!W149))</f>
        <v>General (Internal) Medicine / Geriatric Medicine</v>
      </c>
      <c r="S149" s="3" t="str">
        <f>'Master List'!X149</f>
        <v>Dr Amy Ferris</v>
      </c>
      <c r="T149" s="5" t="str">
        <f>IF('Master List'!AA149="", "", 'Master List'!AA149)</f>
        <v/>
      </c>
      <c r="U149" s="5" t="str">
        <f>IF(T149="", "", VLOOKUP(T149, 'CWM &amp; Location'!B:D, 3, FALSE))</f>
        <v/>
      </c>
      <c r="V149" s="5" t="str">
        <f>IF('Master List'!AB149="", "", 'Master List'!AB149)</f>
        <v/>
      </c>
      <c r="W149" s="5" t="str">
        <f>IF('Master List'!AC149="", "", 'Master List'!AC149)</f>
        <v/>
      </c>
      <c r="X149" s="5" t="str">
        <f>IF('Master List'!AF149="", "Supervisor to be confirmed", 'Master List'!AF149)</f>
        <v>Dr Johann Te Water Naude</v>
      </c>
      <c r="Y149" s="3" t="str">
        <f>'Master List'!AI149</f>
        <v>University Hospital of Wales</v>
      </c>
      <c r="Z149" s="3" t="str">
        <f>VLOOKUP(Y149, 'CWM &amp; Location'!B:D, 3, FALSE)</f>
        <v>Cardiff</v>
      </c>
      <c r="AA149" s="3" t="str">
        <f>IF('Master List'!AK149="", 'Master List'!AJ149, CONCATENATE('Master List'!AJ149, " / ", 'Master List'!AK149))</f>
        <v>Paediatrics</v>
      </c>
      <c r="AB149" s="3" t="str">
        <f>'Master List'!AL149</f>
        <v>Dr Johann Te Water Naude</v>
      </c>
      <c r="AC149" s="3" t="str">
        <f>'Master List'!AO149</f>
        <v>University Hospital of Wales</v>
      </c>
      <c r="AD149" s="5" t="str">
        <f>VLOOKUP(AC149, 'CWM &amp; Location'!B:D, 3, FALSE)</f>
        <v>Cardiff</v>
      </c>
      <c r="AE149" s="3" t="str">
        <f>IF('Master List'!AQ149="", 'Master List'!AP149, CONCATENATE('Master List'!AP149, " / ", 'Master List'!AQ149))</f>
        <v>Emergency Medicine</v>
      </c>
      <c r="AF149" s="3" t="str">
        <f>'Master List'!AR149</f>
        <v>Dr Jeff Morgan</v>
      </c>
      <c r="AG149" s="3" t="str">
        <f>'Master List'!AU149</f>
        <v>University Hospital of Wales</v>
      </c>
      <c r="AH149" s="3" t="str">
        <f>VLOOKUP(AG149, 'CWM &amp; Location'!B:D, 3, FALSE)</f>
        <v>Cardiff</v>
      </c>
      <c r="AI149" s="3" t="str">
        <f>IF('Master List'!AW149="", 'Master List'!AV149, CONCATENATE('Master List'!AV149, " / ", 'Master List'!AW149))</f>
        <v>General Surgery / Vascular Surgery</v>
      </c>
      <c r="AJ149" s="3" t="str">
        <f>'Master List'!AX149</f>
        <v>Mr Ian Williams</v>
      </c>
      <c r="AK149" s="5" t="str">
        <f>IF('Master List'!BA149="", "", 'Master List'!BA149)</f>
        <v/>
      </c>
      <c r="AL149" s="5" t="str">
        <f>IF(AK149="", "", VLOOKUP(AK149, 'CWM &amp; Location'!B:D, 3, FALSE))</f>
        <v/>
      </c>
      <c r="AM149" s="5" t="str">
        <f>IF('Master List'!BB149="", "", 'Master List'!BB149)</f>
        <v/>
      </c>
      <c r="AN149" s="5" t="str">
        <f>IF('Master List'!BC149="", "", 'Master List'!BC149)</f>
        <v/>
      </c>
    </row>
    <row r="150" spans="1:40" ht="29.25" customHeight="1" x14ac:dyDescent="0.25">
      <c r="A150" s="3" t="str">
        <f>'Master List'!A150</f>
        <v>FP</v>
      </c>
      <c r="B150" s="3" t="str">
        <f>'Master List'!D150</f>
        <v>FP/7A4/050b</v>
      </c>
      <c r="C150" s="3" t="str">
        <f>'Master List'!E150</f>
        <v>WAL/FP/050b</v>
      </c>
      <c r="D150" s="4">
        <v>1</v>
      </c>
      <c r="E150" s="71" t="str">
        <f>CONCATENATE("F1: ",J150,", ",N150,", ",R150,IF(V150="","",", "),IF(V150="","",V150),IF(V150="",""," ("),IF(V150="","",'Master List'!B150),IF(V150="","",")")," | F2: ",AA150,", ",AE150,", ",AI150,IF(AM150="","",", "),IF(AM150="","",AM150),IF(AM150="",""," ("),IF(AM150="","",'Master List'!C150),IF(AM150="","",")"))</f>
        <v>F1: General (Internal) Medicine / Geriatric Medicine, General (Internal) Medicine / Clinical pharmacology and therapeutics, General Surgery / Hepato-Pancreatico-Biliary Surgery | F2: General Surgery / Vascular Surgery, Paediatrics, Emergency Medicine</v>
      </c>
      <c r="F150" s="5" t="str">
        <f>'Master List'!H150</f>
        <v>Cardiff &amp; Vale University Health Board</v>
      </c>
      <c r="G150" s="5" t="str">
        <f>'Master List'!F150</f>
        <v>Dr Amy Ferris</v>
      </c>
      <c r="H150" s="3" t="str">
        <f>'Master List'!I150</f>
        <v>University Hospital of Wales</v>
      </c>
      <c r="I150" s="3" t="str">
        <f>VLOOKUP(H150, 'CWM &amp; Location'!B:D, 3, FALSE)</f>
        <v>Cardiff</v>
      </c>
      <c r="J150" s="3" t="str">
        <f>IF('Master List'!K150="", 'Master List'!J150, CONCATENATE('Master List'!J150, " / ", 'Master List'!K150))</f>
        <v>General (Internal) Medicine / Geriatric Medicine</v>
      </c>
      <c r="K150" s="3" t="str">
        <f>'Master List'!L150</f>
        <v>Dr Amy Ferris</v>
      </c>
      <c r="L150" s="3" t="str">
        <f>'Master List'!O150</f>
        <v xml:space="preserve">University Hospital Llandough </v>
      </c>
      <c r="M150" s="3" t="str">
        <f>VLOOKUP(L150, 'CWM &amp; Location'!B:D, 3, FALSE)</f>
        <v>Penarth</v>
      </c>
      <c r="N150" s="3" t="str">
        <f>IF('Master List'!Q150="", 'Master List'!P150, CONCATENATE('Master List'!P150, " / ", 'Master List'!Q150))</f>
        <v>General (Internal) Medicine / Clinical pharmacology and therapeutics</v>
      </c>
      <c r="O150" s="3" t="str">
        <f>'Master List'!R150</f>
        <v xml:space="preserve">Dr James Coulson </v>
      </c>
      <c r="P150" s="3" t="str">
        <f>'Master List'!U150</f>
        <v>University Hospital of Wales</v>
      </c>
      <c r="Q150" s="3" t="str">
        <f>VLOOKUP(P150, 'CWM &amp; Location'!B:D, 3, FALSE)</f>
        <v>Cardiff</v>
      </c>
      <c r="R150" s="3" t="str">
        <f>IF('Master List'!W150="", 'Master List'!V150, CONCATENATE('Master List'!V150, " / ", 'Master List'!W150))</f>
        <v>General Surgery / Hepato-Pancreatico-Biliary Surgery</v>
      </c>
      <c r="S150" s="3" t="str">
        <f>'Master List'!X150</f>
        <v xml:space="preserve">Mr Nagappan Kumar </v>
      </c>
      <c r="T150" s="5" t="str">
        <f>IF('Master List'!AA150="", "", 'Master List'!AA150)</f>
        <v/>
      </c>
      <c r="U150" s="5" t="str">
        <f>IF(T150="", "", VLOOKUP(T150, 'CWM &amp; Location'!B:D, 3, FALSE))</f>
        <v/>
      </c>
      <c r="V150" s="5" t="str">
        <f>IF('Master List'!AB150="", "", 'Master List'!AB150)</f>
        <v/>
      </c>
      <c r="W150" s="5" t="str">
        <f>IF('Master List'!AC150="", "", 'Master List'!AC150)</f>
        <v/>
      </c>
      <c r="X150" s="5" t="str">
        <f>IF('Master List'!AF150="", "Supervisor to be confirmed", 'Master List'!AF150)</f>
        <v>Mr Ian Williams</v>
      </c>
      <c r="Y150" s="3" t="str">
        <f>'Master List'!AI150</f>
        <v>University Hospital of Wales</v>
      </c>
      <c r="Z150" s="3" t="str">
        <f>VLOOKUP(Y150, 'CWM &amp; Location'!B:D, 3, FALSE)</f>
        <v>Cardiff</v>
      </c>
      <c r="AA150" s="3" t="str">
        <f>IF('Master List'!AK150="", 'Master List'!AJ150, CONCATENATE('Master List'!AJ150, " / ", 'Master List'!AK150))</f>
        <v>General Surgery / Vascular Surgery</v>
      </c>
      <c r="AB150" s="3" t="str">
        <f>'Master List'!AL150</f>
        <v>Mr Ian Williams</v>
      </c>
      <c r="AC150" s="3" t="str">
        <f>'Master List'!AO150</f>
        <v>University Hospital of Wales</v>
      </c>
      <c r="AD150" s="5" t="str">
        <f>VLOOKUP(AC150, 'CWM &amp; Location'!B:D, 3, FALSE)</f>
        <v>Cardiff</v>
      </c>
      <c r="AE150" s="3" t="str">
        <f>IF('Master List'!AQ150="", 'Master List'!AP150, CONCATENATE('Master List'!AP150, " / ", 'Master List'!AQ150))</f>
        <v>Paediatrics</v>
      </c>
      <c r="AF150" s="3" t="str">
        <f>'Master List'!AR150</f>
        <v>Dr Johann Te Water Naude</v>
      </c>
      <c r="AG150" s="3" t="str">
        <f>'Master List'!AU150</f>
        <v>University Hospital of Wales</v>
      </c>
      <c r="AH150" s="3" t="str">
        <f>VLOOKUP(AG150, 'CWM &amp; Location'!B:D, 3, FALSE)</f>
        <v>Cardiff</v>
      </c>
      <c r="AI150" s="3" t="str">
        <f>IF('Master List'!AW150="", 'Master List'!AV150, CONCATENATE('Master List'!AV150, " / ", 'Master List'!AW150))</f>
        <v>Emergency Medicine</v>
      </c>
      <c r="AJ150" s="3" t="str">
        <f>'Master List'!AX150</f>
        <v>Dr Jeff Morgan</v>
      </c>
      <c r="AK150" s="5" t="str">
        <f>IF('Master List'!BA150="", "", 'Master List'!BA150)</f>
        <v/>
      </c>
      <c r="AL150" s="5" t="str">
        <f>IF(AK150="", "", VLOOKUP(AK150, 'CWM &amp; Location'!B:D, 3, FALSE))</f>
        <v/>
      </c>
      <c r="AM150" s="5" t="str">
        <f>IF('Master List'!BB150="", "", 'Master List'!BB150)</f>
        <v/>
      </c>
      <c r="AN150" s="5" t="str">
        <f>IF('Master List'!BC150="", "", 'Master List'!BC150)</f>
        <v/>
      </c>
    </row>
    <row r="151" spans="1:40" ht="29.25" customHeight="1" x14ac:dyDescent="0.25">
      <c r="A151" s="3" t="str">
        <f>'Master List'!A151</f>
        <v>FP</v>
      </c>
      <c r="B151" s="3" t="str">
        <f>'Master List'!D151</f>
        <v>FP/7A4/050c</v>
      </c>
      <c r="C151" s="3" t="str">
        <f>'Master List'!E151</f>
        <v>WAL/FP/050c</v>
      </c>
      <c r="D151" s="4">
        <v>1</v>
      </c>
      <c r="E151" s="71" t="str">
        <f>CONCATENATE("F1: ",J151,", ",N151,", ",R151,IF(V151="","",", "),IF(V151="","",V151),IF(V151="",""," ("),IF(V151="","",'Master List'!B151),IF(V151="","",")")," | F2: ",AA151,", ",AE151,", ",AI151,IF(AM151="","",", "),IF(AM151="","",AM151),IF(AM151="",""," ("),IF(AM151="","",'Master List'!C151),IF(AM151="","",")"))</f>
        <v>F1: General Surgery / Hepato-Pancreatico-Biliary Surgery, General (Internal) Medicine / Geriatric Medicine, General (Internal) Medicine / Clinical pharmacology and therapeutics | F2: Emergency Medicine, General Surgery / Vascular Surgery, Paediatrics</v>
      </c>
      <c r="F151" s="5" t="str">
        <f>'Master List'!H151</f>
        <v>Cardiff &amp; Vale University Health Board</v>
      </c>
      <c r="G151" s="5" t="str">
        <f>'Master List'!F151</f>
        <v xml:space="preserve">Mr Nagappan Kumar </v>
      </c>
      <c r="H151" s="3" t="str">
        <f>'Master List'!I151</f>
        <v>University Hospital of Wales</v>
      </c>
      <c r="I151" s="3" t="str">
        <f>VLOOKUP(H151, 'CWM &amp; Location'!B:D, 3, FALSE)</f>
        <v>Cardiff</v>
      </c>
      <c r="J151" s="3" t="str">
        <f>IF('Master List'!K151="", 'Master List'!J151, CONCATENATE('Master List'!J151, " / ", 'Master List'!K151))</f>
        <v>General Surgery / Hepato-Pancreatico-Biliary Surgery</v>
      </c>
      <c r="K151" s="3" t="str">
        <f>'Master List'!L151</f>
        <v xml:space="preserve">Mr Nagappan Kumar </v>
      </c>
      <c r="L151" s="3" t="str">
        <f>'Master List'!O151</f>
        <v>University Hospital of Wales</v>
      </c>
      <c r="M151" s="3" t="str">
        <f>VLOOKUP(L151, 'CWM &amp; Location'!B:D, 3, FALSE)</f>
        <v>Cardiff</v>
      </c>
      <c r="N151" s="3" t="str">
        <f>IF('Master List'!Q151="", 'Master List'!P151, CONCATENATE('Master List'!P151, " / ", 'Master List'!Q151))</f>
        <v>General (Internal) Medicine / Geriatric Medicine</v>
      </c>
      <c r="O151" s="3" t="str">
        <f>'Master List'!R151</f>
        <v>Dr Amy Ferris</v>
      </c>
      <c r="P151" s="3" t="str">
        <f>'Master List'!U151</f>
        <v xml:space="preserve">University Hospital Llandough </v>
      </c>
      <c r="Q151" s="3" t="str">
        <f>VLOOKUP(P151, 'CWM &amp; Location'!B:D, 3, FALSE)</f>
        <v>Penarth</v>
      </c>
      <c r="R151" s="3" t="str">
        <f>IF('Master List'!W151="", 'Master List'!V151, CONCATENATE('Master List'!V151, " / ", 'Master List'!W151))</f>
        <v>General (Internal) Medicine / Clinical pharmacology and therapeutics</v>
      </c>
      <c r="S151" s="3" t="str">
        <f>'Master List'!X151</f>
        <v xml:space="preserve">Dr James Coulson </v>
      </c>
      <c r="T151" s="5" t="str">
        <f>IF('Master List'!AA151="", "", 'Master List'!AA151)</f>
        <v/>
      </c>
      <c r="U151" s="5" t="str">
        <f>IF(T151="", "", VLOOKUP(T151, 'CWM &amp; Location'!B:D, 3, FALSE))</f>
        <v/>
      </c>
      <c r="V151" s="5" t="str">
        <f>IF('Master List'!AB151="", "", 'Master List'!AB151)</f>
        <v/>
      </c>
      <c r="W151" s="5" t="str">
        <f>IF('Master List'!AC151="", "", 'Master List'!AC151)</f>
        <v/>
      </c>
      <c r="X151" s="5" t="str">
        <f>IF('Master List'!AF151="", "Supervisor to be confirmed", 'Master List'!AF151)</f>
        <v>Dr Jeff Morgan</v>
      </c>
      <c r="Y151" s="3" t="str">
        <f>'Master List'!AI151</f>
        <v>University Hospital of Wales</v>
      </c>
      <c r="Z151" s="3" t="str">
        <f>VLOOKUP(Y151, 'CWM &amp; Location'!B:D, 3, FALSE)</f>
        <v>Cardiff</v>
      </c>
      <c r="AA151" s="3" t="str">
        <f>IF('Master List'!AK151="", 'Master List'!AJ151, CONCATENATE('Master List'!AJ151, " / ", 'Master List'!AK151))</f>
        <v>Emergency Medicine</v>
      </c>
      <c r="AB151" s="3" t="str">
        <f>'Master List'!AL151</f>
        <v>Dr Jeff Morgan</v>
      </c>
      <c r="AC151" s="3" t="str">
        <f>'Master List'!AO151</f>
        <v>University Hospital of Wales</v>
      </c>
      <c r="AD151" s="5" t="str">
        <f>VLOOKUP(AC151, 'CWM &amp; Location'!B:D, 3, FALSE)</f>
        <v>Cardiff</v>
      </c>
      <c r="AE151" s="3" t="str">
        <f>IF('Master List'!AQ151="", 'Master List'!AP151, CONCATENATE('Master List'!AP151, " / ", 'Master List'!AQ151))</f>
        <v>General Surgery / Vascular Surgery</v>
      </c>
      <c r="AF151" s="3" t="str">
        <f>'Master List'!AR151</f>
        <v>Mr Ian Williams</v>
      </c>
      <c r="AG151" s="3" t="str">
        <f>'Master List'!AU151</f>
        <v>University Hospital of Wales</v>
      </c>
      <c r="AH151" s="3" t="str">
        <f>VLOOKUP(AG151, 'CWM &amp; Location'!B:D, 3, FALSE)</f>
        <v>Cardiff</v>
      </c>
      <c r="AI151" s="3" t="str">
        <f>IF('Master List'!AW151="", 'Master List'!AV151, CONCATENATE('Master List'!AV151, " / ", 'Master List'!AW151))</f>
        <v>Paediatrics</v>
      </c>
      <c r="AJ151" s="3" t="str">
        <f>'Master List'!AX151</f>
        <v>Dr Johann Te Water Naude</v>
      </c>
      <c r="AK151" s="5" t="str">
        <f>IF('Master List'!BA151="", "", 'Master List'!BA151)</f>
        <v/>
      </c>
      <c r="AL151" s="5" t="str">
        <f>IF(AK151="", "", VLOOKUP(AK151, 'CWM &amp; Location'!B:D, 3, FALSE))</f>
        <v/>
      </c>
      <c r="AM151" s="5" t="str">
        <f>IF('Master List'!BB151="", "", 'Master List'!BB151)</f>
        <v/>
      </c>
      <c r="AN151" s="5" t="str">
        <f>IF('Master List'!BC151="", "", 'Master List'!BC151)</f>
        <v/>
      </c>
    </row>
    <row r="152" spans="1:40" ht="29.25" customHeight="1" x14ac:dyDescent="0.25">
      <c r="A152" s="3" t="str">
        <f>'Master List'!A152</f>
        <v>SFP-Res</v>
      </c>
      <c r="B152" s="3" t="str">
        <f>'Master List'!D152</f>
        <v>AFP/7A4/051a</v>
      </c>
      <c r="C152" s="3" t="str">
        <f>'Master List'!E152</f>
        <v>WAL/FP/051a</v>
      </c>
      <c r="D152" s="4">
        <v>1</v>
      </c>
      <c r="E152" s="71" t="str">
        <f>CONCATENATE("F1: ",J152,", ",N152,", ",R152,IF(V152="","",", "),IF(V152="","",V152),IF(V152="",""," ("),IF(V152="","",'Master List'!B152),IF(V152="","",")")," | F2: ",AA152,", ",AE152,", ",AI152,IF(AM152="","",", "),IF(AM152="","",AM152),IF(AM152="",""," ("),IF(AM152="","",'Master List'!C152),IF(AM152="","",")"))</f>
        <v>F1: General (Internal) Medicine / Geriatric Medicine, General Surgery / Endocrine Surgery, Otolaryngology | F2: Emergency Medicine, Intensive Care Medicine, Medical Microbiology / Infectious Diseases, Research/Teaching (SFP)</v>
      </c>
      <c r="F152" s="5" t="str">
        <f>'Master List'!H152</f>
        <v>Cardiff &amp; Vale University Health Board</v>
      </c>
      <c r="G152" s="5" t="str">
        <f>'Master List'!F152</f>
        <v>Dr Cherry Shute</v>
      </c>
      <c r="H152" s="3" t="str">
        <f>'Master List'!I152</f>
        <v xml:space="preserve">University Hospital Llandough </v>
      </c>
      <c r="I152" s="3" t="str">
        <f>VLOOKUP(H152, 'CWM &amp; Location'!B:D, 3, FALSE)</f>
        <v>Penarth</v>
      </c>
      <c r="J152" s="3" t="str">
        <f>IF('Master List'!K152="", 'Master List'!J152, CONCATENATE('Master List'!J152, " / ", 'Master List'!K152))</f>
        <v>General (Internal) Medicine / Geriatric Medicine</v>
      </c>
      <c r="K152" s="3" t="str">
        <f>'Master List'!L152</f>
        <v>Dr Cherry Shute</v>
      </c>
      <c r="L152" s="3" t="str">
        <f>'Master List'!O152</f>
        <v>University Hospital of Wales</v>
      </c>
      <c r="M152" s="3" t="str">
        <f>VLOOKUP(L152, 'CWM &amp; Location'!B:D, 3, FALSE)</f>
        <v>Cardiff</v>
      </c>
      <c r="N152" s="3" t="str">
        <f>IF('Master List'!Q152="", 'Master List'!P152, CONCATENATE('Master List'!P152, " / ", 'Master List'!Q152))</f>
        <v>General Surgery / Endocrine Surgery</v>
      </c>
      <c r="O152" s="3" t="str">
        <f>'Master List'!R152</f>
        <v>Dr Neil Patel</v>
      </c>
      <c r="P152" s="3" t="str">
        <f>'Master List'!U152</f>
        <v>University Hospital of Wales</v>
      </c>
      <c r="Q152" s="3" t="str">
        <f>VLOOKUP(P152, 'CWM &amp; Location'!B:D, 3, FALSE)</f>
        <v>Cardiff</v>
      </c>
      <c r="R152" s="3" t="str">
        <f>IF('Master List'!W152="", 'Master List'!V152, CONCATENATE('Master List'!V152, " / ", 'Master List'!W152))</f>
        <v>Otolaryngology</v>
      </c>
      <c r="S152" s="3" t="str">
        <f>'Master List'!X152</f>
        <v xml:space="preserve">Mr Graham Roblin </v>
      </c>
      <c r="T152" s="5" t="str">
        <f>IF('Master List'!AA152="", "", 'Master List'!AA152)</f>
        <v/>
      </c>
      <c r="U152" s="5" t="str">
        <f>IF(T152="", "", VLOOKUP(T152, 'CWM &amp; Location'!B:D, 3, FALSE))</f>
        <v/>
      </c>
      <c r="V152" s="5" t="str">
        <f>IF('Master List'!AB152="", "", 'Master List'!AB152)</f>
        <v/>
      </c>
      <c r="W152" s="5" t="str">
        <f>IF('Master List'!AC152="", "", 'Master List'!AC152)</f>
        <v/>
      </c>
      <c r="X152" s="5" t="str">
        <f>IF('Master List'!AF152="", "Supervisor to be confirmed", 'Master List'!AF152)</f>
        <v>Dr Nicholas Manville</v>
      </c>
      <c r="Y152" s="3" t="str">
        <f>'Master List'!AI152</f>
        <v>University Hospital of Wales</v>
      </c>
      <c r="Z152" s="3" t="str">
        <f>VLOOKUP(Y152, 'CWM &amp; Location'!B:D, 3, FALSE)</f>
        <v>Cardiff</v>
      </c>
      <c r="AA152" s="3" t="str">
        <f>IF('Master List'!AK152="", 'Master List'!AJ152, CONCATENATE('Master List'!AJ152, " / ", 'Master List'!AK152))</f>
        <v>Emergency Medicine</v>
      </c>
      <c r="AB152" s="3" t="str">
        <f>'Master List'!AL152</f>
        <v>Dr Nicholas Manville</v>
      </c>
      <c r="AC152" s="3" t="str">
        <f>'Master List'!AO152</f>
        <v>University Hospital of Wales</v>
      </c>
      <c r="AD152" s="5" t="str">
        <f>VLOOKUP(AC152, 'CWM &amp; Location'!B:D, 3, FALSE)</f>
        <v>Cardiff</v>
      </c>
      <c r="AE152" s="3" t="str">
        <f>IF('Master List'!AQ152="", 'Master List'!AP152, CONCATENATE('Master List'!AP152, " / ", 'Master List'!AQ152))</f>
        <v>Intensive Care Medicine</v>
      </c>
      <c r="AF152" s="3" t="str">
        <f>'Master List'!AR152</f>
        <v>Dr Nick Stallard</v>
      </c>
      <c r="AG152" s="3" t="str">
        <f>'Master List'!AU152</f>
        <v>University Hospital of Wales</v>
      </c>
      <c r="AH152" s="3" t="str">
        <f>VLOOKUP(AG152, 'CWM &amp; Location'!B:D, 3, FALSE)</f>
        <v>Cardiff</v>
      </c>
      <c r="AI152" s="3" t="str">
        <f>IF('Master List'!AW152="", 'Master List'!AV152, CONCATENATE('Master List'!AV152, " / ", 'Master List'!AW152))</f>
        <v>Medical Microbiology / Infectious Diseases</v>
      </c>
      <c r="AJ152" s="3" t="str">
        <f>'Master List'!AX152</f>
        <v>Dr Owen Seddon</v>
      </c>
      <c r="AK152" s="5" t="str">
        <f>IF('Master List'!BA152="", "", 'Master List'!BA152)</f>
        <v>University Hospital of Wales</v>
      </c>
      <c r="AL152" s="5" t="str">
        <f>IF(AK152="", "", VLOOKUP(AK152, 'CWM &amp; Location'!B:D, 3, FALSE))</f>
        <v>Cardiff</v>
      </c>
      <c r="AM152" s="5" t="str">
        <f>IF('Master List'!BB152="", "", 'Master List'!BB152)</f>
        <v>Research/Teaching</v>
      </c>
      <c r="AN152" s="5" t="str">
        <f>IF('Master List'!BC152="", "", 'Master List'!BC152)</f>
        <v>Supervisor to be confirmed</v>
      </c>
    </row>
    <row r="153" spans="1:40" ht="29.25" customHeight="1" x14ac:dyDescent="0.25">
      <c r="A153" s="3" t="str">
        <f>'Master List'!A153</f>
        <v>SFP-Res</v>
      </c>
      <c r="B153" s="3" t="str">
        <f>'Master List'!D153</f>
        <v>AFP/7A4/051b</v>
      </c>
      <c r="C153" s="3" t="str">
        <f>'Master List'!E153</f>
        <v>WAL/FP/051b</v>
      </c>
      <c r="D153" s="4">
        <v>1</v>
      </c>
      <c r="E153" s="71" t="str">
        <f>CONCATENATE("F1: ",J153,", ",N153,", ",R153,IF(V153="","",", "),IF(V153="","",V153),IF(V153="",""," ("),IF(V153="","",'Master List'!B153),IF(V153="","",")")," | F2: ",AA153,", ",AE153,", ",AI153,IF(AM153="","",", "),IF(AM153="","",AM153),IF(AM153="",""," ("),IF(AM153="","",'Master List'!C153),IF(AM153="","",")"))</f>
        <v>F1: Otolaryngology, General (Internal) Medicine / Geriatric Medicine, General Surgery / Endocrine Surgery | F2: Medical Microbiology / Infectious Diseases, Emergency Medicine, Intensive Care Medicine, Research/Teaching (SFP)</v>
      </c>
      <c r="F153" s="5" t="str">
        <f>'Master List'!H153</f>
        <v>Cardiff &amp; Vale University Health Board</v>
      </c>
      <c r="G153" s="5" t="str">
        <f>'Master List'!F153</f>
        <v xml:space="preserve">Mr Graham Roblin </v>
      </c>
      <c r="H153" s="3" t="str">
        <f>'Master List'!I153</f>
        <v>University Hospital of Wales</v>
      </c>
      <c r="I153" s="3" t="str">
        <f>VLOOKUP(H153, 'CWM &amp; Location'!B:D, 3, FALSE)</f>
        <v>Cardiff</v>
      </c>
      <c r="J153" s="3" t="str">
        <f>IF('Master List'!K153="", 'Master List'!J153, CONCATENATE('Master List'!J153, " / ", 'Master List'!K153))</f>
        <v>Otolaryngology</v>
      </c>
      <c r="K153" s="3" t="str">
        <f>'Master List'!L153</f>
        <v xml:space="preserve">Mr Graham Roblin </v>
      </c>
      <c r="L153" s="3" t="str">
        <f>'Master List'!O153</f>
        <v xml:space="preserve">University Hospital Llandough </v>
      </c>
      <c r="M153" s="3" t="str">
        <f>VLOOKUP(L153, 'CWM &amp; Location'!B:D, 3, FALSE)</f>
        <v>Penarth</v>
      </c>
      <c r="N153" s="3" t="str">
        <f>IF('Master List'!Q153="", 'Master List'!P153, CONCATENATE('Master List'!P153, " / ", 'Master List'!Q153))</f>
        <v>General (Internal) Medicine / Geriatric Medicine</v>
      </c>
      <c r="O153" s="3" t="str">
        <f>'Master List'!R153</f>
        <v>Dr Cherry Shute</v>
      </c>
      <c r="P153" s="3" t="str">
        <f>'Master List'!U153</f>
        <v>University Hospital of Wales</v>
      </c>
      <c r="Q153" s="3" t="str">
        <f>VLOOKUP(P153, 'CWM &amp; Location'!B:D, 3, FALSE)</f>
        <v>Cardiff</v>
      </c>
      <c r="R153" s="3" t="str">
        <f>IF('Master List'!W153="", 'Master List'!V153, CONCATENATE('Master List'!V153, " / ", 'Master List'!W153))</f>
        <v>General Surgery / Endocrine Surgery</v>
      </c>
      <c r="S153" s="3" t="str">
        <f>'Master List'!X153</f>
        <v>Dr Neil Patel</v>
      </c>
      <c r="T153" s="5" t="str">
        <f>IF('Master List'!AA153="", "", 'Master List'!AA153)</f>
        <v/>
      </c>
      <c r="U153" s="5" t="str">
        <f>IF(T153="", "", VLOOKUP(T153, 'CWM &amp; Location'!B:D, 3, FALSE))</f>
        <v/>
      </c>
      <c r="V153" s="5" t="str">
        <f>IF('Master List'!AB153="", "", 'Master List'!AB153)</f>
        <v/>
      </c>
      <c r="W153" s="5" t="str">
        <f>IF('Master List'!AC153="", "", 'Master List'!AC153)</f>
        <v/>
      </c>
      <c r="X153" s="5" t="str">
        <f>IF('Master List'!AF153="", "Supervisor to be confirmed", 'Master List'!AF153)</f>
        <v>Dr Owen Seddon</v>
      </c>
      <c r="Y153" s="3" t="str">
        <f>'Master List'!AI153</f>
        <v>University Hospital of Wales</v>
      </c>
      <c r="Z153" s="3" t="str">
        <f>VLOOKUP(Y153, 'CWM &amp; Location'!B:D, 3, FALSE)</f>
        <v>Cardiff</v>
      </c>
      <c r="AA153" s="3" t="str">
        <f>IF('Master List'!AK153="", 'Master List'!AJ153, CONCATENATE('Master List'!AJ153, " / ", 'Master List'!AK153))</f>
        <v>Medical Microbiology / Infectious Diseases</v>
      </c>
      <c r="AB153" s="3" t="str">
        <f>'Master List'!AL153</f>
        <v>Dr Owen Seddon</v>
      </c>
      <c r="AC153" s="3" t="str">
        <f>'Master List'!AO153</f>
        <v>University Hospital of Wales</v>
      </c>
      <c r="AD153" s="5" t="str">
        <f>VLOOKUP(AC153, 'CWM &amp; Location'!B:D, 3, FALSE)</f>
        <v>Cardiff</v>
      </c>
      <c r="AE153" s="3" t="str">
        <f>IF('Master List'!AQ153="", 'Master List'!AP153, CONCATENATE('Master List'!AP153, " / ", 'Master List'!AQ153))</f>
        <v>Emergency Medicine</v>
      </c>
      <c r="AF153" s="3" t="str">
        <f>'Master List'!AR153</f>
        <v>Dr Nicholas Manville</v>
      </c>
      <c r="AG153" s="3" t="str">
        <f>'Master List'!AU153</f>
        <v>University Hospital of Wales</v>
      </c>
      <c r="AH153" s="3" t="str">
        <f>VLOOKUP(AG153, 'CWM &amp; Location'!B:D, 3, FALSE)</f>
        <v>Cardiff</v>
      </c>
      <c r="AI153" s="3" t="str">
        <f>IF('Master List'!AW153="", 'Master List'!AV153, CONCATENATE('Master List'!AV153, " / ", 'Master List'!AW153))</f>
        <v>Intensive Care Medicine</v>
      </c>
      <c r="AJ153" s="3" t="str">
        <f>'Master List'!AX153</f>
        <v>Dr Nick Stallard</v>
      </c>
      <c r="AK153" s="5" t="str">
        <f>IF('Master List'!BA153="", "", 'Master List'!BA153)</f>
        <v>University Hospital of Wales</v>
      </c>
      <c r="AL153" s="5" t="str">
        <f>IF(AK153="", "", VLOOKUP(AK153, 'CWM &amp; Location'!B:D, 3, FALSE))</f>
        <v>Cardiff</v>
      </c>
      <c r="AM153" s="5" t="str">
        <f>IF('Master List'!BB153="", "", 'Master List'!BB153)</f>
        <v>Research/Teaching</v>
      </c>
      <c r="AN153" s="5" t="str">
        <f>IF('Master List'!BC153="", "", 'Master List'!BC153)</f>
        <v>Supervisor to be confirmed</v>
      </c>
    </row>
    <row r="154" spans="1:40" ht="29.25" customHeight="1" x14ac:dyDescent="0.25">
      <c r="A154" s="3" t="str">
        <f>'Master List'!A154</f>
        <v>SFP-Res</v>
      </c>
      <c r="B154" s="3" t="str">
        <f>'Master List'!D154</f>
        <v>AFP/7A4/051c</v>
      </c>
      <c r="C154" s="3" t="str">
        <f>'Master List'!E154</f>
        <v>WAL/FP/051c</v>
      </c>
      <c r="D154" s="4">
        <v>1</v>
      </c>
      <c r="E154" s="71" t="str">
        <f>CONCATENATE("F1: ",J154,", ",N154,", ",R154,IF(V154="","",", "),IF(V154="","",V154),IF(V154="",""," ("),IF(V154="","",'Master List'!B154),IF(V154="","",")")," | F2: ",AA154,", ",AE154,", ",AI154,IF(AM154="","",", "),IF(AM154="","",AM154),IF(AM154="",""," ("),IF(AM154="","",'Master List'!C154),IF(AM154="","",")"))</f>
        <v>F1: General Surgery / Endocrine Surgery, Otolaryngology, General (Internal) Medicine / Geriatric Medicine | F2: Intensive Care Medicine, Medical Microbiology / Infectious Diseases, Emergency Medicine, Research/Teaching (SFP)</v>
      </c>
      <c r="F154" s="5" t="str">
        <f>'Master List'!H154</f>
        <v>Cardiff &amp; Vale University Health Board</v>
      </c>
      <c r="G154" s="5" t="str">
        <f>'Master List'!F154</f>
        <v>Dr Neil Patel</v>
      </c>
      <c r="H154" s="3" t="str">
        <f>'Master List'!I154</f>
        <v>University Hospital of Wales</v>
      </c>
      <c r="I154" s="3" t="str">
        <f>VLOOKUP(H154, 'CWM &amp; Location'!B:D, 3, FALSE)</f>
        <v>Cardiff</v>
      </c>
      <c r="J154" s="3" t="str">
        <f>IF('Master List'!K154="", 'Master List'!J154, CONCATENATE('Master List'!J154, " / ", 'Master List'!K154))</f>
        <v>General Surgery / Endocrine Surgery</v>
      </c>
      <c r="K154" s="3" t="str">
        <f>'Master List'!L154</f>
        <v>Dr Neil Patel</v>
      </c>
      <c r="L154" s="3" t="str">
        <f>'Master List'!O154</f>
        <v>University Hospital of Wales</v>
      </c>
      <c r="M154" s="3" t="str">
        <f>VLOOKUP(L154, 'CWM &amp; Location'!B:D, 3, FALSE)</f>
        <v>Cardiff</v>
      </c>
      <c r="N154" s="3" t="str">
        <f>IF('Master List'!Q154="", 'Master List'!P154, CONCATENATE('Master List'!P154, " / ", 'Master List'!Q154))</f>
        <v>Otolaryngology</v>
      </c>
      <c r="O154" s="3" t="str">
        <f>'Master List'!R154</f>
        <v xml:space="preserve">Mr Graham Roblin </v>
      </c>
      <c r="P154" s="3" t="str">
        <f>'Master List'!U154</f>
        <v xml:space="preserve">University Hospital Llandough </v>
      </c>
      <c r="Q154" s="3" t="str">
        <f>VLOOKUP(P154, 'CWM &amp; Location'!B:D, 3, FALSE)</f>
        <v>Penarth</v>
      </c>
      <c r="R154" s="3" t="str">
        <f>IF('Master List'!W154="", 'Master List'!V154, CONCATENATE('Master List'!V154, " / ", 'Master List'!W154))</f>
        <v>General (Internal) Medicine / Geriatric Medicine</v>
      </c>
      <c r="S154" s="3" t="str">
        <f>'Master List'!X154</f>
        <v>Dr Cherry Shute</v>
      </c>
      <c r="T154" s="5" t="str">
        <f>IF('Master List'!AA154="", "", 'Master List'!AA154)</f>
        <v/>
      </c>
      <c r="U154" s="5" t="str">
        <f>IF(T154="", "", VLOOKUP(T154, 'CWM &amp; Location'!B:D, 3, FALSE))</f>
        <v/>
      </c>
      <c r="V154" s="5" t="str">
        <f>IF('Master List'!AB154="", "", 'Master List'!AB154)</f>
        <v/>
      </c>
      <c r="W154" s="5" t="str">
        <f>IF('Master List'!AC154="", "", 'Master List'!AC154)</f>
        <v/>
      </c>
      <c r="X154" s="5" t="str">
        <f>IF('Master List'!AF154="", "Supervisor to be confirmed", 'Master List'!AF154)</f>
        <v>Dr Nick Stallard</v>
      </c>
      <c r="Y154" s="3" t="str">
        <f>'Master List'!AI154</f>
        <v>University Hospital of Wales</v>
      </c>
      <c r="Z154" s="3" t="str">
        <f>VLOOKUP(Y154, 'CWM &amp; Location'!B:D, 3, FALSE)</f>
        <v>Cardiff</v>
      </c>
      <c r="AA154" s="3" t="str">
        <f>IF('Master List'!AK154="", 'Master List'!AJ154, CONCATENATE('Master List'!AJ154, " / ", 'Master List'!AK154))</f>
        <v>Intensive Care Medicine</v>
      </c>
      <c r="AB154" s="3" t="str">
        <f>'Master List'!AL154</f>
        <v>Dr Nick Stallard</v>
      </c>
      <c r="AC154" s="3" t="str">
        <f>'Master List'!AO154</f>
        <v>University Hospital of Wales</v>
      </c>
      <c r="AD154" s="5" t="str">
        <f>VLOOKUP(AC154, 'CWM &amp; Location'!B:D, 3, FALSE)</f>
        <v>Cardiff</v>
      </c>
      <c r="AE154" s="3" t="str">
        <f>IF('Master List'!AQ154="", 'Master List'!AP154, CONCATENATE('Master List'!AP154, " / ", 'Master List'!AQ154))</f>
        <v>Medical Microbiology / Infectious Diseases</v>
      </c>
      <c r="AF154" s="3" t="str">
        <f>'Master List'!AR154</f>
        <v>Dr Owen Seddon</v>
      </c>
      <c r="AG154" s="3" t="str">
        <f>'Master List'!AU154</f>
        <v>University Hospital of Wales</v>
      </c>
      <c r="AH154" s="3" t="str">
        <f>VLOOKUP(AG154, 'CWM &amp; Location'!B:D, 3, FALSE)</f>
        <v>Cardiff</v>
      </c>
      <c r="AI154" s="3" t="str">
        <f>IF('Master List'!AW154="", 'Master List'!AV154, CONCATENATE('Master List'!AV154, " / ", 'Master List'!AW154))</f>
        <v>Emergency Medicine</v>
      </c>
      <c r="AJ154" s="3" t="str">
        <f>'Master List'!AX154</f>
        <v>Dr Nicholas Manville</v>
      </c>
      <c r="AK154" s="5" t="str">
        <f>IF('Master List'!BA154="", "", 'Master List'!BA154)</f>
        <v>University Hospital of Wales</v>
      </c>
      <c r="AL154" s="5" t="str">
        <f>IF(AK154="", "", VLOOKUP(AK154, 'CWM &amp; Location'!B:D, 3, FALSE))</f>
        <v>Cardiff</v>
      </c>
      <c r="AM154" s="5" t="str">
        <f>IF('Master List'!BB154="", "", 'Master List'!BB154)</f>
        <v>Research/Teaching</v>
      </c>
      <c r="AN154" s="5" t="str">
        <f>IF('Master List'!BC154="", "", 'Master List'!BC154)</f>
        <v>Supervisor to be confirmed</v>
      </c>
    </row>
    <row r="155" spans="1:40" ht="29.25" customHeight="1" x14ac:dyDescent="0.25">
      <c r="A155" s="3" t="str">
        <f>'Master List'!A155</f>
        <v>FP</v>
      </c>
      <c r="B155" s="3" t="str">
        <f>'Master List'!D155</f>
        <v>FP/7A4/052a</v>
      </c>
      <c r="C155" s="3" t="str">
        <f>'Master List'!E155</f>
        <v>WAL/FP/052a</v>
      </c>
      <c r="D155" s="4">
        <v>1</v>
      </c>
      <c r="E155" s="71" t="str">
        <f>CONCATENATE("F1: ",J155,", ",N155,", ",R155,IF(V155="","",", "),IF(V155="","",V155),IF(V155="",""," ("),IF(V155="","",'Master List'!B155),IF(V155="","",")")," | F2: ",AA155,", ",AE155,", ",AI155,IF(AM155="","",", "),IF(AM155="","",AM155),IF(AM155="",""," ("),IF(AM155="","",'Master List'!C155),IF(AM155="","",")"))</f>
        <v>F1: General (Internal) Medicine / Endocrinology and Diabetes Mellitus, General Surgery / Vascular Surgery, Trauma and Orthopaedic Surgery | F2: General Practice, Clinical Pharmacology and Therapeutics, General Surgery / Upper Gastro-intestinal Surgery</v>
      </c>
      <c r="F155" s="5" t="str">
        <f>'Master List'!H155</f>
        <v>Cardiff &amp; Vale University Health Board</v>
      </c>
      <c r="G155" s="5" t="str">
        <f>'Master List'!F155</f>
        <v xml:space="preserve">Dr Lindsay David George </v>
      </c>
      <c r="H155" s="3" t="str">
        <f>'Master List'!I155</f>
        <v xml:space="preserve">University Hospital Llandough </v>
      </c>
      <c r="I155" s="3" t="str">
        <f>VLOOKUP(H155, 'CWM &amp; Location'!B:D, 3, FALSE)</f>
        <v>Penarth</v>
      </c>
      <c r="J155" s="3" t="str">
        <f>IF('Master List'!K155="", 'Master List'!J155, CONCATENATE('Master List'!J155, " / ", 'Master List'!K155))</f>
        <v>General (Internal) Medicine / Endocrinology and Diabetes Mellitus</v>
      </c>
      <c r="K155" s="3" t="str">
        <f>'Master List'!L155</f>
        <v xml:space="preserve">Dr Lindsay David George </v>
      </c>
      <c r="L155" s="3" t="str">
        <f>'Master List'!O155</f>
        <v>University Hospital of Wales</v>
      </c>
      <c r="M155" s="3" t="str">
        <f>VLOOKUP(L155, 'CWM &amp; Location'!B:D, 3, FALSE)</f>
        <v>Cardiff</v>
      </c>
      <c r="N155" s="3" t="str">
        <f>IF('Master List'!Q155="", 'Master List'!P155, CONCATENATE('Master List'!P155, " / ", 'Master List'!Q155))</f>
        <v>General Surgery / Vascular Surgery</v>
      </c>
      <c r="O155" s="3" t="str">
        <f>'Master List'!R155</f>
        <v xml:space="preserve">Miss Susan Hill </v>
      </c>
      <c r="P155" s="3" t="str">
        <f>'Master List'!U155</f>
        <v>University Hospital of Wales</v>
      </c>
      <c r="Q155" s="3" t="str">
        <f>VLOOKUP(P155, 'CWM &amp; Location'!B:D, 3, FALSE)</f>
        <v>Cardiff</v>
      </c>
      <c r="R155" s="3" t="str">
        <f>IF('Master List'!W155="", 'Master List'!V155, CONCATENATE('Master List'!V155, " / ", 'Master List'!W155))</f>
        <v>Trauma and Orthopaedic Surgery</v>
      </c>
      <c r="S155" s="3" t="str">
        <f>'Master List'!X155</f>
        <v>Mr Frankie Brooks</v>
      </c>
      <c r="T155" s="5" t="str">
        <f>IF('Master List'!AA155="", "", 'Master List'!AA155)</f>
        <v/>
      </c>
      <c r="U155" s="5" t="str">
        <f>IF(T155="", "", VLOOKUP(T155, 'CWM &amp; Location'!B:D, 3, FALSE))</f>
        <v/>
      </c>
      <c r="V155" s="5" t="str">
        <f>IF('Master List'!AB155="", "", 'Master List'!AB155)</f>
        <v/>
      </c>
      <c r="W155" s="5" t="str">
        <f>IF('Master List'!AC155="", "", 'Master List'!AC155)</f>
        <v/>
      </c>
      <c r="X155" s="5" t="str">
        <f>IF('Master List'!AF155="", "Supervisor to be confirmed", 'Master List'!AF155)</f>
        <v>Dr Philip Lloyd</v>
      </c>
      <c r="Y155" s="3" t="str">
        <f>'Master List'!AI155</f>
        <v>Roath House Surgery</v>
      </c>
      <c r="Z155" s="3" t="str">
        <f>VLOOKUP(Y155, 'CWM &amp; Location'!B:D, 3, FALSE)</f>
        <v>Cardiff</v>
      </c>
      <c r="AA155" s="3" t="str">
        <f>IF('Master List'!AK155="", 'Master List'!AJ155, CONCATENATE('Master List'!AJ155, " / ", 'Master List'!AK155))</f>
        <v>General Practice</v>
      </c>
      <c r="AB155" s="3" t="str">
        <f>'Master List'!AL155</f>
        <v>Dr Philip Lloyd</v>
      </c>
      <c r="AC155" s="3" t="str">
        <f>'Master List'!AO155</f>
        <v xml:space="preserve">University Hospital Llandough </v>
      </c>
      <c r="AD155" s="5" t="str">
        <f>VLOOKUP(AC155, 'CWM &amp; Location'!B:D, 3, FALSE)</f>
        <v>Penarth</v>
      </c>
      <c r="AE155" s="3" t="str">
        <f>IF('Master List'!AQ155="", 'Master List'!AP155, CONCATENATE('Master List'!AP155, " / ", 'Master List'!AQ155))</f>
        <v>Clinical Pharmacology and Therapeutics</v>
      </c>
      <c r="AF155" s="3" t="str">
        <f>'Master List'!AR155</f>
        <v>Dr James Coulson</v>
      </c>
      <c r="AG155" s="3" t="str">
        <f>'Master List'!AU155</f>
        <v>University Hospital of Wales</v>
      </c>
      <c r="AH155" s="3" t="str">
        <f>VLOOKUP(AG155, 'CWM &amp; Location'!B:D, 3, FALSE)</f>
        <v>Cardiff</v>
      </c>
      <c r="AI155" s="3" t="str">
        <f>IF('Master List'!AW155="", 'Master List'!AV155, CONCATENATE('Master List'!AV155, " / ", 'Master List'!AW155))</f>
        <v>General Surgery / Upper Gastro-intestinal Surgery</v>
      </c>
      <c r="AJ155" s="3" t="str">
        <f>'Master List'!AX155</f>
        <v>Mr Tarig Abdelrahman</v>
      </c>
      <c r="AK155" s="5" t="str">
        <f>IF('Master List'!BA155="", "", 'Master List'!BA155)</f>
        <v/>
      </c>
      <c r="AL155" s="5" t="str">
        <f>IF(AK155="", "", VLOOKUP(AK155, 'CWM &amp; Location'!B:D, 3, FALSE))</f>
        <v/>
      </c>
      <c r="AM155" s="5" t="str">
        <f>IF('Master List'!BB155="", "", 'Master List'!BB155)</f>
        <v/>
      </c>
      <c r="AN155" s="5" t="str">
        <f>IF('Master List'!BC155="", "", 'Master List'!BC155)</f>
        <v/>
      </c>
    </row>
    <row r="156" spans="1:40" ht="29.25" customHeight="1" x14ac:dyDescent="0.25">
      <c r="A156" s="3" t="str">
        <f>'Master List'!A156</f>
        <v>FP</v>
      </c>
      <c r="B156" s="3" t="str">
        <f>'Master List'!D156</f>
        <v>FP/7A4/052b</v>
      </c>
      <c r="C156" s="3" t="str">
        <f>'Master List'!E156</f>
        <v>WAL/FP/052b</v>
      </c>
      <c r="D156" s="4">
        <v>1</v>
      </c>
      <c r="E156" s="71" t="str">
        <f>CONCATENATE("F1: ",J156,", ",N156,", ",R156,IF(V156="","",", "),IF(V156="","",V156),IF(V156="",""," ("),IF(V156="","",'Master List'!B156),IF(V156="","",")")," | F2: ",AA156,", ",AE156,", ",AI156,IF(AM156="","",", "),IF(AM156="","",AM156),IF(AM156="",""," ("),IF(AM156="","",'Master List'!C156),IF(AM156="","",")"))</f>
        <v>F1: Trauma and Orthopaedic Surgery, General (Internal) Medicine / Endocrinology and Diabetes Mellitus, General Surgery / Vascular Surgery | F2: General Surgery / Upper Gastro-intestinal Surgery, General Practice, Clinical Pharmacology and Therapeutics</v>
      </c>
      <c r="F156" s="5" t="str">
        <f>'Master List'!H156</f>
        <v>Cardiff &amp; Vale University Health Board</v>
      </c>
      <c r="G156" s="5" t="str">
        <f>'Master List'!F156</f>
        <v>Mr Frankie Brooks</v>
      </c>
      <c r="H156" s="3" t="str">
        <f>'Master List'!I156</f>
        <v>University Hospital of Wales</v>
      </c>
      <c r="I156" s="3" t="str">
        <f>VLOOKUP(H156, 'CWM &amp; Location'!B:D, 3, FALSE)</f>
        <v>Cardiff</v>
      </c>
      <c r="J156" s="3" t="str">
        <f>IF('Master List'!K156="", 'Master List'!J156, CONCATENATE('Master List'!J156, " / ", 'Master List'!K156))</f>
        <v>Trauma and Orthopaedic Surgery</v>
      </c>
      <c r="K156" s="3" t="str">
        <f>'Master List'!L156</f>
        <v>Mr Frankie Brooks</v>
      </c>
      <c r="L156" s="3" t="str">
        <f>'Master List'!O156</f>
        <v xml:space="preserve">University Hospital Llandough </v>
      </c>
      <c r="M156" s="3" t="str">
        <f>VLOOKUP(L156, 'CWM &amp; Location'!B:D, 3, FALSE)</f>
        <v>Penarth</v>
      </c>
      <c r="N156" s="3" t="str">
        <f>IF('Master List'!Q156="", 'Master List'!P156, CONCATENATE('Master List'!P156, " / ", 'Master List'!Q156))</f>
        <v>General (Internal) Medicine / Endocrinology and Diabetes Mellitus</v>
      </c>
      <c r="O156" s="3" t="str">
        <f>'Master List'!R156</f>
        <v xml:space="preserve">Dr Lindsay David George </v>
      </c>
      <c r="P156" s="3" t="str">
        <f>'Master List'!U156</f>
        <v>University Hospital of Wales</v>
      </c>
      <c r="Q156" s="3" t="str">
        <f>VLOOKUP(P156, 'CWM &amp; Location'!B:D, 3, FALSE)</f>
        <v>Cardiff</v>
      </c>
      <c r="R156" s="3" t="str">
        <f>IF('Master List'!W156="", 'Master List'!V156, CONCATENATE('Master List'!V156, " / ", 'Master List'!W156))</f>
        <v>General Surgery / Vascular Surgery</v>
      </c>
      <c r="S156" s="3" t="str">
        <f>'Master List'!X156</f>
        <v xml:space="preserve">Miss Susan Hill </v>
      </c>
      <c r="T156" s="5" t="str">
        <f>IF('Master List'!AA156="", "", 'Master List'!AA156)</f>
        <v/>
      </c>
      <c r="U156" s="5" t="str">
        <f>IF(T156="", "", VLOOKUP(T156, 'CWM &amp; Location'!B:D, 3, FALSE))</f>
        <v/>
      </c>
      <c r="V156" s="5" t="str">
        <f>IF('Master List'!AB156="", "", 'Master List'!AB156)</f>
        <v/>
      </c>
      <c r="W156" s="5" t="str">
        <f>IF('Master List'!AC156="", "", 'Master List'!AC156)</f>
        <v/>
      </c>
      <c r="X156" s="5" t="str">
        <f>IF('Master List'!AF156="", "Supervisor to be confirmed", 'Master List'!AF156)</f>
        <v>Mr Tarig Abdelrahman</v>
      </c>
      <c r="Y156" s="3" t="str">
        <f>'Master List'!AI156</f>
        <v>University Hospital of Wales</v>
      </c>
      <c r="Z156" s="3" t="str">
        <f>VLOOKUP(Y156, 'CWM &amp; Location'!B:D, 3, FALSE)</f>
        <v>Cardiff</v>
      </c>
      <c r="AA156" s="3" t="str">
        <f>IF('Master List'!AK156="", 'Master List'!AJ156, CONCATENATE('Master List'!AJ156, " / ", 'Master List'!AK156))</f>
        <v>General Surgery / Upper Gastro-intestinal Surgery</v>
      </c>
      <c r="AB156" s="3" t="str">
        <f>'Master List'!AL156</f>
        <v>Mr Tarig Abdelrahman</v>
      </c>
      <c r="AC156" s="3" t="str">
        <f>'Master List'!AO156</f>
        <v>Roath House Surgery</v>
      </c>
      <c r="AD156" s="5" t="str">
        <f>VLOOKUP(AC156, 'CWM &amp; Location'!B:D, 3, FALSE)</f>
        <v>Cardiff</v>
      </c>
      <c r="AE156" s="3" t="str">
        <f>IF('Master List'!AQ156="", 'Master List'!AP156, CONCATENATE('Master List'!AP156, " / ", 'Master List'!AQ156))</f>
        <v>General Practice</v>
      </c>
      <c r="AF156" s="3" t="str">
        <f>'Master List'!AR156</f>
        <v>Dr Philip Lloyd</v>
      </c>
      <c r="AG156" s="3" t="str">
        <f>'Master List'!AU156</f>
        <v xml:space="preserve">University Hospital Llandough </v>
      </c>
      <c r="AH156" s="3" t="str">
        <f>VLOOKUP(AG156, 'CWM &amp; Location'!B:D, 3, FALSE)</f>
        <v>Penarth</v>
      </c>
      <c r="AI156" s="3" t="str">
        <f>IF('Master List'!AW156="", 'Master List'!AV156, CONCATENATE('Master List'!AV156, " / ", 'Master List'!AW156))</f>
        <v>Clinical Pharmacology and Therapeutics</v>
      </c>
      <c r="AJ156" s="3" t="str">
        <f>'Master List'!AX156</f>
        <v>Dr James Coulson</v>
      </c>
      <c r="AK156" s="5" t="str">
        <f>IF('Master List'!BA156="", "", 'Master List'!BA156)</f>
        <v/>
      </c>
      <c r="AL156" s="5" t="str">
        <f>IF(AK156="", "", VLOOKUP(AK156, 'CWM &amp; Location'!B:D, 3, FALSE))</f>
        <v/>
      </c>
      <c r="AM156" s="5" t="str">
        <f>IF('Master List'!BB156="", "", 'Master List'!BB156)</f>
        <v/>
      </c>
      <c r="AN156" s="5" t="str">
        <f>IF('Master List'!BC156="", "", 'Master List'!BC156)</f>
        <v/>
      </c>
    </row>
    <row r="157" spans="1:40" ht="29.25" customHeight="1" x14ac:dyDescent="0.25">
      <c r="A157" s="3" t="str">
        <f>'Master List'!A157</f>
        <v>FP</v>
      </c>
      <c r="B157" s="3" t="str">
        <f>'Master List'!D157</f>
        <v>FP/7A4/052c</v>
      </c>
      <c r="C157" s="3" t="str">
        <f>'Master List'!E157</f>
        <v>WAL/FP/052c</v>
      </c>
      <c r="D157" s="4">
        <v>1</v>
      </c>
      <c r="E157" s="71" t="str">
        <f>CONCATENATE("F1: ",J157,", ",N157,", ",R157,IF(V157="","",", "),IF(V157="","",V157),IF(V157="",""," ("),IF(V157="","",'Master List'!B157),IF(V157="","",")")," | F2: ",AA157,", ",AE157,", ",AI157,IF(AM157="","",", "),IF(AM157="","",AM157),IF(AM157="",""," ("),IF(AM157="","",'Master List'!C157),IF(AM157="","",")"))</f>
        <v>F1: General Surgery / Vascular Surgery, Trauma and Orthopaedic Surgery, General (Internal) Medicine / Endocrinology and Diabetes Mellitus | F2: Clinical Pharmacology and Therapeutics, General Surgery / Upper Gastro-intestinal Surgery, General Practice</v>
      </c>
      <c r="F157" s="5" t="str">
        <f>'Master List'!H157</f>
        <v>Cardiff &amp; Vale University Health Board</v>
      </c>
      <c r="G157" s="5" t="str">
        <f>'Master List'!F157</f>
        <v xml:space="preserve">Miss Susan Hill </v>
      </c>
      <c r="H157" s="3" t="str">
        <f>'Master List'!I157</f>
        <v>University Hospital of Wales</v>
      </c>
      <c r="I157" s="3" t="str">
        <f>VLOOKUP(H157, 'CWM &amp; Location'!B:D, 3, FALSE)</f>
        <v>Cardiff</v>
      </c>
      <c r="J157" s="3" t="str">
        <f>IF('Master List'!K157="", 'Master List'!J157, CONCATENATE('Master List'!J157, " / ", 'Master List'!K157))</f>
        <v>General Surgery / Vascular Surgery</v>
      </c>
      <c r="K157" s="3" t="str">
        <f>'Master List'!L157</f>
        <v xml:space="preserve">Miss Susan Hill </v>
      </c>
      <c r="L157" s="3" t="str">
        <f>'Master List'!O157</f>
        <v>University Hospital of Wales</v>
      </c>
      <c r="M157" s="3" t="str">
        <f>VLOOKUP(L157, 'CWM &amp; Location'!B:D, 3, FALSE)</f>
        <v>Cardiff</v>
      </c>
      <c r="N157" s="3" t="str">
        <f>IF('Master List'!Q157="", 'Master List'!P157, CONCATENATE('Master List'!P157, " / ", 'Master List'!Q157))</f>
        <v>Trauma and Orthopaedic Surgery</v>
      </c>
      <c r="O157" s="3" t="str">
        <f>'Master List'!R157</f>
        <v>Mr Frankie Brooks</v>
      </c>
      <c r="P157" s="3" t="str">
        <f>'Master List'!U157</f>
        <v xml:space="preserve">University Hospital Llandough </v>
      </c>
      <c r="Q157" s="3" t="str">
        <f>VLOOKUP(P157, 'CWM &amp; Location'!B:D, 3, FALSE)</f>
        <v>Penarth</v>
      </c>
      <c r="R157" s="3" t="str">
        <f>IF('Master List'!W157="", 'Master List'!V157, CONCATENATE('Master List'!V157, " / ", 'Master List'!W157))</f>
        <v>General (Internal) Medicine / Endocrinology and Diabetes Mellitus</v>
      </c>
      <c r="S157" s="3" t="str">
        <f>'Master List'!X157</f>
        <v xml:space="preserve">Dr Lindsay David George </v>
      </c>
      <c r="T157" s="5" t="str">
        <f>IF('Master List'!AA157="", "", 'Master List'!AA157)</f>
        <v/>
      </c>
      <c r="U157" s="5" t="str">
        <f>IF(T157="", "", VLOOKUP(T157, 'CWM &amp; Location'!B:D, 3, FALSE))</f>
        <v/>
      </c>
      <c r="V157" s="5" t="str">
        <f>IF('Master List'!AB157="", "", 'Master List'!AB157)</f>
        <v/>
      </c>
      <c r="W157" s="5" t="str">
        <f>IF('Master List'!AC157="", "", 'Master List'!AC157)</f>
        <v/>
      </c>
      <c r="X157" s="5" t="str">
        <f>IF('Master List'!AF157="", "Supervisor to be confirmed", 'Master List'!AF157)</f>
        <v>Dr James Coulson</v>
      </c>
      <c r="Y157" s="3" t="str">
        <f>'Master List'!AI157</f>
        <v xml:space="preserve">University Hospital Llandough </v>
      </c>
      <c r="Z157" s="3" t="str">
        <f>VLOOKUP(Y157, 'CWM &amp; Location'!B:D, 3, FALSE)</f>
        <v>Penarth</v>
      </c>
      <c r="AA157" s="3" t="str">
        <f>IF('Master List'!AK157="", 'Master List'!AJ157, CONCATENATE('Master List'!AJ157, " / ", 'Master List'!AK157))</f>
        <v>Clinical Pharmacology and Therapeutics</v>
      </c>
      <c r="AB157" s="3" t="str">
        <f>'Master List'!AL157</f>
        <v>Dr James Coulson</v>
      </c>
      <c r="AC157" s="3" t="str">
        <f>'Master List'!AO157</f>
        <v>University Hospital of Wales</v>
      </c>
      <c r="AD157" s="5" t="str">
        <f>VLOOKUP(AC157, 'CWM &amp; Location'!B:D, 3, FALSE)</f>
        <v>Cardiff</v>
      </c>
      <c r="AE157" s="3" t="str">
        <f>IF('Master List'!AQ157="", 'Master List'!AP157, CONCATENATE('Master List'!AP157, " / ", 'Master List'!AQ157))</f>
        <v>General Surgery / Upper Gastro-intestinal Surgery</v>
      </c>
      <c r="AF157" s="3" t="str">
        <f>'Master List'!AR157</f>
        <v>Mr Tarig Abdelrahman</v>
      </c>
      <c r="AG157" s="3" t="str">
        <f>'Master List'!AU157</f>
        <v>Roath House Surgery</v>
      </c>
      <c r="AH157" s="3" t="str">
        <f>VLOOKUP(AG157, 'CWM &amp; Location'!B:D, 3, FALSE)</f>
        <v>Cardiff</v>
      </c>
      <c r="AI157" s="3" t="str">
        <f>IF('Master List'!AW157="", 'Master List'!AV157, CONCATENATE('Master List'!AV157, " / ", 'Master List'!AW157))</f>
        <v>General Practice</v>
      </c>
      <c r="AJ157" s="3" t="str">
        <f>'Master List'!AX157</f>
        <v>Dr Philip Lloyd</v>
      </c>
      <c r="AK157" s="5" t="str">
        <f>IF('Master List'!BA157="", "", 'Master List'!BA157)</f>
        <v/>
      </c>
      <c r="AL157" s="5" t="str">
        <f>IF(AK157="", "", VLOOKUP(AK157, 'CWM &amp; Location'!B:D, 3, FALSE))</f>
        <v/>
      </c>
      <c r="AM157" s="5" t="str">
        <f>IF('Master List'!BB157="", "", 'Master List'!BB157)</f>
        <v/>
      </c>
      <c r="AN157" s="5" t="str">
        <f>IF('Master List'!BC157="", "", 'Master List'!BC157)</f>
        <v/>
      </c>
    </row>
    <row r="158" spans="1:40" ht="29.25" customHeight="1" x14ac:dyDescent="0.25">
      <c r="A158" s="3" t="str">
        <f>'Master List'!A158</f>
        <v>FP</v>
      </c>
      <c r="B158" s="3" t="str">
        <f>'Master List'!D158</f>
        <v>FP/7A4/053a</v>
      </c>
      <c r="C158" s="3" t="str">
        <f>'Master List'!E158</f>
        <v>WAL/FP/053a</v>
      </c>
      <c r="D158" s="4">
        <v>1</v>
      </c>
      <c r="E158" s="71" t="str">
        <f>CONCATENATE("F1: ",J158,", ",N158,", ",R158,IF(V158="","",", "),IF(V158="","",V158),IF(V158="",""," ("),IF(V158="","",'Master List'!B158),IF(V158="","",")")," | F2: ",AA158,", ",AE158,", ",AI158,IF(AM158="","",", "),IF(AM158="","",AM158),IF(AM158="",""," ("),IF(AM158="","",'Master List'!C158),IF(AM158="","",")"))</f>
        <v>F1: General (Internal) Medicine / Respiratory Medicine, General Surgery / Vascular Surgery, Trauma and Orthopaedic Surgery | F2: Dermatology, General Surgery / Colorectal Surgery, Cardiology</v>
      </c>
      <c r="F158" s="5" t="str">
        <f>'Master List'!H158</f>
        <v>Cardiff &amp; Vale University Health Board</v>
      </c>
      <c r="G158" s="5" t="str">
        <f>'Master List'!F158</f>
        <v xml:space="preserve">Dr Ramsey Sabit </v>
      </c>
      <c r="H158" s="3" t="str">
        <f>'Master List'!I158</f>
        <v xml:space="preserve">University Hospital Llandough </v>
      </c>
      <c r="I158" s="3" t="str">
        <f>VLOOKUP(H158, 'CWM &amp; Location'!B:D, 3, FALSE)</f>
        <v>Penarth</v>
      </c>
      <c r="J158" s="3" t="str">
        <f>IF('Master List'!K158="", 'Master List'!J158, CONCATENATE('Master List'!J158, " / ", 'Master List'!K158))</f>
        <v>General (Internal) Medicine / Respiratory Medicine</v>
      </c>
      <c r="K158" s="3" t="str">
        <f>'Master List'!L158</f>
        <v xml:space="preserve">Dr Ramsey Sabit </v>
      </c>
      <c r="L158" s="3" t="str">
        <f>'Master List'!O158</f>
        <v>University Hospital of Wales</v>
      </c>
      <c r="M158" s="3" t="str">
        <f>VLOOKUP(L158, 'CWM &amp; Location'!B:D, 3, FALSE)</f>
        <v>Cardiff</v>
      </c>
      <c r="N158" s="3" t="str">
        <f>IF('Master List'!Q158="", 'Master List'!P158, CONCATENATE('Master List'!P158, " / ", 'Master List'!Q158))</f>
        <v>General Surgery / Vascular Surgery</v>
      </c>
      <c r="O158" s="3" t="str">
        <f>'Master List'!R158</f>
        <v>Mr Ian Williams</v>
      </c>
      <c r="P158" s="3" t="str">
        <f>'Master List'!U158</f>
        <v>University Hospital of Wales</v>
      </c>
      <c r="Q158" s="3" t="str">
        <f>VLOOKUP(P158, 'CWM &amp; Location'!B:D, 3, FALSE)</f>
        <v>Cardiff</v>
      </c>
      <c r="R158" s="3" t="str">
        <f>IF('Master List'!W158="", 'Master List'!V158, CONCATENATE('Master List'!V158, " / ", 'Master List'!W158))</f>
        <v>Trauma and Orthopaedic Surgery</v>
      </c>
      <c r="S158" s="3" t="str">
        <f>'Master List'!X158</f>
        <v>Mr Parnell Keeling</v>
      </c>
      <c r="T158" s="5" t="str">
        <f>IF('Master List'!AA158="", "", 'Master List'!AA158)</f>
        <v/>
      </c>
      <c r="U158" s="5" t="str">
        <f>IF(T158="", "", VLOOKUP(T158, 'CWM &amp; Location'!B:D, 3, FALSE))</f>
        <v/>
      </c>
      <c r="V158" s="5" t="str">
        <f>IF('Master List'!AB158="", "", 'Master List'!AB158)</f>
        <v/>
      </c>
      <c r="W158" s="5" t="str">
        <f>IF('Master List'!AC158="", "", 'Master List'!AC158)</f>
        <v/>
      </c>
      <c r="X158" s="5" t="str">
        <f>IF('Master List'!AF158="", "Supervisor to be confirmed", 'Master List'!AF158)</f>
        <v>Dr Ruwani Katugampola</v>
      </c>
      <c r="Y158" s="3" t="str">
        <f>'Master List'!AI158</f>
        <v>University Hospital of Wales</v>
      </c>
      <c r="Z158" s="3" t="str">
        <f>VLOOKUP(Y158, 'CWM &amp; Location'!B:D, 3, FALSE)</f>
        <v>Cardiff</v>
      </c>
      <c r="AA158" s="3" t="str">
        <f>IF('Master List'!AK158="", 'Master List'!AJ158, CONCATENATE('Master List'!AJ158, " / ", 'Master List'!AK158))</f>
        <v>Dermatology</v>
      </c>
      <c r="AB158" s="3" t="str">
        <f>'Master List'!AL158</f>
        <v>Dr Ruwani Katugampola</v>
      </c>
      <c r="AC158" s="3" t="str">
        <f>'Master List'!AO158</f>
        <v>University Hospital of Wales</v>
      </c>
      <c r="AD158" s="5" t="str">
        <f>VLOOKUP(AC158, 'CWM &amp; Location'!B:D, 3, FALSE)</f>
        <v>Cardiff</v>
      </c>
      <c r="AE158" s="3" t="str">
        <f>IF('Master List'!AQ158="", 'Master List'!AP158, CONCATENATE('Master List'!AP158, " / ", 'Master List'!AQ158))</f>
        <v>General Surgery / Colorectal Surgery</v>
      </c>
      <c r="AF158" s="3" t="str">
        <f>'Master List'!AR158</f>
        <v>Mr James Horwood</v>
      </c>
      <c r="AG158" s="3" t="str">
        <f>'Master List'!AU158</f>
        <v>University Hospital of Wales</v>
      </c>
      <c r="AH158" s="3" t="str">
        <f>VLOOKUP(AG158, 'CWM &amp; Location'!B:D, 3, FALSE)</f>
        <v>Cardiff</v>
      </c>
      <c r="AI158" s="3" t="str">
        <f>IF('Master List'!AW158="", 'Master List'!AV158, CONCATENATE('Master List'!AV158, " / ", 'Master List'!AW158))</f>
        <v>Cardiology</v>
      </c>
      <c r="AJ158" s="3" t="str">
        <f>'Master List'!AX158</f>
        <v>Dr Nav Masani</v>
      </c>
      <c r="AK158" s="5" t="str">
        <f>IF('Master List'!BA158="", "", 'Master List'!BA158)</f>
        <v/>
      </c>
      <c r="AL158" s="5" t="str">
        <f>IF(AK158="", "", VLOOKUP(AK158, 'CWM &amp; Location'!B:D, 3, FALSE))</f>
        <v/>
      </c>
      <c r="AM158" s="5" t="str">
        <f>IF('Master List'!BB158="", "", 'Master List'!BB158)</f>
        <v/>
      </c>
      <c r="AN158" s="5" t="str">
        <f>IF('Master List'!BC158="", "", 'Master List'!BC158)</f>
        <v/>
      </c>
    </row>
    <row r="159" spans="1:40" ht="29.25" customHeight="1" x14ac:dyDescent="0.25">
      <c r="A159" s="3" t="str">
        <f>'Master List'!A159</f>
        <v>FP</v>
      </c>
      <c r="B159" s="3" t="str">
        <f>'Master List'!D159</f>
        <v>FP/7A4/053b</v>
      </c>
      <c r="C159" s="3" t="str">
        <f>'Master List'!E159</f>
        <v>WAL/FP/053b</v>
      </c>
      <c r="D159" s="4">
        <v>1</v>
      </c>
      <c r="E159" s="71" t="str">
        <f>CONCATENATE("F1: ",J159,", ",N159,", ",R159,IF(V159="","",", "),IF(V159="","",V159),IF(V159="",""," ("),IF(V159="","",'Master List'!B159),IF(V159="","",")")," | F2: ",AA159,", ",AE159,", ",AI159,IF(AM159="","",", "),IF(AM159="","",AM159),IF(AM159="",""," ("),IF(AM159="","",'Master List'!C159),IF(AM159="","",")"))</f>
        <v>F1: Trauma and Orthopaedic Surgery, General (Internal) Medicine / Respiratory Medicine, General Surgery / Vascular Surgery | F2: Cardiology, Dermatology, General Surgery / Colorectal Surgery</v>
      </c>
      <c r="F159" s="5" t="str">
        <f>'Master List'!H159</f>
        <v>Cardiff &amp; Vale University Health Board</v>
      </c>
      <c r="G159" s="5" t="str">
        <f>'Master List'!F159</f>
        <v>Mr Parnell Keeling</v>
      </c>
      <c r="H159" s="3" t="str">
        <f>'Master List'!I159</f>
        <v>University Hospital of Wales</v>
      </c>
      <c r="I159" s="3" t="str">
        <f>VLOOKUP(H159, 'CWM &amp; Location'!B:D, 3, FALSE)</f>
        <v>Cardiff</v>
      </c>
      <c r="J159" s="3" t="str">
        <f>IF('Master List'!K159="", 'Master List'!J159, CONCATENATE('Master List'!J159, " / ", 'Master List'!K159))</f>
        <v>Trauma and Orthopaedic Surgery</v>
      </c>
      <c r="K159" s="3" t="str">
        <f>'Master List'!L159</f>
        <v>Mr Parnell Keeling</v>
      </c>
      <c r="L159" s="3" t="str">
        <f>'Master List'!O159</f>
        <v xml:space="preserve">University Hospital Llandough </v>
      </c>
      <c r="M159" s="3" t="str">
        <f>VLOOKUP(L159, 'CWM &amp; Location'!B:D, 3, FALSE)</f>
        <v>Penarth</v>
      </c>
      <c r="N159" s="3" t="str">
        <f>IF('Master List'!Q159="", 'Master List'!P159, CONCATENATE('Master List'!P159, " / ", 'Master List'!Q159))</f>
        <v>General (Internal) Medicine / Respiratory Medicine</v>
      </c>
      <c r="O159" s="3" t="str">
        <f>'Master List'!R159</f>
        <v xml:space="preserve">Dr Ramsey Sabit </v>
      </c>
      <c r="P159" s="3" t="str">
        <f>'Master List'!U159</f>
        <v>University Hospital of Wales</v>
      </c>
      <c r="Q159" s="3" t="str">
        <f>VLOOKUP(P159, 'CWM &amp; Location'!B:D, 3, FALSE)</f>
        <v>Cardiff</v>
      </c>
      <c r="R159" s="3" t="str">
        <f>IF('Master List'!W159="", 'Master List'!V159, CONCATENATE('Master List'!V159, " / ", 'Master List'!W159))</f>
        <v>General Surgery / Vascular Surgery</v>
      </c>
      <c r="S159" s="3" t="str">
        <f>'Master List'!X159</f>
        <v>Mr Ian Williams</v>
      </c>
      <c r="T159" s="5" t="str">
        <f>IF('Master List'!AA159="", "", 'Master List'!AA159)</f>
        <v/>
      </c>
      <c r="U159" s="5" t="str">
        <f>IF(T159="", "", VLOOKUP(T159, 'CWM &amp; Location'!B:D, 3, FALSE))</f>
        <v/>
      </c>
      <c r="V159" s="5" t="str">
        <f>IF('Master List'!AB159="", "", 'Master List'!AB159)</f>
        <v/>
      </c>
      <c r="W159" s="5" t="str">
        <f>IF('Master List'!AC159="", "", 'Master List'!AC159)</f>
        <v/>
      </c>
      <c r="X159" s="5" t="str">
        <f>IF('Master List'!AF159="", "Supervisor to be confirmed", 'Master List'!AF159)</f>
        <v>Dr Nav Masani</v>
      </c>
      <c r="Y159" s="3" t="str">
        <f>'Master List'!AI159</f>
        <v>University Hospital of Wales</v>
      </c>
      <c r="Z159" s="3" t="str">
        <f>VLOOKUP(Y159, 'CWM &amp; Location'!B:D, 3, FALSE)</f>
        <v>Cardiff</v>
      </c>
      <c r="AA159" s="3" t="str">
        <f>IF('Master List'!AK159="", 'Master List'!AJ159, CONCATENATE('Master List'!AJ159, " / ", 'Master List'!AK159))</f>
        <v>Cardiology</v>
      </c>
      <c r="AB159" s="3" t="str">
        <f>'Master List'!AL159</f>
        <v>Dr Nav Masani</v>
      </c>
      <c r="AC159" s="3" t="str">
        <f>'Master List'!AO159</f>
        <v>University Hospital of Wales</v>
      </c>
      <c r="AD159" s="5" t="str">
        <f>VLOOKUP(AC159, 'CWM &amp; Location'!B:D, 3, FALSE)</f>
        <v>Cardiff</v>
      </c>
      <c r="AE159" s="3" t="str">
        <f>IF('Master List'!AQ159="", 'Master List'!AP159, CONCATENATE('Master List'!AP159, " / ", 'Master List'!AQ159))</f>
        <v>Dermatology</v>
      </c>
      <c r="AF159" s="3" t="str">
        <f>'Master List'!AR159</f>
        <v>Dr Ruwani Katugampola</v>
      </c>
      <c r="AG159" s="3" t="str">
        <f>'Master List'!AU159</f>
        <v>University Hospital of Wales</v>
      </c>
      <c r="AH159" s="3" t="str">
        <f>VLOOKUP(AG159, 'CWM &amp; Location'!B:D, 3, FALSE)</f>
        <v>Cardiff</v>
      </c>
      <c r="AI159" s="3" t="str">
        <f>IF('Master List'!AW159="", 'Master List'!AV159, CONCATENATE('Master List'!AV159, " / ", 'Master List'!AW159))</f>
        <v>General Surgery / Colorectal Surgery</v>
      </c>
      <c r="AJ159" s="3" t="str">
        <f>'Master List'!AX159</f>
        <v>Mr James Horwood</v>
      </c>
      <c r="AK159" s="5" t="str">
        <f>IF('Master List'!BA159="", "", 'Master List'!BA159)</f>
        <v/>
      </c>
      <c r="AL159" s="5" t="str">
        <f>IF(AK159="", "", VLOOKUP(AK159, 'CWM &amp; Location'!B:D, 3, FALSE))</f>
        <v/>
      </c>
      <c r="AM159" s="5" t="str">
        <f>IF('Master List'!BB159="", "", 'Master List'!BB159)</f>
        <v/>
      </c>
      <c r="AN159" s="5" t="str">
        <f>IF('Master List'!BC159="", "", 'Master List'!BC159)</f>
        <v/>
      </c>
    </row>
    <row r="160" spans="1:40" ht="29.25" customHeight="1" x14ac:dyDescent="0.25">
      <c r="A160" s="3" t="str">
        <f>'Master List'!A160</f>
        <v>FP</v>
      </c>
      <c r="B160" s="3" t="str">
        <f>'Master List'!D160</f>
        <v>FP/7A4/053c</v>
      </c>
      <c r="C160" s="3" t="str">
        <f>'Master List'!E160</f>
        <v>WAL/FP/053c</v>
      </c>
      <c r="D160" s="4">
        <v>1</v>
      </c>
      <c r="E160" s="71" t="str">
        <f>CONCATENATE("F1: ",J160,", ",N160,", ",R160,IF(V160="","",", "),IF(V160="","",V160),IF(V160="",""," ("),IF(V160="","",'Master List'!B160),IF(V160="","",")")," | F2: ",AA160,", ",AE160,", ",AI160,IF(AM160="","",", "),IF(AM160="","",AM160),IF(AM160="",""," ("),IF(AM160="","",'Master List'!C160),IF(AM160="","",")"))</f>
        <v>F1: General Surgery / Vascular Surgery, Trauma and Orthopaedic Surgery, General (Internal) Medicine / Respiratory Medicine | F2: General Surgery / Colorectal Surgery, Cardiology, Dermatology</v>
      </c>
      <c r="F160" s="5" t="str">
        <f>'Master List'!H160</f>
        <v>Cardiff &amp; Vale University Health Board</v>
      </c>
      <c r="G160" s="5" t="str">
        <f>'Master List'!F160</f>
        <v>Mr Ian Williams</v>
      </c>
      <c r="H160" s="3" t="str">
        <f>'Master List'!I160</f>
        <v>University Hospital of Wales</v>
      </c>
      <c r="I160" s="3" t="str">
        <f>VLOOKUP(H160, 'CWM &amp; Location'!B:D, 3, FALSE)</f>
        <v>Cardiff</v>
      </c>
      <c r="J160" s="3" t="str">
        <f>IF('Master List'!K160="", 'Master List'!J160, CONCATENATE('Master List'!J160, " / ", 'Master List'!K160))</f>
        <v>General Surgery / Vascular Surgery</v>
      </c>
      <c r="K160" s="3" t="str">
        <f>'Master List'!L160</f>
        <v>Mr Ian Williams</v>
      </c>
      <c r="L160" s="3" t="str">
        <f>'Master List'!O160</f>
        <v>University Hospital of Wales</v>
      </c>
      <c r="M160" s="3" t="str">
        <f>VLOOKUP(L160, 'CWM &amp; Location'!B:D, 3, FALSE)</f>
        <v>Cardiff</v>
      </c>
      <c r="N160" s="3" t="str">
        <f>IF('Master List'!Q160="", 'Master List'!P160, CONCATENATE('Master List'!P160, " / ", 'Master List'!Q160))</f>
        <v>Trauma and Orthopaedic Surgery</v>
      </c>
      <c r="O160" s="3" t="str">
        <f>'Master List'!R160</f>
        <v>Mr Parnell Keeling</v>
      </c>
      <c r="P160" s="3" t="str">
        <f>'Master List'!U160</f>
        <v xml:space="preserve">University Hospital Llandough </v>
      </c>
      <c r="Q160" s="3" t="str">
        <f>VLOOKUP(P160, 'CWM &amp; Location'!B:D, 3, FALSE)</f>
        <v>Penarth</v>
      </c>
      <c r="R160" s="3" t="str">
        <f>IF('Master List'!W160="", 'Master List'!V160, CONCATENATE('Master List'!V160, " / ", 'Master List'!W160))</f>
        <v>General (Internal) Medicine / Respiratory Medicine</v>
      </c>
      <c r="S160" s="3" t="str">
        <f>'Master List'!X160</f>
        <v xml:space="preserve">Dr Ramsey Sabit </v>
      </c>
      <c r="T160" s="5" t="str">
        <f>IF('Master List'!AA160="", "", 'Master List'!AA160)</f>
        <v/>
      </c>
      <c r="U160" s="5" t="str">
        <f>IF(T160="", "", VLOOKUP(T160, 'CWM &amp; Location'!B:D, 3, FALSE))</f>
        <v/>
      </c>
      <c r="V160" s="5" t="str">
        <f>IF('Master List'!AB160="", "", 'Master List'!AB160)</f>
        <v/>
      </c>
      <c r="W160" s="5" t="str">
        <f>IF('Master List'!AC160="", "", 'Master List'!AC160)</f>
        <v/>
      </c>
      <c r="X160" s="5" t="str">
        <f>IF('Master List'!AF160="", "Supervisor to be confirmed", 'Master List'!AF160)</f>
        <v>Mr James Horwood</v>
      </c>
      <c r="Y160" s="3" t="str">
        <f>'Master List'!AI160</f>
        <v>University Hospital of Wales</v>
      </c>
      <c r="Z160" s="3" t="str">
        <f>VLOOKUP(Y160, 'CWM &amp; Location'!B:D, 3, FALSE)</f>
        <v>Cardiff</v>
      </c>
      <c r="AA160" s="3" t="str">
        <f>IF('Master List'!AK160="", 'Master List'!AJ160, CONCATENATE('Master List'!AJ160, " / ", 'Master List'!AK160))</f>
        <v>General Surgery / Colorectal Surgery</v>
      </c>
      <c r="AB160" s="3" t="str">
        <f>'Master List'!AL160</f>
        <v>Mr James Horwood</v>
      </c>
      <c r="AC160" s="3" t="str">
        <f>'Master List'!AO160</f>
        <v>University Hospital of Wales</v>
      </c>
      <c r="AD160" s="5" t="str">
        <f>VLOOKUP(AC160, 'CWM &amp; Location'!B:D, 3, FALSE)</f>
        <v>Cardiff</v>
      </c>
      <c r="AE160" s="3" t="str">
        <f>IF('Master List'!AQ160="", 'Master List'!AP160, CONCATENATE('Master List'!AP160, " / ", 'Master List'!AQ160))</f>
        <v>Cardiology</v>
      </c>
      <c r="AF160" s="3" t="str">
        <f>'Master List'!AR160</f>
        <v>Dr Nav Masani</v>
      </c>
      <c r="AG160" s="3" t="str">
        <f>'Master List'!AU160</f>
        <v>University Hospital of Wales</v>
      </c>
      <c r="AH160" s="3" t="str">
        <f>VLOOKUP(AG160, 'CWM &amp; Location'!B:D, 3, FALSE)</f>
        <v>Cardiff</v>
      </c>
      <c r="AI160" s="3" t="str">
        <f>IF('Master List'!AW160="", 'Master List'!AV160, CONCATENATE('Master List'!AV160, " / ", 'Master List'!AW160))</f>
        <v>Dermatology</v>
      </c>
      <c r="AJ160" s="3" t="str">
        <f>'Master List'!AX160</f>
        <v>Dr Ruwani Katugampola</v>
      </c>
      <c r="AK160" s="5" t="str">
        <f>IF('Master List'!BA160="", "", 'Master List'!BA160)</f>
        <v/>
      </c>
      <c r="AL160" s="5" t="str">
        <f>IF(AK160="", "", VLOOKUP(AK160, 'CWM &amp; Location'!B:D, 3, FALSE))</f>
        <v/>
      </c>
      <c r="AM160" s="5" t="str">
        <f>IF('Master List'!BB160="", "", 'Master List'!BB160)</f>
        <v/>
      </c>
      <c r="AN160" s="5" t="str">
        <f>IF('Master List'!BC160="", "", 'Master List'!BC160)</f>
        <v/>
      </c>
    </row>
    <row r="161" spans="1:40" ht="29.25" customHeight="1" x14ac:dyDescent="0.25">
      <c r="A161" s="3" t="str">
        <f>'Master List'!A161</f>
        <v>FP</v>
      </c>
      <c r="B161" s="3" t="str">
        <f>'Master List'!D161</f>
        <v>FP/7A4/054a</v>
      </c>
      <c r="C161" s="3" t="str">
        <f>'Master List'!E161</f>
        <v>WAL/FP/054a</v>
      </c>
      <c r="D161" s="4">
        <v>1</v>
      </c>
      <c r="E161" s="71" t="str">
        <f>CONCATENATE("F1: ",J161,", ",N161,", ",R161,IF(V161="","",", "),IF(V161="","",V161),IF(V161="",""," ("),IF(V161="","",'Master List'!B161),IF(V161="","",")")," | F2: ",AA161,", ",AE161,", ",AI161,IF(AM161="","",", "),IF(AM161="","",AM161),IF(AM161="",""," ("),IF(AM161="","",'Master List'!C161),IF(AM161="","",")"))</f>
        <v>F1: General (Internal) Medicine / Respiratory Medicine, General Surgery / Colorectal Surgery, Urology | F2: General (Internal) Medicine / Gastroenterology, General Practice, Trauma and Orthopaedic Surgery / Polytrauma Unit</v>
      </c>
      <c r="F161" s="5" t="str">
        <f>'Master List'!H161</f>
        <v>Cardiff &amp; Vale University Health Board</v>
      </c>
      <c r="G161" s="5" t="str">
        <f>'Master List'!F161</f>
        <v xml:space="preserve">Dr Simon Barry </v>
      </c>
      <c r="H161" s="3" t="str">
        <f>'Master List'!I161</f>
        <v>University Hospital of Wales (University Hospital Llandough on call)</v>
      </c>
      <c r="I161" s="3" t="str">
        <f>VLOOKUP(H161, 'CWM &amp; Location'!B:D, 3, FALSE)</f>
        <v>Cardiff (Penarth)</v>
      </c>
      <c r="J161" s="3" t="str">
        <f>IF('Master List'!K161="", 'Master List'!J161, CONCATENATE('Master List'!J161, " / ", 'Master List'!K161))</f>
        <v>General (Internal) Medicine / Respiratory Medicine</v>
      </c>
      <c r="K161" s="3" t="str">
        <f>'Master List'!L161</f>
        <v xml:space="preserve">Dr Simon Barry </v>
      </c>
      <c r="L161" s="3" t="str">
        <f>'Master List'!O161</f>
        <v>University Hospital of Wales</v>
      </c>
      <c r="M161" s="3" t="str">
        <f>VLOOKUP(L161, 'CWM &amp; Location'!B:D, 3, FALSE)</f>
        <v>Cardiff</v>
      </c>
      <c r="N161" s="3" t="str">
        <f>IF('Master List'!Q161="", 'Master List'!P161, CONCATENATE('Master List'!P161, " / ", 'Master List'!Q161))</f>
        <v>General Surgery / Colorectal Surgery</v>
      </c>
      <c r="O161" s="3" t="str">
        <f>'Master List'!R161</f>
        <v xml:space="preserve">Prof Jared Torkington </v>
      </c>
      <c r="P161" s="3" t="str">
        <f>'Master List'!U161</f>
        <v>University Hospital of Wales</v>
      </c>
      <c r="Q161" s="3" t="str">
        <f>VLOOKUP(P161, 'CWM &amp; Location'!B:D, 3, FALSE)</f>
        <v>Cardiff</v>
      </c>
      <c r="R161" s="3" t="str">
        <f>IF('Master List'!W161="", 'Master List'!V161, CONCATENATE('Master List'!V161, " / ", 'Master List'!W161))</f>
        <v>Urology</v>
      </c>
      <c r="S161" s="3" t="str">
        <f>'Master List'!X161</f>
        <v>Mr Jonathan Featherstone</v>
      </c>
      <c r="T161" s="5" t="str">
        <f>IF('Master List'!AA161="", "", 'Master List'!AA161)</f>
        <v/>
      </c>
      <c r="U161" s="5" t="str">
        <f>IF(T161="", "", VLOOKUP(T161, 'CWM &amp; Location'!B:D, 3, FALSE))</f>
        <v/>
      </c>
      <c r="V161" s="5" t="str">
        <f>IF('Master List'!AB161="", "", 'Master List'!AB161)</f>
        <v/>
      </c>
      <c r="W161" s="5" t="str">
        <f>IF('Master List'!AC161="", "", 'Master List'!AC161)</f>
        <v/>
      </c>
      <c r="X161" s="5" t="str">
        <f>IF('Master List'!AF161="", "Supervisor to be confirmed", 'Master List'!AF161)</f>
        <v>Dr Tom Pembroke</v>
      </c>
      <c r="Y161" s="3" t="str">
        <f>'Master List'!AI161</f>
        <v>University Hospital of Wales</v>
      </c>
      <c r="Z161" s="3" t="str">
        <f>VLOOKUP(Y161, 'CWM &amp; Location'!B:D, 3, FALSE)</f>
        <v>Cardiff</v>
      </c>
      <c r="AA161" s="3" t="str">
        <f>IF('Master List'!AK161="", 'Master List'!AJ161, CONCATENATE('Master List'!AJ161, " / ", 'Master List'!AK161))</f>
        <v>General (Internal) Medicine / Gastroenterology</v>
      </c>
      <c r="AB161" s="3" t="str">
        <f>'Master List'!AL161</f>
        <v>Dr Tom Pembroke</v>
      </c>
      <c r="AC161" s="3" t="str">
        <f>'Master List'!AO161</f>
        <v>Llanedeyrn Health Centre</v>
      </c>
      <c r="AD161" s="5" t="str">
        <f>VLOOKUP(AC161, 'CWM &amp; Location'!B:D, 3, FALSE)</f>
        <v>Cardiff</v>
      </c>
      <c r="AE161" s="3" t="str">
        <f>IF('Master List'!AQ161="", 'Master List'!AP161, CONCATENATE('Master List'!AP161, " / ", 'Master List'!AQ161))</f>
        <v>General Practice</v>
      </c>
      <c r="AF161" s="3" t="str">
        <f>'Master List'!AR161</f>
        <v>Dr George Brand</v>
      </c>
      <c r="AG161" s="3" t="str">
        <f>'Master List'!AU161</f>
        <v>University Hospital of Wales</v>
      </c>
      <c r="AH161" s="3" t="str">
        <f>VLOOKUP(AG161, 'CWM &amp; Location'!B:D, 3, FALSE)</f>
        <v>Cardiff</v>
      </c>
      <c r="AI161" s="3" t="str">
        <f>IF('Master List'!AW161="", 'Master List'!AV161, CONCATENATE('Master List'!AV161, " / ", 'Master List'!AW161))</f>
        <v>Trauma and Orthopaedic Surgery / Polytrauma Unit</v>
      </c>
      <c r="AJ161" s="3" t="str">
        <f>'Master List'!AX161</f>
        <v>Dr Jenny Thomas</v>
      </c>
      <c r="AK161" s="5" t="str">
        <f>IF('Master List'!BA161="", "", 'Master List'!BA161)</f>
        <v/>
      </c>
      <c r="AL161" s="5" t="str">
        <f>IF(AK161="", "", VLOOKUP(AK161, 'CWM &amp; Location'!B:D, 3, FALSE))</f>
        <v/>
      </c>
      <c r="AM161" s="5" t="str">
        <f>IF('Master List'!BB161="", "", 'Master List'!BB161)</f>
        <v/>
      </c>
      <c r="AN161" s="5" t="str">
        <f>IF('Master List'!BC161="", "", 'Master List'!BC161)</f>
        <v/>
      </c>
    </row>
    <row r="162" spans="1:40" ht="29.25" customHeight="1" x14ac:dyDescent="0.25">
      <c r="A162" s="3" t="str">
        <f>'Master List'!A162</f>
        <v>FP</v>
      </c>
      <c r="B162" s="3" t="str">
        <f>'Master List'!D162</f>
        <v>FP/7A4/054b</v>
      </c>
      <c r="C162" s="3" t="str">
        <f>'Master List'!E162</f>
        <v>WAL/FP/054b</v>
      </c>
      <c r="D162" s="4">
        <v>1</v>
      </c>
      <c r="E162" s="71" t="str">
        <f>CONCATENATE("F1: ",J162,", ",N162,", ",R162,IF(V162="","",", "),IF(V162="","",V162),IF(V162="",""," ("),IF(V162="","",'Master List'!B162),IF(V162="","",")")," | F2: ",AA162,", ",AE162,", ",AI162,IF(AM162="","",", "),IF(AM162="","",AM162),IF(AM162="",""," ("),IF(AM162="","",'Master List'!C162),IF(AM162="","",")"))</f>
        <v>F1: Urology, General (Internal) Medicine / Respiratory Medicine, General Surgery / Colorectal Surgery | F2: Trauma and Orthopaedic Surgery / Polytrauma Unit, General (Internal) Medicine / Gastroenterology, General Practice</v>
      </c>
      <c r="F162" s="5" t="str">
        <f>'Master List'!H162</f>
        <v>Cardiff &amp; Vale University Health Board</v>
      </c>
      <c r="G162" s="5" t="str">
        <f>'Master List'!F162</f>
        <v>Mr Jonathan Featherstone</v>
      </c>
      <c r="H162" s="3" t="str">
        <f>'Master List'!I162</f>
        <v>University Hospital of Wales</v>
      </c>
      <c r="I162" s="3" t="str">
        <f>VLOOKUP(H162, 'CWM &amp; Location'!B:D, 3, FALSE)</f>
        <v>Cardiff</v>
      </c>
      <c r="J162" s="3" t="str">
        <f>IF('Master List'!K162="", 'Master List'!J162, CONCATENATE('Master List'!J162, " / ", 'Master List'!K162))</f>
        <v>Urology</v>
      </c>
      <c r="K162" s="3" t="str">
        <f>'Master List'!L162</f>
        <v>Mr Jonathan Featherstone</v>
      </c>
      <c r="L162" s="3" t="str">
        <f>'Master List'!O162</f>
        <v>University Hospital of Wales (University Hospital Llandough on call)</v>
      </c>
      <c r="M162" s="3" t="str">
        <f>VLOOKUP(L162, 'CWM &amp; Location'!B:D, 3, FALSE)</f>
        <v>Cardiff (Penarth)</v>
      </c>
      <c r="N162" s="3" t="str">
        <f>IF('Master List'!Q162="", 'Master List'!P162, CONCATENATE('Master List'!P162, " / ", 'Master List'!Q162))</f>
        <v>General (Internal) Medicine / Respiratory Medicine</v>
      </c>
      <c r="O162" s="3" t="str">
        <f>'Master List'!R162</f>
        <v xml:space="preserve">Dr Simon Barry </v>
      </c>
      <c r="P162" s="3" t="str">
        <f>'Master List'!U162</f>
        <v>University Hospital of Wales</v>
      </c>
      <c r="Q162" s="3" t="str">
        <f>VLOOKUP(P162, 'CWM &amp; Location'!B:D, 3, FALSE)</f>
        <v>Cardiff</v>
      </c>
      <c r="R162" s="3" t="str">
        <f>IF('Master List'!W162="", 'Master List'!V162, CONCATENATE('Master List'!V162, " / ", 'Master List'!W162))</f>
        <v>General Surgery / Colorectal Surgery</v>
      </c>
      <c r="S162" s="3" t="str">
        <f>'Master List'!X162</f>
        <v xml:space="preserve">Prof Jared Torkington </v>
      </c>
      <c r="T162" s="5" t="str">
        <f>IF('Master List'!AA162="", "", 'Master List'!AA162)</f>
        <v/>
      </c>
      <c r="U162" s="5" t="str">
        <f>IF(T162="", "", VLOOKUP(T162, 'CWM &amp; Location'!B:D, 3, FALSE))</f>
        <v/>
      </c>
      <c r="V162" s="5" t="str">
        <f>IF('Master List'!AB162="", "", 'Master List'!AB162)</f>
        <v/>
      </c>
      <c r="W162" s="5" t="str">
        <f>IF('Master List'!AC162="", "", 'Master List'!AC162)</f>
        <v/>
      </c>
      <c r="X162" s="5" t="str">
        <f>IF('Master List'!AF162="", "Supervisor to be confirmed", 'Master List'!AF162)</f>
        <v>Dr Jenny Thomas</v>
      </c>
      <c r="Y162" s="3" t="str">
        <f>'Master List'!AI162</f>
        <v>University Hospital of Wales</v>
      </c>
      <c r="Z162" s="3" t="str">
        <f>VLOOKUP(Y162, 'CWM &amp; Location'!B:D, 3, FALSE)</f>
        <v>Cardiff</v>
      </c>
      <c r="AA162" s="3" t="str">
        <f>IF('Master List'!AK162="", 'Master List'!AJ162, CONCATENATE('Master List'!AJ162, " / ", 'Master List'!AK162))</f>
        <v>Trauma and Orthopaedic Surgery / Polytrauma Unit</v>
      </c>
      <c r="AB162" s="3" t="str">
        <f>'Master List'!AL162</f>
        <v>Dr Jenny Thomas</v>
      </c>
      <c r="AC162" s="3" t="str">
        <f>'Master List'!AO162</f>
        <v>University Hospital of Wales</v>
      </c>
      <c r="AD162" s="5" t="str">
        <f>VLOOKUP(AC162, 'CWM &amp; Location'!B:D, 3, FALSE)</f>
        <v>Cardiff</v>
      </c>
      <c r="AE162" s="3" t="str">
        <f>IF('Master List'!AQ162="", 'Master List'!AP162, CONCATENATE('Master List'!AP162, " / ", 'Master List'!AQ162))</f>
        <v>General (Internal) Medicine / Gastroenterology</v>
      </c>
      <c r="AF162" s="3" t="str">
        <f>'Master List'!AR162</f>
        <v>Dr Tom Pembroke</v>
      </c>
      <c r="AG162" s="3" t="str">
        <f>'Master List'!AU162</f>
        <v>Llanedeyrn Health Centre</v>
      </c>
      <c r="AH162" s="3" t="str">
        <f>VLOOKUP(AG162, 'CWM &amp; Location'!B:D, 3, FALSE)</f>
        <v>Cardiff</v>
      </c>
      <c r="AI162" s="3" t="str">
        <f>IF('Master List'!AW162="", 'Master List'!AV162, CONCATENATE('Master List'!AV162, " / ", 'Master List'!AW162))</f>
        <v>General Practice</v>
      </c>
      <c r="AJ162" s="3" t="str">
        <f>'Master List'!AX162</f>
        <v>Dr George Brand</v>
      </c>
      <c r="AK162" s="5" t="str">
        <f>IF('Master List'!BA162="", "", 'Master List'!BA162)</f>
        <v/>
      </c>
      <c r="AL162" s="5" t="str">
        <f>IF(AK162="", "", VLOOKUP(AK162, 'CWM &amp; Location'!B:D, 3, FALSE))</f>
        <v/>
      </c>
      <c r="AM162" s="5" t="str">
        <f>IF('Master List'!BB162="", "", 'Master List'!BB162)</f>
        <v/>
      </c>
      <c r="AN162" s="5" t="str">
        <f>IF('Master List'!BC162="", "", 'Master List'!BC162)</f>
        <v/>
      </c>
    </row>
    <row r="163" spans="1:40" ht="29.25" customHeight="1" x14ac:dyDescent="0.25">
      <c r="A163" s="3" t="str">
        <f>'Master List'!A163</f>
        <v>FP</v>
      </c>
      <c r="B163" s="3" t="str">
        <f>'Master List'!D163</f>
        <v>FP/7A4/054c</v>
      </c>
      <c r="C163" s="3" t="str">
        <f>'Master List'!E163</f>
        <v>WAL/FP/054c</v>
      </c>
      <c r="D163" s="4">
        <v>1</v>
      </c>
      <c r="E163" s="71" t="str">
        <f>CONCATENATE("F1: ",J163,", ",N163,", ",R163,IF(V163="","",", "),IF(V163="","",V163),IF(V163="",""," ("),IF(V163="","",'Master List'!B163),IF(V163="","",")")," | F2: ",AA163,", ",AE163,", ",AI163,IF(AM163="","",", "),IF(AM163="","",AM163),IF(AM163="",""," ("),IF(AM163="","",'Master List'!C163),IF(AM163="","",")"))</f>
        <v>F1: General Surgery / Colorectal Surgery, Urology, General (Internal) Medicine / Respiratory Medicine | F2: General Practice, Trauma and Orthopaedic Surgery / Polytrauma Unit, General (Internal) Medicine / Gastroenterology</v>
      </c>
      <c r="F163" s="5" t="str">
        <f>'Master List'!H163</f>
        <v>Cardiff &amp; Vale University Health Board</v>
      </c>
      <c r="G163" s="5" t="str">
        <f>'Master List'!F163</f>
        <v xml:space="preserve">Prof Jared Torkington </v>
      </c>
      <c r="H163" s="3" t="str">
        <f>'Master List'!I163</f>
        <v>University Hospital of Wales</v>
      </c>
      <c r="I163" s="3" t="str">
        <f>VLOOKUP(H163, 'CWM &amp; Location'!B:D, 3, FALSE)</f>
        <v>Cardiff</v>
      </c>
      <c r="J163" s="3" t="str">
        <f>IF('Master List'!K163="", 'Master List'!J163, CONCATENATE('Master List'!J163, " / ", 'Master List'!K163))</f>
        <v>General Surgery / Colorectal Surgery</v>
      </c>
      <c r="K163" s="3" t="str">
        <f>'Master List'!L163</f>
        <v xml:space="preserve">Prof Jared Torkington </v>
      </c>
      <c r="L163" s="3" t="str">
        <f>'Master List'!O163</f>
        <v>University Hospital of Wales</v>
      </c>
      <c r="M163" s="3" t="str">
        <f>VLOOKUP(L163, 'CWM &amp; Location'!B:D, 3, FALSE)</f>
        <v>Cardiff</v>
      </c>
      <c r="N163" s="3" t="str">
        <f>IF('Master List'!Q163="", 'Master List'!P163, CONCATENATE('Master List'!P163, " / ", 'Master List'!Q163))</f>
        <v>Urology</v>
      </c>
      <c r="O163" s="3" t="str">
        <f>'Master List'!R163</f>
        <v>Mr Jonathan Featherstone</v>
      </c>
      <c r="P163" s="3" t="str">
        <f>'Master List'!U163</f>
        <v>University Hospital of Wales (University Hospital Llandough on call)</v>
      </c>
      <c r="Q163" s="3" t="str">
        <f>VLOOKUP(P163, 'CWM &amp; Location'!B:D, 3, FALSE)</f>
        <v>Cardiff (Penarth)</v>
      </c>
      <c r="R163" s="3" t="str">
        <f>IF('Master List'!W163="", 'Master List'!V163, CONCATENATE('Master List'!V163, " / ", 'Master List'!W163))</f>
        <v>General (Internal) Medicine / Respiratory Medicine</v>
      </c>
      <c r="S163" s="3" t="str">
        <f>'Master List'!X163</f>
        <v xml:space="preserve">Dr Simon Barry </v>
      </c>
      <c r="T163" s="5" t="str">
        <f>IF('Master List'!AA163="", "", 'Master List'!AA163)</f>
        <v/>
      </c>
      <c r="U163" s="5" t="str">
        <f>IF(T163="", "", VLOOKUP(T163, 'CWM &amp; Location'!B:D, 3, FALSE))</f>
        <v/>
      </c>
      <c r="V163" s="5" t="str">
        <f>IF('Master List'!AB163="", "", 'Master List'!AB163)</f>
        <v/>
      </c>
      <c r="W163" s="5" t="str">
        <f>IF('Master List'!AC163="", "", 'Master List'!AC163)</f>
        <v/>
      </c>
      <c r="X163" s="5" t="str">
        <f>IF('Master List'!AF163="", "Supervisor to be confirmed", 'Master List'!AF163)</f>
        <v>Dr George Brand</v>
      </c>
      <c r="Y163" s="3" t="str">
        <f>'Master List'!AI163</f>
        <v>Llanedeyrn Health Centre</v>
      </c>
      <c r="Z163" s="3" t="str">
        <f>VLOOKUP(Y163, 'CWM &amp; Location'!B:D, 3, FALSE)</f>
        <v>Cardiff</v>
      </c>
      <c r="AA163" s="3" t="str">
        <f>IF('Master List'!AK163="", 'Master List'!AJ163, CONCATENATE('Master List'!AJ163, " / ", 'Master List'!AK163))</f>
        <v>General Practice</v>
      </c>
      <c r="AB163" s="3" t="str">
        <f>'Master List'!AL163</f>
        <v>Dr George Brand</v>
      </c>
      <c r="AC163" s="3" t="str">
        <f>'Master List'!AO163</f>
        <v>University Hospital of Wales</v>
      </c>
      <c r="AD163" s="5" t="str">
        <f>VLOOKUP(AC163, 'CWM &amp; Location'!B:D, 3, FALSE)</f>
        <v>Cardiff</v>
      </c>
      <c r="AE163" s="3" t="str">
        <f>IF('Master List'!AQ163="", 'Master List'!AP163, CONCATENATE('Master List'!AP163, " / ", 'Master List'!AQ163))</f>
        <v>Trauma and Orthopaedic Surgery / Polytrauma Unit</v>
      </c>
      <c r="AF163" s="3" t="str">
        <f>'Master List'!AR163</f>
        <v>Dr Jenny Thomas</v>
      </c>
      <c r="AG163" s="3" t="str">
        <f>'Master List'!AU163</f>
        <v>University Hospital of Wales</v>
      </c>
      <c r="AH163" s="3" t="str">
        <f>VLOOKUP(AG163, 'CWM &amp; Location'!B:D, 3, FALSE)</f>
        <v>Cardiff</v>
      </c>
      <c r="AI163" s="3" t="str">
        <f>IF('Master List'!AW163="", 'Master List'!AV163, CONCATENATE('Master List'!AV163, " / ", 'Master List'!AW163))</f>
        <v>General (Internal) Medicine / Gastroenterology</v>
      </c>
      <c r="AJ163" s="3" t="str">
        <f>'Master List'!AX163</f>
        <v>Dr Tom Pembroke</v>
      </c>
      <c r="AK163" s="5" t="str">
        <f>IF('Master List'!BA163="", "", 'Master List'!BA163)</f>
        <v/>
      </c>
      <c r="AL163" s="5" t="str">
        <f>IF(AK163="", "", VLOOKUP(AK163, 'CWM &amp; Location'!B:D, 3, FALSE))</f>
        <v/>
      </c>
      <c r="AM163" s="5" t="str">
        <f>IF('Master List'!BB163="", "", 'Master List'!BB163)</f>
        <v/>
      </c>
      <c r="AN163" s="5" t="str">
        <f>IF('Master List'!BC163="", "", 'Master List'!BC163)</f>
        <v/>
      </c>
    </row>
    <row r="164" spans="1:40" ht="29.25" customHeight="1" x14ac:dyDescent="0.25">
      <c r="A164" s="3" t="str">
        <f>'Master List'!A164</f>
        <v>SFP-Edu</v>
      </c>
      <c r="B164" s="3" t="str">
        <f>'Master List'!D164</f>
        <v>NFP/7A5S/055a</v>
      </c>
      <c r="C164" s="3" t="str">
        <f>'Master List'!E164</f>
        <v>WAL/FP/055a</v>
      </c>
      <c r="D164" s="4">
        <v>1</v>
      </c>
      <c r="E164" s="71" t="str">
        <f>CONCATENATE("F1: ",J164,", ",N164,", ",R164,IF(V164="","",", "),IF(V164="","",V164),IF(V164="",""," ("),IF(V164="","",'Master List'!B164),IF(V164="","",")")," | F2: ",AA164,", ",AE164,", ",AI164,IF(AM164="","",", "),IF(AM164="","",AM164),IF(AM164="",""," ("),IF(AM164="","",'Master List'!C164),IF(AM164="","",")"))</f>
        <v>F1: Acute Internal Medicine / Ambulatory Care, General Surgery, General Psychiatry | F2: General Practice, General (Internal) Medicine / Geriatric Medicine, Otolaryngology, Near Peer Teaching (SFP)</v>
      </c>
      <c r="F164" s="5" t="str">
        <f>'Master List'!H164</f>
        <v>Cwm Taf Morgannwg Local University Health Board</v>
      </c>
      <c r="G164" s="5" t="str">
        <f>'Master List'!F164</f>
        <v>Dr Christopher Hodcroft</v>
      </c>
      <c r="H164" s="3" t="str">
        <f>'Master List'!I164</f>
        <v>Royal Glamorgan Hospital</v>
      </c>
      <c r="I164" s="3" t="str">
        <f>VLOOKUP(H164, 'CWM &amp; Location'!B:D, 3, FALSE)</f>
        <v>Pontyclun</v>
      </c>
      <c r="J164" s="3" t="str">
        <f>IF('Master List'!K164="", 'Master List'!J164, CONCATENATE('Master List'!J164, " / ", 'Master List'!K164))</f>
        <v>Acute Internal Medicine / Ambulatory Care</v>
      </c>
      <c r="K164" s="3" t="str">
        <f>'Master List'!L164</f>
        <v>Dr Christopher Hodcroft</v>
      </c>
      <c r="L164" s="3" t="str">
        <f>'Master List'!O164</f>
        <v>Royal Glamorgan Hospital</v>
      </c>
      <c r="M164" s="3" t="str">
        <f>VLOOKUP(L164, 'CWM &amp; Location'!B:D, 3, FALSE)</f>
        <v>Pontyclun</v>
      </c>
      <c r="N164" s="3" t="str">
        <f>IF('Master List'!Q164="", 'Master List'!P164, CONCATENATE('Master List'!P164, " / ", 'Master List'!Q164))</f>
        <v>General Surgery</v>
      </c>
      <c r="O164" s="3" t="str">
        <f>'Master List'!R164</f>
        <v>Mr Nader Naeem Naguib</v>
      </c>
      <c r="P164" s="3" t="str">
        <f>'Master List'!U164</f>
        <v>Royal Glamorgan Hospital</v>
      </c>
      <c r="Q164" s="3" t="str">
        <f>VLOOKUP(P164, 'CWM &amp; Location'!B:D, 3, FALSE)</f>
        <v>Pontyclun</v>
      </c>
      <c r="R164" s="3" t="str">
        <f>IF('Master List'!W164="", 'Master List'!V164, CONCATENATE('Master List'!V164, " / ", 'Master List'!W164))</f>
        <v>General Psychiatry</v>
      </c>
      <c r="S164" s="3" t="str">
        <f>'Master List'!X164</f>
        <v xml:space="preserve">Dr Arif Alam </v>
      </c>
      <c r="T164" s="5" t="str">
        <f>IF('Master List'!AA164="", "", 'Master List'!AA164)</f>
        <v/>
      </c>
      <c r="U164" s="5" t="str">
        <f>IF(T164="", "", VLOOKUP(T164, 'CWM &amp; Location'!B:D, 3, FALSE))</f>
        <v/>
      </c>
      <c r="V164" s="5" t="str">
        <f>IF('Master List'!AB164="", "", 'Master List'!AB164)</f>
        <v/>
      </c>
      <c r="W164" s="5" t="str">
        <f>IF('Master List'!AC164="", "", 'Master List'!AC164)</f>
        <v/>
      </c>
      <c r="X164" s="5" t="str">
        <f>IF('Master List'!AF164="", "Supervisor to be confirmed", 'Master List'!AF164)</f>
        <v>Dr Jonathan Finnegan</v>
      </c>
      <c r="Y164" s="3" t="str">
        <f>'Master List'!AI164</f>
        <v>Taff Vale Practice</v>
      </c>
      <c r="Z164" s="3" t="str">
        <f>VLOOKUP(Y164, 'CWM &amp; Location'!B:D, 3, FALSE)</f>
        <v>Pontypridd</v>
      </c>
      <c r="AA164" s="3" t="str">
        <f>IF('Master List'!AK164="", 'Master List'!AJ164, CONCATENATE('Master List'!AJ164, " / ", 'Master List'!AK164))</f>
        <v>General Practice</v>
      </c>
      <c r="AB164" s="3" t="str">
        <f>'Master List'!AL164</f>
        <v>Dr Jonathan Finnegan</v>
      </c>
      <c r="AC164" s="3" t="str">
        <f>'Master List'!AO164</f>
        <v>Royal Glamorgan Hospital</v>
      </c>
      <c r="AD164" s="5" t="str">
        <f>VLOOKUP(AC164, 'CWM &amp; Location'!B:D, 3, FALSE)</f>
        <v>Pontyclun</v>
      </c>
      <c r="AE164" s="3" t="str">
        <f>IF('Master List'!AQ164="", 'Master List'!AP164, CONCATENATE('Master List'!AP164, " / ", 'Master List'!AQ164))</f>
        <v>General (Internal) Medicine / Geriatric Medicine</v>
      </c>
      <c r="AF164" s="3" t="str">
        <f>'Master List'!AR164</f>
        <v>Dr Simon Bagguley</v>
      </c>
      <c r="AG164" s="3" t="str">
        <f>'Master List'!AU164</f>
        <v>Royal Glamorgan Hospital</v>
      </c>
      <c r="AH164" s="3" t="str">
        <f>VLOOKUP(AG164, 'CWM &amp; Location'!B:D, 3, FALSE)</f>
        <v>Pontyclun</v>
      </c>
      <c r="AI164" s="3" t="str">
        <f>IF('Master List'!AW164="", 'Master List'!AV164, CONCATENATE('Master List'!AV164, " / ", 'Master List'!AW164))</f>
        <v>Otolaryngology</v>
      </c>
      <c r="AJ164" s="3" t="str">
        <f>'Master List'!AX164</f>
        <v>Mr Samuel Fishpool</v>
      </c>
      <c r="AK164" s="5" t="str">
        <f>IF('Master List'!BA164="", "", 'Master List'!BA164)</f>
        <v>Taff Vale Practice</v>
      </c>
      <c r="AL164" s="5" t="str">
        <f>IF(AK164="", "", VLOOKUP(AK164, 'CWM &amp; Location'!B:D, 3, FALSE))</f>
        <v>Pontypridd</v>
      </c>
      <c r="AM164" s="5" t="str">
        <f>IF('Master List'!BB164="", "", 'Master List'!BB164)</f>
        <v>Near Peer Teaching</v>
      </c>
      <c r="AN164" s="5" t="str">
        <f>IF('Master List'!BC164="", "", 'Master List'!BC164)</f>
        <v>Dr Jonathan Finnegan</v>
      </c>
    </row>
    <row r="165" spans="1:40" ht="29.25" customHeight="1" x14ac:dyDescent="0.25">
      <c r="A165" s="3" t="str">
        <f>'Master List'!A165</f>
        <v>SFP-Edu</v>
      </c>
      <c r="B165" s="3" t="str">
        <f>'Master List'!D165</f>
        <v>NFP/7A5S/055b</v>
      </c>
      <c r="C165" s="3" t="str">
        <f>'Master List'!E165</f>
        <v>WAL/FP/055b</v>
      </c>
      <c r="D165" s="4">
        <v>1</v>
      </c>
      <c r="E165" s="71" t="str">
        <f>CONCATENATE("F1: ",J165,", ",N165,", ",R165,IF(V165="","",", "),IF(V165="","",V165),IF(V165="",""," ("),IF(V165="","",'Master List'!B165),IF(V165="","",")")," | F2: ",AA165,", ",AE165,", ",AI165,IF(AM165="","",", "),IF(AM165="","",AM165),IF(AM165="",""," ("),IF(AM165="","",'Master List'!C165),IF(AM165="","",")"))</f>
        <v>F1: General Psychiatry, Acute Internal Medicine / Ambulatory Care, General Surgery | F2: Otolaryngology, General Practice, General (Internal) Medicine / Geriatric Medicine, Near Peer Teaching (SFP)</v>
      </c>
      <c r="F165" s="5" t="str">
        <f>'Master List'!H165</f>
        <v>Cwm Taf Morgannwg Local University Health Board</v>
      </c>
      <c r="G165" s="5" t="str">
        <f>'Master List'!F165</f>
        <v xml:space="preserve">Dr Arif Alam </v>
      </c>
      <c r="H165" s="3" t="str">
        <f>'Master List'!I165</f>
        <v>Royal Glamorgan Hospital</v>
      </c>
      <c r="I165" s="3" t="str">
        <f>VLOOKUP(H165, 'CWM &amp; Location'!B:D, 3, FALSE)</f>
        <v>Pontyclun</v>
      </c>
      <c r="J165" s="3" t="str">
        <f>IF('Master List'!K165="", 'Master List'!J165, CONCATENATE('Master List'!J165, " / ", 'Master List'!K165))</f>
        <v>General Psychiatry</v>
      </c>
      <c r="K165" s="3" t="str">
        <f>'Master List'!L165</f>
        <v xml:space="preserve">Dr Arif Alam </v>
      </c>
      <c r="L165" s="3" t="str">
        <f>'Master List'!O165</f>
        <v>Royal Glamorgan Hospital</v>
      </c>
      <c r="M165" s="3" t="str">
        <f>VLOOKUP(L165, 'CWM &amp; Location'!B:D, 3, FALSE)</f>
        <v>Pontyclun</v>
      </c>
      <c r="N165" s="3" t="str">
        <f>IF('Master List'!Q165="", 'Master List'!P165, CONCATENATE('Master List'!P165, " / ", 'Master List'!Q165))</f>
        <v>Acute Internal Medicine / Ambulatory Care</v>
      </c>
      <c r="O165" s="3" t="str">
        <f>'Master List'!R165</f>
        <v>Dr Christopher Hodcroft</v>
      </c>
      <c r="P165" s="3" t="str">
        <f>'Master List'!U165</f>
        <v>Royal Glamorgan Hospital</v>
      </c>
      <c r="Q165" s="3" t="str">
        <f>VLOOKUP(P165, 'CWM &amp; Location'!B:D, 3, FALSE)</f>
        <v>Pontyclun</v>
      </c>
      <c r="R165" s="3" t="str">
        <f>IF('Master List'!W165="", 'Master List'!V165, CONCATENATE('Master List'!V165, " / ", 'Master List'!W165))</f>
        <v>General Surgery</v>
      </c>
      <c r="S165" s="3" t="str">
        <f>'Master List'!X165</f>
        <v>Mr Nader Naeem Naguib</v>
      </c>
      <c r="T165" s="5" t="str">
        <f>IF('Master List'!AA165="", "", 'Master List'!AA165)</f>
        <v/>
      </c>
      <c r="U165" s="5" t="str">
        <f>IF(T165="", "", VLOOKUP(T165, 'CWM &amp; Location'!B:D, 3, FALSE))</f>
        <v/>
      </c>
      <c r="V165" s="5" t="str">
        <f>IF('Master List'!AB165="", "", 'Master List'!AB165)</f>
        <v/>
      </c>
      <c r="W165" s="5" t="str">
        <f>IF('Master List'!AC165="", "", 'Master List'!AC165)</f>
        <v/>
      </c>
      <c r="X165" s="5" t="str">
        <f>IF('Master List'!AF165="", "Supervisor to be confirmed", 'Master List'!AF165)</f>
        <v>Mr Samuel Fishpool</v>
      </c>
      <c r="Y165" s="3" t="str">
        <f>'Master List'!AI165</f>
        <v>Royal Glamorgan Hospital</v>
      </c>
      <c r="Z165" s="3" t="str">
        <f>VLOOKUP(Y165, 'CWM &amp; Location'!B:D, 3, FALSE)</f>
        <v>Pontyclun</v>
      </c>
      <c r="AA165" s="3" t="str">
        <f>IF('Master List'!AK165="", 'Master List'!AJ165, CONCATENATE('Master List'!AJ165, " / ", 'Master List'!AK165))</f>
        <v>Otolaryngology</v>
      </c>
      <c r="AB165" s="3" t="str">
        <f>'Master List'!AL165</f>
        <v>Mr Samuel Fishpool</v>
      </c>
      <c r="AC165" s="3" t="str">
        <f>'Master List'!AO165</f>
        <v>Taff Vale Practice</v>
      </c>
      <c r="AD165" s="5" t="str">
        <f>VLOOKUP(AC165, 'CWM &amp; Location'!B:D, 3, FALSE)</f>
        <v>Pontypridd</v>
      </c>
      <c r="AE165" s="3" t="str">
        <f>IF('Master List'!AQ165="", 'Master List'!AP165, CONCATENATE('Master List'!AP165, " / ", 'Master List'!AQ165))</f>
        <v>General Practice</v>
      </c>
      <c r="AF165" s="3" t="str">
        <f>'Master List'!AR165</f>
        <v>Dr Jonathan Finnegan</v>
      </c>
      <c r="AG165" s="3" t="str">
        <f>'Master List'!AU165</f>
        <v>Royal Glamorgan Hospital</v>
      </c>
      <c r="AH165" s="3" t="str">
        <f>VLOOKUP(AG165, 'CWM &amp; Location'!B:D, 3, FALSE)</f>
        <v>Pontyclun</v>
      </c>
      <c r="AI165" s="3" t="str">
        <f>IF('Master List'!AW165="", 'Master List'!AV165, CONCATENATE('Master List'!AV165, " / ", 'Master List'!AW165))</f>
        <v>General (Internal) Medicine / Geriatric Medicine</v>
      </c>
      <c r="AJ165" s="3" t="str">
        <f>'Master List'!AX165</f>
        <v>Dr Simon Bagguley</v>
      </c>
      <c r="AK165" s="5" t="str">
        <f>IF('Master List'!BA165="", "", 'Master List'!BA165)</f>
        <v>Taff Vale Practice</v>
      </c>
      <c r="AL165" s="5" t="str">
        <f>IF(AK165="", "", VLOOKUP(AK165, 'CWM &amp; Location'!B:D, 3, FALSE))</f>
        <v>Pontypridd</v>
      </c>
      <c r="AM165" s="5" t="str">
        <f>IF('Master List'!BB165="", "", 'Master List'!BB165)</f>
        <v>Near Peer Teaching</v>
      </c>
      <c r="AN165" s="5" t="str">
        <f>IF('Master List'!BC165="", "", 'Master List'!BC165)</f>
        <v>Dr Jonathan Finnegan</v>
      </c>
    </row>
    <row r="166" spans="1:40" ht="29.25" customHeight="1" x14ac:dyDescent="0.25">
      <c r="A166" s="3" t="str">
        <f>'Master List'!A166</f>
        <v>SFP-Edu</v>
      </c>
      <c r="B166" s="3" t="str">
        <f>'Master List'!D166</f>
        <v>NFP/7A5S/055c</v>
      </c>
      <c r="C166" s="3" t="str">
        <f>'Master List'!E166</f>
        <v>WAL/FP/055c</v>
      </c>
      <c r="D166" s="4">
        <v>1</v>
      </c>
      <c r="E166" s="71" t="str">
        <f>CONCATENATE("F1: ",J166,", ",N166,", ",R166,IF(V166="","",", "),IF(V166="","",V166),IF(V166="",""," ("),IF(V166="","",'Master List'!B166),IF(V166="","",")")," | F2: ",AA166,", ",AE166,", ",AI166,IF(AM166="","",", "),IF(AM166="","",AM166),IF(AM166="",""," ("),IF(AM166="","",'Master List'!C166),IF(AM166="","",")"))</f>
        <v>F1: General Surgery, General Psychiatry, Acute Internal Medicine / Ambulatory Care | F2: General (Internal) Medicine / Geriatric Medicine, Otolaryngology, General Practice, Near Peer Teaching (SFP)</v>
      </c>
      <c r="F166" s="5" t="str">
        <f>'Master List'!H166</f>
        <v>Cwm Taf Morgannwg Local University Health Board</v>
      </c>
      <c r="G166" s="5" t="str">
        <f>'Master List'!F166</f>
        <v>Mr Nader Naeem Naguib</v>
      </c>
      <c r="H166" s="3" t="str">
        <f>'Master List'!I166</f>
        <v>Royal Glamorgan Hospital</v>
      </c>
      <c r="I166" s="3" t="str">
        <f>VLOOKUP(H166, 'CWM &amp; Location'!B:D, 3, FALSE)</f>
        <v>Pontyclun</v>
      </c>
      <c r="J166" s="3" t="str">
        <f>IF('Master List'!K166="", 'Master List'!J166, CONCATENATE('Master List'!J166, " / ", 'Master List'!K166))</f>
        <v>General Surgery</v>
      </c>
      <c r="K166" s="3" t="str">
        <f>'Master List'!L166</f>
        <v>Mr Nader Naeem Naguib</v>
      </c>
      <c r="L166" s="3" t="str">
        <f>'Master List'!O166</f>
        <v>Royal Glamorgan Hospital</v>
      </c>
      <c r="M166" s="3" t="str">
        <f>VLOOKUP(L166, 'CWM &amp; Location'!B:D, 3, FALSE)</f>
        <v>Pontyclun</v>
      </c>
      <c r="N166" s="3" t="str">
        <f>IF('Master List'!Q166="", 'Master List'!P166, CONCATENATE('Master List'!P166, " / ", 'Master List'!Q166))</f>
        <v>General Psychiatry</v>
      </c>
      <c r="O166" s="3" t="str">
        <f>'Master List'!R166</f>
        <v xml:space="preserve">Dr Arif Alam </v>
      </c>
      <c r="P166" s="3" t="str">
        <f>'Master List'!U166</f>
        <v>Royal Glamorgan Hospital</v>
      </c>
      <c r="Q166" s="3" t="str">
        <f>VLOOKUP(P166, 'CWM &amp; Location'!B:D, 3, FALSE)</f>
        <v>Pontyclun</v>
      </c>
      <c r="R166" s="3" t="str">
        <f>IF('Master List'!W166="", 'Master List'!V166, CONCATENATE('Master List'!V166, " / ", 'Master List'!W166))</f>
        <v>Acute Internal Medicine / Ambulatory Care</v>
      </c>
      <c r="S166" s="3" t="str">
        <f>'Master List'!X166</f>
        <v>Dr Christopher Hodcroft</v>
      </c>
      <c r="T166" s="5" t="str">
        <f>IF('Master List'!AA166="", "", 'Master List'!AA166)</f>
        <v/>
      </c>
      <c r="U166" s="5" t="str">
        <f>IF(T166="", "", VLOOKUP(T166, 'CWM &amp; Location'!B:D, 3, FALSE))</f>
        <v/>
      </c>
      <c r="V166" s="5" t="str">
        <f>IF('Master List'!AB166="", "", 'Master List'!AB166)</f>
        <v/>
      </c>
      <c r="W166" s="5" t="str">
        <f>IF('Master List'!AC166="", "", 'Master List'!AC166)</f>
        <v/>
      </c>
      <c r="X166" s="5" t="str">
        <f>IF('Master List'!AF166="", "Supervisor to be confirmed", 'Master List'!AF166)</f>
        <v>Dr Simon Bagguley</v>
      </c>
      <c r="Y166" s="3" t="str">
        <f>'Master List'!AI166</f>
        <v>Royal Glamorgan Hospital</v>
      </c>
      <c r="Z166" s="3" t="str">
        <f>VLOOKUP(Y166, 'CWM &amp; Location'!B:D, 3, FALSE)</f>
        <v>Pontyclun</v>
      </c>
      <c r="AA166" s="3" t="str">
        <f>IF('Master List'!AK166="", 'Master List'!AJ166, CONCATENATE('Master List'!AJ166, " / ", 'Master List'!AK166))</f>
        <v>General (Internal) Medicine / Geriatric Medicine</v>
      </c>
      <c r="AB166" s="3" t="str">
        <f>'Master List'!AL166</f>
        <v>Dr Simon Bagguley</v>
      </c>
      <c r="AC166" s="3" t="str">
        <f>'Master List'!AO166</f>
        <v>Royal Glamorgan Hospital</v>
      </c>
      <c r="AD166" s="5" t="str">
        <f>VLOOKUP(AC166, 'CWM &amp; Location'!B:D, 3, FALSE)</f>
        <v>Pontyclun</v>
      </c>
      <c r="AE166" s="3" t="str">
        <f>IF('Master List'!AQ166="", 'Master List'!AP166, CONCATENATE('Master List'!AP166, " / ", 'Master List'!AQ166))</f>
        <v>Otolaryngology</v>
      </c>
      <c r="AF166" s="3" t="str">
        <f>'Master List'!AR166</f>
        <v>Mr Samuel Fishpool</v>
      </c>
      <c r="AG166" s="3" t="str">
        <f>'Master List'!AU166</f>
        <v>Taff Vale Practice</v>
      </c>
      <c r="AH166" s="3" t="str">
        <f>VLOOKUP(AG166, 'CWM &amp; Location'!B:D, 3, FALSE)</f>
        <v>Pontypridd</v>
      </c>
      <c r="AI166" s="3" t="str">
        <f>IF('Master List'!AW166="", 'Master List'!AV166, CONCATENATE('Master List'!AV166, " / ", 'Master List'!AW166))</f>
        <v>General Practice</v>
      </c>
      <c r="AJ166" s="3" t="str">
        <f>'Master List'!AX166</f>
        <v>Dr Jonathan Finnegan</v>
      </c>
      <c r="AK166" s="5" t="str">
        <f>IF('Master List'!BA166="", "", 'Master List'!BA166)</f>
        <v>Taff Vale Practice</v>
      </c>
      <c r="AL166" s="5" t="str">
        <f>IF(AK166="", "", VLOOKUP(AK166, 'CWM &amp; Location'!B:D, 3, FALSE))</f>
        <v>Pontypridd</v>
      </c>
      <c r="AM166" s="5" t="str">
        <f>IF('Master List'!BB166="", "", 'Master List'!BB166)</f>
        <v>Near Peer Teaching</v>
      </c>
      <c r="AN166" s="5" t="str">
        <f>IF('Master List'!BC166="", "", 'Master List'!BC166)</f>
        <v>Dr Jonathan Finnegan</v>
      </c>
    </row>
    <row r="167" spans="1:40" ht="29.25" customHeight="1" x14ac:dyDescent="0.25">
      <c r="A167" s="3" t="str">
        <f>'Master List'!A167</f>
        <v>LIFT</v>
      </c>
      <c r="B167" s="3" t="str">
        <f>'Master List'!D167</f>
        <v>LFP/7A4/056a</v>
      </c>
      <c r="C167" s="3" t="str">
        <f>'Master List'!E167</f>
        <v>WAL/FP/056a</v>
      </c>
      <c r="D167" s="4">
        <v>1</v>
      </c>
      <c r="E167" s="71" t="str">
        <f>CONCATENATE("F1: ",J167,", ",N167,", ",R167,IF(V167="","",", "),IF(V167="","",V167),IF(V167="",""," ("),IF(V167="","",'Master List'!B167),IF(V167="","",")")," | F2: ",AA167,", ",AE167,", ",AI167,IF(AM167="","",", "),IF(AM167="","",AM167),IF(AM167="",""," ("),IF(AM167="","",'Master List'!C167),IF(AM167="","",")"))</f>
        <v>F1: General (Internal) Medicine / Respiratory Medicine, General Surgery / Hepato-Pancreatico-Biliary Surgery, Emergency Medicine, Palliative Medicine (LIFT) | F2: Neurology / Rehabilitation Medicine, Obstetrics and Gynaecology, Geriatric Medicine</v>
      </c>
      <c r="F167" s="5" t="str">
        <f>'Master List'!H167</f>
        <v>Cardiff &amp; Vale University Health Board</v>
      </c>
      <c r="G167" s="5" t="str">
        <f>'Master List'!F167</f>
        <v xml:space="preserve">Prof Ben Hope-Gill </v>
      </c>
      <c r="H167" s="3" t="str">
        <f>'Master List'!I167</f>
        <v>University Hospital of Wales (University Hospital Llandough on call)</v>
      </c>
      <c r="I167" s="3" t="str">
        <f>VLOOKUP(H167, 'CWM &amp; Location'!B:D, 3, FALSE)</f>
        <v>Cardiff (Penarth)</v>
      </c>
      <c r="J167" s="3" t="str">
        <f>IF('Master List'!K167="", 'Master List'!J167, CONCATENATE('Master List'!J167, " / ", 'Master List'!K167))</f>
        <v>General (Internal) Medicine / Respiratory Medicine</v>
      </c>
      <c r="K167" s="3" t="str">
        <f>'Master List'!L167</f>
        <v>Dr Alison Whittaker</v>
      </c>
      <c r="L167" s="3" t="str">
        <f>'Master List'!O167</f>
        <v>University Hospital of Wales</v>
      </c>
      <c r="M167" s="3" t="str">
        <f>VLOOKUP(L167, 'CWM &amp; Location'!B:D, 3, FALSE)</f>
        <v>Cardiff</v>
      </c>
      <c r="N167" s="3" t="str">
        <f>IF('Master List'!Q167="", 'Master List'!P167, CONCATENATE('Master List'!P167, " / ", 'Master List'!Q167))</f>
        <v>General Surgery / Hepato-Pancreatico-Biliary Surgery</v>
      </c>
      <c r="O167" s="3" t="str">
        <f>'Master List'!R167</f>
        <v xml:space="preserve">Mr Nagappan Kumar </v>
      </c>
      <c r="P167" s="3" t="str">
        <f>'Master List'!U167</f>
        <v>University Hospital of Wales</v>
      </c>
      <c r="Q167" s="3" t="str">
        <f>VLOOKUP(P167, 'CWM &amp; Location'!B:D, 3, FALSE)</f>
        <v>Cardiff</v>
      </c>
      <c r="R167" s="3" t="str">
        <f>IF('Master List'!W167="", 'Master List'!V167, CONCATENATE('Master List'!V167, " / ", 'Master List'!W167))</f>
        <v>Emergency Medicine</v>
      </c>
      <c r="S167" s="3" t="str">
        <f>'Master List'!X167</f>
        <v xml:space="preserve">Dr Susan Allen </v>
      </c>
      <c r="T167" s="5" t="str">
        <f>IF('Master List'!AA167="", "", 'Master List'!AA167)</f>
        <v>Marie Curie Hospice</v>
      </c>
      <c r="U167" s="5" t="str">
        <f>IF(T167="", "", VLOOKUP(T167, 'CWM &amp; Location'!B:D, 3, FALSE))</f>
        <v>Penarth</v>
      </c>
      <c r="V167" s="5" t="str">
        <f>IF('Master List'!AB167="", "", 'Master List'!AB167)</f>
        <v>Palliative Medicine</v>
      </c>
      <c r="W167" s="5" t="str">
        <f>IF('Master List'!AC167="", "", 'Master List'!AC167)</f>
        <v>Dr Siwan Seaman</v>
      </c>
      <c r="X167" s="5" t="str">
        <f>IF('Master List'!AF167="", "Supervisor to be confirmed", 'Master List'!AF167)</f>
        <v>Dr Swaroop Shanbhag</v>
      </c>
      <c r="Y167" s="3" t="str">
        <f>'Master List'!AI167</f>
        <v>University Hospital of Wales / University Hospital Llandough</v>
      </c>
      <c r="Z167" s="3" t="str">
        <f>VLOOKUP(Y167, 'CWM &amp; Location'!B:D, 3, FALSE)</f>
        <v>Cardiff / Penarth</v>
      </c>
      <c r="AA167" s="3" t="str">
        <f>IF('Master List'!AK167="", 'Master List'!AJ167, CONCATENATE('Master List'!AJ167, " / ", 'Master List'!AK167))</f>
        <v>Neurology / Rehabilitation Medicine</v>
      </c>
      <c r="AB167" s="3" t="str">
        <f>'Master List'!AL167</f>
        <v>Dr Swaroop Shanbhag</v>
      </c>
      <c r="AC167" s="3" t="str">
        <f>'Master List'!AO167</f>
        <v>University Hospital of Wales</v>
      </c>
      <c r="AD167" s="5" t="str">
        <f>VLOOKUP(AC167, 'CWM &amp; Location'!B:D, 3, FALSE)</f>
        <v>Cardiff</v>
      </c>
      <c r="AE167" s="3" t="str">
        <f>IF('Master List'!AQ167="", 'Master List'!AP167, CONCATENATE('Master List'!AP167, " / ", 'Master List'!AQ167))</f>
        <v>Obstetrics and Gynaecology</v>
      </c>
      <c r="AF167" s="3" t="str">
        <f>'Master List'!AR167</f>
        <v>Mr Anthony Griffiths</v>
      </c>
      <c r="AG167" s="3" t="str">
        <f>'Master List'!AU167</f>
        <v xml:space="preserve">University Hospital Llandough </v>
      </c>
      <c r="AH167" s="3" t="str">
        <f>VLOOKUP(AG167, 'CWM &amp; Location'!B:D, 3, FALSE)</f>
        <v>Penarth</v>
      </c>
      <c r="AI167" s="3" t="str">
        <f>IF('Master List'!AW167="", 'Master List'!AV167, CONCATENATE('Master List'!AV167, " / ", 'Master List'!AW167))</f>
        <v>Geriatric Medicine</v>
      </c>
      <c r="AJ167" s="3" t="str">
        <f>'Master List'!AX167</f>
        <v>Dr Cherry Shute</v>
      </c>
      <c r="AK167" s="5" t="str">
        <f>IF('Master List'!BA167="", "", 'Master List'!BA167)</f>
        <v/>
      </c>
      <c r="AL167" s="5" t="str">
        <f>IF(AK167="", "", VLOOKUP(AK167, 'CWM &amp; Location'!B:D, 3, FALSE))</f>
        <v/>
      </c>
      <c r="AM167" s="5" t="str">
        <f>IF('Master List'!BB167="", "", 'Master List'!BB167)</f>
        <v/>
      </c>
      <c r="AN167" s="5" t="str">
        <f>IF('Master List'!BC167="", "", 'Master List'!BC167)</f>
        <v/>
      </c>
    </row>
    <row r="168" spans="1:40" ht="29.25" customHeight="1" x14ac:dyDescent="0.25">
      <c r="A168" s="3" t="str">
        <f>'Master List'!A168</f>
        <v>LIFT</v>
      </c>
      <c r="B168" s="3" t="str">
        <f>'Master List'!D168</f>
        <v>LFP/7A4/056b</v>
      </c>
      <c r="C168" s="3" t="str">
        <f>'Master List'!E168</f>
        <v>WAL/FP/056b</v>
      </c>
      <c r="D168" s="4">
        <v>1</v>
      </c>
      <c r="E168" s="71" t="str">
        <f>CONCATENATE("F1: ",J168,", ",N168,", ",R168,IF(V168="","",", "),IF(V168="","",V168),IF(V168="",""," ("),IF(V168="","",'Master List'!B168),IF(V168="","",")")," | F2: ",AA168,", ",AE168,", ",AI168,IF(AM168="","",", "),IF(AM168="","",AM168),IF(AM168="",""," ("),IF(AM168="","",'Master List'!C168),IF(AM168="","",")"))</f>
        <v>F1: Emergency Medicine, General (Internal) Medicine / Respiratory Medicine, General Surgery / Hepato-Pancreatico-Biliary Surgery, Palliative Medicine (LIFT) | F2: Geriatric Medicine, Neurology / Rehabilitation Medicine, Obstetrics and Gynaecology</v>
      </c>
      <c r="F168" s="5" t="str">
        <f>'Master List'!H168</f>
        <v>Cardiff &amp; Vale University Health Board</v>
      </c>
      <c r="G168" s="5" t="str">
        <f>'Master List'!F168</f>
        <v xml:space="preserve">Dr Susan Allen </v>
      </c>
      <c r="H168" s="3" t="str">
        <f>'Master List'!I168</f>
        <v>University Hospital of Wales</v>
      </c>
      <c r="I168" s="3" t="str">
        <f>VLOOKUP(H168, 'CWM &amp; Location'!B:D, 3, FALSE)</f>
        <v>Cardiff</v>
      </c>
      <c r="J168" s="3" t="str">
        <f>IF('Master List'!K168="", 'Master List'!J168, CONCATENATE('Master List'!J168, " / ", 'Master List'!K168))</f>
        <v>Emergency Medicine</v>
      </c>
      <c r="K168" s="3" t="str">
        <f>'Master List'!L168</f>
        <v xml:space="preserve">Dr Susan Allen </v>
      </c>
      <c r="L168" s="3" t="str">
        <f>'Master List'!O168</f>
        <v>University Hospital of Wales (University Hospital Llandough on call)</v>
      </c>
      <c r="M168" s="3" t="str">
        <f>VLOOKUP(L168, 'CWM &amp; Location'!B:D, 3, FALSE)</f>
        <v>Cardiff (Penarth)</v>
      </c>
      <c r="N168" s="3" t="str">
        <f>IF('Master List'!Q168="", 'Master List'!P168, CONCATENATE('Master List'!P168, " / ", 'Master List'!Q168))</f>
        <v>General (Internal) Medicine / Respiratory Medicine</v>
      </c>
      <c r="O168" s="3" t="str">
        <f>'Master List'!R168</f>
        <v>Dr Alison Whittaker</v>
      </c>
      <c r="P168" s="3" t="str">
        <f>'Master List'!U168</f>
        <v>University Hospital of Wales</v>
      </c>
      <c r="Q168" s="3" t="str">
        <f>VLOOKUP(P168, 'CWM &amp; Location'!B:D, 3, FALSE)</f>
        <v>Cardiff</v>
      </c>
      <c r="R168" s="3" t="str">
        <f>IF('Master List'!W168="", 'Master List'!V168, CONCATENATE('Master List'!V168, " / ", 'Master List'!W168))</f>
        <v>General Surgery / Hepato-Pancreatico-Biliary Surgery</v>
      </c>
      <c r="S168" s="3" t="str">
        <f>'Master List'!X168</f>
        <v xml:space="preserve">Mr Nagappan Kumar </v>
      </c>
      <c r="T168" s="5" t="str">
        <f>IF('Master List'!AA168="", "", 'Master List'!AA168)</f>
        <v>University Hospital of Wales</v>
      </c>
      <c r="U168" s="5" t="str">
        <f>IF(T168="", "", VLOOKUP(T168, 'CWM &amp; Location'!B:D, 3, FALSE))</f>
        <v>Cardiff</v>
      </c>
      <c r="V168" s="5" t="str">
        <f>IF('Master List'!AB168="", "", 'Master List'!AB168)</f>
        <v>Palliative Medicine</v>
      </c>
      <c r="W168" s="5" t="str">
        <f>IF('Master List'!AC168="", "", 'Master List'!AC168)</f>
        <v>Dr Clea Atkinson</v>
      </c>
      <c r="X168" s="5" t="str">
        <f>IF('Master List'!AF168="", "Supervisor to be confirmed", 'Master List'!AF168)</f>
        <v>Dr Cherry Shute</v>
      </c>
      <c r="Y168" s="3" t="str">
        <f>'Master List'!AI168</f>
        <v xml:space="preserve">University Hospital Llandough </v>
      </c>
      <c r="Z168" s="3" t="str">
        <f>VLOOKUP(Y168, 'CWM &amp; Location'!B:D, 3, FALSE)</f>
        <v>Penarth</v>
      </c>
      <c r="AA168" s="3" t="str">
        <f>IF('Master List'!AK168="", 'Master List'!AJ168, CONCATENATE('Master List'!AJ168, " / ", 'Master List'!AK168))</f>
        <v>Geriatric Medicine</v>
      </c>
      <c r="AB168" s="3" t="str">
        <f>'Master List'!AL168</f>
        <v>Dr Cherry Shute</v>
      </c>
      <c r="AC168" s="3" t="str">
        <f>'Master List'!AO168</f>
        <v>University Hospital of Wales / University Hospital Llandough</v>
      </c>
      <c r="AD168" s="5" t="str">
        <f>VLOOKUP(AC168, 'CWM &amp; Location'!B:D, 3, FALSE)</f>
        <v>Cardiff / Penarth</v>
      </c>
      <c r="AE168" s="3" t="str">
        <f>IF('Master List'!AQ168="", 'Master List'!AP168, CONCATENATE('Master List'!AP168, " / ", 'Master List'!AQ168))</f>
        <v>Neurology / Rehabilitation Medicine</v>
      </c>
      <c r="AF168" s="3" t="str">
        <f>'Master List'!AR168</f>
        <v>Dr Swaroop Shanbhag</v>
      </c>
      <c r="AG168" s="3" t="str">
        <f>'Master List'!AU168</f>
        <v>University Hospital of Wales</v>
      </c>
      <c r="AH168" s="3" t="str">
        <f>VLOOKUP(AG168, 'CWM &amp; Location'!B:D, 3, FALSE)</f>
        <v>Cardiff</v>
      </c>
      <c r="AI168" s="3" t="str">
        <f>IF('Master List'!AW168="", 'Master List'!AV168, CONCATENATE('Master List'!AV168, " / ", 'Master List'!AW168))</f>
        <v>Obstetrics and Gynaecology</v>
      </c>
      <c r="AJ168" s="3" t="str">
        <f>'Master List'!AX168</f>
        <v>Mr Anthony Griffiths</v>
      </c>
      <c r="AK168" s="5" t="str">
        <f>IF('Master List'!BA168="", "", 'Master List'!BA168)</f>
        <v/>
      </c>
      <c r="AL168" s="5" t="str">
        <f>IF(AK168="", "", VLOOKUP(AK168, 'CWM &amp; Location'!B:D, 3, FALSE))</f>
        <v/>
      </c>
      <c r="AM168" s="5" t="str">
        <f>IF('Master List'!BB168="", "", 'Master List'!BB168)</f>
        <v/>
      </c>
      <c r="AN168" s="5" t="str">
        <f>IF('Master List'!BC168="", "", 'Master List'!BC168)</f>
        <v/>
      </c>
    </row>
    <row r="169" spans="1:40" ht="29.25" customHeight="1" x14ac:dyDescent="0.25">
      <c r="A169" s="3" t="str">
        <f>'Master List'!A169</f>
        <v>LIFT/FP-Cross</v>
      </c>
      <c r="B169" s="3" t="str">
        <f>'Master List'!D169</f>
        <v>LFP/7A4/056c</v>
      </c>
      <c r="C169" s="3" t="str">
        <f>'Master List'!E169</f>
        <v>WAL/FP/056c</v>
      </c>
      <c r="D169" s="4">
        <v>1</v>
      </c>
      <c r="E169" s="71" t="str">
        <f>CONCATENATE("F1: ",J169,", ",N169,", ",R169,IF(V169="","",", "),IF(V169="","",V169),IF(V169="",""," ("),IF(V169="","",'Master List'!B169),IF(V169="","",")")," | F2: ",AA169,", ",AE169,", ",AI169,IF(AM169="","",", "),IF(AM169="","",AM169),IF(AM169="",""," ("),IF(AM169="","",'Master List'!C169),IF(AM169="","",")"))</f>
        <v>F1: General Surgery / Hepato-Pancreatico-Biliary Surgery, Emergency Medicine, General (Internal) Medicine / Respiratory Medicine, Palliative Medicine (LIFT) | F2: Obstetrics and Gynaecology, Geriatric Medicine, Neurology / Rehabilitation Medicine</v>
      </c>
      <c r="F169" s="5" t="str">
        <f>'Master List'!H169</f>
        <v>Cardiff &amp; Vale University Health Board</v>
      </c>
      <c r="G169" s="5" t="str">
        <f>'Master List'!F169</f>
        <v xml:space="preserve">Mr Nagappan Kumar </v>
      </c>
      <c r="H169" s="3" t="str">
        <f>'Master List'!I169</f>
        <v>University Hospital of Wales</v>
      </c>
      <c r="I169" s="3" t="str">
        <f>VLOOKUP(H169, 'CWM &amp; Location'!B:D, 3, FALSE)</f>
        <v>Cardiff</v>
      </c>
      <c r="J169" s="3" t="str">
        <f>IF('Master List'!K169="", 'Master List'!J169, CONCATENATE('Master List'!J169, " / ", 'Master List'!K169))</f>
        <v>General Surgery / Hepato-Pancreatico-Biliary Surgery</v>
      </c>
      <c r="K169" s="3" t="str">
        <f>'Master List'!L169</f>
        <v xml:space="preserve">Mr Nagappan Kumar </v>
      </c>
      <c r="L169" s="3" t="str">
        <f>'Master List'!O169</f>
        <v>University Hospital of Wales</v>
      </c>
      <c r="M169" s="3" t="str">
        <f>VLOOKUP(L169, 'CWM &amp; Location'!B:D, 3, FALSE)</f>
        <v>Cardiff</v>
      </c>
      <c r="N169" s="3" t="str">
        <f>IF('Master List'!Q169="", 'Master List'!P169, CONCATENATE('Master List'!P169, " / ", 'Master List'!Q169))</f>
        <v>Emergency Medicine</v>
      </c>
      <c r="O169" s="3" t="str">
        <f>'Master List'!R169</f>
        <v xml:space="preserve">Dr Susan Allen </v>
      </c>
      <c r="P169" s="3" t="str">
        <f>'Master List'!U169</f>
        <v>University Hospital of Wales (University Hospital Llandough on call)</v>
      </c>
      <c r="Q169" s="3" t="str">
        <f>VLOOKUP(P169, 'CWM &amp; Location'!B:D, 3, FALSE)</f>
        <v>Cardiff (Penarth)</v>
      </c>
      <c r="R169" s="3" t="str">
        <f>IF('Master List'!W169="", 'Master List'!V169, CONCATENATE('Master List'!V169, " / ", 'Master List'!W169))</f>
        <v>General (Internal) Medicine / Respiratory Medicine</v>
      </c>
      <c r="S169" s="3" t="str">
        <f>'Master List'!X169</f>
        <v>Dr Alison Whittaker</v>
      </c>
      <c r="T169" s="5" t="str">
        <f>IF('Master List'!AA169="", "", 'Master List'!AA169)</f>
        <v>Velindre Cancer Centre</v>
      </c>
      <c r="U169" s="5" t="str">
        <f>IF(T169="", "", VLOOKUP(T169, 'CWM &amp; Location'!B:D, 3, FALSE))</f>
        <v>Cardiff</v>
      </c>
      <c r="V169" s="5" t="str">
        <f>IF('Master List'!AB169="", "", 'Master List'!AB169)</f>
        <v>Palliative Medicine</v>
      </c>
      <c r="W169" s="5" t="str">
        <f>IF('Master List'!AC169="", "", 'Master List'!AC169)</f>
        <v>Dr Mark Taubert</v>
      </c>
      <c r="X169" s="5" t="str">
        <f>IF('Master List'!AF169="", "Supervisor to be confirmed", 'Master List'!AF169)</f>
        <v>Mr Anthony Griffiths</v>
      </c>
      <c r="Y169" s="3" t="str">
        <f>'Master List'!AI169</f>
        <v>University Hospital of Wales</v>
      </c>
      <c r="Z169" s="3" t="str">
        <f>VLOOKUP(Y169, 'CWM &amp; Location'!B:D, 3, FALSE)</f>
        <v>Cardiff</v>
      </c>
      <c r="AA169" s="3" t="str">
        <f>IF('Master List'!AK169="", 'Master List'!AJ169, CONCATENATE('Master List'!AJ169, " / ", 'Master List'!AK169))</f>
        <v>Obstetrics and Gynaecology</v>
      </c>
      <c r="AB169" s="3" t="str">
        <f>'Master List'!AL169</f>
        <v>Mr Anthony Griffiths</v>
      </c>
      <c r="AC169" s="3" t="str">
        <f>'Master List'!AO169</f>
        <v xml:space="preserve">University Hospital Llandough </v>
      </c>
      <c r="AD169" s="5" t="str">
        <f>VLOOKUP(AC169, 'CWM &amp; Location'!B:D, 3, FALSE)</f>
        <v>Penarth</v>
      </c>
      <c r="AE169" s="3" t="str">
        <f>IF('Master List'!AQ169="", 'Master List'!AP169, CONCATENATE('Master List'!AP169, " / ", 'Master List'!AQ169))</f>
        <v>Geriatric Medicine</v>
      </c>
      <c r="AF169" s="3" t="str">
        <f>'Master List'!AR169</f>
        <v>Dr Cherry Shute</v>
      </c>
      <c r="AG169" s="3" t="str">
        <f>'Master List'!AU169</f>
        <v>University Hospital of Wales / University Hospital Llandough</v>
      </c>
      <c r="AH169" s="3" t="str">
        <f>VLOOKUP(AG169, 'CWM &amp; Location'!B:D, 3, FALSE)</f>
        <v>Cardiff / Penarth</v>
      </c>
      <c r="AI169" s="3" t="str">
        <f>IF('Master List'!AW169="", 'Master List'!AV169, CONCATENATE('Master List'!AV169, " / ", 'Master List'!AW169))</f>
        <v>Neurology / Rehabilitation Medicine</v>
      </c>
      <c r="AJ169" s="3" t="str">
        <f>'Master List'!AX169</f>
        <v>Dr Swaroop Shanbhag</v>
      </c>
      <c r="AK169" s="5" t="str">
        <f>IF('Master List'!BA169="", "", 'Master List'!BA169)</f>
        <v/>
      </c>
      <c r="AL169" s="5" t="str">
        <f>IF(AK169="", "", VLOOKUP(AK169, 'CWM &amp; Location'!B:D, 3, FALSE))</f>
        <v/>
      </c>
      <c r="AM169" s="5" t="str">
        <f>IF('Master List'!BB169="", "", 'Master List'!BB169)</f>
        <v/>
      </c>
      <c r="AN169" s="5" t="str">
        <f>IF('Master List'!BC169="", "", 'Master List'!BC169)</f>
        <v/>
      </c>
    </row>
    <row r="170" spans="1:40" ht="29.25" customHeight="1" x14ac:dyDescent="0.25">
      <c r="A170" s="3" t="str">
        <f>'Master List'!A170</f>
        <v>FP</v>
      </c>
      <c r="B170" s="3" t="str">
        <f>'Master List'!D170</f>
        <v>FP/7A6/057a</v>
      </c>
      <c r="C170" s="3" t="str">
        <f>'Master List'!E170</f>
        <v>WAL/FP/057a</v>
      </c>
      <c r="D170" s="4">
        <v>1</v>
      </c>
      <c r="E170" s="71" t="str">
        <f>CONCATENATE("F1: ",J170,", ",N170,", ",R170,IF(V170="","",", "),IF(V170="","",V170),IF(V170="",""," ("),IF(V170="","",'Master List'!B170),IF(V170="","",")")," | F2: ",AA170,", ",AE170,", ",AI170,IF(AM170="","",", "),IF(AM170="","",AM170),IF(AM170="",""," ("),IF(AM170="","",'Master List'!C170),IF(AM170="","",")"))</f>
        <v>F1: General (Internal) Medicine / Respiratory Medicine, General Surgery / Colorectal Surgery, General (Internal) Medicine / Endocrinology and Diabetes Mellitus | F2: Trauma and Orthopaedic Surgery, General (Internal) Medicine / Geriatric Medicine &amp; Stroke Medicine, Emergency Medicine</v>
      </c>
      <c r="F170" s="5" t="str">
        <f>'Master List'!H170</f>
        <v>Aneurin Bevan University Health Board</v>
      </c>
      <c r="G170" s="5" t="str">
        <f>'Master List'!F170</f>
        <v>Dr Michael Pynn</v>
      </c>
      <c r="H170" s="3" t="str">
        <f>'Master List'!I170</f>
        <v>Nevill Hall Hospital</v>
      </c>
      <c r="I170" s="3" t="str">
        <f>VLOOKUP(H170, 'CWM &amp; Location'!B:D, 3, FALSE)</f>
        <v>Abergavenny</v>
      </c>
      <c r="J170" s="3" t="str">
        <f>IF('Master List'!K170="", 'Master List'!J170, CONCATENATE('Master List'!J170, " / ", 'Master List'!K170))</f>
        <v>General (Internal) Medicine / Respiratory Medicine</v>
      </c>
      <c r="K170" s="3" t="str">
        <f>'Master List'!L170</f>
        <v>Dr Michael Pynn</v>
      </c>
      <c r="L170" s="3" t="str">
        <f>'Master List'!O170</f>
        <v>The Grange University Hospital / Royal Gwent Hospital</v>
      </c>
      <c r="M170" s="3" t="str">
        <f>VLOOKUP(L170, 'CWM &amp; Location'!B:D, 3, FALSE)</f>
        <v>Cwmbran / Newport</v>
      </c>
      <c r="N170" s="3" t="str">
        <f>IF('Master List'!Q170="", 'Master List'!P170, CONCATENATE('Master List'!P170, " / ", 'Master List'!Q170))</f>
        <v>General Surgery / Colorectal Surgery</v>
      </c>
      <c r="O170" s="3" t="str">
        <f>'Master List'!R170</f>
        <v>Mr Jeremy Williamson</v>
      </c>
      <c r="P170" s="3" t="str">
        <f>'Master List'!U170</f>
        <v>Nevill Hall Hospital</v>
      </c>
      <c r="Q170" s="3" t="str">
        <f>VLOOKUP(P170, 'CWM &amp; Location'!B:D, 3, FALSE)</f>
        <v>Abergavenny</v>
      </c>
      <c r="R170" s="3" t="str">
        <f>IF('Master List'!W170="", 'Master List'!V170, CONCATENATE('Master List'!V170, " / ", 'Master List'!W170))</f>
        <v>General (Internal) Medicine / Endocrinology and Diabetes Mellitus</v>
      </c>
      <c r="S170" s="3" t="str">
        <f>'Master List'!X170</f>
        <v>Dr Fiona Smeeton</v>
      </c>
      <c r="T170" s="5" t="str">
        <f>IF('Master List'!AA170="", "", 'Master List'!AA170)</f>
        <v/>
      </c>
      <c r="U170" s="5" t="str">
        <f>IF(T170="", "", VLOOKUP(T170, 'CWM &amp; Location'!B:D, 3, FALSE))</f>
        <v/>
      </c>
      <c r="V170" s="5" t="str">
        <f>IF('Master List'!AB170="", "", 'Master List'!AB170)</f>
        <v/>
      </c>
      <c r="W170" s="5" t="str">
        <f>IF('Master List'!AC170="", "", 'Master List'!AC170)</f>
        <v/>
      </c>
      <c r="X170" s="5" t="str">
        <f>IF('Master List'!AF170="", "Supervisor to be confirmed", 'Master List'!AF170)</f>
        <v>Miss Nicola Vannet</v>
      </c>
      <c r="Y170" s="3" t="str">
        <f>'Master List'!AI170</f>
        <v>The Grange University Hospital / Royal Gwent Hospital</v>
      </c>
      <c r="Z170" s="3" t="str">
        <f>VLOOKUP(Y170, 'CWM &amp; Location'!B:D, 3, FALSE)</f>
        <v>Cwmbran / Newport</v>
      </c>
      <c r="AA170" s="3" t="str">
        <f>IF('Master List'!AK170="", 'Master List'!AJ170, CONCATENATE('Master List'!AJ170, " / ", 'Master List'!AK170))</f>
        <v>Trauma and Orthopaedic Surgery</v>
      </c>
      <c r="AB170" s="3" t="str">
        <f>'Master List'!AL170</f>
        <v>Miss Nicola Vannet</v>
      </c>
      <c r="AC170" s="3" t="str">
        <f>'Master List'!AO170</f>
        <v xml:space="preserve">The Grange University Hospital </v>
      </c>
      <c r="AD170" s="5" t="str">
        <f>VLOOKUP(AC170, 'CWM &amp; Location'!B:D, 3, FALSE)</f>
        <v>Cwmbran</v>
      </c>
      <c r="AE170" s="3" t="str">
        <f>IF('Master List'!AQ170="", 'Master List'!AP170, CONCATENATE('Master List'!AP170, " / ", 'Master List'!AQ170))</f>
        <v>General (Internal) Medicine / Geriatric Medicine &amp; Stroke Medicine</v>
      </c>
      <c r="AF170" s="3" t="str">
        <f>'Master List'!AR170</f>
        <v>Dr Chandrashekaraiah Somashekar</v>
      </c>
      <c r="AG170" s="3" t="str">
        <f>'Master List'!AU170</f>
        <v xml:space="preserve">The Grange University Hospital </v>
      </c>
      <c r="AH170" s="3" t="str">
        <f>VLOOKUP(AG170, 'CWM &amp; Location'!B:D, 3, FALSE)</f>
        <v>Cwmbran</v>
      </c>
      <c r="AI170" s="3" t="str">
        <f>IF('Master List'!AW170="", 'Master List'!AV170, CONCATENATE('Master List'!AV170, " / ", 'Master List'!AW170))</f>
        <v>Emergency Medicine</v>
      </c>
      <c r="AJ170" s="3" t="str">
        <f>'Master List'!AX170</f>
        <v>Mr Nirmal James</v>
      </c>
      <c r="AK170" s="5" t="str">
        <f>IF('Master List'!BA170="", "", 'Master List'!BA170)</f>
        <v/>
      </c>
      <c r="AL170" s="5" t="str">
        <f>IF(AK170="", "", VLOOKUP(AK170, 'CWM &amp; Location'!B:D, 3, FALSE))</f>
        <v/>
      </c>
      <c r="AM170" s="5" t="str">
        <f>IF('Master List'!BB170="", "", 'Master List'!BB170)</f>
        <v/>
      </c>
      <c r="AN170" s="5" t="str">
        <f>IF('Master List'!BC170="", "", 'Master List'!BC170)</f>
        <v/>
      </c>
    </row>
    <row r="171" spans="1:40" ht="29.25" customHeight="1" x14ac:dyDescent="0.25">
      <c r="A171" s="3" t="str">
        <f>'Master List'!A171</f>
        <v>FP</v>
      </c>
      <c r="B171" s="3" t="str">
        <f>'Master List'!D171</f>
        <v>FP/7A6/057b</v>
      </c>
      <c r="C171" s="3" t="str">
        <f>'Master List'!E171</f>
        <v>WAL/FP/057b</v>
      </c>
      <c r="D171" s="4">
        <v>1</v>
      </c>
      <c r="E171" s="71" t="str">
        <f>CONCATENATE("F1: ",J171,", ",N171,", ",R171,IF(V171="","",", "),IF(V171="","",V171),IF(V171="",""," ("),IF(V171="","",'Master List'!B171),IF(V171="","",")")," | F2: ",AA171,", ",AE171,", ",AI171,IF(AM171="","",", "),IF(AM171="","",AM171),IF(AM171="",""," ("),IF(AM171="","",'Master List'!C171),IF(AM171="","",")"))</f>
        <v>F1: General (Internal) Medicine / Endocrinology and Diabetes Mellitus, General (Internal) Medicine / Respiratory Medicine, General Surgery / Colorectal Surgery | F2: Emergency Medicine, Trauma and Orthopaedic Surgery, General (Internal) Medicine / Geriatric Medicine &amp; Stroke Medicine</v>
      </c>
      <c r="F171" s="5" t="str">
        <f>'Master List'!H171</f>
        <v>Aneurin Bevan University Health Board</v>
      </c>
      <c r="G171" s="5" t="str">
        <f>'Master List'!F171</f>
        <v>Dr Fiona Smeeton</v>
      </c>
      <c r="H171" s="3" t="str">
        <f>'Master List'!I171</f>
        <v>Nevill Hall Hospital</v>
      </c>
      <c r="I171" s="3" t="str">
        <f>VLOOKUP(H171, 'CWM &amp; Location'!B:D, 3, FALSE)</f>
        <v>Abergavenny</v>
      </c>
      <c r="J171" s="3" t="str">
        <f>IF('Master List'!K171="", 'Master List'!J171, CONCATENATE('Master List'!J171, " / ", 'Master List'!K171))</f>
        <v>General (Internal) Medicine / Endocrinology and Diabetes Mellitus</v>
      </c>
      <c r="K171" s="3" t="str">
        <f>'Master List'!L171</f>
        <v>Dr Fiona Smeeton</v>
      </c>
      <c r="L171" s="3" t="str">
        <f>'Master List'!O171</f>
        <v>Nevill Hall Hospital</v>
      </c>
      <c r="M171" s="3" t="str">
        <f>VLOOKUP(L171, 'CWM &amp; Location'!B:D, 3, FALSE)</f>
        <v>Abergavenny</v>
      </c>
      <c r="N171" s="3" t="str">
        <f>IF('Master List'!Q171="", 'Master List'!P171, CONCATENATE('Master List'!P171, " / ", 'Master List'!Q171))</f>
        <v>General (Internal) Medicine / Respiratory Medicine</v>
      </c>
      <c r="O171" s="3" t="str">
        <f>'Master List'!R171</f>
        <v>Dr Michael Pynn</v>
      </c>
      <c r="P171" s="3" t="str">
        <f>'Master List'!U171</f>
        <v>The Grange University Hospital / Royal Gwent Hospital</v>
      </c>
      <c r="Q171" s="3" t="str">
        <f>VLOOKUP(P171, 'CWM &amp; Location'!B:D, 3, FALSE)</f>
        <v>Cwmbran / Newport</v>
      </c>
      <c r="R171" s="3" t="str">
        <f>IF('Master List'!W171="", 'Master List'!V171, CONCATENATE('Master List'!V171, " / ", 'Master List'!W171))</f>
        <v>General Surgery / Colorectal Surgery</v>
      </c>
      <c r="S171" s="3" t="str">
        <f>'Master List'!X171</f>
        <v>Mr Jeremy Williamson</v>
      </c>
      <c r="T171" s="5" t="str">
        <f>IF('Master List'!AA171="", "", 'Master List'!AA171)</f>
        <v/>
      </c>
      <c r="U171" s="5" t="str">
        <f>IF(T171="", "", VLOOKUP(T171, 'CWM &amp; Location'!B:D, 3, FALSE))</f>
        <v/>
      </c>
      <c r="V171" s="5" t="str">
        <f>IF('Master List'!AB171="", "", 'Master List'!AB171)</f>
        <v/>
      </c>
      <c r="W171" s="5" t="str">
        <f>IF('Master List'!AC171="", "", 'Master List'!AC171)</f>
        <v/>
      </c>
      <c r="X171" s="5" t="str">
        <f>IF('Master List'!AF171="", "Supervisor to be confirmed", 'Master List'!AF171)</f>
        <v>Mr Nirmal James</v>
      </c>
      <c r="Y171" s="3" t="str">
        <f>'Master List'!AI171</f>
        <v xml:space="preserve">The Grange University Hospital </v>
      </c>
      <c r="Z171" s="3" t="str">
        <f>VLOOKUP(Y171, 'CWM &amp; Location'!B:D, 3, FALSE)</f>
        <v>Cwmbran</v>
      </c>
      <c r="AA171" s="3" t="str">
        <f>IF('Master List'!AK171="", 'Master List'!AJ171, CONCATENATE('Master List'!AJ171, " / ", 'Master List'!AK171))</f>
        <v>Emergency Medicine</v>
      </c>
      <c r="AB171" s="3" t="str">
        <f>'Master List'!AL171</f>
        <v>Mr Nirmal James</v>
      </c>
      <c r="AC171" s="3" t="str">
        <f>'Master List'!AO171</f>
        <v>The Grange University Hospital / Royal Gwent Hospital</v>
      </c>
      <c r="AD171" s="5" t="str">
        <f>VLOOKUP(AC171, 'CWM &amp; Location'!B:D, 3, FALSE)</f>
        <v>Cwmbran / Newport</v>
      </c>
      <c r="AE171" s="3" t="str">
        <f>IF('Master List'!AQ171="", 'Master List'!AP171, CONCATENATE('Master List'!AP171, " / ", 'Master List'!AQ171))</f>
        <v>Trauma and Orthopaedic Surgery</v>
      </c>
      <c r="AF171" s="3" t="str">
        <f>'Master List'!AR171</f>
        <v>Miss Nicola Vannet</v>
      </c>
      <c r="AG171" s="3" t="str">
        <f>'Master List'!AU171</f>
        <v xml:space="preserve">The Grange University Hospital </v>
      </c>
      <c r="AH171" s="3" t="str">
        <f>VLOOKUP(AG171, 'CWM &amp; Location'!B:D, 3, FALSE)</f>
        <v>Cwmbran</v>
      </c>
      <c r="AI171" s="3" t="str">
        <f>IF('Master List'!AW171="", 'Master List'!AV171, CONCATENATE('Master List'!AV171, " / ", 'Master List'!AW171))</f>
        <v>General (Internal) Medicine / Geriatric Medicine &amp; Stroke Medicine</v>
      </c>
      <c r="AJ171" s="3" t="str">
        <f>'Master List'!AX171</f>
        <v>Dr Chandrashekaraiah Somashekar</v>
      </c>
      <c r="AK171" s="5" t="str">
        <f>IF('Master List'!BA171="", "", 'Master List'!BA171)</f>
        <v/>
      </c>
      <c r="AL171" s="5" t="str">
        <f>IF(AK171="", "", VLOOKUP(AK171, 'CWM &amp; Location'!B:D, 3, FALSE))</f>
        <v/>
      </c>
      <c r="AM171" s="5" t="str">
        <f>IF('Master List'!BB171="", "", 'Master List'!BB171)</f>
        <v/>
      </c>
      <c r="AN171" s="5" t="str">
        <f>IF('Master List'!BC171="", "", 'Master List'!BC171)</f>
        <v/>
      </c>
    </row>
    <row r="172" spans="1:40" ht="29.25" customHeight="1" x14ac:dyDescent="0.25">
      <c r="A172" s="3" t="str">
        <f>'Master List'!A172</f>
        <v>FP</v>
      </c>
      <c r="B172" s="3" t="str">
        <f>'Master List'!D172</f>
        <v>FP/7A6/057c</v>
      </c>
      <c r="C172" s="3" t="str">
        <f>'Master List'!E172</f>
        <v>WAL/FP/057c</v>
      </c>
      <c r="D172" s="4">
        <v>1</v>
      </c>
      <c r="E172" s="71" t="str">
        <f>CONCATENATE("F1: ",J172,", ",N172,", ",R172,IF(V172="","",", "),IF(V172="","",V172),IF(V172="",""," ("),IF(V172="","",'Master List'!B172),IF(V172="","",")")," | F2: ",AA172,", ",AE172,", ",AI172,IF(AM172="","",", "),IF(AM172="","",AM172),IF(AM172="",""," ("),IF(AM172="","",'Master List'!C172),IF(AM172="","",")"))</f>
        <v>F1: General Surgery / Colorectal Surgery, General (Internal) Medicine / Endocrinology and Diabetes Mellitus, General (Internal) Medicine / Respiratory Medicine | F2: General (Internal) Medicine / Geriatric Medicine &amp; Stroke Medicine, Emergency Medicine, Trauma and Orthopaedic Surgery</v>
      </c>
      <c r="F172" s="5" t="str">
        <f>'Master List'!H172</f>
        <v>Aneurin Bevan University Health Board</v>
      </c>
      <c r="G172" s="5" t="str">
        <f>'Master List'!F172</f>
        <v>Mr Jeremy Williamson</v>
      </c>
      <c r="H172" s="3" t="str">
        <f>'Master List'!I172</f>
        <v>The Grange University Hospital / Royal Gwent Hospital</v>
      </c>
      <c r="I172" s="3" t="str">
        <f>VLOOKUP(H172, 'CWM &amp; Location'!B:D, 3, FALSE)</f>
        <v>Cwmbran / Newport</v>
      </c>
      <c r="J172" s="3" t="str">
        <f>IF('Master List'!K172="", 'Master List'!J172, CONCATENATE('Master List'!J172, " / ", 'Master List'!K172))</f>
        <v>General Surgery / Colorectal Surgery</v>
      </c>
      <c r="K172" s="3" t="str">
        <f>'Master List'!L172</f>
        <v>Mr Jeremy Williamson</v>
      </c>
      <c r="L172" s="3" t="str">
        <f>'Master List'!O172</f>
        <v>Nevill Hall Hospital</v>
      </c>
      <c r="M172" s="3" t="str">
        <f>VLOOKUP(L172, 'CWM &amp; Location'!B:D, 3, FALSE)</f>
        <v>Abergavenny</v>
      </c>
      <c r="N172" s="3" t="str">
        <f>IF('Master List'!Q172="", 'Master List'!P172, CONCATENATE('Master List'!P172, " / ", 'Master List'!Q172))</f>
        <v>General (Internal) Medicine / Endocrinology and Diabetes Mellitus</v>
      </c>
      <c r="O172" s="3" t="str">
        <f>'Master List'!R172</f>
        <v>Dr Fiona Smeeton</v>
      </c>
      <c r="P172" s="3" t="str">
        <f>'Master List'!U172</f>
        <v>Nevill Hall Hospital</v>
      </c>
      <c r="Q172" s="3" t="str">
        <f>VLOOKUP(P172, 'CWM &amp; Location'!B:D, 3, FALSE)</f>
        <v>Abergavenny</v>
      </c>
      <c r="R172" s="3" t="str">
        <f>IF('Master List'!W172="", 'Master List'!V172, CONCATENATE('Master List'!V172, " / ", 'Master List'!W172))</f>
        <v>General (Internal) Medicine / Respiratory Medicine</v>
      </c>
      <c r="S172" s="3" t="str">
        <f>'Master List'!X172</f>
        <v>Dr Michael Pynn</v>
      </c>
      <c r="T172" s="5" t="str">
        <f>IF('Master List'!AA172="", "", 'Master List'!AA172)</f>
        <v/>
      </c>
      <c r="U172" s="5" t="str">
        <f>IF(T172="", "", VLOOKUP(T172, 'CWM &amp; Location'!B:D, 3, FALSE))</f>
        <v/>
      </c>
      <c r="V172" s="5" t="str">
        <f>IF('Master List'!AB172="", "", 'Master List'!AB172)</f>
        <v/>
      </c>
      <c r="W172" s="5" t="str">
        <f>IF('Master List'!AC172="", "", 'Master List'!AC172)</f>
        <v/>
      </c>
      <c r="X172" s="5" t="str">
        <f>IF('Master List'!AF172="", "Supervisor to be confirmed", 'Master List'!AF172)</f>
        <v>Dr Chandrashekaraiah Somashekar</v>
      </c>
      <c r="Y172" s="3" t="str">
        <f>'Master List'!AI172</f>
        <v xml:space="preserve">The Grange University Hospital </v>
      </c>
      <c r="Z172" s="3" t="str">
        <f>VLOOKUP(Y172, 'CWM &amp; Location'!B:D, 3, FALSE)</f>
        <v>Cwmbran</v>
      </c>
      <c r="AA172" s="3" t="str">
        <f>IF('Master List'!AK172="", 'Master List'!AJ172, CONCATENATE('Master List'!AJ172, " / ", 'Master List'!AK172))</f>
        <v>General (Internal) Medicine / Geriatric Medicine &amp; Stroke Medicine</v>
      </c>
      <c r="AB172" s="3" t="str">
        <f>'Master List'!AL172</f>
        <v>Dr Chandrashekaraiah Somashekar</v>
      </c>
      <c r="AC172" s="3" t="str">
        <f>'Master List'!AO172</f>
        <v xml:space="preserve">The Grange University Hospital </v>
      </c>
      <c r="AD172" s="5" t="str">
        <f>VLOOKUP(AC172, 'CWM &amp; Location'!B:D, 3, FALSE)</f>
        <v>Cwmbran</v>
      </c>
      <c r="AE172" s="3" t="str">
        <f>IF('Master List'!AQ172="", 'Master List'!AP172, CONCATENATE('Master List'!AP172, " / ", 'Master List'!AQ172))</f>
        <v>Emergency Medicine</v>
      </c>
      <c r="AF172" s="3" t="str">
        <f>'Master List'!AR172</f>
        <v>Mr Nirmal James</v>
      </c>
      <c r="AG172" s="3" t="str">
        <f>'Master List'!AU172</f>
        <v>The Grange University Hospital / Royal Gwent Hospital</v>
      </c>
      <c r="AH172" s="3" t="str">
        <f>VLOOKUP(AG172, 'CWM &amp; Location'!B:D, 3, FALSE)</f>
        <v>Cwmbran / Newport</v>
      </c>
      <c r="AI172" s="3" t="str">
        <f>IF('Master List'!AW172="", 'Master List'!AV172, CONCATENATE('Master List'!AV172, " / ", 'Master List'!AW172))</f>
        <v>Trauma and Orthopaedic Surgery</v>
      </c>
      <c r="AJ172" s="3" t="str">
        <f>'Master List'!AX172</f>
        <v>Miss Nicola Vannet</v>
      </c>
      <c r="AK172" s="5" t="str">
        <f>IF('Master List'!BA172="", "", 'Master List'!BA172)</f>
        <v/>
      </c>
      <c r="AL172" s="5" t="str">
        <f>IF(AK172="", "", VLOOKUP(AK172, 'CWM &amp; Location'!B:D, 3, FALSE))</f>
        <v/>
      </c>
      <c r="AM172" s="5" t="str">
        <f>IF('Master List'!BB172="", "", 'Master List'!BB172)</f>
        <v/>
      </c>
      <c r="AN172" s="5" t="str">
        <f>IF('Master List'!BC172="", "", 'Master List'!BC172)</f>
        <v/>
      </c>
    </row>
    <row r="173" spans="1:40" ht="29.25" customHeight="1" x14ac:dyDescent="0.25">
      <c r="A173" s="3" t="str">
        <f>'Master List'!A173</f>
        <v>FP-Cross</v>
      </c>
      <c r="B173" s="3" t="str">
        <f>'Master List'!D173</f>
        <v>FP/7A6-RQF/058a</v>
      </c>
      <c r="C173" s="3" t="str">
        <f>'Master List'!E173</f>
        <v>WAL/FP/058a</v>
      </c>
      <c r="D173" s="4">
        <v>1</v>
      </c>
      <c r="E173" s="71" t="str">
        <f>CONCATENATE("F1: ",J173,", ",N173,", ",R173,IF(V173="","",", "),IF(V173="","",V173),IF(V173="",""," ("),IF(V173="","",'Master List'!B173),IF(V173="","",")")," | F2: ",AA173,", ",AE173,", ",AI173,IF(AM173="","",", "),IF(AM173="","",AM173),IF(AM173="",""," ("),IF(AM173="","",'Master List'!C173),IF(AM173="","",")"))</f>
        <v>F1: General (Internal) Medicine / Gastroenterology, General Surgery, General (Internal) Medicine / Geriatric Medicine &amp; Stroke Medicine | F2: General (Internal) Medicine / Geriatric Medicine, Medical Oncology, Emergency Medicine</v>
      </c>
      <c r="F173" s="5" t="str">
        <f>'Master List'!H173</f>
        <v>Aneurin Bevan University Health Board</v>
      </c>
      <c r="G173" s="5" t="str">
        <f>'Master List'!F173</f>
        <v>Dr Kate Axe</v>
      </c>
      <c r="H173" s="3" t="str">
        <f>'Master List'!I173</f>
        <v xml:space="preserve">The Grange University Hospital </v>
      </c>
      <c r="I173" s="3" t="str">
        <f>VLOOKUP(H173, 'CWM &amp; Location'!B:D, 3, FALSE)</f>
        <v>Cwmbran</v>
      </c>
      <c r="J173" s="3" t="str">
        <f>IF('Master List'!K173="", 'Master List'!J173, CONCATENATE('Master List'!J173, " / ", 'Master List'!K173))</f>
        <v>General (Internal) Medicine / Gastroenterology</v>
      </c>
      <c r="K173" s="3" t="str">
        <f>'Master List'!L173</f>
        <v>Dr Kate Axe</v>
      </c>
      <c r="L173" s="3" t="str">
        <f>'Master List'!O173</f>
        <v>The Grange University Hospital / Royal Gwent Hospital</v>
      </c>
      <c r="M173" s="3" t="str">
        <f>VLOOKUP(L173, 'CWM &amp; Location'!B:D, 3, FALSE)</f>
        <v>Cwmbran / Newport</v>
      </c>
      <c r="N173" s="3" t="str">
        <f>IF('Master List'!Q173="", 'Master List'!P173, CONCATENATE('Master List'!P173, " / ", 'Master List'!Q173))</f>
        <v>General Surgery</v>
      </c>
      <c r="O173" s="3" t="str">
        <f>'Master List'!R173</f>
        <v>Mr Krishnamurthy Somasekar</v>
      </c>
      <c r="P173" s="3" t="str">
        <f>'Master List'!U173</f>
        <v>Nevill Hall Hospital</v>
      </c>
      <c r="Q173" s="3" t="str">
        <f>VLOOKUP(P173, 'CWM &amp; Location'!B:D, 3, FALSE)</f>
        <v>Abergavenny</v>
      </c>
      <c r="R173" s="3" t="str">
        <f>IF('Master List'!W173="", 'Master List'!V173, CONCATENATE('Master List'!V173, " / ", 'Master List'!W173))</f>
        <v>General (Internal) Medicine / Geriatric Medicine &amp; Stroke Medicine</v>
      </c>
      <c r="S173" s="3" t="str">
        <f>'Master List'!X173</f>
        <v>Dr Bella Richard</v>
      </c>
      <c r="T173" s="5" t="str">
        <f>IF('Master List'!AA173="", "", 'Master List'!AA173)</f>
        <v/>
      </c>
      <c r="U173" s="5" t="str">
        <f>IF(T173="", "", VLOOKUP(T173, 'CWM &amp; Location'!B:D, 3, FALSE))</f>
        <v/>
      </c>
      <c r="V173" s="5" t="str">
        <f>IF('Master List'!AB173="", "", 'Master List'!AB173)</f>
        <v/>
      </c>
      <c r="W173" s="5" t="str">
        <f>IF('Master List'!AC173="", "", 'Master List'!AC173)</f>
        <v/>
      </c>
      <c r="X173" s="5" t="str">
        <f>IF('Master List'!AF173="", "Supervisor to be confirmed", 'Master List'!AF173)</f>
        <v>Dr Shridar Aithal</v>
      </c>
      <c r="Y173" s="3" t="str">
        <f>'Master List'!AI173</f>
        <v>Ysbyty Ystrad Fawr</v>
      </c>
      <c r="Z173" s="3" t="str">
        <f>VLOOKUP(Y173, 'CWM &amp; Location'!B:D, 3, FALSE)</f>
        <v>Ystrad Mynach</v>
      </c>
      <c r="AA173" s="3" t="str">
        <f>IF('Master List'!AK173="", 'Master List'!AJ173, CONCATENATE('Master List'!AJ173, " / ", 'Master List'!AK173))</f>
        <v>General (Internal) Medicine / Geriatric Medicine</v>
      </c>
      <c r="AB173" s="3" t="str">
        <f>'Master List'!AL173</f>
        <v>Dr Shridar Aithal</v>
      </c>
      <c r="AC173" s="3" t="str">
        <f>'Master List'!AO173</f>
        <v>Velindre Cancer Centre</v>
      </c>
      <c r="AD173" s="5" t="str">
        <f>VLOOKUP(AC173, 'CWM &amp; Location'!B:D, 3, FALSE)</f>
        <v>Cardiff</v>
      </c>
      <c r="AE173" s="3" t="str">
        <f>IF('Master List'!AQ173="", 'Master List'!AP173, CONCATENATE('Master List'!AP173, " / ", 'Master List'!AQ173))</f>
        <v>Medical Oncology</v>
      </c>
      <c r="AF173" s="3" t="str">
        <f>'Master List'!AR173</f>
        <v>Dr Loretta Sweeney</v>
      </c>
      <c r="AG173" s="3" t="str">
        <f>'Master List'!AU173</f>
        <v xml:space="preserve">The Grange University Hospital </v>
      </c>
      <c r="AH173" s="3" t="str">
        <f>VLOOKUP(AG173, 'CWM &amp; Location'!B:D, 3, FALSE)</f>
        <v>Cwmbran</v>
      </c>
      <c r="AI173" s="3" t="str">
        <f>IF('Master List'!AW173="", 'Master List'!AV173, CONCATENATE('Master List'!AV173, " / ", 'Master List'!AW173))</f>
        <v>Emergency Medicine</v>
      </c>
      <c r="AJ173" s="3" t="str">
        <f>'Master List'!AX173</f>
        <v>Dr Laura Owen</v>
      </c>
      <c r="AK173" s="5" t="str">
        <f>IF('Master List'!BA173="", "", 'Master List'!BA173)</f>
        <v/>
      </c>
      <c r="AL173" s="5" t="str">
        <f>IF(AK173="", "", VLOOKUP(AK173, 'CWM &amp; Location'!B:D, 3, FALSE))</f>
        <v/>
      </c>
      <c r="AM173" s="5" t="str">
        <f>IF('Master List'!BB173="", "", 'Master List'!BB173)</f>
        <v/>
      </c>
      <c r="AN173" s="5" t="str">
        <f>IF('Master List'!BC173="", "", 'Master List'!BC173)</f>
        <v/>
      </c>
    </row>
    <row r="174" spans="1:40" ht="29.25" customHeight="1" x14ac:dyDescent="0.25">
      <c r="A174" s="3" t="str">
        <f>'Master List'!A174</f>
        <v>FP-Cross</v>
      </c>
      <c r="B174" s="3" t="str">
        <f>'Master List'!D174</f>
        <v>FP/7A6-RQF/058b</v>
      </c>
      <c r="C174" s="3" t="str">
        <f>'Master List'!E174</f>
        <v>WAL/FP/058b</v>
      </c>
      <c r="D174" s="4">
        <v>1</v>
      </c>
      <c r="E174" s="71" t="str">
        <f>CONCATENATE("F1: ",J174,", ",N174,", ",R174,IF(V174="","",", "),IF(V174="","",V174),IF(V174="",""," ("),IF(V174="","",'Master List'!B174),IF(V174="","",")")," | F2: ",AA174,", ",AE174,", ",AI174,IF(AM174="","",", "),IF(AM174="","",AM174),IF(AM174="",""," ("),IF(AM174="","",'Master List'!C174),IF(AM174="","",")"))</f>
        <v>F1: General (Internal) Medicine / Geriatric Medicine &amp; Stroke Medicine, General (Internal) Medicine / Gastroenterology, General Surgery | F2: Emergency Medicine, General (Internal) Medicine / Geriatric Medicine, Medical Oncology</v>
      </c>
      <c r="F174" s="5" t="str">
        <f>'Master List'!H174</f>
        <v>Aneurin Bevan University Health Board</v>
      </c>
      <c r="G174" s="5" t="str">
        <f>'Master List'!F174</f>
        <v>Dr Bella Richard</v>
      </c>
      <c r="H174" s="3" t="str">
        <f>'Master List'!I174</f>
        <v>Nevill Hall Hospital</v>
      </c>
      <c r="I174" s="3" t="str">
        <f>VLOOKUP(H174, 'CWM &amp; Location'!B:D, 3, FALSE)</f>
        <v>Abergavenny</v>
      </c>
      <c r="J174" s="3" t="str">
        <f>IF('Master List'!K174="", 'Master List'!J174, CONCATENATE('Master List'!J174, " / ", 'Master List'!K174))</f>
        <v>General (Internal) Medicine / Geriatric Medicine &amp; Stroke Medicine</v>
      </c>
      <c r="K174" s="3" t="str">
        <f>'Master List'!L174</f>
        <v>Dr Bella Richard</v>
      </c>
      <c r="L174" s="3" t="str">
        <f>'Master List'!O174</f>
        <v xml:space="preserve">The Grange University Hospital </v>
      </c>
      <c r="M174" s="3" t="str">
        <f>VLOOKUP(L174, 'CWM &amp; Location'!B:D, 3, FALSE)</f>
        <v>Cwmbran</v>
      </c>
      <c r="N174" s="3" t="str">
        <f>IF('Master List'!Q174="", 'Master List'!P174, CONCATENATE('Master List'!P174, " / ", 'Master List'!Q174))</f>
        <v>General (Internal) Medicine / Gastroenterology</v>
      </c>
      <c r="O174" s="3" t="str">
        <f>'Master List'!R174</f>
        <v>Dr Kate Axe</v>
      </c>
      <c r="P174" s="3" t="str">
        <f>'Master List'!U174</f>
        <v>The Grange University Hospital / Royal Gwent Hospital</v>
      </c>
      <c r="Q174" s="3" t="str">
        <f>VLOOKUP(P174, 'CWM &amp; Location'!B:D, 3, FALSE)</f>
        <v>Cwmbran / Newport</v>
      </c>
      <c r="R174" s="3" t="str">
        <f>IF('Master List'!W174="", 'Master List'!V174, CONCATENATE('Master List'!V174, " / ", 'Master List'!W174))</f>
        <v>General Surgery</v>
      </c>
      <c r="S174" s="3" t="str">
        <f>'Master List'!X174</f>
        <v>Mr Krishnamurthy Somasekar</v>
      </c>
      <c r="T174" s="5" t="str">
        <f>IF('Master List'!AA174="", "", 'Master List'!AA174)</f>
        <v/>
      </c>
      <c r="U174" s="5" t="str">
        <f>IF(T174="", "", VLOOKUP(T174, 'CWM &amp; Location'!B:D, 3, FALSE))</f>
        <v/>
      </c>
      <c r="V174" s="5" t="str">
        <f>IF('Master List'!AB174="", "", 'Master List'!AB174)</f>
        <v/>
      </c>
      <c r="W174" s="5" t="str">
        <f>IF('Master List'!AC174="", "", 'Master List'!AC174)</f>
        <v/>
      </c>
      <c r="X174" s="5" t="str">
        <f>IF('Master List'!AF174="", "Supervisor to be confirmed", 'Master List'!AF174)</f>
        <v>Dr Laura Owen</v>
      </c>
      <c r="Y174" s="3" t="str">
        <f>'Master List'!AI174</f>
        <v xml:space="preserve">The Grange University Hospital </v>
      </c>
      <c r="Z174" s="3" t="str">
        <f>VLOOKUP(Y174, 'CWM &amp; Location'!B:D, 3, FALSE)</f>
        <v>Cwmbran</v>
      </c>
      <c r="AA174" s="3" t="str">
        <f>IF('Master List'!AK174="", 'Master List'!AJ174, CONCATENATE('Master List'!AJ174, " / ", 'Master List'!AK174))</f>
        <v>Emergency Medicine</v>
      </c>
      <c r="AB174" s="3" t="str">
        <f>'Master List'!AL174</f>
        <v>Dr Laura Owen</v>
      </c>
      <c r="AC174" s="3" t="str">
        <f>'Master List'!AO174</f>
        <v>Ysbyty Ystrad Fawr</v>
      </c>
      <c r="AD174" s="5" t="str">
        <f>VLOOKUP(AC174, 'CWM &amp; Location'!B:D, 3, FALSE)</f>
        <v>Ystrad Mynach</v>
      </c>
      <c r="AE174" s="3" t="str">
        <f>IF('Master List'!AQ174="", 'Master List'!AP174, CONCATENATE('Master List'!AP174, " / ", 'Master List'!AQ174))</f>
        <v>General (Internal) Medicine / Geriatric Medicine</v>
      </c>
      <c r="AF174" s="3" t="str">
        <f>'Master List'!AR174</f>
        <v>Dr Shridar Aithal</v>
      </c>
      <c r="AG174" s="3" t="str">
        <f>'Master List'!AU174</f>
        <v>Velindre Cancer Centre</v>
      </c>
      <c r="AH174" s="3" t="str">
        <f>VLOOKUP(AG174, 'CWM &amp; Location'!B:D, 3, FALSE)</f>
        <v>Cardiff</v>
      </c>
      <c r="AI174" s="3" t="str">
        <f>IF('Master List'!AW174="", 'Master List'!AV174, CONCATENATE('Master List'!AV174, " / ", 'Master List'!AW174))</f>
        <v>Medical Oncology</v>
      </c>
      <c r="AJ174" s="3" t="str">
        <f>'Master List'!AX174</f>
        <v>Dr Loretta Sweeney</v>
      </c>
      <c r="AK174" s="5" t="str">
        <f>IF('Master List'!BA174="", "", 'Master List'!BA174)</f>
        <v/>
      </c>
      <c r="AL174" s="5" t="str">
        <f>IF(AK174="", "", VLOOKUP(AK174, 'CWM &amp; Location'!B:D, 3, FALSE))</f>
        <v/>
      </c>
      <c r="AM174" s="5" t="str">
        <f>IF('Master List'!BB174="", "", 'Master List'!BB174)</f>
        <v/>
      </c>
      <c r="AN174" s="5" t="str">
        <f>IF('Master List'!BC174="", "", 'Master List'!BC174)</f>
        <v/>
      </c>
    </row>
    <row r="175" spans="1:40" ht="29.25" customHeight="1" x14ac:dyDescent="0.25">
      <c r="A175" s="3" t="str">
        <f>'Master List'!A175</f>
        <v>FP-Cross</v>
      </c>
      <c r="B175" s="3" t="str">
        <f>'Master List'!D175</f>
        <v>FP/7A6-RQF/058c</v>
      </c>
      <c r="C175" s="3" t="str">
        <f>'Master List'!E175</f>
        <v>WAL/FP/058c</v>
      </c>
      <c r="D175" s="4">
        <v>1</v>
      </c>
      <c r="E175" s="71" t="str">
        <f>CONCATENATE("F1: ",J175,", ",N175,", ",R175,IF(V175="","",", "),IF(V175="","",V175),IF(V175="",""," ("),IF(V175="","",'Master List'!B175),IF(V175="","",")")," | F2: ",AA175,", ",AE175,", ",AI175,IF(AM175="","",", "),IF(AM175="","",AM175),IF(AM175="",""," ("),IF(AM175="","",'Master List'!C175),IF(AM175="","",")"))</f>
        <v>F1: General Surgery, General (Internal) Medicine / Geriatric Medicine &amp; Stroke Medicine, General (Internal) Medicine / Gastroenterology | F2: Medical Oncology, Emergency Medicine, General (Internal) Medicine / Geriatric Medicine</v>
      </c>
      <c r="F175" s="5" t="str">
        <f>'Master List'!H175</f>
        <v>Aneurin Bevan University Health Board</v>
      </c>
      <c r="G175" s="5" t="str">
        <f>'Master List'!F175</f>
        <v>Mr Krishnamurthy Somasekar</v>
      </c>
      <c r="H175" s="3" t="str">
        <f>'Master List'!I175</f>
        <v>The Grange University Hospital / Royal Gwent Hospital</v>
      </c>
      <c r="I175" s="3" t="str">
        <f>VLOOKUP(H175, 'CWM &amp; Location'!B:D, 3, FALSE)</f>
        <v>Cwmbran / Newport</v>
      </c>
      <c r="J175" s="3" t="str">
        <f>IF('Master List'!K175="", 'Master List'!J175, CONCATENATE('Master List'!J175, " / ", 'Master List'!K175))</f>
        <v>General Surgery</v>
      </c>
      <c r="K175" s="3" t="str">
        <f>'Master List'!L175</f>
        <v>Mr Krishnamurthy Somasekar</v>
      </c>
      <c r="L175" s="3" t="str">
        <f>'Master List'!O175</f>
        <v>Nevill Hall Hospital</v>
      </c>
      <c r="M175" s="3" t="str">
        <f>VLOOKUP(L175, 'CWM &amp; Location'!B:D, 3, FALSE)</f>
        <v>Abergavenny</v>
      </c>
      <c r="N175" s="3" t="str">
        <f>IF('Master List'!Q175="", 'Master List'!P175, CONCATENATE('Master List'!P175, " / ", 'Master List'!Q175))</f>
        <v>General (Internal) Medicine / Geriatric Medicine &amp; Stroke Medicine</v>
      </c>
      <c r="O175" s="3" t="str">
        <f>'Master List'!R175</f>
        <v>Dr Bella Richard</v>
      </c>
      <c r="P175" s="3" t="str">
        <f>'Master List'!U175</f>
        <v xml:space="preserve">The Grange University Hospital </v>
      </c>
      <c r="Q175" s="3" t="str">
        <f>VLOOKUP(P175, 'CWM &amp; Location'!B:D, 3, FALSE)</f>
        <v>Cwmbran</v>
      </c>
      <c r="R175" s="3" t="str">
        <f>IF('Master List'!W175="", 'Master List'!V175, CONCATENATE('Master List'!V175, " / ", 'Master List'!W175))</f>
        <v>General (Internal) Medicine / Gastroenterology</v>
      </c>
      <c r="S175" s="3" t="str">
        <f>'Master List'!X175</f>
        <v>Dr Kate Axe</v>
      </c>
      <c r="T175" s="5" t="str">
        <f>IF('Master List'!AA175="", "", 'Master List'!AA175)</f>
        <v/>
      </c>
      <c r="U175" s="5" t="str">
        <f>IF(T175="", "", VLOOKUP(T175, 'CWM &amp; Location'!B:D, 3, FALSE))</f>
        <v/>
      </c>
      <c r="V175" s="5" t="str">
        <f>IF('Master List'!AB175="", "", 'Master List'!AB175)</f>
        <v/>
      </c>
      <c r="W175" s="5" t="str">
        <f>IF('Master List'!AC175="", "", 'Master List'!AC175)</f>
        <v/>
      </c>
      <c r="X175" s="5" t="str">
        <f>IF('Master List'!AF175="", "Supervisor to be confirmed", 'Master List'!AF175)</f>
        <v>Dr Loretta Sweeney</v>
      </c>
      <c r="Y175" s="3" t="str">
        <f>'Master List'!AI175</f>
        <v>Velindre Cancer Centre</v>
      </c>
      <c r="Z175" s="3" t="str">
        <f>VLOOKUP(Y175, 'CWM &amp; Location'!B:D, 3, FALSE)</f>
        <v>Cardiff</v>
      </c>
      <c r="AA175" s="3" t="str">
        <f>IF('Master List'!AK175="", 'Master List'!AJ175, CONCATENATE('Master List'!AJ175, " / ", 'Master List'!AK175))</f>
        <v>Medical Oncology</v>
      </c>
      <c r="AB175" s="3" t="str">
        <f>'Master List'!AL175</f>
        <v>Dr Loretta Sweeney</v>
      </c>
      <c r="AC175" s="3" t="str">
        <f>'Master List'!AO175</f>
        <v xml:space="preserve">The Grange University Hospital </v>
      </c>
      <c r="AD175" s="5" t="str">
        <f>VLOOKUP(AC175, 'CWM &amp; Location'!B:D, 3, FALSE)</f>
        <v>Cwmbran</v>
      </c>
      <c r="AE175" s="3" t="str">
        <f>IF('Master List'!AQ175="", 'Master List'!AP175, CONCATENATE('Master List'!AP175, " / ", 'Master List'!AQ175))</f>
        <v>Emergency Medicine</v>
      </c>
      <c r="AF175" s="3" t="str">
        <f>'Master List'!AR175</f>
        <v>Dr Laura Owen</v>
      </c>
      <c r="AG175" s="3" t="str">
        <f>'Master List'!AU175</f>
        <v>Ysbyty Ystrad Fawr</v>
      </c>
      <c r="AH175" s="3" t="str">
        <f>VLOOKUP(AG175, 'CWM &amp; Location'!B:D, 3, FALSE)</f>
        <v>Ystrad Mynach</v>
      </c>
      <c r="AI175" s="3" t="str">
        <f>IF('Master List'!AW175="", 'Master List'!AV175, CONCATENATE('Master List'!AV175, " / ", 'Master List'!AW175))</f>
        <v>General (Internal) Medicine / Geriatric Medicine</v>
      </c>
      <c r="AJ175" s="3" t="str">
        <f>'Master List'!AX175</f>
        <v>Dr Shridar Aithal</v>
      </c>
      <c r="AK175" s="5" t="str">
        <f>IF('Master List'!BA175="", "", 'Master List'!BA175)</f>
        <v/>
      </c>
      <c r="AL175" s="5" t="str">
        <f>IF(AK175="", "", VLOOKUP(AK175, 'CWM &amp; Location'!B:D, 3, FALSE))</f>
        <v/>
      </c>
      <c r="AM175" s="5" t="str">
        <f>IF('Master List'!BB175="", "", 'Master List'!BB175)</f>
        <v/>
      </c>
      <c r="AN175" s="5" t="str">
        <f>IF('Master List'!BC175="", "", 'Master List'!BC175)</f>
        <v/>
      </c>
    </row>
    <row r="176" spans="1:40" ht="29.25" customHeight="1" x14ac:dyDescent="0.25">
      <c r="A176" s="3" t="str">
        <f>'Master List'!A176</f>
        <v>FP</v>
      </c>
      <c r="B176" s="3" t="str">
        <f>'Master List'!D176</f>
        <v>FP/7A6/059a</v>
      </c>
      <c r="C176" s="3" t="str">
        <f>'Master List'!E176</f>
        <v>WAL/FP/059a</v>
      </c>
      <c r="D176" s="4">
        <v>1</v>
      </c>
      <c r="E176" s="71" t="str">
        <f>CONCATENATE("F1: ",J176,", ",N176,", ",R176,IF(V176="","",", "),IF(V176="","",V176),IF(V176="",""," ("),IF(V176="","",'Master List'!B176),IF(V176="","",")")," | F2: ",AA176,", ",AE176,", ",AI176,IF(AM176="","",", "),IF(AM176="","",AM176),IF(AM176="",""," ("),IF(AM176="","",'Master List'!C176),IF(AM176="","",")"))</f>
        <v>F1: General (Internal) Medicine / Geriatric Medicine &amp; Stroke Medicine, General Surgery / Colorectal Surgery, Paediatrics | F2: Emergency Medicine, Haematology, Anaesthetics / Intensive Care Medicine</v>
      </c>
      <c r="F176" s="5" t="str">
        <f>'Master List'!H176</f>
        <v>Aneurin Bevan University Health Board</v>
      </c>
      <c r="G176" s="5" t="str">
        <f>'Master List'!F176</f>
        <v>Dr Bella Richard</v>
      </c>
      <c r="H176" s="3" t="str">
        <f>'Master List'!I176</f>
        <v>Nevill Hall Hospital</v>
      </c>
      <c r="I176" s="3" t="str">
        <f>VLOOKUP(H176, 'CWM &amp; Location'!B:D, 3, FALSE)</f>
        <v>Abergavenny</v>
      </c>
      <c r="J176" s="3" t="str">
        <f>IF('Master List'!K176="", 'Master List'!J176, CONCATENATE('Master List'!J176, " / ", 'Master List'!K176))</f>
        <v>General (Internal) Medicine / Geriatric Medicine &amp; Stroke Medicine</v>
      </c>
      <c r="K176" s="3" t="str">
        <f>'Master List'!L176</f>
        <v>Dr Bella Richard</v>
      </c>
      <c r="L176" s="3" t="str">
        <f>'Master List'!O176</f>
        <v>The Grange University Hospital / Royal Gwent Hospital</v>
      </c>
      <c r="M176" s="3" t="str">
        <f>VLOOKUP(L176, 'CWM &amp; Location'!B:D, 3, FALSE)</f>
        <v>Cwmbran / Newport</v>
      </c>
      <c r="N176" s="3" t="str">
        <f>IF('Master List'!Q176="", 'Master List'!P176, CONCATENATE('Master List'!P176, " / ", 'Master List'!Q176))</f>
        <v>General Surgery / Colorectal Surgery</v>
      </c>
      <c r="O176" s="3" t="str">
        <f>'Master List'!R176</f>
        <v>Mr Ray Delicata</v>
      </c>
      <c r="P176" s="3" t="str">
        <f>'Master List'!U176</f>
        <v xml:space="preserve">The Grange University Hospital </v>
      </c>
      <c r="Q176" s="3" t="str">
        <f>VLOOKUP(P176, 'CWM &amp; Location'!B:D, 3, FALSE)</f>
        <v>Cwmbran</v>
      </c>
      <c r="R176" s="3" t="str">
        <f>IF('Master List'!W176="", 'Master List'!V176, CONCATENATE('Master List'!V176, " / ", 'Master List'!W176))</f>
        <v>Paediatrics</v>
      </c>
      <c r="S176" s="3" t="str">
        <f>'Master List'!X176</f>
        <v>Dr Nakul Gupta</v>
      </c>
      <c r="T176" s="5" t="str">
        <f>IF('Master List'!AA176="", "", 'Master List'!AA176)</f>
        <v/>
      </c>
      <c r="U176" s="5" t="str">
        <f>IF(T176="", "", VLOOKUP(T176, 'CWM &amp; Location'!B:D, 3, FALSE))</f>
        <v/>
      </c>
      <c r="V176" s="5" t="str">
        <f>IF('Master List'!AB176="", "", 'Master List'!AB176)</f>
        <v/>
      </c>
      <c r="W176" s="5" t="str">
        <f>IF('Master List'!AC176="", "", 'Master List'!AC176)</f>
        <v/>
      </c>
      <c r="X176" s="5" t="str">
        <f>IF('Master List'!AF176="", "Supervisor to be confirmed", 'Master List'!AF176)</f>
        <v>Mr Naresh Thirumalai</v>
      </c>
      <c r="Y176" s="3" t="str">
        <f>'Master List'!AI176</f>
        <v xml:space="preserve">The Grange University Hospital </v>
      </c>
      <c r="Z176" s="3" t="str">
        <f>VLOOKUP(Y176, 'CWM &amp; Location'!B:D, 3, FALSE)</f>
        <v>Cwmbran</v>
      </c>
      <c r="AA176" s="3" t="str">
        <f>IF('Master List'!AK176="", 'Master List'!AJ176, CONCATENATE('Master List'!AJ176, " / ", 'Master List'!AK176))</f>
        <v>Emergency Medicine</v>
      </c>
      <c r="AB176" s="3" t="str">
        <f>'Master List'!AL176</f>
        <v>Mr Naresh Thirumalai</v>
      </c>
      <c r="AC176" s="3" t="str">
        <f>'Master List'!AO176</f>
        <v xml:space="preserve">The Grange University Hospital </v>
      </c>
      <c r="AD176" s="5" t="str">
        <f>VLOOKUP(AC176, 'CWM &amp; Location'!B:D, 3, FALSE)</f>
        <v>Cwmbran</v>
      </c>
      <c r="AE176" s="3" t="str">
        <f>IF('Master List'!AQ176="", 'Master List'!AP176, CONCATENATE('Master List'!AP176, " / ", 'Master List'!AQ176))</f>
        <v>Haematology</v>
      </c>
      <c r="AF176" s="3" t="str">
        <f>'Master List'!AR176</f>
        <v>Dr Chris Jenkins</v>
      </c>
      <c r="AG176" s="3" t="str">
        <f>'Master List'!AU176</f>
        <v xml:space="preserve">The Grange University Hospital </v>
      </c>
      <c r="AH176" s="3" t="str">
        <f>VLOOKUP(AG176, 'CWM &amp; Location'!B:D, 3, FALSE)</f>
        <v>Cwmbran</v>
      </c>
      <c r="AI176" s="3" t="str">
        <f>IF('Master List'!AW176="", 'Master List'!AV176, CONCATENATE('Master List'!AV176, " / ", 'Master List'!AW176))</f>
        <v>Anaesthetics / Intensive Care Medicine</v>
      </c>
      <c r="AJ176" s="3" t="str">
        <f>'Master List'!AX176</f>
        <v>Dr Tom Moses</v>
      </c>
      <c r="AK176" s="5" t="str">
        <f>IF('Master List'!BA176="", "", 'Master List'!BA176)</f>
        <v/>
      </c>
      <c r="AL176" s="5" t="str">
        <f>IF(AK176="", "", VLOOKUP(AK176, 'CWM &amp; Location'!B:D, 3, FALSE))</f>
        <v/>
      </c>
      <c r="AM176" s="5" t="str">
        <f>IF('Master List'!BB176="", "", 'Master List'!BB176)</f>
        <v/>
      </c>
      <c r="AN176" s="5" t="str">
        <f>IF('Master List'!BC176="", "", 'Master List'!BC176)</f>
        <v/>
      </c>
    </row>
    <row r="177" spans="1:40" ht="29.25" customHeight="1" x14ac:dyDescent="0.25">
      <c r="A177" s="3" t="str">
        <f>'Master List'!A177</f>
        <v>FP</v>
      </c>
      <c r="B177" s="3" t="str">
        <f>'Master List'!D177</f>
        <v>FP/7A6/059b</v>
      </c>
      <c r="C177" s="3" t="str">
        <f>'Master List'!E177</f>
        <v>WAL/FP/059b</v>
      </c>
      <c r="D177" s="4">
        <v>1</v>
      </c>
      <c r="E177" s="71" t="str">
        <f>CONCATENATE("F1: ",J177,", ",N177,", ",R177,IF(V177="","",", "),IF(V177="","",V177),IF(V177="",""," ("),IF(V177="","",'Master List'!B177),IF(V177="","",")")," | F2: ",AA177,", ",AE177,", ",AI177,IF(AM177="","",", "),IF(AM177="","",AM177),IF(AM177="",""," ("),IF(AM177="","",'Master List'!C177),IF(AM177="","",")"))</f>
        <v>F1: Paediatrics, General (Internal) Medicine / Geriatric Medicine &amp; Stroke Medicine, General Surgery / Colorectal Surgery | F2: Anaesthetics / Intensive Care Medicine, Emergency Medicine, Haematology</v>
      </c>
      <c r="F177" s="5" t="str">
        <f>'Master List'!H177</f>
        <v>Aneurin Bevan University Health Board</v>
      </c>
      <c r="G177" s="5" t="str">
        <f>'Master List'!F177</f>
        <v>Dr Nakul Gupta</v>
      </c>
      <c r="H177" s="3" t="str">
        <f>'Master List'!I177</f>
        <v xml:space="preserve">The Grange University Hospital </v>
      </c>
      <c r="I177" s="3" t="str">
        <f>VLOOKUP(H177, 'CWM &amp; Location'!B:D, 3, FALSE)</f>
        <v>Cwmbran</v>
      </c>
      <c r="J177" s="3" t="str">
        <f>IF('Master List'!K177="", 'Master List'!J177, CONCATENATE('Master List'!J177, " / ", 'Master List'!K177))</f>
        <v>Paediatrics</v>
      </c>
      <c r="K177" s="3" t="str">
        <f>'Master List'!L177</f>
        <v>Dr Nakul Gupta</v>
      </c>
      <c r="L177" s="3" t="str">
        <f>'Master List'!O177</f>
        <v>Nevill Hall Hospital</v>
      </c>
      <c r="M177" s="3" t="str">
        <f>VLOOKUP(L177, 'CWM &amp; Location'!B:D, 3, FALSE)</f>
        <v>Abergavenny</v>
      </c>
      <c r="N177" s="3" t="str">
        <f>IF('Master List'!Q177="", 'Master List'!P177, CONCATENATE('Master List'!P177, " / ", 'Master List'!Q177))</f>
        <v>General (Internal) Medicine / Geriatric Medicine &amp; Stroke Medicine</v>
      </c>
      <c r="O177" s="3" t="str">
        <f>'Master List'!R177</f>
        <v>Dr Bella Richard</v>
      </c>
      <c r="P177" s="3" t="str">
        <f>'Master List'!U177</f>
        <v>The Grange University Hospital / Royal Gwent Hospital</v>
      </c>
      <c r="Q177" s="3" t="str">
        <f>VLOOKUP(P177, 'CWM &amp; Location'!B:D, 3, FALSE)</f>
        <v>Cwmbran / Newport</v>
      </c>
      <c r="R177" s="3" t="str">
        <f>IF('Master List'!W177="", 'Master List'!V177, CONCATENATE('Master List'!V177, " / ", 'Master List'!W177))</f>
        <v>General Surgery / Colorectal Surgery</v>
      </c>
      <c r="S177" s="3" t="str">
        <f>'Master List'!X177</f>
        <v>Mr Ray Delicata</v>
      </c>
      <c r="T177" s="5" t="str">
        <f>IF('Master List'!AA177="", "", 'Master List'!AA177)</f>
        <v/>
      </c>
      <c r="U177" s="5" t="str">
        <f>IF(T177="", "", VLOOKUP(T177, 'CWM &amp; Location'!B:D, 3, FALSE))</f>
        <v/>
      </c>
      <c r="V177" s="5" t="str">
        <f>IF('Master List'!AB177="", "", 'Master List'!AB177)</f>
        <v/>
      </c>
      <c r="W177" s="5" t="str">
        <f>IF('Master List'!AC177="", "", 'Master List'!AC177)</f>
        <v/>
      </c>
      <c r="X177" s="5" t="str">
        <f>IF('Master List'!AF177="", "Supervisor to be confirmed", 'Master List'!AF177)</f>
        <v>Dr Tom Moses</v>
      </c>
      <c r="Y177" s="3" t="str">
        <f>'Master List'!AI177</f>
        <v xml:space="preserve">The Grange University Hospital </v>
      </c>
      <c r="Z177" s="3" t="str">
        <f>VLOOKUP(Y177, 'CWM &amp; Location'!B:D, 3, FALSE)</f>
        <v>Cwmbran</v>
      </c>
      <c r="AA177" s="3" t="str">
        <f>IF('Master List'!AK177="", 'Master List'!AJ177, CONCATENATE('Master List'!AJ177, " / ", 'Master List'!AK177))</f>
        <v>Anaesthetics / Intensive Care Medicine</v>
      </c>
      <c r="AB177" s="3" t="str">
        <f>'Master List'!AL177</f>
        <v>Dr Tom Moses</v>
      </c>
      <c r="AC177" s="3" t="str">
        <f>'Master List'!AO177</f>
        <v xml:space="preserve">The Grange University Hospital </v>
      </c>
      <c r="AD177" s="5" t="str">
        <f>VLOOKUP(AC177, 'CWM &amp; Location'!B:D, 3, FALSE)</f>
        <v>Cwmbran</v>
      </c>
      <c r="AE177" s="3" t="str">
        <f>IF('Master List'!AQ177="", 'Master List'!AP177, CONCATENATE('Master List'!AP177, " / ", 'Master List'!AQ177))</f>
        <v>Emergency Medicine</v>
      </c>
      <c r="AF177" s="3" t="str">
        <f>'Master List'!AR177</f>
        <v>Mr Naresh Thirumalai</v>
      </c>
      <c r="AG177" s="3" t="str">
        <f>'Master List'!AU177</f>
        <v xml:space="preserve">The Grange University Hospital </v>
      </c>
      <c r="AH177" s="3" t="str">
        <f>VLOOKUP(AG177, 'CWM &amp; Location'!B:D, 3, FALSE)</f>
        <v>Cwmbran</v>
      </c>
      <c r="AI177" s="3" t="str">
        <f>IF('Master List'!AW177="", 'Master List'!AV177, CONCATENATE('Master List'!AV177, " / ", 'Master List'!AW177))</f>
        <v>Haematology</v>
      </c>
      <c r="AJ177" s="3" t="str">
        <f>'Master List'!AX177</f>
        <v>Dr Chris Jenkins</v>
      </c>
      <c r="AK177" s="5" t="str">
        <f>IF('Master List'!BA177="", "", 'Master List'!BA177)</f>
        <v/>
      </c>
      <c r="AL177" s="5" t="str">
        <f>IF(AK177="", "", VLOOKUP(AK177, 'CWM &amp; Location'!B:D, 3, FALSE))</f>
        <v/>
      </c>
      <c r="AM177" s="5" t="str">
        <f>IF('Master List'!BB177="", "", 'Master List'!BB177)</f>
        <v/>
      </c>
      <c r="AN177" s="5" t="str">
        <f>IF('Master List'!BC177="", "", 'Master List'!BC177)</f>
        <v/>
      </c>
    </row>
    <row r="178" spans="1:40" ht="29.25" customHeight="1" x14ac:dyDescent="0.25">
      <c r="A178" s="3" t="str">
        <f>'Master List'!A178</f>
        <v>FP</v>
      </c>
      <c r="B178" s="3" t="str">
        <f>'Master List'!D178</f>
        <v>FP/7A6/059c</v>
      </c>
      <c r="C178" s="3" t="str">
        <f>'Master List'!E178</f>
        <v>WAL/FP/059c</v>
      </c>
      <c r="D178" s="4">
        <v>1</v>
      </c>
      <c r="E178" s="71" t="str">
        <f>CONCATENATE("F1: ",J178,", ",N178,", ",R178,IF(V178="","",", "),IF(V178="","",V178),IF(V178="",""," ("),IF(V178="","",'Master List'!B178),IF(V178="","",")")," | F2: ",AA178,", ",AE178,", ",AI178,IF(AM178="","",", "),IF(AM178="","",AM178),IF(AM178="",""," ("),IF(AM178="","",'Master List'!C178),IF(AM178="","",")"))</f>
        <v>F1: General Surgery / Colorectal Surgery, Paediatrics, General (Internal) Medicine / Geriatric Medicine &amp; Stroke Medicine | F2: Haematology, Anaesthetics / Intensive Care Medicine, Emergency Medicine</v>
      </c>
      <c r="F178" s="5" t="str">
        <f>'Master List'!H178</f>
        <v>Aneurin Bevan University Health Board</v>
      </c>
      <c r="G178" s="5" t="str">
        <f>'Master List'!F178</f>
        <v>Mr Ray Delicata</v>
      </c>
      <c r="H178" s="3" t="str">
        <f>'Master List'!I178</f>
        <v>The Grange University Hospital / Royal Gwent Hospital</v>
      </c>
      <c r="I178" s="3" t="str">
        <f>VLOOKUP(H178, 'CWM &amp; Location'!B:D, 3, FALSE)</f>
        <v>Cwmbran / Newport</v>
      </c>
      <c r="J178" s="3" t="str">
        <f>IF('Master List'!K178="", 'Master List'!J178, CONCATENATE('Master List'!J178, " / ", 'Master List'!K178))</f>
        <v>General Surgery / Colorectal Surgery</v>
      </c>
      <c r="K178" s="3" t="str">
        <f>'Master List'!L178</f>
        <v>Mr Ray Delicata</v>
      </c>
      <c r="L178" s="3" t="str">
        <f>'Master List'!O178</f>
        <v xml:space="preserve">The Grange University Hospital </v>
      </c>
      <c r="M178" s="3" t="str">
        <f>VLOOKUP(L178, 'CWM &amp; Location'!B:D, 3, FALSE)</f>
        <v>Cwmbran</v>
      </c>
      <c r="N178" s="3" t="str">
        <f>IF('Master List'!Q178="", 'Master List'!P178, CONCATENATE('Master List'!P178, " / ", 'Master List'!Q178))</f>
        <v>Paediatrics</v>
      </c>
      <c r="O178" s="3" t="str">
        <f>'Master List'!R178</f>
        <v>Dr Nakul Gupta</v>
      </c>
      <c r="P178" s="3" t="str">
        <f>'Master List'!U178</f>
        <v>Nevill Hall Hospital</v>
      </c>
      <c r="Q178" s="3" t="str">
        <f>VLOOKUP(P178, 'CWM &amp; Location'!B:D, 3, FALSE)</f>
        <v>Abergavenny</v>
      </c>
      <c r="R178" s="3" t="str">
        <f>IF('Master List'!W178="", 'Master List'!V178, CONCATENATE('Master List'!V178, " / ", 'Master List'!W178))</f>
        <v>General (Internal) Medicine / Geriatric Medicine &amp; Stroke Medicine</v>
      </c>
      <c r="S178" s="3" t="str">
        <f>'Master List'!X178</f>
        <v>Dr Bella Richard</v>
      </c>
      <c r="T178" s="5" t="str">
        <f>IF('Master List'!AA178="", "", 'Master List'!AA178)</f>
        <v/>
      </c>
      <c r="U178" s="5" t="str">
        <f>IF(T178="", "", VLOOKUP(T178, 'CWM &amp; Location'!B:D, 3, FALSE))</f>
        <v/>
      </c>
      <c r="V178" s="5" t="str">
        <f>IF('Master List'!AB178="", "", 'Master List'!AB178)</f>
        <v/>
      </c>
      <c r="W178" s="5" t="str">
        <f>IF('Master List'!AC178="", "", 'Master List'!AC178)</f>
        <v/>
      </c>
      <c r="X178" s="5" t="str">
        <f>IF('Master List'!AF178="", "Supervisor to be confirmed", 'Master List'!AF178)</f>
        <v>Dr Chris Jenkins</v>
      </c>
      <c r="Y178" s="3" t="str">
        <f>'Master List'!AI178</f>
        <v xml:space="preserve">The Grange University Hospital </v>
      </c>
      <c r="Z178" s="3" t="str">
        <f>VLOOKUP(Y178, 'CWM &amp; Location'!B:D, 3, FALSE)</f>
        <v>Cwmbran</v>
      </c>
      <c r="AA178" s="3" t="str">
        <f>IF('Master List'!AK178="", 'Master List'!AJ178, CONCATENATE('Master List'!AJ178, " / ", 'Master List'!AK178))</f>
        <v>Haematology</v>
      </c>
      <c r="AB178" s="3" t="str">
        <f>'Master List'!AL178</f>
        <v>Dr Chris Jenkins</v>
      </c>
      <c r="AC178" s="3" t="str">
        <f>'Master List'!AO178</f>
        <v xml:space="preserve">The Grange University Hospital </v>
      </c>
      <c r="AD178" s="5" t="str">
        <f>VLOOKUP(AC178, 'CWM &amp; Location'!B:D, 3, FALSE)</f>
        <v>Cwmbran</v>
      </c>
      <c r="AE178" s="3" t="str">
        <f>IF('Master List'!AQ178="", 'Master List'!AP178, CONCATENATE('Master List'!AP178, " / ", 'Master List'!AQ178))</f>
        <v>Anaesthetics / Intensive Care Medicine</v>
      </c>
      <c r="AF178" s="3" t="str">
        <f>'Master List'!AR178</f>
        <v>Dr Tom Moses</v>
      </c>
      <c r="AG178" s="3" t="str">
        <f>'Master List'!AU178</f>
        <v xml:space="preserve">The Grange University Hospital </v>
      </c>
      <c r="AH178" s="3" t="str">
        <f>VLOOKUP(AG178, 'CWM &amp; Location'!B:D, 3, FALSE)</f>
        <v>Cwmbran</v>
      </c>
      <c r="AI178" s="3" t="str">
        <f>IF('Master List'!AW178="", 'Master List'!AV178, CONCATENATE('Master List'!AV178, " / ", 'Master List'!AW178))</f>
        <v>Emergency Medicine</v>
      </c>
      <c r="AJ178" s="3" t="str">
        <f>'Master List'!AX178</f>
        <v>Mr Naresh Thirumalai</v>
      </c>
      <c r="AK178" s="5" t="str">
        <f>IF('Master List'!BA178="", "", 'Master List'!BA178)</f>
        <v/>
      </c>
      <c r="AL178" s="5" t="str">
        <f>IF(AK178="", "", VLOOKUP(AK178, 'CWM &amp; Location'!B:D, 3, FALSE))</f>
        <v/>
      </c>
      <c r="AM178" s="5" t="str">
        <f>IF('Master List'!BB178="", "", 'Master List'!BB178)</f>
        <v/>
      </c>
      <c r="AN178" s="5" t="str">
        <f>IF('Master List'!BC178="", "", 'Master List'!BC178)</f>
        <v/>
      </c>
    </row>
    <row r="179" spans="1:40" ht="29.25" customHeight="1" x14ac:dyDescent="0.25">
      <c r="A179" s="3" t="str">
        <f>'Master List'!A179</f>
        <v>FP</v>
      </c>
      <c r="B179" s="3" t="str">
        <f>'Master List'!D179</f>
        <v>FP/7A6/060a</v>
      </c>
      <c r="C179" s="3" t="str">
        <f>'Master List'!E179</f>
        <v>WAL/FP/060a</v>
      </c>
      <c r="D179" s="4">
        <v>1</v>
      </c>
      <c r="E179" s="71" t="str">
        <f>CONCATENATE("F1: ",J179,", ",N179,", ",R179,IF(V179="","",", "),IF(V179="","",V179),IF(V179="",""," ("),IF(V179="","",'Master List'!B179),IF(V179="","",")")," | F2: ",AA179,", ",AE179,", ",AI179,IF(AM179="","",", "),IF(AM179="","",AM179),IF(AM179="",""," ("),IF(AM179="","",'Master List'!C179),IF(AM179="","",")"))</f>
        <v>F1: General (Internal) Medicine / Geriatric Medicine, General Surgery / Upper Gastro-intestinal Surgery, Paediatrics | F2: General Practice, Haematology, General (Internal) Medicine / Acute Frailty</v>
      </c>
      <c r="F179" s="5" t="str">
        <f>'Master List'!H179</f>
        <v>Aneurin Bevan University Health Board</v>
      </c>
      <c r="G179" s="5" t="str">
        <f>'Master List'!F179</f>
        <v>Dr Katherine Barnes</v>
      </c>
      <c r="H179" s="3" t="str">
        <f>'Master List'!I179</f>
        <v>Nevill Hall Hospital</v>
      </c>
      <c r="I179" s="3" t="str">
        <f>VLOOKUP(H179, 'CWM &amp; Location'!B:D, 3, FALSE)</f>
        <v>Abergavenny</v>
      </c>
      <c r="J179" s="3" t="str">
        <f>IF('Master List'!K179="", 'Master List'!J179, CONCATENATE('Master List'!J179, " / ", 'Master List'!K179))</f>
        <v>General (Internal) Medicine / Geriatric Medicine</v>
      </c>
      <c r="K179" s="3" t="str">
        <f>'Master List'!L179</f>
        <v>Dr Katherine Barnes</v>
      </c>
      <c r="L179" s="3" t="str">
        <f>'Master List'!O179</f>
        <v>The Grange University Hospital / Royal Gwent Hospital</v>
      </c>
      <c r="M179" s="3" t="str">
        <f>VLOOKUP(L179, 'CWM &amp; Location'!B:D, 3, FALSE)</f>
        <v>Cwmbran / Newport</v>
      </c>
      <c r="N179" s="3" t="str">
        <f>IF('Master List'!Q179="", 'Master List'!P179, CONCATENATE('Master List'!P179, " / ", 'Master List'!Q179))</f>
        <v>General Surgery / Upper Gastro-intestinal Surgery</v>
      </c>
      <c r="O179" s="3" t="str">
        <f>'Master List'!R179</f>
        <v>Mr Simon Wood</v>
      </c>
      <c r="P179" s="3" t="str">
        <f>'Master List'!U179</f>
        <v xml:space="preserve">The Grange University Hospital </v>
      </c>
      <c r="Q179" s="3" t="str">
        <f>VLOOKUP(P179, 'CWM &amp; Location'!B:D, 3, FALSE)</f>
        <v>Cwmbran</v>
      </c>
      <c r="R179" s="3" t="str">
        <f>IF('Master List'!W179="", 'Master List'!V179, CONCATENATE('Master List'!V179, " / ", 'Master List'!W179))</f>
        <v>Paediatrics</v>
      </c>
      <c r="S179" s="3" t="str">
        <f>'Master List'!X179</f>
        <v>Dr Nadeem Syed</v>
      </c>
      <c r="T179" s="5" t="str">
        <f>IF('Master List'!AA179="", "", 'Master List'!AA179)</f>
        <v/>
      </c>
      <c r="U179" s="5" t="str">
        <f>IF(T179="", "", VLOOKUP(T179, 'CWM &amp; Location'!B:D, 3, FALSE))</f>
        <v/>
      </c>
      <c r="V179" s="5" t="str">
        <f>IF('Master List'!AB179="", "", 'Master List'!AB179)</f>
        <v/>
      </c>
      <c r="W179" s="5" t="str">
        <f>IF('Master List'!AC179="", "", 'Master List'!AC179)</f>
        <v/>
      </c>
      <c r="X179" s="5" t="str">
        <f>IF('Master List'!AF179="", "Supervisor to be confirmed", 'Master List'!AF179)</f>
        <v>Dr Carol Amos</v>
      </c>
      <c r="Y179" s="3" t="str">
        <f>'Master List'!AI179</f>
        <v>Wye Valley Practice</v>
      </c>
      <c r="Z179" s="3" t="str">
        <f>VLOOKUP(Y179, 'CWM &amp; Location'!B:D, 3, FALSE)</f>
        <v>Trellerch</v>
      </c>
      <c r="AA179" s="3" t="str">
        <f>IF('Master List'!AK179="", 'Master List'!AJ179, CONCATENATE('Master List'!AJ179, " / ", 'Master List'!AK179))</f>
        <v>General Practice</v>
      </c>
      <c r="AB179" s="3" t="str">
        <f>'Master List'!AL179</f>
        <v>Dr Carol Amos</v>
      </c>
      <c r="AC179" s="3" t="str">
        <f>'Master List'!AO179</f>
        <v>The Grange University Hospital / Nevill Hall Hospital</v>
      </c>
      <c r="AD179" s="5" t="str">
        <f>VLOOKUP(AC179, 'CWM &amp; Location'!B:D, 3, FALSE)</f>
        <v>Cwmbran / Abergavenny</v>
      </c>
      <c r="AE179" s="3" t="str">
        <f>IF('Master List'!AQ179="", 'Master List'!AP179, CONCATENATE('Master List'!AP179, " / ", 'Master List'!AQ179))</f>
        <v>Haematology</v>
      </c>
      <c r="AF179" s="3" t="str">
        <f>'Master List'!AR179</f>
        <v>Dr Sarah Lewis</v>
      </c>
      <c r="AG179" s="3" t="str">
        <f>'Master List'!AU179</f>
        <v>Nevill Hall Hospital</v>
      </c>
      <c r="AH179" s="3" t="str">
        <f>VLOOKUP(AG179, 'CWM &amp; Location'!B:D, 3, FALSE)</f>
        <v>Abergavenny</v>
      </c>
      <c r="AI179" s="3" t="str">
        <f>IF('Master List'!AW179="", 'Master List'!AV179, CONCATENATE('Master List'!AV179, " / ", 'Master List'!AW179))</f>
        <v>General (Internal) Medicine / Acute Frailty</v>
      </c>
      <c r="AJ179" s="3" t="str">
        <f>'Master List'!AX179</f>
        <v>Dr Katherine Barnes</v>
      </c>
      <c r="AK179" s="5" t="str">
        <f>IF('Master List'!BA179="", "", 'Master List'!BA179)</f>
        <v/>
      </c>
      <c r="AL179" s="5" t="str">
        <f>IF(AK179="", "", VLOOKUP(AK179, 'CWM &amp; Location'!B:D, 3, FALSE))</f>
        <v/>
      </c>
      <c r="AM179" s="5" t="str">
        <f>IF('Master List'!BB179="", "", 'Master List'!BB179)</f>
        <v/>
      </c>
      <c r="AN179" s="5" t="str">
        <f>IF('Master List'!BC179="", "", 'Master List'!BC179)</f>
        <v/>
      </c>
    </row>
    <row r="180" spans="1:40" ht="29.25" customHeight="1" x14ac:dyDescent="0.25">
      <c r="A180" s="3" t="str">
        <f>'Master List'!A180</f>
        <v>FP</v>
      </c>
      <c r="B180" s="3" t="str">
        <f>'Master List'!D180</f>
        <v>FP/7A6/060b</v>
      </c>
      <c r="C180" s="3" t="str">
        <f>'Master List'!E180</f>
        <v>WAL/FP/060b</v>
      </c>
      <c r="D180" s="4">
        <v>1</v>
      </c>
      <c r="E180" s="71" t="str">
        <f>CONCATENATE("F1: ",J180,", ",N180,", ",R180,IF(V180="","",", "),IF(V180="","",V180),IF(V180="",""," ("),IF(V180="","",'Master List'!B180),IF(V180="","",")")," | F2: ",AA180,", ",AE180,", ",AI180,IF(AM180="","",", "),IF(AM180="","",AM180),IF(AM180="",""," ("),IF(AM180="","",'Master List'!C180),IF(AM180="","",")"))</f>
        <v>F1: Paediatrics, General (Internal) Medicine / Geriatric Medicine, General Surgery / Upper Gastro-intestinal Surgery | F2: General (Internal) Medicine / Acute Frailty, General Practice, Haematology</v>
      </c>
      <c r="F180" s="5" t="str">
        <f>'Master List'!H180</f>
        <v>Aneurin Bevan University Health Board</v>
      </c>
      <c r="G180" s="5" t="str">
        <f>'Master List'!F180</f>
        <v>Dr Nadeem Syed</v>
      </c>
      <c r="H180" s="3" t="str">
        <f>'Master List'!I180</f>
        <v xml:space="preserve">The Grange University Hospital </v>
      </c>
      <c r="I180" s="3" t="str">
        <f>VLOOKUP(H180, 'CWM &amp; Location'!B:D, 3, FALSE)</f>
        <v>Cwmbran</v>
      </c>
      <c r="J180" s="3" t="str">
        <f>IF('Master List'!K180="", 'Master List'!J180, CONCATENATE('Master List'!J180, " / ", 'Master List'!K180))</f>
        <v>Paediatrics</v>
      </c>
      <c r="K180" s="3" t="str">
        <f>'Master List'!L180</f>
        <v>Dr Nadeem Syed</v>
      </c>
      <c r="L180" s="3" t="str">
        <f>'Master List'!O180</f>
        <v>Nevill Hall Hospital</v>
      </c>
      <c r="M180" s="3" t="str">
        <f>VLOOKUP(L180, 'CWM &amp; Location'!B:D, 3, FALSE)</f>
        <v>Abergavenny</v>
      </c>
      <c r="N180" s="3" t="str">
        <f>IF('Master List'!Q180="", 'Master List'!P180, CONCATENATE('Master List'!P180, " / ", 'Master List'!Q180))</f>
        <v>General (Internal) Medicine / Geriatric Medicine</v>
      </c>
      <c r="O180" s="3" t="str">
        <f>'Master List'!R180</f>
        <v>Dr Katherine Barnes</v>
      </c>
      <c r="P180" s="3" t="str">
        <f>'Master List'!U180</f>
        <v>The Grange University Hospital / Royal Gwent Hospital</v>
      </c>
      <c r="Q180" s="3" t="str">
        <f>VLOOKUP(P180, 'CWM &amp; Location'!B:D, 3, FALSE)</f>
        <v>Cwmbran / Newport</v>
      </c>
      <c r="R180" s="3" t="str">
        <f>IF('Master List'!W180="", 'Master List'!V180, CONCATENATE('Master List'!V180, " / ", 'Master List'!W180))</f>
        <v>General Surgery / Upper Gastro-intestinal Surgery</v>
      </c>
      <c r="S180" s="3" t="str">
        <f>'Master List'!X180</f>
        <v>Mr Simon Wood</v>
      </c>
      <c r="T180" s="5" t="str">
        <f>IF('Master List'!AA180="", "", 'Master List'!AA180)</f>
        <v/>
      </c>
      <c r="U180" s="5" t="str">
        <f>IF(T180="", "", VLOOKUP(T180, 'CWM &amp; Location'!B:D, 3, FALSE))</f>
        <v/>
      </c>
      <c r="V180" s="5" t="str">
        <f>IF('Master List'!AB180="", "", 'Master List'!AB180)</f>
        <v/>
      </c>
      <c r="W180" s="5" t="str">
        <f>IF('Master List'!AC180="", "", 'Master List'!AC180)</f>
        <v/>
      </c>
      <c r="X180" s="5" t="str">
        <f>IF('Master List'!AF180="", "Supervisor to be confirmed", 'Master List'!AF180)</f>
        <v>Dr Katherine Barnes</v>
      </c>
      <c r="Y180" s="3" t="str">
        <f>'Master List'!AI180</f>
        <v>Nevill Hall Hospital</v>
      </c>
      <c r="Z180" s="3" t="str">
        <f>VLOOKUP(Y180, 'CWM &amp; Location'!B:D, 3, FALSE)</f>
        <v>Abergavenny</v>
      </c>
      <c r="AA180" s="3" t="str">
        <f>IF('Master List'!AK180="", 'Master List'!AJ180, CONCATENATE('Master List'!AJ180, " / ", 'Master List'!AK180))</f>
        <v>General (Internal) Medicine / Acute Frailty</v>
      </c>
      <c r="AB180" s="3" t="str">
        <f>'Master List'!AL180</f>
        <v>Dr Katherine Barnes</v>
      </c>
      <c r="AC180" s="3" t="str">
        <f>'Master List'!AO180</f>
        <v>Wye Valley Practice</v>
      </c>
      <c r="AD180" s="5" t="str">
        <f>VLOOKUP(AC180, 'CWM &amp; Location'!B:D, 3, FALSE)</f>
        <v>Trellerch</v>
      </c>
      <c r="AE180" s="3" t="str">
        <f>IF('Master List'!AQ180="", 'Master List'!AP180, CONCATENATE('Master List'!AP180, " / ", 'Master List'!AQ180))</f>
        <v>General Practice</v>
      </c>
      <c r="AF180" s="3" t="str">
        <f>'Master List'!AR180</f>
        <v>Dr Carol Amos</v>
      </c>
      <c r="AG180" s="3" t="str">
        <f>'Master List'!AU180</f>
        <v>The Grange University Hospital / Nevill Hall Hospital</v>
      </c>
      <c r="AH180" s="3" t="str">
        <f>VLOOKUP(AG180, 'CWM &amp; Location'!B:D, 3, FALSE)</f>
        <v>Cwmbran / Abergavenny</v>
      </c>
      <c r="AI180" s="3" t="str">
        <f>IF('Master List'!AW180="", 'Master List'!AV180, CONCATENATE('Master List'!AV180, " / ", 'Master List'!AW180))</f>
        <v>Haematology</v>
      </c>
      <c r="AJ180" s="3" t="str">
        <f>'Master List'!AX180</f>
        <v>Dr Sarah Lewis</v>
      </c>
      <c r="AK180" s="5" t="str">
        <f>IF('Master List'!BA180="", "", 'Master List'!BA180)</f>
        <v/>
      </c>
      <c r="AL180" s="5" t="str">
        <f>IF(AK180="", "", VLOOKUP(AK180, 'CWM &amp; Location'!B:D, 3, FALSE))</f>
        <v/>
      </c>
      <c r="AM180" s="5" t="str">
        <f>IF('Master List'!BB180="", "", 'Master List'!BB180)</f>
        <v/>
      </c>
      <c r="AN180" s="5" t="str">
        <f>IF('Master List'!BC180="", "", 'Master List'!BC180)</f>
        <v/>
      </c>
    </row>
    <row r="181" spans="1:40" ht="29.25" customHeight="1" x14ac:dyDescent="0.25">
      <c r="A181" s="3" t="str">
        <f>'Master List'!A181</f>
        <v>FP</v>
      </c>
      <c r="B181" s="3" t="str">
        <f>'Master List'!D181</f>
        <v>FP/7A6/060c</v>
      </c>
      <c r="C181" s="3" t="str">
        <f>'Master List'!E181</f>
        <v>WAL/FP/060c</v>
      </c>
      <c r="D181" s="4">
        <v>1</v>
      </c>
      <c r="E181" s="71" t="str">
        <f>CONCATENATE("F1: ",J181,", ",N181,", ",R181,IF(V181="","",", "),IF(V181="","",V181),IF(V181="",""," ("),IF(V181="","",'Master List'!B181),IF(V181="","",")")," | F2: ",AA181,", ",AE181,", ",AI181,IF(AM181="","",", "),IF(AM181="","",AM181),IF(AM181="",""," ("),IF(AM181="","",'Master List'!C181),IF(AM181="","",")"))</f>
        <v>F1: General Surgery / Upper Gastro-intestinal Surgery, Paediatrics, General (Internal) Medicine / Geriatric Medicine | F2: Haematology, General (Internal) Medicine / Acute Frailty, General Practice</v>
      </c>
      <c r="F181" s="5" t="str">
        <f>'Master List'!H181</f>
        <v>Aneurin Bevan University Health Board</v>
      </c>
      <c r="G181" s="5" t="str">
        <f>'Master List'!F181</f>
        <v>Mr Simon Wood</v>
      </c>
      <c r="H181" s="3" t="str">
        <f>'Master List'!I181</f>
        <v>The Grange University Hospital / Royal Gwent Hospital</v>
      </c>
      <c r="I181" s="3" t="str">
        <f>VLOOKUP(H181, 'CWM &amp; Location'!B:D, 3, FALSE)</f>
        <v>Cwmbran / Newport</v>
      </c>
      <c r="J181" s="3" t="str">
        <f>IF('Master List'!K181="", 'Master List'!J181, CONCATENATE('Master List'!J181, " / ", 'Master List'!K181))</f>
        <v>General Surgery / Upper Gastro-intestinal Surgery</v>
      </c>
      <c r="K181" s="3" t="str">
        <f>'Master List'!L181</f>
        <v>Mr Simon Wood</v>
      </c>
      <c r="L181" s="3" t="str">
        <f>'Master List'!O181</f>
        <v xml:space="preserve">The Grange University Hospital </v>
      </c>
      <c r="M181" s="3" t="str">
        <f>VLOOKUP(L181, 'CWM &amp; Location'!B:D, 3, FALSE)</f>
        <v>Cwmbran</v>
      </c>
      <c r="N181" s="3" t="str">
        <f>IF('Master List'!Q181="", 'Master List'!P181, CONCATENATE('Master List'!P181, " / ", 'Master List'!Q181))</f>
        <v>Paediatrics</v>
      </c>
      <c r="O181" s="3" t="str">
        <f>'Master List'!R181</f>
        <v>Dr Nadeem Syed</v>
      </c>
      <c r="P181" s="3" t="str">
        <f>'Master List'!U181</f>
        <v>Nevill Hall Hospital</v>
      </c>
      <c r="Q181" s="3" t="str">
        <f>VLOOKUP(P181, 'CWM &amp; Location'!B:D, 3, FALSE)</f>
        <v>Abergavenny</v>
      </c>
      <c r="R181" s="3" t="str">
        <f>IF('Master List'!W181="", 'Master List'!V181, CONCATENATE('Master List'!V181, " / ", 'Master List'!W181))</f>
        <v>General (Internal) Medicine / Geriatric Medicine</v>
      </c>
      <c r="S181" s="3" t="str">
        <f>'Master List'!X181</f>
        <v>Dr Katherine Barnes</v>
      </c>
      <c r="T181" s="5" t="str">
        <f>IF('Master List'!AA181="", "", 'Master List'!AA181)</f>
        <v/>
      </c>
      <c r="U181" s="5" t="str">
        <f>IF(T181="", "", VLOOKUP(T181, 'CWM &amp; Location'!B:D, 3, FALSE))</f>
        <v/>
      </c>
      <c r="V181" s="5" t="str">
        <f>IF('Master List'!AB181="", "", 'Master List'!AB181)</f>
        <v/>
      </c>
      <c r="W181" s="5" t="str">
        <f>IF('Master List'!AC181="", "", 'Master List'!AC181)</f>
        <v/>
      </c>
      <c r="X181" s="5" t="str">
        <f>IF('Master List'!AF181="", "Supervisor to be confirmed", 'Master List'!AF181)</f>
        <v>Dr Sarah Lewis</v>
      </c>
      <c r="Y181" s="3" t="str">
        <f>'Master List'!AI181</f>
        <v>The Grange University Hospital / Nevill Hall Hospital</v>
      </c>
      <c r="Z181" s="3" t="str">
        <f>VLOOKUP(Y181, 'CWM &amp; Location'!B:D, 3, FALSE)</f>
        <v>Cwmbran / Abergavenny</v>
      </c>
      <c r="AA181" s="3" t="str">
        <f>IF('Master List'!AK181="", 'Master List'!AJ181, CONCATENATE('Master List'!AJ181, " / ", 'Master List'!AK181))</f>
        <v>Haematology</v>
      </c>
      <c r="AB181" s="3" t="str">
        <f>'Master List'!AL181</f>
        <v>Dr Sarah Lewis</v>
      </c>
      <c r="AC181" s="3" t="str">
        <f>'Master List'!AO181</f>
        <v>Nevill Hall Hospital</v>
      </c>
      <c r="AD181" s="5" t="str">
        <f>VLOOKUP(AC181, 'CWM &amp; Location'!B:D, 3, FALSE)</f>
        <v>Abergavenny</v>
      </c>
      <c r="AE181" s="3" t="str">
        <f>IF('Master List'!AQ181="", 'Master List'!AP181, CONCATENATE('Master List'!AP181, " / ", 'Master List'!AQ181))</f>
        <v>General (Internal) Medicine / Acute Frailty</v>
      </c>
      <c r="AF181" s="3" t="str">
        <f>'Master List'!AR181</f>
        <v>Dr Katherine Barnes</v>
      </c>
      <c r="AG181" s="3" t="str">
        <f>'Master List'!AU181</f>
        <v>Wye Valley Practice</v>
      </c>
      <c r="AH181" s="3" t="str">
        <f>VLOOKUP(AG181, 'CWM &amp; Location'!B:D, 3, FALSE)</f>
        <v>Trellerch</v>
      </c>
      <c r="AI181" s="3" t="str">
        <f>IF('Master List'!AW181="", 'Master List'!AV181, CONCATENATE('Master List'!AV181, " / ", 'Master List'!AW181))</f>
        <v>General Practice</v>
      </c>
      <c r="AJ181" s="3" t="str">
        <f>'Master List'!AX181</f>
        <v>Dr Carol Amos</v>
      </c>
      <c r="AK181" s="5" t="str">
        <f>IF('Master List'!BA181="", "", 'Master List'!BA181)</f>
        <v/>
      </c>
      <c r="AL181" s="5" t="str">
        <f>IF(AK181="", "", VLOOKUP(AK181, 'CWM &amp; Location'!B:D, 3, FALSE))</f>
        <v/>
      </c>
      <c r="AM181" s="5" t="str">
        <f>IF('Master List'!BB181="", "", 'Master List'!BB181)</f>
        <v/>
      </c>
      <c r="AN181" s="5" t="str">
        <f>IF('Master List'!BC181="", "", 'Master List'!BC181)</f>
        <v/>
      </c>
    </row>
    <row r="182" spans="1:40" ht="29.25" customHeight="1" x14ac:dyDescent="0.25">
      <c r="A182" s="3" t="str">
        <f>'Master List'!A182</f>
        <v>FP</v>
      </c>
      <c r="B182" s="3" t="str">
        <f>'Master List'!D182</f>
        <v>FP/7A6/061a</v>
      </c>
      <c r="C182" s="3" t="str">
        <f>'Master List'!E182</f>
        <v>WAL/FP/061a</v>
      </c>
      <c r="D182" s="4">
        <v>1</v>
      </c>
      <c r="E182" s="71" t="str">
        <f>CONCATENATE("F1: ",J182,", ",N182,", ",R182,IF(V182="","",", "),IF(V182="","",V182),IF(V182="",""," ("),IF(V182="","",'Master List'!B182),IF(V182="","",")")," | F2: ",AA182,", ",AE182,", ",AI182,IF(AM182="","",", "),IF(AM182="","",AM182),IF(AM182="",""," ("),IF(AM182="","",'Master List'!C182),IF(AM182="","",")"))</f>
        <v>F1: General (Internal) Medicine / Geriatric Medicine, General Surgery / Upper Gastro-intestinal Surgery, Haematology | F2: Otolaryngology, Trauma and Orthopaedic Surgery, General Practice</v>
      </c>
      <c r="F182" s="5" t="str">
        <f>'Master List'!H182</f>
        <v>Aneurin Bevan University Health Board</v>
      </c>
      <c r="G182" s="5" t="str">
        <f>'Master List'!F182</f>
        <v>Prof Nadim Haboubi</v>
      </c>
      <c r="H182" s="3" t="str">
        <f>'Master List'!I182</f>
        <v>Nevill Hall Hospital</v>
      </c>
      <c r="I182" s="3" t="str">
        <f>VLOOKUP(H182, 'CWM &amp; Location'!B:D, 3, FALSE)</f>
        <v>Abergavenny</v>
      </c>
      <c r="J182" s="3" t="str">
        <f>IF('Master List'!K182="", 'Master List'!J182, CONCATENATE('Master List'!J182, " / ", 'Master List'!K182))</f>
        <v>General (Internal) Medicine / Geriatric Medicine</v>
      </c>
      <c r="K182" s="3" t="str">
        <f>'Master List'!L182</f>
        <v>Prof Nadim Haboubi</v>
      </c>
      <c r="L182" s="3" t="str">
        <f>'Master List'!O182</f>
        <v>The Grange University Hospital / Royal Gwent Hospital</v>
      </c>
      <c r="M182" s="3" t="str">
        <f>VLOOKUP(L182, 'CWM &amp; Location'!B:D, 3, FALSE)</f>
        <v>Cwmbran / Newport</v>
      </c>
      <c r="N182" s="3" t="str">
        <f>IF('Master List'!Q182="", 'Master List'!P182, CONCATENATE('Master List'!P182, " / ", 'Master List'!Q182))</f>
        <v>General Surgery / Upper Gastro-intestinal Surgery</v>
      </c>
      <c r="O182" s="3" t="str">
        <f>'Master List'!R182</f>
        <v xml:space="preserve">Miss Charlotte Thomas </v>
      </c>
      <c r="P182" s="3" t="str">
        <f>'Master List'!U182</f>
        <v xml:space="preserve">The Grange University Hospital </v>
      </c>
      <c r="Q182" s="3" t="str">
        <f>VLOOKUP(P182, 'CWM &amp; Location'!B:D, 3, FALSE)</f>
        <v>Cwmbran</v>
      </c>
      <c r="R182" s="3" t="str">
        <f>IF('Master List'!W182="", 'Master List'!V182, CONCATENATE('Master List'!V182, " / ", 'Master List'!W182))</f>
        <v>Haematology</v>
      </c>
      <c r="S182" s="3" t="str">
        <f>'Master List'!X182</f>
        <v>Dr Sarah Lewis</v>
      </c>
      <c r="T182" s="5" t="str">
        <f>IF('Master List'!AA182="", "", 'Master List'!AA182)</f>
        <v/>
      </c>
      <c r="U182" s="5" t="str">
        <f>IF(T182="", "", VLOOKUP(T182, 'CWM &amp; Location'!B:D, 3, FALSE))</f>
        <v/>
      </c>
      <c r="V182" s="5" t="str">
        <f>IF('Master List'!AB182="", "", 'Master List'!AB182)</f>
        <v/>
      </c>
      <c r="W182" s="5" t="str">
        <f>IF('Master List'!AC182="", "", 'Master List'!AC182)</f>
        <v/>
      </c>
      <c r="X182" s="5" t="str">
        <f>IF('Master List'!AF182="", "Supervisor to be confirmed", 'Master List'!AF182)</f>
        <v>Miss Julia Addams-Williams</v>
      </c>
      <c r="Y182" s="3" t="str">
        <f>'Master List'!AI182</f>
        <v>Royal Gwent Hospital</v>
      </c>
      <c r="Z182" s="3" t="str">
        <f>VLOOKUP(Y182, 'CWM &amp; Location'!B:D, 3, FALSE)</f>
        <v>Newport</v>
      </c>
      <c r="AA182" s="3" t="str">
        <f>IF('Master List'!AK182="", 'Master List'!AJ182, CONCATENATE('Master List'!AJ182, " / ", 'Master List'!AK182))</f>
        <v>Otolaryngology</v>
      </c>
      <c r="AB182" s="3" t="str">
        <f>'Master List'!AL182</f>
        <v>Miss Julia Addams-Williams</v>
      </c>
      <c r="AC182" s="3" t="str">
        <f>'Master List'!AO182</f>
        <v>The Grange University Hospital / Royal Gwent Hospital</v>
      </c>
      <c r="AD182" s="5" t="str">
        <f>VLOOKUP(AC182, 'CWM &amp; Location'!B:D, 3, FALSE)</f>
        <v>Cwmbran / Newport</v>
      </c>
      <c r="AE182" s="3" t="str">
        <f>IF('Master List'!AQ182="", 'Master List'!AP182, CONCATENATE('Master List'!AP182, " / ", 'Master List'!AQ182))</f>
        <v>Trauma and Orthopaedic Surgery</v>
      </c>
      <c r="AF182" s="3" t="str">
        <f>'Master List'!AR182</f>
        <v>Mr Shahid Akhtar</v>
      </c>
      <c r="AG182" s="3" t="str">
        <f>'Master List'!AU182</f>
        <v>Gaer Medical Centre</v>
      </c>
      <c r="AH182" s="3" t="str">
        <f>VLOOKUP(AG182, 'CWM &amp; Location'!B:D, 3, FALSE)</f>
        <v>Newport</v>
      </c>
      <c r="AI182" s="3" t="str">
        <f>IF('Master List'!AW182="", 'Master List'!AV182, CONCATENATE('Master List'!AV182, " / ", 'Master List'!AW182))</f>
        <v>General Practice</v>
      </c>
      <c r="AJ182" s="3" t="str">
        <f>'Master List'!AX182</f>
        <v>Dr Vijay Anand</v>
      </c>
      <c r="AK182" s="5" t="str">
        <f>IF('Master List'!BA182="", "", 'Master List'!BA182)</f>
        <v/>
      </c>
      <c r="AL182" s="5" t="str">
        <f>IF(AK182="", "", VLOOKUP(AK182, 'CWM &amp; Location'!B:D, 3, FALSE))</f>
        <v/>
      </c>
      <c r="AM182" s="5" t="str">
        <f>IF('Master List'!BB182="", "", 'Master List'!BB182)</f>
        <v/>
      </c>
      <c r="AN182" s="5" t="str">
        <f>IF('Master List'!BC182="", "", 'Master List'!BC182)</f>
        <v/>
      </c>
    </row>
    <row r="183" spans="1:40" ht="29.25" customHeight="1" x14ac:dyDescent="0.25">
      <c r="A183" s="3" t="str">
        <f>'Master List'!A183</f>
        <v>FP</v>
      </c>
      <c r="B183" s="3" t="str">
        <f>'Master List'!D183</f>
        <v>FP/7A6/061b</v>
      </c>
      <c r="C183" s="3" t="str">
        <f>'Master List'!E183</f>
        <v>WAL/FP/061b</v>
      </c>
      <c r="D183" s="4">
        <v>1</v>
      </c>
      <c r="E183" s="71" t="str">
        <f>CONCATENATE("F1: ",J183,", ",N183,", ",R183,IF(V183="","",", "),IF(V183="","",V183),IF(V183="",""," ("),IF(V183="","",'Master List'!B183),IF(V183="","",")")," | F2: ",AA183,", ",AE183,", ",AI183,IF(AM183="","",", "),IF(AM183="","",AM183),IF(AM183="",""," ("),IF(AM183="","",'Master List'!C183),IF(AM183="","",")"))</f>
        <v>F1: Haematology, General (Internal) Medicine / Geriatric Medicine, General Surgery / Upper Gastro-intestinal Surgery | F2: General Practice, Otolaryngology, Trauma and Orthopaedic Surgery</v>
      </c>
      <c r="F183" s="5" t="str">
        <f>'Master List'!H183</f>
        <v>Aneurin Bevan University Health Board</v>
      </c>
      <c r="G183" s="5" t="str">
        <f>'Master List'!F183</f>
        <v>Dr Sarah Lewis</v>
      </c>
      <c r="H183" s="3" t="str">
        <f>'Master List'!I183</f>
        <v xml:space="preserve">The Grange University Hospital </v>
      </c>
      <c r="I183" s="3" t="str">
        <f>VLOOKUP(H183, 'CWM &amp; Location'!B:D, 3, FALSE)</f>
        <v>Cwmbran</v>
      </c>
      <c r="J183" s="3" t="str">
        <f>IF('Master List'!K183="", 'Master List'!J183, CONCATENATE('Master List'!J183, " / ", 'Master List'!K183))</f>
        <v>Haematology</v>
      </c>
      <c r="K183" s="3" t="str">
        <f>'Master List'!L183</f>
        <v>Dr Sarah Lewis</v>
      </c>
      <c r="L183" s="3" t="str">
        <f>'Master List'!O183</f>
        <v>Nevill Hall Hospital</v>
      </c>
      <c r="M183" s="3" t="str">
        <f>VLOOKUP(L183, 'CWM &amp; Location'!B:D, 3, FALSE)</f>
        <v>Abergavenny</v>
      </c>
      <c r="N183" s="3" t="str">
        <f>IF('Master List'!Q183="", 'Master List'!P183, CONCATENATE('Master List'!P183, " / ", 'Master List'!Q183))</f>
        <v>General (Internal) Medicine / Geriatric Medicine</v>
      </c>
      <c r="O183" s="3" t="str">
        <f>'Master List'!R183</f>
        <v>Prof Nadim Haboubi</v>
      </c>
      <c r="P183" s="3" t="str">
        <f>'Master List'!U183</f>
        <v>The Grange University Hospital / Royal Gwent Hospital</v>
      </c>
      <c r="Q183" s="3" t="str">
        <f>VLOOKUP(P183, 'CWM &amp; Location'!B:D, 3, FALSE)</f>
        <v>Cwmbran / Newport</v>
      </c>
      <c r="R183" s="3" t="str">
        <f>IF('Master List'!W183="", 'Master List'!V183, CONCATENATE('Master List'!V183, " / ", 'Master List'!W183))</f>
        <v>General Surgery / Upper Gastro-intestinal Surgery</v>
      </c>
      <c r="S183" s="3" t="str">
        <f>'Master List'!X183</f>
        <v xml:space="preserve">Miss Charlotte Thomas </v>
      </c>
      <c r="T183" s="5" t="str">
        <f>IF('Master List'!AA183="", "", 'Master List'!AA183)</f>
        <v/>
      </c>
      <c r="U183" s="5" t="str">
        <f>IF(T183="", "", VLOOKUP(T183, 'CWM &amp; Location'!B:D, 3, FALSE))</f>
        <v/>
      </c>
      <c r="V183" s="5" t="str">
        <f>IF('Master List'!AB183="", "", 'Master List'!AB183)</f>
        <v/>
      </c>
      <c r="W183" s="5" t="str">
        <f>IF('Master List'!AC183="", "", 'Master List'!AC183)</f>
        <v/>
      </c>
      <c r="X183" s="5" t="str">
        <f>IF('Master List'!AF183="", "Supervisor to be confirmed", 'Master List'!AF183)</f>
        <v>Dr Vijay Anand</v>
      </c>
      <c r="Y183" s="3" t="str">
        <f>'Master List'!AI183</f>
        <v>Gaer Medical Centre</v>
      </c>
      <c r="Z183" s="3" t="str">
        <f>VLOOKUP(Y183, 'CWM &amp; Location'!B:D, 3, FALSE)</f>
        <v>Newport</v>
      </c>
      <c r="AA183" s="3" t="str">
        <f>IF('Master List'!AK183="", 'Master List'!AJ183, CONCATENATE('Master List'!AJ183, " / ", 'Master List'!AK183))</f>
        <v>General Practice</v>
      </c>
      <c r="AB183" s="3" t="str">
        <f>'Master List'!AL183</f>
        <v>Dr Vijay Anand</v>
      </c>
      <c r="AC183" s="3" t="str">
        <f>'Master List'!AO183</f>
        <v>Royal Gwent Hospital</v>
      </c>
      <c r="AD183" s="5" t="str">
        <f>VLOOKUP(AC183, 'CWM &amp; Location'!B:D, 3, FALSE)</f>
        <v>Newport</v>
      </c>
      <c r="AE183" s="3" t="str">
        <f>IF('Master List'!AQ183="", 'Master List'!AP183, CONCATENATE('Master List'!AP183, " / ", 'Master List'!AQ183))</f>
        <v>Otolaryngology</v>
      </c>
      <c r="AF183" s="3" t="str">
        <f>'Master List'!AR183</f>
        <v>Miss Julia Addams-Williams</v>
      </c>
      <c r="AG183" s="3" t="str">
        <f>'Master List'!AU183</f>
        <v>The Grange University Hospital / Royal Gwent Hospital</v>
      </c>
      <c r="AH183" s="3" t="str">
        <f>VLOOKUP(AG183, 'CWM &amp; Location'!B:D, 3, FALSE)</f>
        <v>Cwmbran / Newport</v>
      </c>
      <c r="AI183" s="3" t="str">
        <f>IF('Master List'!AW183="", 'Master List'!AV183, CONCATENATE('Master List'!AV183, " / ", 'Master List'!AW183))</f>
        <v>Trauma and Orthopaedic Surgery</v>
      </c>
      <c r="AJ183" s="3" t="str">
        <f>'Master List'!AX183</f>
        <v>Mr Shahid Akhtar</v>
      </c>
      <c r="AK183" s="5" t="str">
        <f>IF('Master List'!BA183="", "", 'Master List'!BA183)</f>
        <v/>
      </c>
      <c r="AL183" s="5" t="str">
        <f>IF(AK183="", "", VLOOKUP(AK183, 'CWM &amp; Location'!B:D, 3, FALSE))</f>
        <v/>
      </c>
      <c r="AM183" s="5" t="str">
        <f>IF('Master List'!BB183="", "", 'Master List'!BB183)</f>
        <v/>
      </c>
      <c r="AN183" s="5" t="str">
        <f>IF('Master List'!BC183="", "", 'Master List'!BC183)</f>
        <v/>
      </c>
    </row>
    <row r="184" spans="1:40" ht="29.25" customHeight="1" x14ac:dyDescent="0.25">
      <c r="A184" s="3" t="str">
        <f>'Master List'!A184</f>
        <v>FP</v>
      </c>
      <c r="B184" s="3" t="str">
        <f>'Master List'!D184</f>
        <v>FP/7A6/061c</v>
      </c>
      <c r="C184" s="3" t="str">
        <f>'Master List'!E184</f>
        <v>WAL/FP/061c</v>
      </c>
      <c r="D184" s="4">
        <v>1</v>
      </c>
      <c r="E184" s="71" t="str">
        <f>CONCATENATE("F1: ",J184,", ",N184,", ",R184,IF(V184="","",", "),IF(V184="","",V184),IF(V184="",""," ("),IF(V184="","",'Master List'!B184),IF(V184="","",")")," | F2: ",AA184,", ",AE184,", ",AI184,IF(AM184="","",", "),IF(AM184="","",AM184),IF(AM184="",""," ("),IF(AM184="","",'Master List'!C184),IF(AM184="","",")"))</f>
        <v>F1: General Surgery / Upper Gastro-intestinal Surgery, Haematology, General (Internal) Medicine / Geriatric Medicine | F2: Trauma and Orthopaedic Surgery, General Practice, Otolaryngology</v>
      </c>
      <c r="F184" s="5" t="str">
        <f>'Master List'!H184</f>
        <v>Aneurin Bevan University Health Board</v>
      </c>
      <c r="G184" s="5" t="str">
        <f>'Master List'!F184</f>
        <v xml:space="preserve">Miss Charlotte Thomas </v>
      </c>
      <c r="H184" s="3" t="str">
        <f>'Master List'!I184</f>
        <v>The Grange University Hospital / Royal Gwent Hospital</v>
      </c>
      <c r="I184" s="3" t="str">
        <f>VLOOKUP(H184, 'CWM &amp; Location'!B:D, 3, FALSE)</f>
        <v>Cwmbran / Newport</v>
      </c>
      <c r="J184" s="3" t="str">
        <f>IF('Master List'!K184="", 'Master List'!J184, CONCATENATE('Master List'!J184, " / ", 'Master List'!K184))</f>
        <v>General Surgery / Upper Gastro-intestinal Surgery</v>
      </c>
      <c r="K184" s="3" t="str">
        <f>'Master List'!L184</f>
        <v xml:space="preserve">Miss Charlotte Thomas </v>
      </c>
      <c r="L184" s="3" t="str">
        <f>'Master List'!O184</f>
        <v xml:space="preserve">The Grange University Hospital </v>
      </c>
      <c r="M184" s="3" t="str">
        <f>VLOOKUP(L184, 'CWM &amp; Location'!B:D, 3, FALSE)</f>
        <v>Cwmbran</v>
      </c>
      <c r="N184" s="3" t="str">
        <f>IF('Master List'!Q184="", 'Master List'!P184, CONCATENATE('Master List'!P184, " / ", 'Master List'!Q184))</f>
        <v>Haematology</v>
      </c>
      <c r="O184" s="3" t="str">
        <f>'Master List'!R184</f>
        <v>Dr Sarah Lewis</v>
      </c>
      <c r="P184" s="3" t="str">
        <f>'Master List'!U184</f>
        <v>Nevill Hall Hospital</v>
      </c>
      <c r="Q184" s="3" t="str">
        <f>VLOOKUP(P184, 'CWM &amp; Location'!B:D, 3, FALSE)</f>
        <v>Abergavenny</v>
      </c>
      <c r="R184" s="3" t="str">
        <f>IF('Master List'!W184="", 'Master List'!V184, CONCATENATE('Master List'!V184, " / ", 'Master List'!W184))</f>
        <v>General (Internal) Medicine / Geriatric Medicine</v>
      </c>
      <c r="S184" s="3" t="str">
        <f>'Master List'!X184</f>
        <v>Prof Nadim Haboubi</v>
      </c>
      <c r="T184" s="5" t="str">
        <f>IF('Master List'!AA184="", "", 'Master List'!AA184)</f>
        <v/>
      </c>
      <c r="U184" s="5" t="str">
        <f>IF(T184="", "", VLOOKUP(T184, 'CWM &amp; Location'!B:D, 3, FALSE))</f>
        <v/>
      </c>
      <c r="V184" s="5" t="str">
        <f>IF('Master List'!AB184="", "", 'Master List'!AB184)</f>
        <v/>
      </c>
      <c r="W184" s="5" t="str">
        <f>IF('Master List'!AC184="", "", 'Master List'!AC184)</f>
        <v/>
      </c>
      <c r="X184" s="5" t="str">
        <f>IF('Master List'!AF184="", "Supervisor to be confirmed", 'Master List'!AF184)</f>
        <v>Mr Shahid Akhtar</v>
      </c>
      <c r="Y184" s="3" t="str">
        <f>'Master List'!AI184</f>
        <v>The Grange University Hospital / Royal Gwent Hospital</v>
      </c>
      <c r="Z184" s="3" t="str">
        <f>VLOOKUP(Y184, 'CWM &amp; Location'!B:D, 3, FALSE)</f>
        <v>Cwmbran / Newport</v>
      </c>
      <c r="AA184" s="3" t="str">
        <f>IF('Master List'!AK184="", 'Master List'!AJ184, CONCATENATE('Master List'!AJ184, " / ", 'Master List'!AK184))</f>
        <v>Trauma and Orthopaedic Surgery</v>
      </c>
      <c r="AB184" s="3" t="str">
        <f>'Master List'!AL184</f>
        <v>Mr Shahid Akhtar</v>
      </c>
      <c r="AC184" s="3" t="str">
        <f>'Master List'!AO184</f>
        <v>Gaer Medical Centre</v>
      </c>
      <c r="AD184" s="5" t="str">
        <f>VLOOKUP(AC184, 'CWM &amp; Location'!B:D, 3, FALSE)</f>
        <v>Newport</v>
      </c>
      <c r="AE184" s="3" t="str">
        <f>IF('Master List'!AQ184="", 'Master List'!AP184, CONCATENATE('Master List'!AP184, " / ", 'Master List'!AQ184))</f>
        <v>General Practice</v>
      </c>
      <c r="AF184" s="3" t="str">
        <f>'Master List'!AR184</f>
        <v>Dr Vijay Anand</v>
      </c>
      <c r="AG184" s="3" t="str">
        <f>'Master List'!AU184</f>
        <v>Royal Gwent Hospital</v>
      </c>
      <c r="AH184" s="3" t="str">
        <f>VLOOKUP(AG184, 'CWM &amp; Location'!B:D, 3, FALSE)</f>
        <v>Newport</v>
      </c>
      <c r="AI184" s="3" t="str">
        <f>IF('Master List'!AW184="", 'Master List'!AV184, CONCATENATE('Master List'!AV184, " / ", 'Master List'!AW184))</f>
        <v>Otolaryngology</v>
      </c>
      <c r="AJ184" s="3" t="str">
        <f>'Master List'!AX184</f>
        <v>Miss Julia Addams-Williams</v>
      </c>
      <c r="AK184" s="5" t="str">
        <f>IF('Master List'!BA184="", "", 'Master List'!BA184)</f>
        <v/>
      </c>
      <c r="AL184" s="5" t="str">
        <f>IF(AK184="", "", VLOOKUP(AK184, 'CWM &amp; Location'!B:D, 3, FALSE))</f>
        <v/>
      </c>
      <c r="AM184" s="5" t="str">
        <f>IF('Master List'!BB184="", "", 'Master List'!BB184)</f>
        <v/>
      </c>
      <c r="AN184" s="5" t="str">
        <f>IF('Master List'!BC184="", "", 'Master List'!BC184)</f>
        <v/>
      </c>
    </row>
    <row r="185" spans="1:40" ht="29.25" customHeight="1" x14ac:dyDescent="0.25">
      <c r="A185" s="3" t="str">
        <f>'Master List'!A185</f>
        <v>FP</v>
      </c>
      <c r="B185" s="3" t="str">
        <f>'Master List'!D185</f>
        <v>FP/7A6/062a</v>
      </c>
      <c r="C185" s="3" t="str">
        <f>'Master List'!E185</f>
        <v>WAL/FP/062a</v>
      </c>
      <c r="D185" s="4">
        <v>1</v>
      </c>
      <c r="E185" s="71" t="str">
        <f>CONCATENATE("F1: ",J185,", ",N185,", ",R185,IF(V185="","",", "),IF(V185="","",V185),IF(V185="",""," ("),IF(V185="","",'Master List'!B185),IF(V185="","",")")," | F2: ",AA185,", ",AE185,", ",AI185,IF(AM185="","",", "),IF(AM185="","",AM185),IF(AM185="",""," ("),IF(AM185="","",'Master List'!C185),IF(AM185="","",")"))</f>
        <v>F1: General (Internal) Medicine / Geriatric Medicine &amp; Rehabilitation Medicine, General Surgery / Upper Gastro-intestinal Surgery, General Surgery / Colorectal Surgery | F2: Anaesthetics / Critical Care, Emergency Medicine, Old Age Psychiatry</v>
      </c>
      <c r="F185" s="5" t="str">
        <f>'Master List'!H185</f>
        <v>Aneurin Bevan University Health Board</v>
      </c>
      <c r="G185" s="5" t="str">
        <f>'Master List'!F185</f>
        <v xml:space="preserve">Dr Shaha Sheriff </v>
      </c>
      <c r="H185" s="3" t="str">
        <f>'Master List'!I185</f>
        <v>Royal Gwent Hospital</v>
      </c>
      <c r="I185" s="3" t="str">
        <f>VLOOKUP(H185, 'CWM &amp; Location'!B:D, 3, FALSE)</f>
        <v>Newport</v>
      </c>
      <c r="J185" s="3" t="str">
        <f>IF('Master List'!K185="", 'Master List'!J185, CONCATENATE('Master List'!J185, " / ", 'Master List'!K185))</f>
        <v>General (Internal) Medicine / Geriatric Medicine &amp; Rehabilitation Medicine</v>
      </c>
      <c r="K185" s="3" t="str">
        <f>'Master List'!L185</f>
        <v xml:space="preserve">Dr Shaha Sheriff </v>
      </c>
      <c r="L185" s="3" t="str">
        <f>'Master List'!O185</f>
        <v>The Grange University Hospital / Royal Gwent Hospital</v>
      </c>
      <c r="M185" s="3" t="str">
        <f>VLOOKUP(L185, 'CWM &amp; Location'!B:D, 3, FALSE)</f>
        <v>Cwmbran / Newport</v>
      </c>
      <c r="N185" s="3" t="str">
        <f>IF('Master List'!Q185="", 'Master List'!P185, CONCATENATE('Master List'!P185, " / ", 'Master List'!Q185))</f>
        <v>General Surgery / Upper Gastro-intestinal Surgery</v>
      </c>
      <c r="O185" s="3" t="str">
        <f>'Master List'!R185</f>
        <v>Mr Michael John Pollitt</v>
      </c>
      <c r="P185" s="3" t="str">
        <f>'Master List'!U185</f>
        <v>The Grange University Hospital / Royal Gwent Hospital</v>
      </c>
      <c r="Q185" s="3" t="str">
        <f>VLOOKUP(P185, 'CWM &amp; Location'!B:D, 3, FALSE)</f>
        <v>Cwmbran / Newport</v>
      </c>
      <c r="R185" s="3" t="str">
        <f>IF('Master List'!W185="", 'Master List'!V185, CONCATENATE('Master List'!V185, " / ", 'Master List'!W185))</f>
        <v>General Surgery / Colorectal Surgery</v>
      </c>
      <c r="S185" s="3" t="str">
        <f>'Master List'!X185</f>
        <v xml:space="preserve">Mr Steve McKain </v>
      </c>
      <c r="T185" s="5" t="str">
        <f>IF('Master List'!AA185="", "", 'Master List'!AA185)</f>
        <v/>
      </c>
      <c r="U185" s="5" t="str">
        <f>IF(T185="", "", VLOOKUP(T185, 'CWM &amp; Location'!B:D, 3, FALSE))</f>
        <v/>
      </c>
      <c r="V185" s="5" t="str">
        <f>IF('Master List'!AB185="", "", 'Master List'!AB185)</f>
        <v/>
      </c>
      <c r="W185" s="5" t="str">
        <f>IF('Master List'!AC185="", "", 'Master List'!AC185)</f>
        <v/>
      </c>
      <c r="X185" s="5" t="str">
        <f>IF('Master List'!AF185="", "Supervisor to be confirmed", 'Master List'!AF185)</f>
        <v>Dr Graeme Lilley</v>
      </c>
      <c r="Y185" s="3" t="str">
        <f>'Master List'!AI185</f>
        <v xml:space="preserve">The Grange University Hospital </v>
      </c>
      <c r="Z185" s="3" t="str">
        <f>VLOOKUP(Y185, 'CWM &amp; Location'!B:D, 3, FALSE)</f>
        <v>Cwmbran</v>
      </c>
      <c r="AA185" s="3" t="str">
        <f>IF('Master List'!AK185="", 'Master List'!AJ185, CONCATENATE('Master List'!AJ185, " / ", 'Master List'!AK185))</f>
        <v>Anaesthetics / Critical Care</v>
      </c>
      <c r="AB185" s="3" t="str">
        <f>'Master List'!AL185</f>
        <v>Dr Graeme Lilley</v>
      </c>
      <c r="AC185" s="3" t="str">
        <f>'Master List'!AO185</f>
        <v xml:space="preserve">The Grange University Hospital </v>
      </c>
      <c r="AD185" s="5" t="str">
        <f>VLOOKUP(AC185, 'CWM &amp; Location'!B:D, 3, FALSE)</f>
        <v>Cwmbran</v>
      </c>
      <c r="AE185" s="3" t="str">
        <f>IF('Master List'!AQ185="", 'Master List'!AP185, CONCATENATE('Master List'!AP185, " / ", 'Master List'!AQ185))</f>
        <v>Emergency Medicine</v>
      </c>
      <c r="AF185" s="3" t="str">
        <f>'Master List'!AR185</f>
        <v>Dr Claire Powell</v>
      </c>
      <c r="AG185" s="3" t="str">
        <f>'Master List'!AU185</f>
        <v>St Woolos Hospital</v>
      </c>
      <c r="AH185" s="3" t="str">
        <f>VLOOKUP(AG185, 'CWM &amp; Location'!B:D, 3, FALSE)</f>
        <v>Newport</v>
      </c>
      <c r="AI185" s="3" t="str">
        <f>IF('Master List'!AW185="", 'Master List'!AV185, CONCATENATE('Master List'!AV185, " / ", 'Master List'!AW185))</f>
        <v>Old Age Psychiatry</v>
      </c>
      <c r="AJ185" s="3" t="str">
        <f>'Master List'!AX185</f>
        <v>Dr Lionel Peter</v>
      </c>
      <c r="AK185" s="5" t="str">
        <f>IF('Master List'!BA185="", "", 'Master List'!BA185)</f>
        <v/>
      </c>
      <c r="AL185" s="5" t="str">
        <f>IF(AK185="", "", VLOOKUP(AK185, 'CWM &amp; Location'!B:D, 3, FALSE))</f>
        <v/>
      </c>
      <c r="AM185" s="5" t="str">
        <f>IF('Master List'!BB185="", "", 'Master List'!BB185)</f>
        <v/>
      </c>
      <c r="AN185" s="5" t="str">
        <f>IF('Master List'!BC185="", "", 'Master List'!BC185)</f>
        <v/>
      </c>
    </row>
    <row r="186" spans="1:40" ht="29.25" customHeight="1" x14ac:dyDescent="0.25">
      <c r="A186" s="3" t="str">
        <f>'Master List'!A186</f>
        <v>FP</v>
      </c>
      <c r="B186" s="3" t="str">
        <f>'Master List'!D186</f>
        <v>FP/7A6/062b</v>
      </c>
      <c r="C186" s="3" t="str">
        <f>'Master List'!E186</f>
        <v>WAL/FP/062b</v>
      </c>
      <c r="D186" s="4">
        <v>1</v>
      </c>
      <c r="E186" s="71" t="str">
        <f>CONCATENATE("F1: ",J186,", ",N186,", ",R186,IF(V186="","",", "),IF(V186="","",V186),IF(V186="",""," ("),IF(V186="","",'Master List'!B186),IF(V186="","",")")," | F2: ",AA186,", ",AE186,", ",AI186,IF(AM186="","",", "),IF(AM186="","",AM186),IF(AM186="",""," ("),IF(AM186="","",'Master List'!C186),IF(AM186="","",")"))</f>
        <v>F1: General Surgery / Colorectal Surgery, General (Internal) Medicine / Geriatric Medicine &amp; Rehabilitation Medicine, General Surgery / Upper Gastro-intestinal Surgery | F2: Old Age Psychiatry, Anaesthetics / Critical Care, Emergency Medicine</v>
      </c>
      <c r="F186" s="5" t="str">
        <f>'Master List'!H186</f>
        <v>Aneurin Bevan University Health Board</v>
      </c>
      <c r="G186" s="5" t="str">
        <f>'Master List'!F186</f>
        <v xml:space="preserve">Mr Steve McKain </v>
      </c>
      <c r="H186" s="3" t="str">
        <f>'Master List'!I186</f>
        <v>The Grange University Hospital / Royal Gwent Hospital</v>
      </c>
      <c r="I186" s="3" t="str">
        <f>VLOOKUP(H186, 'CWM &amp; Location'!B:D, 3, FALSE)</f>
        <v>Cwmbran / Newport</v>
      </c>
      <c r="J186" s="3" t="str">
        <f>IF('Master List'!K186="", 'Master List'!J186, CONCATENATE('Master List'!J186, " / ", 'Master List'!K186))</f>
        <v>General Surgery / Colorectal Surgery</v>
      </c>
      <c r="K186" s="3" t="str">
        <f>'Master List'!L186</f>
        <v xml:space="preserve">Mr Steve McKain </v>
      </c>
      <c r="L186" s="3" t="str">
        <f>'Master List'!O186</f>
        <v>Royal Gwent Hospital</v>
      </c>
      <c r="M186" s="3" t="str">
        <f>VLOOKUP(L186, 'CWM &amp; Location'!B:D, 3, FALSE)</f>
        <v>Newport</v>
      </c>
      <c r="N186" s="3" t="str">
        <f>IF('Master List'!Q186="", 'Master List'!P186, CONCATENATE('Master List'!P186, " / ", 'Master List'!Q186))</f>
        <v>General (Internal) Medicine / Geriatric Medicine &amp; Rehabilitation Medicine</v>
      </c>
      <c r="O186" s="3" t="str">
        <f>'Master List'!R186</f>
        <v xml:space="preserve">Dr Shaha Sheriff </v>
      </c>
      <c r="P186" s="3" t="str">
        <f>'Master List'!U186</f>
        <v>The Grange University Hospital / Royal Gwent Hospital</v>
      </c>
      <c r="Q186" s="3" t="str">
        <f>VLOOKUP(P186, 'CWM &amp; Location'!B:D, 3, FALSE)</f>
        <v>Cwmbran / Newport</v>
      </c>
      <c r="R186" s="3" t="str">
        <f>IF('Master List'!W186="", 'Master List'!V186, CONCATENATE('Master List'!V186, " / ", 'Master List'!W186))</f>
        <v>General Surgery / Upper Gastro-intestinal Surgery</v>
      </c>
      <c r="S186" s="3" t="str">
        <f>'Master List'!X186</f>
        <v>Mr Michael John Pollitt</v>
      </c>
      <c r="T186" s="5" t="str">
        <f>IF('Master List'!AA186="", "", 'Master List'!AA186)</f>
        <v/>
      </c>
      <c r="U186" s="5" t="str">
        <f>IF(T186="", "", VLOOKUP(T186, 'CWM &amp; Location'!B:D, 3, FALSE))</f>
        <v/>
      </c>
      <c r="V186" s="5" t="str">
        <f>IF('Master List'!AB186="", "", 'Master List'!AB186)</f>
        <v/>
      </c>
      <c r="W186" s="5" t="str">
        <f>IF('Master List'!AC186="", "", 'Master List'!AC186)</f>
        <v/>
      </c>
      <c r="X186" s="5" t="str">
        <f>IF('Master List'!AF186="", "Supervisor to be confirmed", 'Master List'!AF186)</f>
        <v>Dr Lionel Peter</v>
      </c>
      <c r="Y186" s="3" t="str">
        <f>'Master List'!AI186</f>
        <v>St Woolos Hospital</v>
      </c>
      <c r="Z186" s="3" t="str">
        <f>VLOOKUP(Y186, 'CWM &amp; Location'!B:D, 3, FALSE)</f>
        <v>Newport</v>
      </c>
      <c r="AA186" s="3" t="str">
        <f>IF('Master List'!AK186="", 'Master List'!AJ186, CONCATENATE('Master List'!AJ186, " / ", 'Master List'!AK186))</f>
        <v>Old Age Psychiatry</v>
      </c>
      <c r="AB186" s="3" t="str">
        <f>'Master List'!AL186</f>
        <v>Dr Lionel Peter</v>
      </c>
      <c r="AC186" s="3" t="str">
        <f>'Master List'!AO186</f>
        <v xml:space="preserve">The Grange University Hospital </v>
      </c>
      <c r="AD186" s="5" t="str">
        <f>VLOOKUP(AC186, 'CWM &amp; Location'!B:D, 3, FALSE)</f>
        <v>Cwmbran</v>
      </c>
      <c r="AE186" s="3" t="str">
        <f>IF('Master List'!AQ186="", 'Master List'!AP186, CONCATENATE('Master List'!AP186, " / ", 'Master List'!AQ186))</f>
        <v>Anaesthetics / Critical Care</v>
      </c>
      <c r="AF186" s="3" t="str">
        <f>'Master List'!AR186</f>
        <v>Dr Graeme Lilley</v>
      </c>
      <c r="AG186" s="3" t="str">
        <f>'Master List'!AU186</f>
        <v xml:space="preserve">The Grange University Hospital </v>
      </c>
      <c r="AH186" s="3" t="str">
        <f>VLOOKUP(AG186, 'CWM &amp; Location'!B:D, 3, FALSE)</f>
        <v>Cwmbran</v>
      </c>
      <c r="AI186" s="3" t="str">
        <f>IF('Master List'!AW186="", 'Master List'!AV186, CONCATENATE('Master List'!AV186, " / ", 'Master List'!AW186))</f>
        <v>Emergency Medicine</v>
      </c>
      <c r="AJ186" s="3" t="str">
        <f>'Master List'!AX186</f>
        <v>Dr Claire Powell</v>
      </c>
      <c r="AK186" s="5" t="str">
        <f>IF('Master List'!BA186="", "", 'Master List'!BA186)</f>
        <v/>
      </c>
      <c r="AL186" s="5" t="str">
        <f>IF(AK186="", "", VLOOKUP(AK186, 'CWM &amp; Location'!B:D, 3, FALSE))</f>
        <v/>
      </c>
      <c r="AM186" s="5" t="str">
        <f>IF('Master List'!BB186="", "", 'Master List'!BB186)</f>
        <v/>
      </c>
      <c r="AN186" s="5" t="str">
        <f>IF('Master List'!BC186="", "", 'Master List'!BC186)</f>
        <v/>
      </c>
    </row>
    <row r="187" spans="1:40" ht="29.25" customHeight="1" x14ac:dyDescent="0.25">
      <c r="A187" s="3" t="str">
        <f>'Master List'!A187</f>
        <v>FP</v>
      </c>
      <c r="B187" s="3" t="str">
        <f>'Master List'!D187</f>
        <v>FP/7A6/062c</v>
      </c>
      <c r="C187" s="3" t="str">
        <f>'Master List'!E187</f>
        <v>WAL/FP/062c</v>
      </c>
      <c r="D187" s="4">
        <v>1</v>
      </c>
      <c r="E187" s="71" t="str">
        <f>CONCATENATE("F1: ",J187,", ",N187,", ",R187,IF(V187="","",", "),IF(V187="","",V187),IF(V187="",""," ("),IF(V187="","",'Master List'!B187),IF(V187="","",")")," | F2: ",AA187,", ",AE187,", ",AI187,IF(AM187="","",", "),IF(AM187="","",AM187),IF(AM187="",""," ("),IF(AM187="","",'Master List'!C187),IF(AM187="","",")"))</f>
        <v>F1: General Surgery / Upper Gastro-intestinal Surgery, General Surgery / Colorectal Surgery, General (Internal) Medicine / Geriatric Medicine &amp; Rehabilitation Medicine | F2: Emergency Medicine, Old Age Psychiatry, Anaesthetics / Critical Care</v>
      </c>
      <c r="F187" s="5" t="str">
        <f>'Master List'!H187</f>
        <v>Aneurin Bevan University Health Board</v>
      </c>
      <c r="G187" s="5" t="str">
        <f>'Master List'!F187</f>
        <v>Mr Michael John Pollitt</v>
      </c>
      <c r="H187" s="3" t="str">
        <f>'Master List'!I187</f>
        <v>The Grange University Hospital / Royal Gwent Hospital</v>
      </c>
      <c r="I187" s="3" t="str">
        <f>VLOOKUP(H187, 'CWM &amp; Location'!B:D, 3, FALSE)</f>
        <v>Cwmbran / Newport</v>
      </c>
      <c r="J187" s="3" t="str">
        <f>IF('Master List'!K187="", 'Master List'!J187, CONCATENATE('Master List'!J187, " / ", 'Master List'!K187))</f>
        <v>General Surgery / Upper Gastro-intestinal Surgery</v>
      </c>
      <c r="K187" s="3" t="str">
        <f>'Master List'!L187</f>
        <v>Mr Michael John Pollitt</v>
      </c>
      <c r="L187" s="3" t="str">
        <f>'Master List'!O187</f>
        <v>The Grange University Hospital / Royal Gwent Hospital</v>
      </c>
      <c r="M187" s="3" t="str">
        <f>VLOOKUP(L187, 'CWM &amp; Location'!B:D, 3, FALSE)</f>
        <v>Cwmbran / Newport</v>
      </c>
      <c r="N187" s="3" t="str">
        <f>IF('Master List'!Q187="", 'Master List'!P187, CONCATENATE('Master List'!P187, " / ", 'Master List'!Q187))</f>
        <v>General Surgery / Colorectal Surgery</v>
      </c>
      <c r="O187" s="3" t="str">
        <f>'Master List'!R187</f>
        <v xml:space="preserve">Mr Steve McKain </v>
      </c>
      <c r="P187" s="3" t="str">
        <f>'Master List'!U187</f>
        <v>Royal Gwent Hospital</v>
      </c>
      <c r="Q187" s="3" t="str">
        <f>VLOOKUP(P187, 'CWM &amp; Location'!B:D, 3, FALSE)</f>
        <v>Newport</v>
      </c>
      <c r="R187" s="3" t="str">
        <f>IF('Master List'!W187="", 'Master List'!V187, CONCATENATE('Master List'!V187, " / ", 'Master List'!W187))</f>
        <v>General (Internal) Medicine / Geriatric Medicine &amp; Rehabilitation Medicine</v>
      </c>
      <c r="S187" s="3" t="str">
        <f>'Master List'!X187</f>
        <v xml:space="preserve">Dr Shaha Sheriff </v>
      </c>
      <c r="T187" s="5" t="str">
        <f>IF('Master List'!AA187="", "", 'Master List'!AA187)</f>
        <v/>
      </c>
      <c r="U187" s="5" t="str">
        <f>IF(T187="", "", VLOOKUP(T187, 'CWM &amp; Location'!B:D, 3, FALSE))</f>
        <v/>
      </c>
      <c r="V187" s="5" t="str">
        <f>IF('Master List'!AB187="", "", 'Master List'!AB187)</f>
        <v/>
      </c>
      <c r="W187" s="5" t="str">
        <f>IF('Master List'!AC187="", "", 'Master List'!AC187)</f>
        <v/>
      </c>
      <c r="X187" s="5" t="str">
        <f>IF('Master List'!AF187="", "Supervisor to be confirmed", 'Master List'!AF187)</f>
        <v>Dr Claire Powell</v>
      </c>
      <c r="Y187" s="3" t="str">
        <f>'Master List'!AI187</f>
        <v xml:space="preserve">The Grange University Hospital </v>
      </c>
      <c r="Z187" s="3" t="str">
        <f>VLOOKUP(Y187, 'CWM &amp; Location'!B:D, 3, FALSE)</f>
        <v>Cwmbran</v>
      </c>
      <c r="AA187" s="3" t="str">
        <f>IF('Master List'!AK187="", 'Master List'!AJ187, CONCATENATE('Master List'!AJ187, " / ", 'Master List'!AK187))</f>
        <v>Emergency Medicine</v>
      </c>
      <c r="AB187" s="3" t="str">
        <f>'Master List'!AL187</f>
        <v>Dr Claire Powell</v>
      </c>
      <c r="AC187" s="3" t="str">
        <f>'Master List'!AO187</f>
        <v>St Woolos Hospital</v>
      </c>
      <c r="AD187" s="5" t="str">
        <f>VLOOKUP(AC187, 'CWM &amp; Location'!B:D, 3, FALSE)</f>
        <v>Newport</v>
      </c>
      <c r="AE187" s="3" t="str">
        <f>IF('Master List'!AQ187="", 'Master List'!AP187, CONCATENATE('Master List'!AP187, " / ", 'Master List'!AQ187))</f>
        <v>Old Age Psychiatry</v>
      </c>
      <c r="AF187" s="3" t="str">
        <f>'Master List'!AR187</f>
        <v>Dr Lionel Peter</v>
      </c>
      <c r="AG187" s="3" t="str">
        <f>'Master List'!AU187</f>
        <v xml:space="preserve">The Grange University Hospital </v>
      </c>
      <c r="AH187" s="3" t="str">
        <f>VLOOKUP(AG187, 'CWM &amp; Location'!B:D, 3, FALSE)</f>
        <v>Cwmbran</v>
      </c>
      <c r="AI187" s="3" t="str">
        <f>IF('Master List'!AW187="", 'Master List'!AV187, CONCATENATE('Master List'!AV187, " / ", 'Master List'!AW187))</f>
        <v>Anaesthetics / Critical Care</v>
      </c>
      <c r="AJ187" s="3" t="str">
        <f>'Master List'!AX187</f>
        <v>Dr Graeme Lilley</v>
      </c>
      <c r="AK187" s="5" t="str">
        <f>IF('Master List'!BA187="", "", 'Master List'!BA187)</f>
        <v/>
      </c>
      <c r="AL187" s="5" t="str">
        <f>IF(AK187="", "", VLOOKUP(AK187, 'CWM &amp; Location'!B:D, 3, FALSE))</f>
        <v/>
      </c>
      <c r="AM187" s="5" t="str">
        <f>IF('Master List'!BB187="", "", 'Master List'!BB187)</f>
        <v/>
      </c>
      <c r="AN187" s="5" t="str">
        <f>IF('Master List'!BC187="", "", 'Master List'!BC187)</f>
        <v/>
      </c>
    </row>
    <row r="188" spans="1:40" ht="29.25" customHeight="1" x14ac:dyDescent="0.25">
      <c r="A188" s="3" t="str">
        <f>'Master List'!A188</f>
        <v>FP</v>
      </c>
      <c r="B188" s="3" t="str">
        <f>'Master List'!D188</f>
        <v>FP/7A6/063a</v>
      </c>
      <c r="C188" s="3" t="str">
        <f>'Master List'!E188</f>
        <v>WAL/FP/063a</v>
      </c>
      <c r="D188" s="4">
        <v>1</v>
      </c>
      <c r="E188" s="71" t="str">
        <f>CONCATENATE("F1: ",J188,", ",N188,", ",R188,IF(V188="","",", "),IF(V188="","",V188),IF(V188="",""," ("),IF(V188="","",'Master List'!B188),IF(V188="","",")")," | F2: ",AA188,", ",AE188,", ",AI188,IF(AM188="","",", "),IF(AM188="","",AM188),IF(AM188="",""," ("),IF(AM188="","",'Master List'!C188),IF(AM188="","",")"))</f>
        <v>F1: General (Internal) Medicine / Geriatric Medicine &amp; Rehabilitation Medicine, General Surgery / Colorectal Surgery, General (Internal) Medicine / Cardiology | F2: Obstetrics and Gynaecology, Trauma and Orthopaedic Surgery, Emergency Medicine</v>
      </c>
      <c r="F188" s="5" t="str">
        <f>'Master List'!H188</f>
        <v>Aneurin Bevan University Health Board</v>
      </c>
      <c r="G188" s="5" t="str">
        <f>'Master List'!F188</f>
        <v>Dr Elba Peter</v>
      </c>
      <c r="H188" s="3" t="str">
        <f>'Master List'!I188</f>
        <v>Royal Gwent Hospital</v>
      </c>
      <c r="I188" s="3" t="str">
        <f>VLOOKUP(H188, 'CWM &amp; Location'!B:D, 3, FALSE)</f>
        <v>Newport</v>
      </c>
      <c r="J188" s="3" t="str">
        <f>IF('Master List'!K188="", 'Master List'!J188, CONCATENATE('Master List'!J188, " / ", 'Master List'!K188))</f>
        <v>General (Internal) Medicine / Geriatric Medicine &amp; Rehabilitation Medicine</v>
      </c>
      <c r="K188" s="3" t="str">
        <f>'Master List'!L188</f>
        <v>Dr Elba Peter</v>
      </c>
      <c r="L188" s="3" t="str">
        <f>'Master List'!O188</f>
        <v>The Grange University Hospital / Royal Gwent Hospital</v>
      </c>
      <c r="M188" s="3" t="str">
        <f>VLOOKUP(L188, 'CWM &amp; Location'!B:D, 3, FALSE)</f>
        <v>Cwmbran / Newport</v>
      </c>
      <c r="N188" s="3" t="str">
        <f>IF('Master List'!Q188="", 'Master List'!P188, CONCATENATE('Master List'!P188, " / ", 'Master List'!Q188))</f>
        <v>General Surgery / Colorectal Surgery</v>
      </c>
      <c r="O188" s="3" t="str">
        <f>'Master List'!R188</f>
        <v xml:space="preserve">Mr Steve McKain </v>
      </c>
      <c r="P188" s="3" t="str">
        <f>'Master List'!U188</f>
        <v xml:space="preserve">The Grange University Hospital </v>
      </c>
      <c r="Q188" s="3" t="str">
        <f>VLOOKUP(P188, 'CWM &amp; Location'!B:D, 3, FALSE)</f>
        <v>Cwmbran</v>
      </c>
      <c r="R188" s="3" t="str">
        <f>IF('Master List'!W188="", 'Master List'!V188, CONCATENATE('Master List'!V188, " / ", 'Master List'!W188))</f>
        <v>General (Internal) Medicine / Cardiology</v>
      </c>
      <c r="S188" s="3" t="str">
        <f>'Master List'!X188</f>
        <v xml:space="preserve">Dr Philip Campbell </v>
      </c>
      <c r="T188" s="5" t="str">
        <f>IF('Master List'!AA188="", "", 'Master List'!AA188)</f>
        <v/>
      </c>
      <c r="U188" s="5" t="str">
        <f>IF(T188="", "", VLOOKUP(T188, 'CWM &amp; Location'!B:D, 3, FALSE))</f>
        <v/>
      </c>
      <c r="V188" s="5" t="str">
        <f>IF('Master List'!AB188="", "", 'Master List'!AB188)</f>
        <v/>
      </c>
      <c r="W188" s="5" t="str">
        <f>IF('Master List'!AC188="", "", 'Master List'!AC188)</f>
        <v/>
      </c>
      <c r="X188" s="5" t="str">
        <f>IF('Master List'!AF188="", "Supervisor to be confirmed", 'Master List'!AF188)</f>
        <v>Mrs Nida Afshan</v>
      </c>
      <c r="Y188" s="3" t="str">
        <f>'Master List'!AI188</f>
        <v xml:space="preserve">The Grange University Hospital </v>
      </c>
      <c r="Z188" s="3" t="str">
        <f>VLOOKUP(Y188, 'CWM &amp; Location'!B:D, 3, FALSE)</f>
        <v>Cwmbran</v>
      </c>
      <c r="AA188" s="3" t="str">
        <f>IF('Master List'!AK188="", 'Master List'!AJ188, CONCATENATE('Master List'!AJ188, " / ", 'Master List'!AK188))</f>
        <v>Obstetrics and Gynaecology</v>
      </c>
      <c r="AB188" s="3" t="str">
        <f>'Master List'!AL188</f>
        <v>Mrs Nida Afshan</v>
      </c>
      <c r="AC188" s="3" t="str">
        <f>'Master List'!AO188</f>
        <v>The Grange University Hospital / Royal Gwent Hospital</v>
      </c>
      <c r="AD188" s="5" t="str">
        <f>VLOOKUP(AC188, 'CWM &amp; Location'!B:D, 3, FALSE)</f>
        <v>Cwmbran / Newport</v>
      </c>
      <c r="AE188" s="3" t="str">
        <f>IF('Master List'!AQ188="", 'Master List'!AP188, CONCATENATE('Master List'!AP188, " / ", 'Master List'!AQ188))</f>
        <v>Trauma and Orthopaedic Surgery</v>
      </c>
      <c r="AF188" s="3" t="str">
        <f>'Master List'!AR188</f>
        <v>Mr Daniel Parfitt</v>
      </c>
      <c r="AG188" s="3" t="str">
        <f>'Master List'!AU188</f>
        <v xml:space="preserve">The Grange University Hospital </v>
      </c>
      <c r="AH188" s="3" t="str">
        <f>VLOOKUP(AG188, 'CWM &amp; Location'!B:D, 3, FALSE)</f>
        <v>Cwmbran</v>
      </c>
      <c r="AI188" s="3" t="str">
        <f>IF('Master List'!AW188="", 'Master List'!AV188, CONCATENATE('Master List'!AV188, " / ", 'Master List'!AW188))</f>
        <v>Emergency Medicine</v>
      </c>
      <c r="AJ188" s="3" t="str">
        <f>'Master List'!AX188</f>
        <v>Dr Ceri Spencer</v>
      </c>
      <c r="AK188" s="5" t="str">
        <f>IF('Master List'!BA188="", "", 'Master List'!BA188)</f>
        <v/>
      </c>
      <c r="AL188" s="5" t="str">
        <f>IF(AK188="", "", VLOOKUP(AK188, 'CWM &amp; Location'!B:D, 3, FALSE))</f>
        <v/>
      </c>
      <c r="AM188" s="5" t="str">
        <f>IF('Master List'!BB188="", "", 'Master List'!BB188)</f>
        <v/>
      </c>
      <c r="AN188" s="5" t="str">
        <f>IF('Master List'!BC188="", "", 'Master List'!BC188)</f>
        <v/>
      </c>
    </row>
    <row r="189" spans="1:40" ht="29.25" customHeight="1" x14ac:dyDescent="0.25">
      <c r="A189" s="3" t="str">
        <f>'Master List'!A189</f>
        <v>FP</v>
      </c>
      <c r="B189" s="3" t="str">
        <f>'Master List'!D189</f>
        <v>FP/7A6/063b</v>
      </c>
      <c r="C189" s="3" t="str">
        <f>'Master List'!E189</f>
        <v>WAL/FP/063b</v>
      </c>
      <c r="D189" s="4">
        <v>1</v>
      </c>
      <c r="E189" s="71" t="str">
        <f>CONCATENATE("F1: ",J189,", ",N189,", ",R189,IF(V189="","",", "),IF(V189="","",V189),IF(V189="",""," ("),IF(V189="","",'Master List'!B189),IF(V189="","",")")," | F2: ",AA189,", ",AE189,", ",AI189,IF(AM189="","",", "),IF(AM189="","",AM189),IF(AM189="",""," ("),IF(AM189="","",'Master List'!C189),IF(AM189="","",")"))</f>
        <v>F1: General (Internal) Medicine / Cardiology, General (Internal) Medicine / Geriatric Medicine &amp; Rehabilitation Medicine, General Surgery / Colorectal Surgery | F2: Emergency Medicine, Obstetrics and Gynaecology, Trauma and Orthopaedic Surgery</v>
      </c>
      <c r="F189" s="5" t="str">
        <f>'Master List'!H189</f>
        <v>Aneurin Bevan University Health Board</v>
      </c>
      <c r="G189" s="5" t="str">
        <f>'Master List'!F189</f>
        <v xml:space="preserve">Dr Philip Campbell </v>
      </c>
      <c r="H189" s="3" t="str">
        <f>'Master List'!I189</f>
        <v xml:space="preserve">The Grange University Hospital </v>
      </c>
      <c r="I189" s="3" t="str">
        <f>VLOOKUP(H189, 'CWM &amp; Location'!B:D, 3, FALSE)</f>
        <v>Cwmbran</v>
      </c>
      <c r="J189" s="3" t="str">
        <f>IF('Master List'!K189="", 'Master List'!J189, CONCATENATE('Master List'!J189, " / ", 'Master List'!K189))</f>
        <v>General (Internal) Medicine / Cardiology</v>
      </c>
      <c r="K189" s="3" t="str">
        <f>'Master List'!L189</f>
        <v xml:space="preserve">Dr Philip Campbell </v>
      </c>
      <c r="L189" s="3" t="str">
        <f>'Master List'!O189</f>
        <v>Royal Gwent Hospital</v>
      </c>
      <c r="M189" s="3" t="str">
        <f>VLOOKUP(L189, 'CWM &amp; Location'!B:D, 3, FALSE)</f>
        <v>Newport</v>
      </c>
      <c r="N189" s="3" t="str">
        <f>IF('Master List'!Q189="", 'Master List'!P189, CONCATENATE('Master List'!P189, " / ", 'Master List'!Q189))</f>
        <v>General (Internal) Medicine / Geriatric Medicine &amp; Rehabilitation Medicine</v>
      </c>
      <c r="O189" s="3" t="str">
        <f>'Master List'!R189</f>
        <v>Dr Elba Peter</v>
      </c>
      <c r="P189" s="3" t="str">
        <f>'Master List'!U189</f>
        <v>The Grange University Hospital / Royal Gwent Hospital</v>
      </c>
      <c r="Q189" s="3" t="str">
        <f>VLOOKUP(P189, 'CWM &amp; Location'!B:D, 3, FALSE)</f>
        <v>Cwmbran / Newport</v>
      </c>
      <c r="R189" s="3" t="str">
        <f>IF('Master List'!W189="", 'Master List'!V189, CONCATENATE('Master List'!V189, " / ", 'Master List'!W189))</f>
        <v>General Surgery / Colorectal Surgery</v>
      </c>
      <c r="S189" s="3" t="str">
        <f>'Master List'!X189</f>
        <v xml:space="preserve">Mr Steve McKain </v>
      </c>
      <c r="T189" s="5" t="str">
        <f>IF('Master List'!AA189="", "", 'Master List'!AA189)</f>
        <v/>
      </c>
      <c r="U189" s="5" t="str">
        <f>IF(T189="", "", VLOOKUP(T189, 'CWM &amp; Location'!B:D, 3, FALSE))</f>
        <v/>
      </c>
      <c r="V189" s="5" t="str">
        <f>IF('Master List'!AB189="", "", 'Master List'!AB189)</f>
        <v/>
      </c>
      <c r="W189" s="5" t="str">
        <f>IF('Master List'!AC189="", "", 'Master List'!AC189)</f>
        <v/>
      </c>
      <c r="X189" s="5" t="str">
        <f>IF('Master List'!AF189="", "Supervisor to be confirmed", 'Master List'!AF189)</f>
        <v>Dr Ceri Spencer</v>
      </c>
      <c r="Y189" s="3" t="str">
        <f>'Master List'!AI189</f>
        <v xml:space="preserve">The Grange University Hospital </v>
      </c>
      <c r="Z189" s="3" t="str">
        <f>VLOOKUP(Y189, 'CWM &amp; Location'!B:D, 3, FALSE)</f>
        <v>Cwmbran</v>
      </c>
      <c r="AA189" s="3" t="str">
        <f>IF('Master List'!AK189="", 'Master List'!AJ189, CONCATENATE('Master List'!AJ189, " / ", 'Master List'!AK189))</f>
        <v>Emergency Medicine</v>
      </c>
      <c r="AB189" s="3" t="str">
        <f>'Master List'!AL189</f>
        <v>Dr Ceri Spencer</v>
      </c>
      <c r="AC189" s="3" t="str">
        <f>'Master List'!AO189</f>
        <v xml:space="preserve">The Grange University Hospital </v>
      </c>
      <c r="AD189" s="5" t="str">
        <f>VLOOKUP(AC189, 'CWM &amp; Location'!B:D, 3, FALSE)</f>
        <v>Cwmbran</v>
      </c>
      <c r="AE189" s="3" t="str">
        <f>IF('Master List'!AQ189="", 'Master List'!AP189, CONCATENATE('Master List'!AP189, " / ", 'Master List'!AQ189))</f>
        <v>Obstetrics and Gynaecology</v>
      </c>
      <c r="AF189" s="3" t="str">
        <f>'Master List'!AR189</f>
        <v>Mrs Nida Afshan</v>
      </c>
      <c r="AG189" s="3" t="str">
        <f>'Master List'!AU189</f>
        <v>The Grange University Hospital / Royal Gwent Hospital</v>
      </c>
      <c r="AH189" s="3" t="str">
        <f>VLOOKUP(AG189, 'CWM &amp; Location'!B:D, 3, FALSE)</f>
        <v>Cwmbran / Newport</v>
      </c>
      <c r="AI189" s="3" t="str">
        <f>IF('Master List'!AW189="", 'Master List'!AV189, CONCATENATE('Master List'!AV189, " / ", 'Master List'!AW189))</f>
        <v>Trauma and Orthopaedic Surgery</v>
      </c>
      <c r="AJ189" s="3" t="str">
        <f>'Master List'!AX189</f>
        <v>Mr Daniel Parfitt</v>
      </c>
      <c r="AK189" s="5" t="str">
        <f>IF('Master List'!BA189="", "", 'Master List'!BA189)</f>
        <v/>
      </c>
      <c r="AL189" s="5" t="str">
        <f>IF(AK189="", "", VLOOKUP(AK189, 'CWM &amp; Location'!B:D, 3, FALSE))</f>
        <v/>
      </c>
      <c r="AM189" s="5" t="str">
        <f>IF('Master List'!BB189="", "", 'Master List'!BB189)</f>
        <v/>
      </c>
      <c r="AN189" s="5" t="str">
        <f>IF('Master List'!BC189="", "", 'Master List'!BC189)</f>
        <v/>
      </c>
    </row>
    <row r="190" spans="1:40" ht="29.25" customHeight="1" x14ac:dyDescent="0.25">
      <c r="A190" s="3" t="str">
        <f>'Master List'!A190</f>
        <v>FP</v>
      </c>
      <c r="B190" s="3" t="str">
        <f>'Master List'!D190</f>
        <v>FP/7A6/063c</v>
      </c>
      <c r="C190" s="3" t="str">
        <f>'Master List'!E190</f>
        <v>WAL/FP/063c</v>
      </c>
      <c r="D190" s="4">
        <v>1</v>
      </c>
      <c r="E190" s="71" t="str">
        <f>CONCATENATE("F1: ",J190,", ",N190,", ",R190,IF(V190="","",", "),IF(V190="","",V190),IF(V190="",""," ("),IF(V190="","",'Master List'!B190),IF(V190="","",")")," | F2: ",AA190,", ",AE190,", ",AI190,IF(AM190="","",", "),IF(AM190="","",AM190),IF(AM190="",""," ("),IF(AM190="","",'Master List'!C190),IF(AM190="","",")"))</f>
        <v>F1: General Surgery / Colorectal Surgery, General (Internal) Medicine / Cardiology, General (Internal) Medicine / Geriatric Medicine &amp; Rehabilitation Medicine | F2: Trauma and Orthopaedic Surgery, Emergency Medicine, Obstetrics and Gynaecology</v>
      </c>
      <c r="F190" s="5" t="str">
        <f>'Master List'!H190</f>
        <v>Aneurin Bevan University Health Board</v>
      </c>
      <c r="G190" s="5" t="str">
        <f>'Master List'!F190</f>
        <v xml:space="preserve">Mr Steve McKain </v>
      </c>
      <c r="H190" s="3" t="str">
        <f>'Master List'!I190</f>
        <v>The Grange University Hospital / Royal Gwent Hospital</v>
      </c>
      <c r="I190" s="3" t="str">
        <f>VLOOKUP(H190, 'CWM &amp; Location'!B:D, 3, FALSE)</f>
        <v>Cwmbran / Newport</v>
      </c>
      <c r="J190" s="3" t="str">
        <f>IF('Master List'!K190="", 'Master List'!J190, CONCATENATE('Master List'!J190, " / ", 'Master List'!K190))</f>
        <v>General Surgery / Colorectal Surgery</v>
      </c>
      <c r="K190" s="3" t="str">
        <f>'Master List'!L190</f>
        <v xml:space="preserve">Mr Steve McKain </v>
      </c>
      <c r="L190" s="3" t="str">
        <f>'Master List'!O190</f>
        <v xml:space="preserve">The Grange University Hospital </v>
      </c>
      <c r="M190" s="3" t="str">
        <f>VLOOKUP(L190, 'CWM &amp; Location'!B:D, 3, FALSE)</f>
        <v>Cwmbran</v>
      </c>
      <c r="N190" s="3" t="str">
        <f>IF('Master List'!Q190="", 'Master List'!P190, CONCATENATE('Master List'!P190, " / ", 'Master List'!Q190))</f>
        <v>General (Internal) Medicine / Cardiology</v>
      </c>
      <c r="O190" s="3" t="str">
        <f>'Master List'!R190</f>
        <v xml:space="preserve">Dr Philip Campbell </v>
      </c>
      <c r="P190" s="3" t="str">
        <f>'Master List'!U190</f>
        <v>Royal Gwent Hospital</v>
      </c>
      <c r="Q190" s="3" t="str">
        <f>VLOOKUP(P190, 'CWM &amp; Location'!B:D, 3, FALSE)</f>
        <v>Newport</v>
      </c>
      <c r="R190" s="3" t="str">
        <f>IF('Master List'!W190="", 'Master List'!V190, CONCATENATE('Master List'!V190, " / ", 'Master List'!W190))</f>
        <v>General (Internal) Medicine / Geriatric Medicine &amp; Rehabilitation Medicine</v>
      </c>
      <c r="S190" s="3" t="str">
        <f>'Master List'!X190</f>
        <v>Dr Elba Peter</v>
      </c>
      <c r="T190" s="5" t="str">
        <f>IF('Master List'!AA190="", "", 'Master List'!AA190)</f>
        <v/>
      </c>
      <c r="U190" s="5" t="str">
        <f>IF(T190="", "", VLOOKUP(T190, 'CWM &amp; Location'!B:D, 3, FALSE))</f>
        <v/>
      </c>
      <c r="V190" s="5" t="str">
        <f>IF('Master List'!AB190="", "", 'Master List'!AB190)</f>
        <v/>
      </c>
      <c r="W190" s="5" t="str">
        <f>IF('Master List'!AC190="", "", 'Master List'!AC190)</f>
        <v/>
      </c>
      <c r="X190" s="5" t="str">
        <f>IF('Master List'!AF190="", "Supervisor to be confirmed", 'Master List'!AF190)</f>
        <v>Mr Daniel Parfitt</v>
      </c>
      <c r="Y190" s="3" t="str">
        <f>'Master List'!AI190</f>
        <v>The Grange University Hospital / Royal Gwent Hospital</v>
      </c>
      <c r="Z190" s="3" t="str">
        <f>VLOOKUP(Y190, 'CWM &amp; Location'!B:D, 3, FALSE)</f>
        <v>Cwmbran / Newport</v>
      </c>
      <c r="AA190" s="3" t="str">
        <f>IF('Master List'!AK190="", 'Master List'!AJ190, CONCATENATE('Master List'!AJ190, " / ", 'Master List'!AK190))</f>
        <v>Trauma and Orthopaedic Surgery</v>
      </c>
      <c r="AB190" s="3" t="str">
        <f>'Master List'!AL190</f>
        <v>Mr Daniel Parfitt</v>
      </c>
      <c r="AC190" s="3" t="str">
        <f>'Master List'!AO190</f>
        <v xml:space="preserve">The Grange University Hospital </v>
      </c>
      <c r="AD190" s="5" t="str">
        <f>VLOOKUP(AC190, 'CWM &amp; Location'!B:D, 3, FALSE)</f>
        <v>Cwmbran</v>
      </c>
      <c r="AE190" s="3" t="str">
        <f>IF('Master List'!AQ190="", 'Master List'!AP190, CONCATENATE('Master List'!AP190, " / ", 'Master List'!AQ190))</f>
        <v>Emergency Medicine</v>
      </c>
      <c r="AF190" s="3" t="str">
        <f>'Master List'!AR190</f>
        <v>Dr Ceri Spencer</v>
      </c>
      <c r="AG190" s="3" t="str">
        <f>'Master List'!AU190</f>
        <v xml:space="preserve">The Grange University Hospital </v>
      </c>
      <c r="AH190" s="3" t="str">
        <f>VLOOKUP(AG190, 'CWM &amp; Location'!B:D, 3, FALSE)</f>
        <v>Cwmbran</v>
      </c>
      <c r="AI190" s="3" t="str">
        <f>IF('Master List'!AW190="", 'Master List'!AV190, CONCATENATE('Master List'!AV190, " / ", 'Master List'!AW190))</f>
        <v>Obstetrics and Gynaecology</v>
      </c>
      <c r="AJ190" s="3" t="str">
        <f>'Master List'!AX190</f>
        <v>Mrs Nida Afshan</v>
      </c>
      <c r="AK190" s="5" t="str">
        <f>IF('Master List'!BA190="", "", 'Master List'!BA190)</f>
        <v/>
      </c>
      <c r="AL190" s="5" t="str">
        <f>IF(AK190="", "", VLOOKUP(AK190, 'CWM &amp; Location'!B:D, 3, FALSE))</f>
        <v/>
      </c>
      <c r="AM190" s="5" t="str">
        <f>IF('Master List'!BB190="", "", 'Master List'!BB190)</f>
        <v/>
      </c>
      <c r="AN190" s="5" t="str">
        <f>IF('Master List'!BC190="", "", 'Master List'!BC190)</f>
        <v/>
      </c>
    </row>
    <row r="191" spans="1:40" ht="29.25" customHeight="1" x14ac:dyDescent="0.25">
      <c r="A191" s="3" t="str">
        <f>'Master List'!A191</f>
        <v>FP</v>
      </c>
      <c r="B191" s="3" t="str">
        <f>'Master List'!D191</f>
        <v>FP/7A6/064a</v>
      </c>
      <c r="C191" s="3" t="str">
        <f>'Master List'!E191</f>
        <v>WAL/FP/064a</v>
      </c>
      <c r="D191" s="4">
        <v>1</v>
      </c>
      <c r="E191" s="71" t="str">
        <f>CONCATENATE("F1: ",J191,", ",N191,", ",R191,IF(V191="","",", "),IF(V191="","",V191),IF(V191="",""," ("),IF(V191="","",'Master List'!B191),IF(V191="","",")")," | F2: ",AA191,", ",AE191,", ",AI191,IF(AM191="","",", "),IF(AM191="","",AM191),IF(AM191="",""," ("),IF(AM191="","",'Master List'!C191),IF(AM191="","",")"))</f>
        <v>F1: General (Internal) Medicine / Respiratory Medicine, General Surgery / Upper Gastro-intestinal Surgery, General (Internal) Medicine / Endocrinology and Diabetes Mellitus | F2: Geriatric Medicine / Gastroenterology, Trauma and Orthopaedic Surgery, Emergency Medicine</v>
      </c>
      <c r="F191" s="5" t="str">
        <f>'Master List'!H191</f>
        <v>Aneurin Bevan University Health Board</v>
      </c>
      <c r="G191" s="5" t="str">
        <f>'Master List'!F191</f>
        <v xml:space="preserve">Dr Andreea Alina Ionescu </v>
      </c>
      <c r="H191" s="3" t="str">
        <f>'Master List'!I191</f>
        <v>Royal Gwent Hospital</v>
      </c>
      <c r="I191" s="3" t="str">
        <f>VLOOKUP(H191, 'CWM &amp; Location'!B:D, 3, FALSE)</f>
        <v>Newport</v>
      </c>
      <c r="J191" s="3" t="str">
        <f>IF('Master List'!K191="", 'Master List'!J191, CONCATENATE('Master List'!J191, " / ", 'Master List'!K191))</f>
        <v>General (Internal) Medicine / Respiratory Medicine</v>
      </c>
      <c r="K191" s="3" t="str">
        <f>'Master List'!L191</f>
        <v xml:space="preserve">Dr Andreea Alina Ionescu </v>
      </c>
      <c r="L191" s="3" t="str">
        <f>'Master List'!O191</f>
        <v>The Grange University Hospital / Royal Gwent Hospital</v>
      </c>
      <c r="M191" s="3" t="str">
        <f>VLOOKUP(L191, 'CWM &amp; Location'!B:D, 3, FALSE)</f>
        <v>Cwmbran / Newport</v>
      </c>
      <c r="N191" s="3" t="str">
        <f>IF('Master List'!Q191="", 'Master List'!P191, CONCATENATE('Master List'!P191, " / ", 'Master List'!Q191))</f>
        <v>General Surgery / Upper Gastro-intestinal Surgery</v>
      </c>
      <c r="O191" s="3" t="str">
        <f>'Master List'!R191</f>
        <v>Mr Haritharan Nageswaran</v>
      </c>
      <c r="P191" s="3" t="str">
        <f>'Master List'!U191</f>
        <v>Royal Gwent Hospital</v>
      </c>
      <c r="Q191" s="3" t="str">
        <f>VLOOKUP(P191, 'CWM &amp; Location'!B:D, 3, FALSE)</f>
        <v>Newport</v>
      </c>
      <c r="R191" s="3" t="str">
        <f>IF('Master List'!W191="", 'Master List'!V191, CONCATENATE('Master List'!V191, " / ", 'Master List'!W191))</f>
        <v>General (Internal) Medicine / Endocrinology and Diabetes Mellitus</v>
      </c>
      <c r="S191" s="3" t="str">
        <f>'Master List'!X191</f>
        <v>Dr Ravikumar Ravindran</v>
      </c>
      <c r="T191" s="5" t="str">
        <f>IF('Master List'!AA191="", "", 'Master List'!AA191)</f>
        <v/>
      </c>
      <c r="U191" s="5" t="str">
        <f>IF(T191="", "", VLOOKUP(T191, 'CWM &amp; Location'!B:D, 3, FALSE))</f>
        <v/>
      </c>
      <c r="V191" s="5" t="str">
        <f>IF('Master List'!AB191="", "", 'Master List'!AB191)</f>
        <v/>
      </c>
      <c r="W191" s="5" t="str">
        <f>IF('Master List'!AC191="", "", 'Master List'!AC191)</f>
        <v/>
      </c>
      <c r="X191" s="5" t="str">
        <f>IF('Master List'!AF191="", "Supervisor to be confirmed", 'Master List'!AF191)</f>
        <v>Prof Nadin Haboubi</v>
      </c>
      <c r="Y191" s="3" t="str">
        <f>'Master List'!AI191</f>
        <v>Nevill Hall Hospital</v>
      </c>
      <c r="Z191" s="3" t="str">
        <f>VLOOKUP(Y191, 'CWM &amp; Location'!B:D, 3, FALSE)</f>
        <v>Abergavenny</v>
      </c>
      <c r="AA191" s="3" t="str">
        <f>IF('Master List'!AK191="", 'Master List'!AJ191, CONCATENATE('Master List'!AJ191, " / ", 'Master List'!AK191))</f>
        <v>Geriatric Medicine / Gastroenterology</v>
      </c>
      <c r="AB191" s="3" t="str">
        <f>'Master List'!AL191</f>
        <v>Prof Nadin Haboubi</v>
      </c>
      <c r="AC191" s="3" t="str">
        <f>'Master List'!AO191</f>
        <v>The Grange University Hospital / Royal Gwent Hospital</v>
      </c>
      <c r="AD191" s="5" t="str">
        <f>VLOOKUP(AC191, 'CWM &amp; Location'!B:D, 3, FALSE)</f>
        <v>Cwmbran / Newport</v>
      </c>
      <c r="AE191" s="3" t="str">
        <f>IF('Master List'!AQ191="", 'Master List'!AP191, CONCATENATE('Master List'!AP191, " / ", 'Master List'!AQ191))</f>
        <v>Trauma and Orthopaedic Surgery</v>
      </c>
      <c r="AF191" s="3" t="str">
        <f>'Master List'!AR191</f>
        <v>Mr Russell Walker</v>
      </c>
      <c r="AG191" s="3" t="str">
        <f>'Master List'!AU191</f>
        <v xml:space="preserve">The Grange University Hospital </v>
      </c>
      <c r="AH191" s="3" t="str">
        <f>VLOOKUP(AG191, 'CWM &amp; Location'!B:D, 3, FALSE)</f>
        <v>Cwmbran</v>
      </c>
      <c r="AI191" s="3" t="str">
        <f>IF('Master List'!AW191="", 'Master List'!AV191, CONCATENATE('Master List'!AV191, " / ", 'Master List'!AW191))</f>
        <v>Emergency Medicine</v>
      </c>
      <c r="AJ191" s="3" t="str">
        <f>'Master List'!AX191</f>
        <v>Dr Ryan Hobbs</v>
      </c>
      <c r="AK191" s="5" t="str">
        <f>IF('Master List'!BA191="", "", 'Master List'!BA191)</f>
        <v/>
      </c>
      <c r="AL191" s="5" t="str">
        <f>IF(AK191="", "", VLOOKUP(AK191, 'CWM &amp; Location'!B:D, 3, FALSE))</f>
        <v/>
      </c>
      <c r="AM191" s="5" t="str">
        <f>IF('Master List'!BB191="", "", 'Master List'!BB191)</f>
        <v/>
      </c>
      <c r="AN191" s="5" t="str">
        <f>IF('Master List'!BC191="", "", 'Master List'!BC191)</f>
        <v/>
      </c>
    </row>
    <row r="192" spans="1:40" ht="29.25" customHeight="1" x14ac:dyDescent="0.25">
      <c r="A192" s="3" t="str">
        <f>'Master List'!A192</f>
        <v>FP</v>
      </c>
      <c r="B192" s="3" t="str">
        <f>'Master List'!D192</f>
        <v>FP/7A6/064b</v>
      </c>
      <c r="C192" s="3" t="str">
        <f>'Master List'!E192</f>
        <v>WAL/FP/064b</v>
      </c>
      <c r="D192" s="4">
        <v>1</v>
      </c>
      <c r="E192" s="71" t="str">
        <f>CONCATENATE("F1: ",J192,", ",N192,", ",R192,IF(V192="","",", "),IF(V192="","",V192),IF(V192="",""," ("),IF(V192="","",'Master List'!B192),IF(V192="","",")")," | F2: ",AA192,", ",AE192,", ",AI192,IF(AM192="","",", "),IF(AM192="","",AM192),IF(AM192="",""," ("),IF(AM192="","",'Master List'!C192),IF(AM192="","",")"))</f>
        <v>F1: General (Internal) Medicine / Endocrinology and Diabetes Mellitus, General (Internal) Medicine / Respiratory Medicine, General Surgery / Upper Gastro-intestinal Surgery | F2: Emergency Medicine, Geriatric Medicine / Gastroenterology, Trauma and Orthopaedic Surgery</v>
      </c>
      <c r="F192" s="5" t="str">
        <f>'Master List'!H192</f>
        <v>Aneurin Bevan University Health Board</v>
      </c>
      <c r="G192" s="5" t="str">
        <f>'Master List'!F192</f>
        <v>Dr Ravikumar Ravindran</v>
      </c>
      <c r="H192" s="3" t="str">
        <f>'Master List'!I192</f>
        <v>Royal Gwent Hospital</v>
      </c>
      <c r="I192" s="3" t="str">
        <f>VLOOKUP(H192, 'CWM &amp; Location'!B:D, 3, FALSE)</f>
        <v>Newport</v>
      </c>
      <c r="J192" s="3" t="str">
        <f>IF('Master List'!K192="", 'Master List'!J192, CONCATENATE('Master List'!J192, " / ", 'Master List'!K192))</f>
        <v>General (Internal) Medicine / Endocrinology and Diabetes Mellitus</v>
      </c>
      <c r="K192" s="3" t="str">
        <f>'Master List'!L192</f>
        <v>Dr Ravikumar Ravindran</v>
      </c>
      <c r="L192" s="3" t="str">
        <f>'Master List'!O192</f>
        <v>Royal Gwent Hospital</v>
      </c>
      <c r="M192" s="3" t="str">
        <f>VLOOKUP(L192, 'CWM &amp; Location'!B:D, 3, FALSE)</f>
        <v>Newport</v>
      </c>
      <c r="N192" s="3" t="str">
        <f>IF('Master List'!Q192="", 'Master List'!P192, CONCATENATE('Master List'!P192, " / ", 'Master List'!Q192))</f>
        <v>General (Internal) Medicine / Respiratory Medicine</v>
      </c>
      <c r="O192" s="3" t="str">
        <f>'Master List'!R192</f>
        <v xml:space="preserve">Dr Andreea Alina Ionescu </v>
      </c>
      <c r="P192" s="3" t="str">
        <f>'Master List'!U192</f>
        <v>The Grange University Hospital / Royal Gwent Hospital</v>
      </c>
      <c r="Q192" s="3" t="str">
        <f>VLOOKUP(P192, 'CWM &amp; Location'!B:D, 3, FALSE)</f>
        <v>Cwmbran / Newport</v>
      </c>
      <c r="R192" s="3" t="str">
        <f>IF('Master List'!W192="", 'Master List'!V192, CONCATENATE('Master List'!V192, " / ", 'Master List'!W192))</f>
        <v>General Surgery / Upper Gastro-intestinal Surgery</v>
      </c>
      <c r="S192" s="3" t="str">
        <f>'Master List'!X192</f>
        <v>Mr Haritharan Nageswaran</v>
      </c>
      <c r="T192" s="5" t="str">
        <f>IF('Master List'!AA192="", "", 'Master List'!AA192)</f>
        <v/>
      </c>
      <c r="U192" s="5" t="str">
        <f>IF(T192="", "", VLOOKUP(T192, 'CWM &amp; Location'!B:D, 3, FALSE))</f>
        <v/>
      </c>
      <c r="V192" s="5" t="str">
        <f>IF('Master List'!AB192="", "", 'Master List'!AB192)</f>
        <v/>
      </c>
      <c r="W192" s="5" t="str">
        <f>IF('Master List'!AC192="", "", 'Master List'!AC192)</f>
        <v/>
      </c>
      <c r="X192" s="5" t="str">
        <f>IF('Master List'!AF192="", "Supervisor to be confirmed", 'Master List'!AF192)</f>
        <v>Dr Ryan Hobbs</v>
      </c>
      <c r="Y192" s="3" t="str">
        <f>'Master List'!AI192</f>
        <v xml:space="preserve">The Grange University Hospital </v>
      </c>
      <c r="Z192" s="3" t="str">
        <f>VLOOKUP(Y192, 'CWM &amp; Location'!B:D, 3, FALSE)</f>
        <v>Cwmbran</v>
      </c>
      <c r="AA192" s="3" t="str">
        <f>IF('Master List'!AK192="", 'Master List'!AJ192, CONCATENATE('Master List'!AJ192, " / ", 'Master List'!AK192))</f>
        <v>Emergency Medicine</v>
      </c>
      <c r="AB192" s="3" t="str">
        <f>'Master List'!AL192</f>
        <v>Dr Ryan Hobbs</v>
      </c>
      <c r="AC192" s="3" t="str">
        <f>'Master List'!AO192</f>
        <v>Nevill Hall Hospital</v>
      </c>
      <c r="AD192" s="5" t="str">
        <f>VLOOKUP(AC192, 'CWM &amp; Location'!B:D, 3, FALSE)</f>
        <v>Abergavenny</v>
      </c>
      <c r="AE192" s="3" t="str">
        <f>IF('Master List'!AQ192="", 'Master List'!AP192, CONCATENATE('Master List'!AP192, " / ", 'Master List'!AQ192))</f>
        <v>Geriatric Medicine / Gastroenterology</v>
      </c>
      <c r="AF192" s="3" t="str">
        <f>'Master List'!AR192</f>
        <v>Prof Nadin Haboubi</v>
      </c>
      <c r="AG192" s="3" t="str">
        <f>'Master List'!AU192</f>
        <v>The Grange University Hospital / Royal Gwent Hospital</v>
      </c>
      <c r="AH192" s="3" t="str">
        <f>VLOOKUP(AG192, 'CWM &amp; Location'!B:D, 3, FALSE)</f>
        <v>Cwmbran / Newport</v>
      </c>
      <c r="AI192" s="3" t="str">
        <f>IF('Master List'!AW192="", 'Master List'!AV192, CONCATENATE('Master List'!AV192, " / ", 'Master List'!AW192))</f>
        <v>Trauma and Orthopaedic Surgery</v>
      </c>
      <c r="AJ192" s="3" t="str">
        <f>'Master List'!AX192</f>
        <v>Mr Russell Walker</v>
      </c>
      <c r="AK192" s="5" t="str">
        <f>IF('Master List'!BA192="", "", 'Master List'!BA192)</f>
        <v/>
      </c>
      <c r="AL192" s="5" t="str">
        <f>IF(AK192="", "", VLOOKUP(AK192, 'CWM &amp; Location'!B:D, 3, FALSE))</f>
        <v/>
      </c>
      <c r="AM192" s="5" t="str">
        <f>IF('Master List'!BB192="", "", 'Master List'!BB192)</f>
        <v/>
      </c>
      <c r="AN192" s="5" t="str">
        <f>IF('Master List'!BC192="", "", 'Master List'!BC192)</f>
        <v/>
      </c>
    </row>
    <row r="193" spans="1:40" ht="29.25" customHeight="1" x14ac:dyDescent="0.25">
      <c r="A193" s="3" t="str">
        <f>'Master List'!A193</f>
        <v>FP</v>
      </c>
      <c r="B193" s="3" t="str">
        <f>'Master List'!D193</f>
        <v>FP/7A6/064c</v>
      </c>
      <c r="C193" s="3" t="str">
        <f>'Master List'!E193</f>
        <v>WAL/FP/064c</v>
      </c>
      <c r="D193" s="4">
        <v>1</v>
      </c>
      <c r="E193" s="71" t="str">
        <f>CONCATENATE("F1: ",J193,", ",N193,", ",R193,IF(V193="","",", "),IF(V193="","",V193),IF(V193="",""," ("),IF(V193="","",'Master List'!B193),IF(V193="","",")")," | F2: ",AA193,", ",AE193,", ",AI193,IF(AM193="","",", "),IF(AM193="","",AM193),IF(AM193="",""," ("),IF(AM193="","",'Master List'!C193),IF(AM193="","",")"))</f>
        <v>F1: General Surgery / Upper Gastro-intestinal Surgery, General (Internal) Medicine / Endocrinology and Diabetes Mellitus, General (Internal) Medicine / Respiratory Medicine | F2: Trauma and Orthopaedic Surgery, Emergency Medicine, Geriatric Medicine / Gastroenterology</v>
      </c>
      <c r="F193" s="5" t="str">
        <f>'Master List'!H193</f>
        <v>Aneurin Bevan University Health Board</v>
      </c>
      <c r="G193" s="5" t="str">
        <f>'Master List'!F193</f>
        <v>Mr Haritharan Nageswaran</v>
      </c>
      <c r="H193" s="3" t="str">
        <f>'Master List'!I193</f>
        <v>The Grange University Hospital / Royal Gwent Hospital</v>
      </c>
      <c r="I193" s="3" t="str">
        <f>VLOOKUP(H193, 'CWM &amp; Location'!B:D, 3, FALSE)</f>
        <v>Cwmbran / Newport</v>
      </c>
      <c r="J193" s="3" t="str">
        <f>IF('Master List'!K193="", 'Master List'!J193, CONCATENATE('Master List'!J193, " / ", 'Master List'!K193))</f>
        <v>General Surgery / Upper Gastro-intestinal Surgery</v>
      </c>
      <c r="K193" s="3" t="str">
        <f>'Master List'!L193</f>
        <v>Mr Haritharan Nageswaran</v>
      </c>
      <c r="L193" s="3" t="str">
        <f>'Master List'!O193</f>
        <v>Royal Gwent Hospital</v>
      </c>
      <c r="M193" s="3" t="str">
        <f>VLOOKUP(L193, 'CWM &amp; Location'!B:D, 3, FALSE)</f>
        <v>Newport</v>
      </c>
      <c r="N193" s="3" t="str">
        <f>IF('Master List'!Q193="", 'Master List'!P193, CONCATENATE('Master List'!P193, " / ", 'Master List'!Q193))</f>
        <v>General (Internal) Medicine / Endocrinology and Diabetes Mellitus</v>
      </c>
      <c r="O193" s="3" t="str">
        <f>'Master List'!R193</f>
        <v>Dr Ravikumar Ravindran</v>
      </c>
      <c r="P193" s="3" t="str">
        <f>'Master List'!U193</f>
        <v>Royal Gwent Hospital</v>
      </c>
      <c r="Q193" s="3" t="str">
        <f>VLOOKUP(P193, 'CWM &amp; Location'!B:D, 3, FALSE)</f>
        <v>Newport</v>
      </c>
      <c r="R193" s="3" t="str">
        <f>IF('Master List'!W193="", 'Master List'!V193, CONCATENATE('Master List'!V193, " / ", 'Master List'!W193))</f>
        <v>General (Internal) Medicine / Respiratory Medicine</v>
      </c>
      <c r="S193" s="3" t="str">
        <f>'Master List'!X193</f>
        <v xml:space="preserve">Dr Andreea Alina Ionescu </v>
      </c>
      <c r="T193" s="5" t="str">
        <f>IF('Master List'!AA193="", "", 'Master List'!AA193)</f>
        <v/>
      </c>
      <c r="U193" s="5" t="str">
        <f>IF(T193="", "", VLOOKUP(T193, 'CWM &amp; Location'!B:D, 3, FALSE))</f>
        <v/>
      </c>
      <c r="V193" s="5" t="str">
        <f>IF('Master List'!AB193="", "", 'Master List'!AB193)</f>
        <v/>
      </c>
      <c r="W193" s="5" t="str">
        <f>IF('Master List'!AC193="", "", 'Master List'!AC193)</f>
        <v/>
      </c>
      <c r="X193" s="5" t="str">
        <f>IF('Master List'!AF193="", "Supervisor to be confirmed", 'Master List'!AF193)</f>
        <v>Mr Russell Walker</v>
      </c>
      <c r="Y193" s="3" t="str">
        <f>'Master List'!AI193</f>
        <v>The Grange University Hospital / Royal Gwent Hospital</v>
      </c>
      <c r="Z193" s="3" t="str">
        <f>VLOOKUP(Y193, 'CWM &amp; Location'!B:D, 3, FALSE)</f>
        <v>Cwmbran / Newport</v>
      </c>
      <c r="AA193" s="3" t="str">
        <f>IF('Master List'!AK193="", 'Master List'!AJ193, CONCATENATE('Master List'!AJ193, " / ", 'Master List'!AK193))</f>
        <v>Trauma and Orthopaedic Surgery</v>
      </c>
      <c r="AB193" s="3" t="str">
        <f>'Master List'!AL193</f>
        <v>Mr Russell Walker</v>
      </c>
      <c r="AC193" s="3" t="str">
        <f>'Master List'!AO193</f>
        <v xml:space="preserve">The Grange University Hospital </v>
      </c>
      <c r="AD193" s="5" t="str">
        <f>VLOOKUP(AC193, 'CWM &amp; Location'!B:D, 3, FALSE)</f>
        <v>Cwmbran</v>
      </c>
      <c r="AE193" s="3" t="str">
        <f>IF('Master List'!AQ193="", 'Master List'!AP193, CONCATENATE('Master List'!AP193, " / ", 'Master List'!AQ193))</f>
        <v>Emergency Medicine</v>
      </c>
      <c r="AF193" s="3" t="str">
        <f>'Master List'!AR193</f>
        <v>Dr Ryan Hobbs</v>
      </c>
      <c r="AG193" s="3" t="str">
        <f>'Master List'!AU193</f>
        <v>Nevill Hall Hospital</v>
      </c>
      <c r="AH193" s="3" t="str">
        <f>VLOOKUP(AG193, 'CWM &amp; Location'!B:D, 3, FALSE)</f>
        <v>Abergavenny</v>
      </c>
      <c r="AI193" s="3" t="str">
        <f>IF('Master List'!AW193="", 'Master List'!AV193, CONCATENATE('Master List'!AV193, " / ", 'Master List'!AW193))</f>
        <v>Geriatric Medicine / Gastroenterology</v>
      </c>
      <c r="AJ193" s="3" t="str">
        <f>'Master List'!AX193</f>
        <v>Prof Nadin Haboubi</v>
      </c>
      <c r="AK193" s="5" t="str">
        <f>IF('Master List'!BA193="", "", 'Master List'!BA193)</f>
        <v/>
      </c>
      <c r="AL193" s="5" t="str">
        <f>IF(AK193="", "", VLOOKUP(AK193, 'CWM &amp; Location'!B:D, 3, FALSE))</f>
        <v/>
      </c>
      <c r="AM193" s="5" t="str">
        <f>IF('Master List'!BB193="", "", 'Master List'!BB193)</f>
        <v/>
      </c>
      <c r="AN193" s="5" t="str">
        <f>IF('Master List'!BC193="", "", 'Master List'!BC193)</f>
        <v/>
      </c>
    </row>
    <row r="194" spans="1:40" ht="29.25" customHeight="1" x14ac:dyDescent="0.25">
      <c r="A194" s="3" t="str">
        <f>'Master List'!A194</f>
        <v>FP</v>
      </c>
      <c r="B194" s="3" t="str">
        <f>'Master List'!D194</f>
        <v>FP/7A6/065a</v>
      </c>
      <c r="C194" s="3" t="str">
        <f>'Master List'!E194</f>
        <v>WAL/FP/065a</v>
      </c>
      <c r="D194" s="4">
        <v>1</v>
      </c>
      <c r="E194" s="71" t="str">
        <f>CONCATENATE("F1: ",J194,", ",N194,", ",R194,IF(V194="","",", "),IF(V194="","",V194),IF(V194="",""," ("),IF(V194="","",'Master List'!B194),IF(V194="","",")")," | F2: ",AA194,", ",AE194,", ",AI194,IF(AM194="","",", "),IF(AM194="","",AM194),IF(AM194="",""," ("),IF(AM194="","",'Master List'!C194),IF(AM194="","",")"))</f>
        <v>F1: General (Internal) Medicine / Geriatric Medicine, General Surgery / Upper Gastro-intestinal Surgery, General (Internal) Medicine / Gastroenterology | F2: General Surgery / Breast Surgery &amp; Endocrine Surgery, Anaesthetics / Critical Care, Emergency Medicine</v>
      </c>
      <c r="F194" s="5" t="str">
        <f>'Master List'!H194</f>
        <v>Aneurin Bevan University Health Board</v>
      </c>
      <c r="G194" s="5" t="str">
        <f>'Master List'!F194</f>
        <v xml:space="preserve">Dr Amit Sah </v>
      </c>
      <c r="H194" s="3" t="str">
        <f>'Master List'!I194</f>
        <v>Royal Gwent Hospital</v>
      </c>
      <c r="I194" s="3" t="str">
        <f>VLOOKUP(H194, 'CWM &amp; Location'!B:D, 3, FALSE)</f>
        <v>Newport</v>
      </c>
      <c r="J194" s="3" t="str">
        <f>IF('Master List'!K194="", 'Master List'!J194, CONCATENATE('Master List'!J194, " / ", 'Master List'!K194))</f>
        <v>General (Internal) Medicine / Geriatric Medicine</v>
      </c>
      <c r="K194" s="3" t="str">
        <f>'Master List'!L194</f>
        <v xml:space="preserve">Dr Amit Sah </v>
      </c>
      <c r="L194" s="3" t="str">
        <f>'Master List'!O194</f>
        <v>The Grange University Hospital / Royal Gwent Hospital</v>
      </c>
      <c r="M194" s="3" t="str">
        <f>VLOOKUP(L194, 'CWM &amp; Location'!B:D, 3, FALSE)</f>
        <v>Cwmbran / Newport</v>
      </c>
      <c r="N194" s="3" t="str">
        <f>IF('Master List'!Q194="", 'Master List'!P194, CONCATENATE('Master List'!P194, " / ", 'Master List'!Q194))</f>
        <v>General Surgery / Upper Gastro-intestinal Surgery</v>
      </c>
      <c r="O194" s="3" t="str">
        <f>'Master List'!R194</f>
        <v xml:space="preserve">Mr Shaukat Majid </v>
      </c>
      <c r="P194" s="3" t="str">
        <f>'Master List'!U194</f>
        <v xml:space="preserve">The Grange University Hospital </v>
      </c>
      <c r="Q194" s="3" t="str">
        <f>VLOOKUP(P194, 'CWM &amp; Location'!B:D, 3, FALSE)</f>
        <v>Cwmbran</v>
      </c>
      <c r="R194" s="3" t="str">
        <f>IF('Master List'!W194="", 'Master List'!V194, CONCATENATE('Master List'!V194, " / ", 'Master List'!W194))</f>
        <v>General (Internal) Medicine / Gastroenterology</v>
      </c>
      <c r="S194" s="3" t="str">
        <f>'Master List'!X194</f>
        <v xml:space="preserve">Dr Nimal Balaratnam </v>
      </c>
      <c r="T194" s="5" t="str">
        <f>IF('Master List'!AA194="", "", 'Master List'!AA194)</f>
        <v/>
      </c>
      <c r="U194" s="5" t="str">
        <f>IF(T194="", "", VLOOKUP(T194, 'CWM &amp; Location'!B:D, 3, FALSE))</f>
        <v/>
      </c>
      <c r="V194" s="5" t="str">
        <f>IF('Master List'!AB194="", "", 'Master List'!AB194)</f>
        <v/>
      </c>
      <c r="W194" s="5" t="str">
        <f>IF('Master List'!AC194="", "", 'Master List'!AC194)</f>
        <v/>
      </c>
      <c r="X194" s="5" t="str">
        <f>IF('Master List'!AF194="", "Supervisor to be confirmed", 'Master List'!AF194)</f>
        <v>Mr Phil Holland</v>
      </c>
      <c r="Y194" s="3" t="str">
        <f>'Master List'!AI194</f>
        <v xml:space="preserve">The Grange University Hospital </v>
      </c>
      <c r="Z194" s="3" t="str">
        <f>VLOOKUP(Y194, 'CWM &amp; Location'!B:D, 3, FALSE)</f>
        <v>Cwmbran</v>
      </c>
      <c r="AA194" s="3" t="str">
        <f>IF('Master List'!AK194="", 'Master List'!AJ194, CONCATENATE('Master List'!AJ194, " / ", 'Master List'!AK194))</f>
        <v>General Surgery / Breast Surgery &amp; Endocrine Surgery</v>
      </c>
      <c r="AB194" s="3" t="str">
        <f>'Master List'!AL194</f>
        <v>Mr Phil Holland</v>
      </c>
      <c r="AC194" s="3" t="str">
        <f>'Master List'!AO194</f>
        <v xml:space="preserve">The Grange University Hospital </v>
      </c>
      <c r="AD194" s="5" t="str">
        <f>VLOOKUP(AC194, 'CWM &amp; Location'!B:D, 3, FALSE)</f>
        <v>Cwmbran</v>
      </c>
      <c r="AE194" s="3" t="str">
        <f>IF('Master List'!AQ194="", 'Master List'!AP194, CONCATENATE('Master List'!AP194, " / ", 'Master List'!AQ194))</f>
        <v>Anaesthetics / Critical Care</v>
      </c>
      <c r="AF194" s="3" t="str">
        <f>'Master List'!AR194</f>
        <v>Dr Tom Moses</v>
      </c>
      <c r="AG194" s="3" t="str">
        <f>'Master List'!AU194</f>
        <v xml:space="preserve">The Grange University Hospital </v>
      </c>
      <c r="AH194" s="3" t="str">
        <f>VLOOKUP(AG194, 'CWM &amp; Location'!B:D, 3, FALSE)</f>
        <v>Cwmbran</v>
      </c>
      <c r="AI194" s="3" t="str">
        <f>IF('Master List'!AW194="", 'Master List'!AV194, CONCATENATE('Master List'!AV194, " / ", 'Master List'!AW194))</f>
        <v>Emergency Medicine</v>
      </c>
      <c r="AJ194" s="3" t="str">
        <f>'Master List'!AX194</f>
        <v>Dr Sally Jones</v>
      </c>
      <c r="AK194" s="5" t="str">
        <f>IF('Master List'!BA194="", "", 'Master List'!BA194)</f>
        <v/>
      </c>
      <c r="AL194" s="5" t="str">
        <f>IF(AK194="", "", VLOOKUP(AK194, 'CWM &amp; Location'!B:D, 3, FALSE))</f>
        <v/>
      </c>
      <c r="AM194" s="5" t="str">
        <f>IF('Master List'!BB194="", "", 'Master List'!BB194)</f>
        <v/>
      </c>
      <c r="AN194" s="5" t="str">
        <f>IF('Master List'!BC194="", "", 'Master List'!BC194)</f>
        <v/>
      </c>
    </row>
    <row r="195" spans="1:40" ht="29.25" customHeight="1" x14ac:dyDescent="0.25">
      <c r="A195" s="3" t="str">
        <f>'Master List'!A195</f>
        <v>FP</v>
      </c>
      <c r="B195" s="3" t="str">
        <f>'Master List'!D195</f>
        <v>FP/7A6/065b</v>
      </c>
      <c r="C195" s="3" t="str">
        <f>'Master List'!E195</f>
        <v>WAL/FP/065b</v>
      </c>
      <c r="D195" s="4">
        <v>1</v>
      </c>
      <c r="E195" s="71" t="str">
        <f>CONCATENATE("F1: ",J195,", ",N195,", ",R195,IF(V195="","",", "),IF(V195="","",V195),IF(V195="",""," ("),IF(V195="","",'Master List'!B195),IF(V195="","",")")," | F2: ",AA195,", ",AE195,", ",AI195,IF(AM195="","",", "),IF(AM195="","",AM195),IF(AM195="",""," ("),IF(AM195="","",'Master List'!C195),IF(AM195="","",")"))</f>
        <v>F1: General (Internal) Medicine / Gastroenterology, General (Internal) Medicine / Geriatric Medicine, General Surgery / Upper Gastro-intestinal Surgery | F2: Emergency Medicine, General Surgery / Breast Surgery &amp; Endocrine Surgery, Anaesthetics / Critical Care</v>
      </c>
      <c r="F195" s="5" t="str">
        <f>'Master List'!H195</f>
        <v>Aneurin Bevan University Health Board</v>
      </c>
      <c r="G195" s="5" t="str">
        <f>'Master List'!F195</f>
        <v xml:space="preserve">Dr Nimal Balaratnam </v>
      </c>
      <c r="H195" s="3" t="str">
        <f>'Master List'!I195</f>
        <v xml:space="preserve">The Grange University Hospital </v>
      </c>
      <c r="I195" s="3" t="str">
        <f>VLOOKUP(H195, 'CWM &amp; Location'!B:D, 3, FALSE)</f>
        <v>Cwmbran</v>
      </c>
      <c r="J195" s="3" t="str">
        <f>IF('Master List'!K195="", 'Master List'!J195, CONCATENATE('Master List'!J195, " / ", 'Master List'!K195))</f>
        <v>General (Internal) Medicine / Gastroenterology</v>
      </c>
      <c r="K195" s="3" t="str">
        <f>'Master List'!L195</f>
        <v xml:space="preserve">Dr Nimal Balaratnam </v>
      </c>
      <c r="L195" s="3" t="str">
        <f>'Master List'!O195</f>
        <v>Royal Gwent Hospital</v>
      </c>
      <c r="M195" s="3" t="str">
        <f>VLOOKUP(L195, 'CWM &amp; Location'!B:D, 3, FALSE)</f>
        <v>Newport</v>
      </c>
      <c r="N195" s="3" t="str">
        <f>IF('Master List'!Q195="", 'Master List'!P195, CONCATENATE('Master List'!P195, " / ", 'Master List'!Q195))</f>
        <v>General (Internal) Medicine / Geriatric Medicine</v>
      </c>
      <c r="O195" s="3" t="str">
        <f>'Master List'!R195</f>
        <v xml:space="preserve">Dr Amit Sah </v>
      </c>
      <c r="P195" s="3" t="str">
        <f>'Master List'!U195</f>
        <v>The Grange University Hospital / Royal Gwent Hospital</v>
      </c>
      <c r="Q195" s="3" t="str">
        <f>VLOOKUP(P195, 'CWM &amp; Location'!B:D, 3, FALSE)</f>
        <v>Cwmbran / Newport</v>
      </c>
      <c r="R195" s="3" t="str">
        <f>IF('Master List'!W195="", 'Master List'!V195, CONCATENATE('Master List'!V195, " / ", 'Master List'!W195))</f>
        <v>General Surgery / Upper Gastro-intestinal Surgery</v>
      </c>
      <c r="S195" s="3" t="str">
        <f>'Master List'!X195</f>
        <v xml:space="preserve">Mr Shaukat Majid </v>
      </c>
      <c r="T195" s="5" t="str">
        <f>IF('Master List'!AA195="", "", 'Master List'!AA195)</f>
        <v/>
      </c>
      <c r="U195" s="5" t="str">
        <f>IF(T195="", "", VLOOKUP(T195, 'CWM &amp; Location'!B:D, 3, FALSE))</f>
        <v/>
      </c>
      <c r="V195" s="5" t="str">
        <f>IF('Master List'!AB195="", "", 'Master List'!AB195)</f>
        <v/>
      </c>
      <c r="W195" s="5" t="str">
        <f>IF('Master List'!AC195="", "", 'Master List'!AC195)</f>
        <v/>
      </c>
      <c r="X195" s="5" t="str">
        <f>IF('Master List'!AF195="", "Supervisor to be confirmed", 'Master List'!AF195)</f>
        <v>Dr Sally Jones</v>
      </c>
      <c r="Y195" s="3" t="str">
        <f>'Master List'!AI195</f>
        <v xml:space="preserve">The Grange University Hospital </v>
      </c>
      <c r="Z195" s="3" t="str">
        <f>VLOOKUP(Y195, 'CWM &amp; Location'!B:D, 3, FALSE)</f>
        <v>Cwmbran</v>
      </c>
      <c r="AA195" s="3" t="str">
        <f>IF('Master List'!AK195="", 'Master List'!AJ195, CONCATENATE('Master List'!AJ195, " / ", 'Master List'!AK195))</f>
        <v>Emergency Medicine</v>
      </c>
      <c r="AB195" s="3" t="str">
        <f>'Master List'!AL195</f>
        <v>Dr Sally Jones</v>
      </c>
      <c r="AC195" s="3" t="str">
        <f>'Master List'!AO195</f>
        <v xml:space="preserve">The Grange University Hospital </v>
      </c>
      <c r="AD195" s="5" t="str">
        <f>VLOOKUP(AC195, 'CWM &amp; Location'!B:D, 3, FALSE)</f>
        <v>Cwmbran</v>
      </c>
      <c r="AE195" s="3" t="str">
        <f>IF('Master List'!AQ195="", 'Master List'!AP195, CONCATENATE('Master List'!AP195, " / ", 'Master List'!AQ195))</f>
        <v>General Surgery / Breast Surgery &amp; Endocrine Surgery</v>
      </c>
      <c r="AF195" s="3" t="str">
        <f>'Master List'!AR195</f>
        <v>Mr Phil Holland</v>
      </c>
      <c r="AG195" s="3" t="str">
        <f>'Master List'!AU195</f>
        <v xml:space="preserve">The Grange University Hospital </v>
      </c>
      <c r="AH195" s="3" t="str">
        <f>VLOOKUP(AG195, 'CWM &amp; Location'!B:D, 3, FALSE)</f>
        <v>Cwmbran</v>
      </c>
      <c r="AI195" s="3" t="str">
        <f>IF('Master List'!AW195="", 'Master List'!AV195, CONCATENATE('Master List'!AV195, " / ", 'Master List'!AW195))</f>
        <v>Anaesthetics / Critical Care</v>
      </c>
      <c r="AJ195" s="3" t="str">
        <f>'Master List'!AX195</f>
        <v>Dr Tom Moses</v>
      </c>
      <c r="AK195" s="5" t="str">
        <f>IF('Master List'!BA195="", "", 'Master List'!BA195)</f>
        <v/>
      </c>
      <c r="AL195" s="5" t="str">
        <f>IF(AK195="", "", VLOOKUP(AK195, 'CWM &amp; Location'!B:D, 3, FALSE))</f>
        <v/>
      </c>
      <c r="AM195" s="5" t="str">
        <f>IF('Master List'!BB195="", "", 'Master List'!BB195)</f>
        <v/>
      </c>
      <c r="AN195" s="5" t="str">
        <f>IF('Master List'!BC195="", "", 'Master List'!BC195)</f>
        <v/>
      </c>
    </row>
    <row r="196" spans="1:40" ht="29.25" customHeight="1" x14ac:dyDescent="0.25">
      <c r="A196" s="3" t="str">
        <f>'Master List'!A196</f>
        <v>FP</v>
      </c>
      <c r="B196" s="3" t="str">
        <f>'Master List'!D196</f>
        <v>FP/7A6/065c</v>
      </c>
      <c r="C196" s="3" t="str">
        <f>'Master List'!E196</f>
        <v>WAL/FP/065c</v>
      </c>
      <c r="D196" s="4">
        <v>1</v>
      </c>
      <c r="E196" s="71" t="str">
        <f>CONCATENATE("F1: ",J196,", ",N196,", ",R196,IF(V196="","",", "),IF(V196="","",V196),IF(V196="",""," ("),IF(V196="","",'Master List'!B196),IF(V196="","",")")," | F2: ",AA196,", ",AE196,", ",AI196,IF(AM196="","",", "),IF(AM196="","",AM196),IF(AM196="",""," ("),IF(AM196="","",'Master List'!C196),IF(AM196="","",")"))</f>
        <v>F1: General Surgery / Upper Gastro-intestinal Surgery, General (Internal) Medicine / Gastroenterology, General (Internal) Medicine / Geriatric Medicine | F2: Anaesthetics / Critical Care, Emergency Medicine, General Surgery / Breast Surgery &amp; Endocrine Surgery</v>
      </c>
      <c r="F196" s="5" t="str">
        <f>'Master List'!H196</f>
        <v>Aneurin Bevan University Health Board</v>
      </c>
      <c r="G196" s="5" t="str">
        <f>'Master List'!F196</f>
        <v xml:space="preserve">Mr Shaukat Majid </v>
      </c>
      <c r="H196" s="3" t="str">
        <f>'Master List'!I196</f>
        <v>The Grange University Hospital / Royal Gwent Hospital</v>
      </c>
      <c r="I196" s="3" t="str">
        <f>VLOOKUP(H196, 'CWM &amp; Location'!B:D, 3, FALSE)</f>
        <v>Cwmbran / Newport</v>
      </c>
      <c r="J196" s="3" t="str">
        <f>IF('Master List'!K196="", 'Master List'!J196, CONCATENATE('Master List'!J196, " / ", 'Master List'!K196))</f>
        <v>General Surgery / Upper Gastro-intestinal Surgery</v>
      </c>
      <c r="K196" s="3" t="str">
        <f>'Master List'!L196</f>
        <v xml:space="preserve">Mr Shaukat Majid </v>
      </c>
      <c r="L196" s="3" t="str">
        <f>'Master List'!O196</f>
        <v xml:space="preserve">The Grange University Hospital </v>
      </c>
      <c r="M196" s="3" t="str">
        <f>VLOOKUP(L196, 'CWM &amp; Location'!B:D, 3, FALSE)</f>
        <v>Cwmbran</v>
      </c>
      <c r="N196" s="3" t="str">
        <f>IF('Master List'!Q196="", 'Master List'!P196, CONCATENATE('Master List'!P196, " / ", 'Master List'!Q196))</f>
        <v>General (Internal) Medicine / Gastroenterology</v>
      </c>
      <c r="O196" s="3" t="str">
        <f>'Master List'!R196</f>
        <v xml:space="preserve">Dr Nimal Balaratnam </v>
      </c>
      <c r="P196" s="3" t="str">
        <f>'Master List'!U196</f>
        <v>Royal Gwent Hospital</v>
      </c>
      <c r="Q196" s="3" t="str">
        <f>VLOOKUP(P196, 'CWM &amp; Location'!B:D, 3, FALSE)</f>
        <v>Newport</v>
      </c>
      <c r="R196" s="3" t="str">
        <f>IF('Master List'!W196="", 'Master List'!V196, CONCATENATE('Master List'!V196, " / ", 'Master List'!W196))</f>
        <v>General (Internal) Medicine / Geriatric Medicine</v>
      </c>
      <c r="S196" s="3" t="str">
        <f>'Master List'!X196</f>
        <v xml:space="preserve">Dr Amit Sah </v>
      </c>
      <c r="T196" s="5" t="str">
        <f>IF('Master List'!AA196="", "", 'Master List'!AA196)</f>
        <v/>
      </c>
      <c r="U196" s="5" t="str">
        <f>IF(T196="", "", VLOOKUP(T196, 'CWM &amp; Location'!B:D, 3, FALSE))</f>
        <v/>
      </c>
      <c r="V196" s="5" t="str">
        <f>IF('Master List'!AB196="", "", 'Master List'!AB196)</f>
        <v/>
      </c>
      <c r="W196" s="5" t="str">
        <f>IF('Master List'!AC196="", "", 'Master List'!AC196)</f>
        <v/>
      </c>
      <c r="X196" s="5" t="str">
        <f>IF('Master List'!AF196="", "Supervisor to be confirmed", 'Master List'!AF196)</f>
        <v>Dr Tom Moses</v>
      </c>
      <c r="Y196" s="3" t="str">
        <f>'Master List'!AI196</f>
        <v xml:space="preserve">The Grange University Hospital </v>
      </c>
      <c r="Z196" s="3" t="str">
        <f>VLOOKUP(Y196, 'CWM &amp; Location'!B:D, 3, FALSE)</f>
        <v>Cwmbran</v>
      </c>
      <c r="AA196" s="3" t="str">
        <f>IF('Master List'!AK196="", 'Master List'!AJ196, CONCATENATE('Master List'!AJ196, " / ", 'Master List'!AK196))</f>
        <v>Anaesthetics / Critical Care</v>
      </c>
      <c r="AB196" s="3" t="str">
        <f>'Master List'!AL196</f>
        <v>Dr Tom Moses</v>
      </c>
      <c r="AC196" s="3" t="str">
        <f>'Master List'!AO196</f>
        <v xml:space="preserve">The Grange University Hospital </v>
      </c>
      <c r="AD196" s="5" t="str">
        <f>VLOOKUP(AC196, 'CWM &amp; Location'!B:D, 3, FALSE)</f>
        <v>Cwmbran</v>
      </c>
      <c r="AE196" s="3" t="str">
        <f>IF('Master List'!AQ196="", 'Master List'!AP196, CONCATENATE('Master List'!AP196, " / ", 'Master List'!AQ196))</f>
        <v>Emergency Medicine</v>
      </c>
      <c r="AF196" s="3" t="str">
        <f>'Master List'!AR196</f>
        <v>Dr Sally Jones</v>
      </c>
      <c r="AG196" s="3" t="str">
        <f>'Master List'!AU196</f>
        <v xml:space="preserve">The Grange University Hospital </v>
      </c>
      <c r="AH196" s="3" t="str">
        <f>VLOOKUP(AG196, 'CWM &amp; Location'!B:D, 3, FALSE)</f>
        <v>Cwmbran</v>
      </c>
      <c r="AI196" s="3" t="str">
        <f>IF('Master List'!AW196="", 'Master List'!AV196, CONCATENATE('Master List'!AV196, " / ", 'Master List'!AW196))</f>
        <v>General Surgery / Breast Surgery &amp; Endocrine Surgery</v>
      </c>
      <c r="AJ196" s="3" t="str">
        <f>'Master List'!AX196</f>
        <v>Mr Phil Holland</v>
      </c>
      <c r="AK196" s="5" t="str">
        <f>IF('Master List'!BA196="", "", 'Master List'!BA196)</f>
        <v/>
      </c>
      <c r="AL196" s="5" t="str">
        <f>IF(AK196="", "", VLOOKUP(AK196, 'CWM &amp; Location'!B:D, 3, FALSE))</f>
        <v/>
      </c>
      <c r="AM196" s="5" t="str">
        <f>IF('Master List'!BB196="", "", 'Master List'!BB196)</f>
        <v/>
      </c>
      <c r="AN196" s="5" t="str">
        <f>IF('Master List'!BC196="", "", 'Master List'!BC196)</f>
        <v/>
      </c>
    </row>
    <row r="197" spans="1:40" ht="29.25" customHeight="1" x14ac:dyDescent="0.25">
      <c r="A197" s="3" t="str">
        <f>'Master List'!A197</f>
        <v>FP</v>
      </c>
      <c r="B197" s="3" t="str">
        <f>'Master List'!D197</f>
        <v>FP/7A6/066a</v>
      </c>
      <c r="C197" s="3" t="str">
        <f>'Master List'!E197</f>
        <v>WAL/FP/066a</v>
      </c>
      <c r="D197" s="4">
        <v>1</v>
      </c>
      <c r="E197" s="71" t="str">
        <f>CONCATENATE("F1: ",J197,", ",N197,", ",R197,IF(V197="","",", "),IF(V197="","",V197),IF(V197="",""," ("),IF(V197="","",'Master List'!B197),IF(V197="","",")")," | F2: ",AA197,", ",AE197,", ",AI197,IF(AM197="","",", "),IF(AM197="","",AM197),IF(AM197="",""," ("),IF(AM197="","",'Master List'!C197),IF(AM197="","",")"))</f>
        <v>F1: General (Internal) Medicine / Gastroenterology, General Surgery / Colorectal Surgery, Paediatrics | F2: Acute internal Medicine, General (Internal) Medicine / Geriatric Medicine, Emergency Medicine</v>
      </c>
      <c r="F197" s="5" t="str">
        <f>'Master List'!H197</f>
        <v>Aneurin Bevan University Health Board</v>
      </c>
      <c r="G197" s="5" t="str">
        <f>'Master List'!F197</f>
        <v xml:space="preserve">Dr Marek Czajkowski </v>
      </c>
      <c r="H197" s="3" t="str">
        <f>'Master List'!I197</f>
        <v xml:space="preserve">The Grange University Hospital </v>
      </c>
      <c r="I197" s="3" t="str">
        <f>VLOOKUP(H197, 'CWM &amp; Location'!B:D, 3, FALSE)</f>
        <v>Cwmbran</v>
      </c>
      <c r="J197" s="3" t="str">
        <f>IF('Master List'!K197="", 'Master List'!J197, CONCATENATE('Master List'!J197, " / ", 'Master List'!K197))</f>
        <v>General (Internal) Medicine / Gastroenterology</v>
      </c>
      <c r="K197" s="3" t="str">
        <f>'Master List'!L197</f>
        <v xml:space="preserve">Dr Marek Czajkowski </v>
      </c>
      <c r="L197" s="3" t="str">
        <f>'Master List'!O197</f>
        <v>The Grange University Hospital / Royal Gwent Hospital</v>
      </c>
      <c r="M197" s="3" t="str">
        <f>VLOOKUP(L197, 'CWM &amp; Location'!B:D, 3, FALSE)</f>
        <v>Cwmbran / Newport</v>
      </c>
      <c r="N197" s="3" t="str">
        <f>IF('Master List'!Q197="", 'Master List'!P197, CONCATENATE('Master List'!P197, " / ", 'Master List'!Q197))</f>
        <v>General Surgery / Colorectal Surgery</v>
      </c>
      <c r="O197" s="3" t="str">
        <f>'Master List'!R197</f>
        <v xml:space="preserve">Mr Keshav Swarnkar </v>
      </c>
      <c r="P197" s="3" t="str">
        <f>'Master List'!U197</f>
        <v xml:space="preserve">The Grange University Hospital </v>
      </c>
      <c r="Q197" s="3" t="str">
        <f>VLOOKUP(P197, 'CWM &amp; Location'!B:D, 3, FALSE)</f>
        <v>Cwmbran</v>
      </c>
      <c r="R197" s="3" t="str">
        <f>IF('Master List'!W197="", 'Master List'!V197, CONCATENATE('Master List'!V197, " / ", 'Master List'!W197))</f>
        <v>Paediatrics</v>
      </c>
      <c r="S197" s="3" t="str">
        <f>'Master List'!X197</f>
        <v>Dr Ramya Venkataramakrishnan</v>
      </c>
      <c r="T197" s="5" t="str">
        <f>IF('Master List'!AA197="", "", 'Master List'!AA197)</f>
        <v/>
      </c>
      <c r="U197" s="5" t="str">
        <f>IF(T197="", "", VLOOKUP(T197, 'CWM &amp; Location'!B:D, 3, FALSE))</f>
        <v/>
      </c>
      <c r="V197" s="5" t="str">
        <f>IF('Master List'!AB197="", "", 'Master List'!AB197)</f>
        <v/>
      </c>
      <c r="W197" s="5" t="str">
        <f>IF('Master List'!AC197="", "", 'Master List'!AC197)</f>
        <v/>
      </c>
      <c r="X197" s="5" t="str">
        <f>IF('Master List'!AF197="", "Supervisor to be confirmed", 'Master List'!AF197)</f>
        <v>Dr Haris Saleem</v>
      </c>
      <c r="Y197" s="3" t="str">
        <f>'Master List'!AI197</f>
        <v>Royal Gwent Hospital</v>
      </c>
      <c r="Z197" s="3" t="str">
        <f>VLOOKUP(Y197, 'CWM &amp; Location'!B:D, 3, FALSE)</f>
        <v>Newport</v>
      </c>
      <c r="AA197" s="3" t="str">
        <f>IF('Master List'!AK197="", 'Master List'!AJ197, CONCATENATE('Master List'!AJ197, " / ", 'Master List'!AK197))</f>
        <v>Acute internal Medicine</v>
      </c>
      <c r="AB197" s="3" t="str">
        <f>'Master List'!AL197</f>
        <v>Dr Haris Saleem</v>
      </c>
      <c r="AC197" s="3" t="str">
        <f>'Master List'!AO197</f>
        <v>Royal Gwent Hospital</v>
      </c>
      <c r="AD197" s="5" t="str">
        <f>VLOOKUP(AC197, 'CWM &amp; Location'!B:D, 3, FALSE)</f>
        <v>Newport</v>
      </c>
      <c r="AE197" s="3" t="str">
        <f>IF('Master List'!AQ197="", 'Master List'!AP197, CONCATENATE('Master List'!AP197, " / ", 'Master List'!AQ197))</f>
        <v>General (Internal) Medicine / Geriatric Medicine</v>
      </c>
      <c r="AF197" s="3" t="str">
        <f>'Master List'!AR197</f>
        <v>Dr Sanjeev Vasishta</v>
      </c>
      <c r="AG197" s="3" t="str">
        <f>'Master List'!AU197</f>
        <v xml:space="preserve">The Grange University Hospital </v>
      </c>
      <c r="AH197" s="3" t="str">
        <f>VLOOKUP(AG197, 'CWM &amp; Location'!B:D, 3, FALSE)</f>
        <v>Cwmbran</v>
      </c>
      <c r="AI197" s="3" t="str">
        <f>IF('Master List'!AW197="", 'Master List'!AV197, CONCATENATE('Master List'!AV197, " / ", 'Master List'!AW197))</f>
        <v>Emergency Medicine</v>
      </c>
      <c r="AJ197" s="3" t="str">
        <f>'Master List'!AX197</f>
        <v>Dr Lynne Sutton</v>
      </c>
      <c r="AK197" s="5" t="str">
        <f>IF('Master List'!BA197="", "", 'Master List'!BA197)</f>
        <v/>
      </c>
      <c r="AL197" s="5" t="str">
        <f>IF(AK197="", "", VLOOKUP(AK197, 'CWM &amp; Location'!B:D, 3, FALSE))</f>
        <v/>
      </c>
      <c r="AM197" s="5" t="str">
        <f>IF('Master List'!BB197="", "", 'Master List'!BB197)</f>
        <v/>
      </c>
      <c r="AN197" s="5" t="str">
        <f>IF('Master List'!BC197="", "", 'Master List'!BC197)</f>
        <v/>
      </c>
    </row>
    <row r="198" spans="1:40" ht="29.25" customHeight="1" x14ac:dyDescent="0.25">
      <c r="A198" s="3" t="str">
        <f>'Master List'!A198</f>
        <v>FP</v>
      </c>
      <c r="B198" s="3" t="str">
        <f>'Master List'!D198</f>
        <v>FP/7A6/066b</v>
      </c>
      <c r="C198" s="3" t="str">
        <f>'Master List'!E198</f>
        <v>WAL/FP/066b</v>
      </c>
      <c r="D198" s="4">
        <v>1</v>
      </c>
      <c r="E198" s="71" t="str">
        <f>CONCATENATE("F1: ",J198,", ",N198,", ",R198,IF(V198="","",", "),IF(V198="","",V198),IF(V198="",""," ("),IF(V198="","",'Master List'!B198),IF(V198="","",")")," | F2: ",AA198,", ",AE198,", ",AI198,IF(AM198="","",", "),IF(AM198="","",AM198),IF(AM198="",""," ("),IF(AM198="","",'Master List'!C198),IF(AM198="","",")"))</f>
        <v>F1: Paediatrics, General (Internal) Medicine / Gastroenterology, General Surgery / Colorectal Surgery | F2: Emergency Medicine, Acute internal Medicine, General (Internal) Medicine / Geriatric Medicine</v>
      </c>
      <c r="F198" s="5" t="str">
        <f>'Master List'!H198</f>
        <v>Aneurin Bevan University Health Board</v>
      </c>
      <c r="G198" s="5" t="str">
        <f>'Master List'!F198</f>
        <v>Dr Ramya Venkataramakrishnan</v>
      </c>
      <c r="H198" s="3" t="str">
        <f>'Master List'!I198</f>
        <v xml:space="preserve">The Grange University Hospital </v>
      </c>
      <c r="I198" s="3" t="str">
        <f>VLOOKUP(H198, 'CWM &amp; Location'!B:D, 3, FALSE)</f>
        <v>Cwmbran</v>
      </c>
      <c r="J198" s="3" t="str">
        <f>IF('Master List'!K198="", 'Master List'!J198, CONCATENATE('Master List'!J198, " / ", 'Master List'!K198))</f>
        <v>Paediatrics</v>
      </c>
      <c r="K198" s="3" t="str">
        <f>'Master List'!L198</f>
        <v>Dr Ramya Venkataramakrishnan</v>
      </c>
      <c r="L198" s="3" t="str">
        <f>'Master List'!O198</f>
        <v xml:space="preserve">The Grange University Hospital </v>
      </c>
      <c r="M198" s="3" t="str">
        <f>VLOOKUP(L198, 'CWM &amp; Location'!B:D, 3, FALSE)</f>
        <v>Cwmbran</v>
      </c>
      <c r="N198" s="3" t="str">
        <f>IF('Master List'!Q198="", 'Master List'!P198, CONCATENATE('Master List'!P198, " / ", 'Master List'!Q198))</f>
        <v>General (Internal) Medicine / Gastroenterology</v>
      </c>
      <c r="O198" s="3" t="str">
        <f>'Master List'!R198</f>
        <v xml:space="preserve">Dr Marek Czajkowski </v>
      </c>
      <c r="P198" s="3" t="str">
        <f>'Master List'!U198</f>
        <v>The Grange University Hospital / Royal Gwent Hospital</v>
      </c>
      <c r="Q198" s="3" t="str">
        <f>VLOOKUP(P198, 'CWM &amp; Location'!B:D, 3, FALSE)</f>
        <v>Cwmbran / Newport</v>
      </c>
      <c r="R198" s="3" t="str">
        <f>IF('Master List'!W198="", 'Master List'!V198, CONCATENATE('Master List'!V198, " / ", 'Master List'!W198))</f>
        <v>General Surgery / Colorectal Surgery</v>
      </c>
      <c r="S198" s="3" t="str">
        <f>'Master List'!X198</f>
        <v xml:space="preserve">Mr Keshav Swarnkar </v>
      </c>
      <c r="T198" s="5" t="str">
        <f>IF('Master List'!AA198="", "", 'Master List'!AA198)</f>
        <v/>
      </c>
      <c r="U198" s="5" t="str">
        <f>IF(T198="", "", VLOOKUP(T198, 'CWM &amp; Location'!B:D, 3, FALSE))</f>
        <v/>
      </c>
      <c r="V198" s="5" t="str">
        <f>IF('Master List'!AB198="", "", 'Master List'!AB198)</f>
        <v/>
      </c>
      <c r="W198" s="5" t="str">
        <f>IF('Master List'!AC198="", "", 'Master List'!AC198)</f>
        <v/>
      </c>
      <c r="X198" s="5" t="str">
        <f>IF('Master List'!AF198="", "Supervisor to be confirmed", 'Master List'!AF198)</f>
        <v>Dr Lynne Sutton</v>
      </c>
      <c r="Y198" s="3" t="str">
        <f>'Master List'!AI198</f>
        <v xml:space="preserve">The Grange University Hospital </v>
      </c>
      <c r="Z198" s="3" t="str">
        <f>VLOOKUP(Y198, 'CWM &amp; Location'!B:D, 3, FALSE)</f>
        <v>Cwmbran</v>
      </c>
      <c r="AA198" s="3" t="str">
        <f>IF('Master List'!AK198="", 'Master List'!AJ198, CONCATENATE('Master List'!AJ198, " / ", 'Master List'!AK198))</f>
        <v>Emergency Medicine</v>
      </c>
      <c r="AB198" s="3" t="str">
        <f>'Master List'!AL198</f>
        <v>Dr Lynne Sutton</v>
      </c>
      <c r="AC198" s="3" t="str">
        <f>'Master List'!AO198</f>
        <v>Royal Gwent Hospital</v>
      </c>
      <c r="AD198" s="5" t="str">
        <f>VLOOKUP(AC198, 'CWM &amp; Location'!B:D, 3, FALSE)</f>
        <v>Newport</v>
      </c>
      <c r="AE198" s="3" t="str">
        <f>IF('Master List'!AQ198="", 'Master List'!AP198, CONCATENATE('Master List'!AP198, " / ", 'Master List'!AQ198))</f>
        <v>Acute internal Medicine</v>
      </c>
      <c r="AF198" s="3" t="str">
        <f>'Master List'!AR198</f>
        <v>Dr Haris Saleem</v>
      </c>
      <c r="AG198" s="3" t="str">
        <f>'Master List'!AU198</f>
        <v>Royal Gwent Hospital</v>
      </c>
      <c r="AH198" s="3" t="str">
        <f>VLOOKUP(AG198, 'CWM &amp; Location'!B:D, 3, FALSE)</f>
        <v>Newport</v>
      </c>
      <c r="AI198" s="3" t="str">
        <f>IF('Master List'!AW198="", 'Master List'!AV198, CONCATENATE('Master List'!AV198, " / ", 'Master List'!AW198))</f>
        <v>General (Internal) Medicine / Geriatric Medicine</v>
      </c>
      <c r="AJ198" s="3" t="str">
        <f>'Master List'!AX198</f>
        <v>Dr Sanjeev Vasishta</v>
      </c>
      <c r="AK198" s="5" t="str">
        <f>IF('Master List'!BA198="", "", 'Master List'!BA198)</f>
        <v/>
      </c>
      <c r="AL198" s="5" t="str">
        <f>IF(AK198="", "", VLOOKUP(AK198, 'CWM &amp; Location'!B:D, 3, FALSE))</f>
        <v/>
      </c>
      <c r="AM198" s="5" t="str">
        <f>IF('Master List'!BB198="", "", 'Master List'!BB198)</f>
        <v/>
      </c>
      <c r="AN198" s="5" t="str">
        <f>IF('Master List'!BC198="", "", 'Master List'!BC198)</f>
        <v/>
      </c>
    </row>
    <row r="199" spans="1:40" ht="29.25" customHeight="1" x14ac:dyDescent="0.25">
      <c r="A199" s="3" t="str">
        <f>'Master List'!A199</f>
        <v>FP</v>
      </c>
      <c r="B199" s="3" t="str">
        <f>'Master List'!D199</f>
        <v>FP/7A6/066c</v>
      </c>
      <c r="C199" s="3" t="str">
        <f>'Master List'!E199</f>
        <v>WAL/FP/066c</v>
      </c>
      <c r="D199" s="4">
        <v>1</v>
      </c>
      <c r="E199" s="71" t="str">
        <f>CONCATENATE("F1: ",J199,", ",N199,", ",R199,IF(V199="","",", "),IF(V199="","",V199),IF(V199="",""," ("),IF(V199="","",'Master List'!B199),IF(V199="","",")")," | F2: ",AA199,", ",AE199,", ",AI199,IF(AM199="","",", "),IF(AM199="","",AM199),IF(AM199="",""," ("),IF(AM199="","",'Master List'!C199),IF(AM199="","",")"))</f>
        <v>F1: General Surgery / Colorectal Surgery, Paediatrics, General (Internal) Medicine / Gastroenterology | F2: General (Internal) Medicine / Geriatric Medicine, Emergency Medicine, Acute internal Medicine</v>
      </c>
      <c r="F199" s="5" t="str">
        <f>'Master List'!H199</f>
        <v>Aneurin Bevan University Health Board</v>
      </c>
      <c r="G199" s="5" t="str">
        <f>'Master List'!F199</f>
        <v xml:space="preserve">Mr Keshav Swarnkar </v>
      </c>
      <c r="H199" s="3" t="str">
        <f>'Master List'!I199</f>
        <v>The Grange University Hospital / Royal Gwent Hospital</v>
      </c>
      <c r="I199" s="3" t="str">
        <f>VLOOKUP(H199, 'CWM &amp; Location'!B:D, 3, FALSE)</f>
        <v>Cwmbran / Newport</v>
      </c>
      <c r="J199" s="3" t="str">
        <f>IF('Master List'!K199="", 'Master List'!J199, CONCATENATE('Master List'!J199, " / ", 'Master List'!K199))</f>
        <v>General Surgery / Colorectal Surgery</v>
      </c>
      <c r="K199" s="3" t="str">
        <f>'Master List'!L199</f>
        <v xml:space="preserve">Mr Keshav Swarnkar </v>
      </c>
      <c r="L199" s="3" t="str">
        <f>'Master List'!O199</f>
        <v xml:space="preserve">The Grange University Hospital </v>
      </c>
      <c r="M199" s="3" t="str">
        <f>VLOOKUP(L199, 'CWM &amp; Location'!B:D, 3, FALSE)</f>
        <v>Cwmbran</v>
      </c>
      <c r="N199" s="3" t="str">
        <f>IF('Master List'!Q199="", 'Master List'!P199, CONCATENATE('Master List'!P199, " / ", 'Master List'!Q199))</f>
        <v>Paediatrics</v>
      </c>
      <c r="O199" s="3" t="str">
        <f>'Master List'!R199</f>
        <v>Dr Ramya Venkataramakrishnan</v>
      </c>
      <c r="P199" s="3" t="str">
        <f>'Master List'!U199</f>
        <v xml:space="preserve">The Grange University Hospital </v>
      </c>
      <c r="Q199" s="3" t="str">
        <f>VLOOKUP(P199, 'CWM &amp; Location'!B:D, 3, FALSE)</f>
        <v>Cwmbran</v>
      </c>
      <c r="R199" s="3" t="str">
        <f>IF('Master List'!W199="", 'Master List'!V199, CONCATENATE('Master List'!V199, " / ", 'Master List'!W199))</f>
        <v>General (Internal) Medicine / Gastroenterology</v>
      </c>
      <c r="S199" s="3" t="str">
        <f>'Master List'!X199</f>
        <v xml:space="preserve">Dr Marek Czajkowski </v>
      </c>
      <c r="T199" s="5" t="str">
        <f>IF('Master List'!AA199="", "", 'Master List'!AA199)</f>
        <v/>
      </c>
      <c r="U199" s="5" t="str">
        <f>IF(T199="", "", VLOOKUP(T199, 'CWM &amp; Location'!B:D, 3, FALSE))</f>
        <v/>
      </c>
      <c r="V199" s="5" t="str">
        <f>IF('Master List'!AB199="", "", 'Master List'!AB199)</f>
        <v/>
      </c>
      <c r="W199" s="5" t="str">
        <f>IF('Master List'!AC199="", "", 'Master List'!AC199)</f>
        <v/>
      </c>
      <c r="X199" s="5" t="str">
        <f>IF('Master List'!AF199="", "Supervisor to be confirmed", 'Master List'!AF199)</f>
        <v>Dr Sanjeev Vasishta</v>
      </c>
      <c r="Y199" s="3" t="str">
        <f>'Master List'!AI199</f>
        <v>Royal Gwent Hospital</v>
      </c>
      <c r="Z199" s="3" t="str">
        <f>VLOOKUP(Y199, 'CWM &amp; Location'!B:D, 3, FALSE)</f>
        <v>Newport</v>
      </c>
      <c r="AA199" s="3" t="str">
        <f>IF('Master List'!AK199="", 'Master List'!AJ199, CONCATENATE('Master List'!AJ199, " / ", 'Master List'!AK199))</f>
        <v>General (Internal) Medicine / Geriatric Medicine</v>
      </c>
      <c r="AB199" s="3" t="str">
        <f>'Master List'!AL199</f>
        <v>Dr Sanjeev Vasishta</v>
      </c>
      <c r="AC199" s="3" t="str">
        <f>'Master List'!AO199</f>
        <v xml:space="preserve">The Grange University Hospital </v>
      </c>
      <c r="AD199" s="5" t="str">
        <f>VLOOKUP(AC199, 'CWM &amp; Location'!B:D, 3, FALSE)</f>
        <v>Cwmbran</v>
      </c>
      <c r="AE199" s="3" t="str">
        <f>IF('Master List'!AQ199="", 'Master List'!AP199, CONCATENATE('Master List'!AP199, " / ", 'Master List'!AQ199))</f>
        <v>Emergency Medicine</v>
      </c>
      <c r="AF199" s="3" t="str">
        <f>'Master List'!AR199</f>
        <v>Dr Lynne Sutton</v>
      </c>
      <c r="AG199" s="3" t="str">
        <f>'Master List'!AU199</f>
        <v>Royal Gwent Hospital</v>
      </c>
      <c r="AH199" s="3" t="str">
        <f>VLOOKUP(AG199, 'CWM &amp; Location'!B:D, 3, FALSE)</f>
        <v>Newport</v>
      </c>
      <c r="AI199" s="3" t="str">
        <f>IF('Master List'!AW199="", 'Master List'!AV199, CONCATENATE('Master List'!AV199, " / ", 'Master List'!AW199))</f>
        <v>Acute internal Medicine</v>
      </c>
      <c r="AJ199" s="3" t="str">
        <f>'Master List'!AX199</f>
        <v>Dr Haris Saleem</v>
      </c>
      <c r="AK199" s="5" t="str">
        <f>IF('Master List'!BA199="", "", 'Master List'!BA199)</f>
        <v/>
      </c>
      <c r="AL199" s="5" t="str">
        <f>IF(AK199="", "", VLOOKUP(AK199, 'CWM &amp; Location'!B:D, 3, FALSE))</f>
        <v/>
      </c>
      <c r="AM199" s="5" t="str">
        <f>IF('Master List'!BB199="", "", 'Master List'!BB199)</f>
        <v/>
      </c>
      <c r="AN199" s="5" t="str">
        <f>IF('Master List'!BC199="", "", 'Master List'!BC199)</f>
        <v/>
      </c>
    </row>
    <row r="200" spans="1:40" ht="29.25" customHeight="1" x14ac:dyDescent="0.25">
      <c r="A200" s="3" t="str">
        <f>'Master List'!A200</f>
        <v>FP</v>
      </c>
      <c r="B200" s="3" t="str">
        <f>'Master List'!D200</f>
        <v>FP/7A6/067a</v>
      </c>
      <c r="C200" s="3" t="str">
        <f>'Master List'!E200</f>
        <v>WAL/FP/067a</v>
      </c>
      <c r="D200" s="4">
        <v>1</v>
      </c>
      <c r="E200" s="71" t="str">
        <f>CONCATENATE("F1: ",J200,", ",N200,", ",R200,IF(V200="","",", "),IF(V200="","",V200),IF(V200="",""," ("),IF(V200="","",'Master List'!B200),IF(V200="","",")")," | F2: ",AA200,", ",AE200,", ",AI200,IF(AM200="","",", "),IF(AM200="","",AM200),IF(AM200="",""," ("),IF(AM200="","",'Master List'!C200),IF(AM200="","",")"))</f>
        <v>F1: General (Internal) Medicine / Respiratory Medicine, General Surgery / Colorectal Surgery, General (Internal) Medicine / Cardiology | F2: Trauma and Orthopaedic Surgery, Geriatric Medicine, Emergency Medicine</v>
      </c>
      <c r="F200" s="5" t="str">
        <f>'Master List'!H200</f>
        <v>Aneurin Bevan University Health Board</v>
      </c>
      <c r="G200" s="5" t="str">
        <f>'Master List'!F200</f>
        <v xml:space="preserve">Dr Sara Fairbairn </v>
      </c>
      <c r="H200" s="3" t="str">
        <f>'Master List'!I200</f>
        <v xml:space="preserve">The Grange University Hospital </v>
      </c>
      <c r="I200" s="3" t="str">
        <f>VLOOKUP(H200, 'CWM &amp; Location'!B:D, 3, FALSE)</f>
        <v>Cwmbran</v>
      </c>
      <c r="J200" s="3" t="str">
        <f>IF('Master List'!K200="", 'Master List'!J200, CONCATENATE('Master List'!J200, " / ", 'Master List'!K200))</f>
        <v>General (Internal) Medicine / Respiratory Medicine</v>
      </c>
      <c r="K200" s="3" t="str">
        <f>'Master List'!L200</f>
        <v xml:space="preserve">Dr Sara Fairbairn </v>
      </c>
      <c r="L200" s="3" t="str">
        <f>'Master List'!O200</f>
        <v>The Grange University Hospital / Royal Gwent Hospital</v>
      </c>
      <c r="M200" s="3" t="str">
        <f>VLOOKUP(L200, 'CWM &amp; Location'!B:D, 3, FALSE)</f>
        <v>Cwmbran / Newport</v>
      </c>
      <c r="N200" s="3" t="str">
        <f>IF('Master List'!Q200="", 'Master List'!P200, CONCATENATE('Master List'!P200, " / ", 'Master List'!Q200))</f>
        <v>General Surgery / Colorectal Surgery</v>
      </c>
      <c r="O200" s="3" t="str">
        <f>'Master List'!R200</f>
        <v xml:space="preserve">Mr Rhodri Codd </v>
      </c>
      <c r="P200" s="3" t="str">
        <f>'Master List'!U200</f>
        <v xml:space="preserve">The Grange University Hospital </v>
      </c>
      <c r="Q200" s="3" t="str">
        <f>VLOOKUP(P200, 'CWM &amp; Location'!B:D, 3, FALSE)</f>
        <v>Cwmbran</v>
      </c>
      <c r="R200" s="3" t="str">
        <f>IF('Master List'!W200="", 'Master List'!V200, CONCATENATE('Master List'!V200, " / ", 'Master List'!W200))</f>
        <v>General (Internal) Medicine / Cardiology</v>
      </c>
      <c r="S200" s="3" t="str">
        <f>'Master List'!X200</f>
        <v xml:space="preserve">Dr Nigel Brown </v>
      </c>
      <c r="T200" s="5" t="str">
        <f>IF('Master List'!AA200="", "", 'Master List'!AA200)</f>
        <v/>
      </c>
      <c r="U200" s="5" t="str">
        <f>IF(T200="", "", VLOOKUP(T200, 'CWM &amp; Location'!B:D, 3, FALSE))</f>
        <v/>
      </c>
      <c r="V200" s="5" t="str">
        <f>IF('Master List'!AB200="", "", 'Master List'!AB200)</f>
        <v/>
      </c>
      <c r="W200" s="5" t="str">
        <f>IF('Master List'!AC200="", "", 'Master List'!AC200)</f>
        <v/>
      </c>
      <c r="X200" s="5" t="str">
        <f>IF('Master List'!AF200="", "Supervisor to be confirmed", 'Master List'!AF200)</f>
        <v>Mr Mark Lewis</v>
      </c>
      <c r="Y200" s="3" t="str">
        <f>'Master List'!AI200</f>
        <v>The Grange University Hospital / Royal Gwent Hospital</v>
      </c>
      <c r="Z200" s="3" t="str">
        <f>VLOOKUP(Y200, 'CWM &amp; Location'!B:D, 3, FALSE)</f>
        <v>Cwmbran / Newport</v>
      </c>
      <c r="AA200" s="3" t="str">
        <f>IF('Master List'!AK200="", 'Master List'!AJ200, CONCATENATE('Master List'!AJ200, " / ", 'Master List'!AK200))</f>
        <v>Trauma and Orthopaedic Surgery</v>
      </c>
      <c r="AB200" s="3" t="str">
        <f>'Master List'!AL200</f>
        <v>Mr Mark Lewis</v>
      </c>
      <c r="AC200" s="3" t="str">
        <f>'Master List'!AO200</f>
        <v>Ysbyty Ystrad Fawr</v>
      </c>
      <c r="AD200" s="5" t="str">
        <f>VLOOKUP(AC200, 'CWM &amp; Location'!B:D, 3, FALSE)</f>
        <v>Ystrad Mynach</v>
      </c>
      <c r="AE200" s="3" t="str">
        <f>IF('Master List'!AQ200="", 'Master List'!AP200, CONCATENATE('Master List'!AP200, " / ", 'Master List'!AQ200))</f>
        <v>Geriatric Medicine</v>
      </c>
      <c r="AF200" s="3" t="str">
        <f>'Master List'!AR200</f>
        <v>Dr Zahid Subhan</v>
      </c>
      <c r="AG200" s="3" t="str">
        <f>'Master List'!AU200</f>
        <v xml:space="preserve">The Grange University Hospital </v>
      </c>
      <c r="AH200" s="3" t="str">
        <f>VLOOKUP(AG200, 'CWM &amp; Location'!B:D, 3, FALSE)</f>
        <v>Cwmbran</v>
      </c>
      <c r="AI200" s="3" t="str">
        <f>IF('Master List'!AW200="", 'Master List'!AV200, CONCATENATE('Master List'!AV200, " / ", 'Master List'!AW200))</f>
        <v>Emergency Medicine</v>
      </c>
      <c r="AJ200" s="3" t="str">
        <f>'Master List'!AX200</f>
        <v>Dr Jonathan Curry</v>
      </c>
      <c r="AK200" s="5" t="str">
        <f>IF('Master List'!BA200="", "", 'Master List'!BA200)</f>
        <v/>
      </c>
      <c r="AL200" s="5" t="str">
        <f>IF(AK200="", "", VLOOKUP(AK200, 'CWM &amp; Location'!B:D, 3, FALSE))</f>
        <v/>
      </c>
      <c r="AM200" s="5" t="str">
        <f>IF('Master List'!BB200="", "", 'Master List'!BB200)</f>
        <v/>
      </c>
      <c r="AN200" s="5" t="str">
        <f>IF('Master List'!BC200="", "", 'Master List'!BC200)</f>
        <v/>
      </c>
    </row>
    <row r="201" spans="1:40" ht="29.25" customHeight="1" x14ac:dyDescent="0.25">
      <c r="A201" s="3" t="str">
        <f>'Master List'!A201</f>
        <v>FP</v>
      </c>
      <c r="B201" s="3" t="str">
        <f>'Master List'!D201</f>
        <v>FP/7A6/067b</v>
      </c>
      <c r="C201" s="3" t="str">
        <f>'Master List'!E201</f>
        <v>WAL/FP/067b</v>
      </c>
      <c r="D201" s="4">
        <v>1</v>
      </c>
      <c r="E201" s="71" t="str">
        <f>CONCATENATE("F1: ",J201,", ",N201,", ",R201,IF(V201="","",", "),IF(V201="","",V201),IF(V201="",""," ("),IF(V201="","",'Master List'!B201),IF(V201="","",")")," | F2: ",AA201,", ",AE201,", ",AI201,IF(AM201="","",", "),IF(AM201="","",AM201),IF(AM201="",""," ("),IF(AM201="","",'Master List'!C201),IF(AM201="","",")"))</f>
        <v>F1: General (Internal) Medicine / Cardiology, General (Internal) Medicine / Respiratory Medicine, General Surgery / Colorectal Surgery | F2: Emergency Medicine, Trauma and Orthopaedic Surgery, Geriatric Medicine</v>
      </c>
      <c r="F201" s="5" t="str">
        <f>'Master List'!H201</f>
        <v>Aneurin Bevan University Health Board</v>
      </c>
      <c r="G201" s="5" t="str">
        <f>'Master List'!F201</f>
        <v xml:space="preserve">Dr Nigel Brown </v>
      </c>
      <c r="H201" s="3" t="str">
        <f>'Master List'!I201</f>
        <v xml:space="preserve">The Grange University Hospital </v>
      </c>
      <c r="I201" s="3" t="str">
        <f>VLOOKUP(H201, 'CWM &amp; Location'!B:D, 3, FALSE)</f>
        <v>Cwmbran</v>
      </c>
      <c r="J201" s="3" t="str">
        <f>IF('Master List'!K201="", 'Master List'!J201, CONCATENATE('Master List'!J201, " / ", 'Master List'!K201))</f>
        <v>General (Internal) Medicine / Cardiology</v>
      </c>
      <c r="K201" s="3" t="str">
        <f>'Master List'!L201</f>
        <v xml:space="preserve">Dr Nigel Brown </v>
      </c>
      <c r="L201" s="3" t="str">
        <f>'Master List'!O201</f>
        <v xml:space="preserve">The Grange University Hospital </v>
      </c>
      <c r="M201" s="3" t="str">
        <f>VLOOKUP(L201, 'CWM &amp; Location'!B:D, 3, FALSE)</f>
        <v>Cwmbran</v>
      </c>
      <c r="N201" s="3" t="str">
        <f>IF('Master List'!Q201="", 'Master List'!P201, CONCATENATE('Master List'!P201, " / ", 'Master List'!Q201))</f>
        <v>General (Internal) Medicine / Respiratory Medicine</v>
      </c>
      <c r="O201" s="3" t="str">
        <f>'Master List'!R201</f>
        <v xml:space="preserve">Dr Sara Fairbairn </v>
      </c>
      <c r="P201" s="3" t="str">
        <f>'Master List'!U201</f>
        <v>The Grange University Hospital / Royal Gwent Hospital</v>
      </c>
      <c r="Q201" s="3" t="str">
        <f>VLOOKUP(P201, 'CWM &amp; Location'!B:D, 3, FALSE)</f>
        <v>Cwmbran / Newport</v>
      </c>
      <c r="R201" s="3" t="str">
        <f>IF('Master List'!W201="", 'Master List'!V201, CONCATENATE('Master List'!V201, " / ", 'Master List'!W201))</f>
        <v>General Surgery / Colorectal Surgery</v>
      </c>
      <c r="S201" s="3" t="str">
        <f>'Master List'!X201</f>
        <v xml:space="preserve">Mr Rhodri Codd </v>
      </c>
      <c r="T201" s="5" t="str">
        <f>IF('Master List'!AA201="", "", 'Master List'!AA201)</f>
        <v/>
      </c>
      <c r="U201" s="5" t="str">
        <f>IF(T201="", "", VLOOKUP(T201, 'CWM &amp; Location'!B:D, 3, FALSE))</f>
        <v/>
      </c>
      <c r="V201" s="5" t="str">
        <f>IF('Master List'!AB201="", "", 'Master List'!AB201)</f>
        <v/>
      </c>
      <c r="W201" s="5" t="str">
        <f>IF('Master List'!AC201="", "", 'Master List'!AC201)</f>
        <v/>
      </c>
      <c r="X201" s="5" t="str">
        <f>IF('Master List'!AF201="", "Supervisor to be confirmed", 'Master List'!AF201)</f>
        <v>Dr Jonathan Curry</v>
      </c>
      <c r="Y201" s="3" t="str">
        <f>'Master List'!AI201</f>
        <v xml:space="preserve">The Grange University Hospital </v>
      </c>
      <c r="Z201" s="3" t="str">
        <f>VLOOKUP(Y201, 'CWM &amp; Location'!B:D, 3, FALSE)</f>
        <v>Cwmbran</v>
      </c>
      <c r="AA201" s="3" t="str">
        <f>IF('Master List'!AK201="", 'Master List'!AJ201, CONCATENATE('Master List'!AJ201, " / ", 'Master List'!AK201))</f>
        <v>Emergency Medicine</v>
      </c>
      <c r="AB201" s="3" t="str">
        <f>'Master List'!AL201</f>
        <v>Dr Jonathan Curry</v>
      </c>
      <c r="AC201" s="3" t="str">
        <f>'Master List'!AO201</f>
        <v>The Grange University Hospital / Royal Gwent Hospital</v>
      </c>
      <c r="AD201" s="5" t="str">
        <f>VLOOKUP(AC201, 'CWM &amp; Location'!B:D, 3, FALSE)</f>
        <v>Cwmbran / Newport</v>
      </c>
      <c r="AE201" s="3" t="str">
        <f>IF('Master List'!AQ201="", 'Master List'!AP201, CONCATENATE('Master List'!AP201, " / ", 'Master List'!AQ201))</f>
        <v>Trauma and Orthopaedic Surgery</v>
      </c>
      <c r="AF201" s="3" t="str">
        <f>'Master List'!AR201</f>
        <v>Mr Mark Lewis</v>
      </c>
      <c r="AG201" s="3" t="str">
        <f>'Master List'!AU201</f>
        <v>Ysbyty Ystrad Fawr</v>
      </c>
      <c r="AH201" s="3" t="str">
        <f>VLOOKUP(AG201, 'CWM &amp; Location'!B:D, 3, FALSE)</f>
        <v>Ystrad Mynach</v>
      </c>
      <c r="AI201" s="3" t="str">
        <f>IF('Master List'!AW201="", 'Master List'!AV201, CONCATENATE('Master List'!AV201, " / ", 'Master List'!AW201))</f>
        <v>Geriatric Medicine</v>
      </c>
      <c r="AJ201" s="3" t="str">
        <f>'Master List'!AX201</f>
        <v>Dr Zahid Subhan</v>
      </c>
      <c r="AK201" s="5" t="str">
        <f>IF('Master List'!BA201="", "", 'Master List'!BA201)</f>
        <v/>
      </c>
      <c r="AL201" s="5" t="str">
        <f>IF(AK201="", "", VLOOKUP(AK201, 'CWM &amp; Location'!B:D, 3, FALSE))</f>
        <v/>
      </c>
      <c r="AM201" s="5" t="str">
        <f>IF('Master List'!BB201="", "", 'Master List'!BB201)</f>
        <v/>
      </c>
      <c r="AN201" s="5" t="str">
        <f>IF('Master List'!BC201="", "", 'Master List'!BC201)</f>
        <v/>
      </c>
    </row>
    <row r="202" spans="1:40" ht="29.25" customHeight="1" x14ac:dyDescent="0.25">
      <c r="A202" s="3" t="str">
        <f>'Master List'!A202</f>
        <v>FP</v>
      </c>
      <c r="B202" s="3" t="str">
        <f>'Master List'!D202</f>
        <v>FP/7A6/067c</v>
      </c>
      <c r="C202" s="3" t="str">
        <f>'Master List'!E202</f>
        <v>WAL/FP/067c</v>
      </c>
      <c r="D202" s="4">
        <v>1</v>
      </c>
      <c r="E202" s="71" t="str">
        <f>CONCATENATE("F1: ",J202,", ",N202,", ",R202,IF(V202="","",", "),IF(V202="","",V202),IF(V202="",""," ("),IF(V202="","",'Master List'!B202),IF(V202="","",")")," | F2: ",AA202,", ",AE202,", ",AI202,IF(AM202="","",", "),IF(AM202="","",AM202),IF(AM202="",""," ("),IF(AM202="","",'Master List'!C202),IF(AM202="","",")"))</f>
        <v>F1: General Surgery / Colorectal Surgery, General (Internal) Medicine / Cardiology, General (Internal) Medicine / Respiratory Medicine | F2: Geriatric Medicine, Emergency Medicine, Trauma and Orthopaedic Surgery</v>
      </c>
      <c r="F202" s="5" t="str">
        <f>'Master List'!H202</f>
        <v>Aneurin Bevan University Health Board</v>
      </c>
      <c r="G202" s="5" t="str">
        <f>'Master List'!F202</f>
        <v xml:space="preserve">Mr Rhodri Codd </v>
      </c>
      <c r="H202" s="3" t="str">
        <f>'Master List'!I202</f>
        <v>The Grange University Hospital / Royal Gwent Hospital</v>
      </c>
      <c r="I202" s="3" t="str">
        <f>VLOOKUP(H202, 'CWM &amp; Location'!B:D, 3, FALSE)</f>
        <v>Cwmbran / Newport</v>
      </c>
      <c r="J202" s="3" t="str">
        <f>IF('Master List'!K202="", 'Master List'!J202, CONCATENATE('Master List'!J202, " / ", 'Master List'!K202))</f>
        <v>General Surgery / Colorectal Surgery</v>
      </c>
      <c r="K202" s="3" t="str">
        <f>'Master List'!L202</f>
        <v xml:space="preserve">Mr Rhodri Codd </v>
      </c>
      <c r="L202" s="3" t="str">
        <f>'Master List'!O202</f>
        <v xml:space="preserve">The Grange University Hospital </v>
      </c>
      <c r="M202" s="3" t="str">
        <f>VLOOKUP(L202, 'CWM &amp; Location'!B:D, 3, FALSE)</f>
        <v>Cwmbran</v>
      </c>
      <c r="N202" s="3" t="str">
        <f>IF('Master List'!Q202="", 'Master List'!P202, CONCATENATE('Master List'!P202, " / ", 'Master List'!Q202))</f>
        <v>General (Internal) Medicine / Cardiology</v>
      </c>
      <c r="O202" s="3" t="str">
        <f>'Master List'!R202</f>
        <v xml:space="preserve">Dr Nigel Brown </v>
      </c>
      <c r="P202" s="3" t="str">
        <f>'Master List'!U202</f>
        <v xml:space="preserve">The Grange University Hospital </v>
      </c>
      <c r="Q202" s="3" t="str">
        <f>VLOOKUP(P202, 'CWM &amp; Location'!B:D, 3, FALSE)</f>
        <v>Cwmbran</v>
      </c>
      <c r="R202" s="3" t="str">
        <f>IF('Master List'!W202="", 'Master List'!V202, CONCATENATE('Master List'!V202, " / ", 'Master List'!W202))</f>
        <v>General (Internal) Medicine / Respiratory Medicine</v>
      </c>
      <c r="S202" s="3" t="str">
        <f>'Master List'!X202</f>
        <v xml:space="preserve">Dr Sara Fairbairn </v>
      </c>
      <c r="T202" s="5" t="str">
        <f>IF('Master List'!AA202="", "", 'Master List'!AA202)</f>
        <v/>
      </c>
      <c r="U202" s="5" t="str">
        <f>IF(T202="", "", VLOOKUP(T202, 'CWM &amp; Location'!B:D, 3, FALSE))</f>
        <v/>
      </c>
      <c r="V202" s="5" t="str">
        <f>IF('Master List'!AB202="", "", 'Master List'!AB202)</f>
        <v/>
      </c>
      <c r="W202" s="5" t="str">
        <f>IF('Master List'!AC202="", "", 'Master List'!AC202)</f>
        <v/>
      </c>
      <c r="X202" s="5" t="str">
        <f>IF('Master List'!AF202="", "Supervisor to be confirmed", 'Master List'!AF202)</f>
        <v>Dr Zahid Subhan</v>
      </c>
      <c r="Y202" s="3" t="str">
        <f>'Master List'!AI202</f>
        <v>Ysbyty Ystrad Fawr</v>
      </c>
      <c r="Z202" s="3" t="str">
        <f>VLOOKUP(Y202, 'CWM &amp; Location'!B:D, 3, FALSE)</f>
        <v>Ystrad Mynach</v>
      </c>
      <c r="AA202" s="3" t="str">
        <f>IF('Master List'!AK202="", 'Master List'!AJ202, CONCATENATE('Master List'!AJ202, " / ", 'Master List'!AK202))</f>
        <v>Geriatric Medicine</v>
      </c>
      <c r="AB202" s="3" t="str">
        <f>'Master List'!AL202</f>
        <v>Dr Zahid Subhan</v>
      </c>
      <c r="AC202" s="3" t="str">
        <f>'Master List'!AO202</f>
        <v xml:space="preserve">The Grange University Hospital </v>
      </c>
      <c r="AD202" s="5" t="str">
        <f>VLOOKUP(AC202, 'CWM &amp; Location'!B:D, 3, FALSE)</f>
        <v>Cwmbran</v>
      </c>
      <c r="AE202" s="3" t="str">
        <f>IF('Master List'!AQ202="", 'Master List'!AP202, CONCATENATE('Master List'!AP202, " / ", 'Master List'!AQ202))</f>
        <v>Emergency Medicine</v>
      </c>
      <c r="AF202" s="3" t="str">
        <f>'Master List'!AR202</f>
        <v>Dr Jonathan Curry</v>
      </c>
      <c r="AG202" s="3" t="str">
        <f>'Master List'!AU202</f>
        <v>The Grange University Hospital / Royal Gwent Hospital</v>
      </c>
      <c r="AH202" s="3" t="str">
        <f>VLOOKUP(AG202, 'CWM &amp; Location'!B:D, 3, FALSE)</f>
        <v>Cwmbran / Newport</v>
      </c>
      <c r="AI202" s="3" t="str">
        <f>IF('Master List'!AW202="", 'Master List'!AV202, CONCATENATE('Master List'!AV202, " / ", 'Master List'!AW202))</f>
        <v>Trauma and Orthopaedic Surgery</v>
      </c>
      <c r="AJ202" s="3" t="str">
        <f>'Master List'!AX202</f>
        <v>Mr Mark Lewis</v>
      </c>
      <c r="AK202" s="5" t="str">
        <f>IF('Master List'!BA202="", "", 'Master List'!BA202)</f>
        <v/>
      </c>
      <c r="AL202" s="5" t="str">
        <f>IF(AK202="", "", VLOOKUP(AK202, 'CWM &amp; Location'!B:D, 3, FALSE))</f>
        <v/>
      </c>
      <c r="AM202" s="5" t="str">
        <f>IF('Master List'!BB202="", "", 'Master List'!BB202)</f>
        <v/>
      </c>
      <c r="AN202" s="5" t="str">
        <f>IF('Master List'!BC202="", "", 'Master List'!BC202)</f>
        <v/>
      </c>
    </row>
    <row r="203" spans="1:40" ht="29.25" customHeight="1" x14ac:dyDescent="0.25">
      <c r="A203" s="3" t="str">
        <f>'Master List'!A203</f>
        <v>FP</v>
      </c>
      <c r="B203" s="3" t="str">
        <f>'Master List'!D203</f>
        <v>FP/7A6/068a</v>
      </c>
      <c r="C203" s="3" t="str">
        <f>'Master List'!E203</f>
        <v>WAL/FP/068a</v>
      </c>
      <c r="D203" s="4">
        <v>1</v>
      </c>
      <c r="E203" s="71" t="str">
        <f>CONCATENATE("F1: ",J203,", ",N203,", ",R203,IF(V203="","",", "),IF(V203="","",V203),IF(V203="",""," ("),IF(V203="","",'Master List'!B203),IF(V203="","",")")," | F2: ",AA203,", ",AE203,", ",AI203,IF(AM203="","",", "),IF(AM203="","",AM203),IF(AM203="",""," ("),IF(AM203="","",'Master List'!C203),IF(AM203="","",")"))</f>
        <v>F1: General (Internal) Medicine / Endocrinology and Diabetes Mellitus, General (Internal) Medicine / Geriatric Medicine, General Surgery / Vascular Surgery | F2: General (Internal) Medicine / Orthogeriatrics, Trauma and Orthopaedic Surgery, Emergency Medicine</v>
      </c>
      <c r="F203" s="5" t="str">
        <f>'Master List'!H203</f>
        <v>Aneurin Bevan University Health Board</v>
      </c>
      <c r="G203" s="5" t="str">
        <f>'Master List'!F203</f>
        <v xml:space="preserve">Dr Leo Pinto </v>
      </c>
      <c r="H203" s="3" t="str">
        <f>'Master List'!I203</f>
        <v>Nevill Hall Hospital</v>
      </c>
      <c r="I203" s="3" t="str">
        <f>VLOOKUP(H203, 'CWM &amp; Location'!B:D, 3, FALSE)</f>
        <v>Abergavenny</v>
      </c>
      <c r="J203" s="3" t="str">
        <f>IF('Master List'!K203="", 'Master List'!J203, CONCATENATE('Master List'!J203, " / ", 'Master List'!K203))</f>
        <v>General (Internal) Medicine / Endocrinology and Diabetes Mellitus</v>
      </c>
      <c r="K203" s="3" t="str">
        <f>'Master List'!L203</f>
        <v xml:space="preserve">Dr Leo Pinto </v>
      </c>
      <c r="L203" s="3" t="str">
        <f>'Master List'!O203</f>
        <v>Nevill Hall Hospital</v>
      </c>
      <c r="M203" s="3" t="str">
        <f>VLOOKUP(L203, 'CWM &amp; Location'!B:D, 3, FALSE)</f>
        <v>Abergavenny</v>
      </c>
      <c r="N203" s="3" t="str">
        <f>IF('Master List'!Q203="", 'Master List'!P203, CONCATENATE('Master List'!P203, " / ", 'Master List'!Q203))</f>
        <v>General (Internal) Medicine / Geriatric Medicine</v>
      </c>
      <c r="O203" s="3" t="str">
        <f>'Master List'!R203</f>
        <v>Dr Charles D'Souza</v>
      </c>
      <c r="P203" s="3" t="str">
        <f>'Master List'!U203</f>
        <v>The Grange University Hospital / Royal Gwent Hospital</v>
      </c>
      <c r="Q203" s="3" t="str">
        <f>VLOOKUP(P203, 'CWM &amp; Location'!B:D, 3, FALSE)</f>
        <v>Cwmbran / Newport</v>
      </c>
      <c r="R203" s="3" t="str">
        <f>IF('Master List'!W203="", 'Master List'!V203, CONCATENATE('Master List'!V203, " / ", 'Master List'!W203))</f>
        <v>General Surgery / Vascular Surgery</v>
      </c>
      <c r="S203" s="3" t="str">
        <f>'Master List'!X203</f>
        <v>Dr David McLain</v>
      </c>
      <c r="T203" s="5" t="str">
        <f>IF('Master List'!AA203="", "", 'Master List'!AA203)</f>
        <v/>
      </c>
      <c r="U203" s="5" t="str">
        <f>IF(T203="", "", VLOOKUP(T203, 'CWM &amp; Location'!B:D, 3, FALSE))</f>
        <v/>
      </c>
      <c r="V203" s="5" t="str">
        <f>IF('Master List'!AB203="", "", 'Master List'!AB203)</f>
        <v/>
      </c>
      <c r="W203" s="5" t="str">
        <f>IF('Master List'!AC203="", "", 'Master List'!AC203)</f>
        <v/>
      </c>
      <c r="X203" s="5" t="str">
        <f>IF('Master List'!AF203="", "Supervisor to be confirmed", 'Master List'!AF203)</f>
        <v>Dr Inderpal Singh</v>
      </c>
      <c r="Y203" s="3" t="str">
        <f>'Master List'!AI203</f>
        <v>Ysbyty Ystrad Fawr</v>
      </c>
      <c r="Z203" s="3" t="str">
        <f>VLOOKUP(Y203, 'CWM &amp; Location'!B:D, 3, FALSE)</f>
        <v>Ystrad Mynach</v>
      </c>
      <c r="AA203" s="3" t="str">
        <f>IF('Master List'!AK203="", 'Master List'!AJ203, CONCATENATE('Master List'!AJ203, " / ", 'Master List'!AK203))</f>
        <v>General (Internal) Medicine / Orthogeriatrics</v>
      </c>
      <c r="AB203" s="3" t="str">
        <f>'Master List'!AL203</f>
        <v>Dr Inderpal Singh</v>
      </c>
      <c r="AC203" s="3" t="str">
        <f>'Master List'!AO203</f>
        <v>The Grange University Hospital / Royal Gwent Hospital</v>
      </c>
      <c r="AD203" s="5" t="str">
        <f>VLOOKUP(AC203, 'CWM &amp; Location'!B:D, 3, FALSE)</f>
        <v>Cwmbran / Newport</v>
      </c>
      <c r="AE203" s="3" t="str">
        <f>IF('Master List'!AQ203="", 'Master List'!AP203, CONCATENATE('Master List'!AP203, " / ", 'Master List'!AQ203))</f>
        <v>Trauma and Orthopaedic Surgery</v>
      </c>
      <c r="AF203" s="3" t="str">
        <f>'Master List'!AR203</f>
        <v>Mr Yogesh Nathdwarawala</v>
      </c>
      <c r="AG203" s="3" t="str">
        <f>'Master List'!AU203</f>
        <v xml:space="preserve">The Grange University Hospital </v>
      </c>
      <c r="AH203" s="3" t="str">
        <f>VLOOKUP(AG203, 'CWM &amp; Location'!B:D, 3, FALSE)</f>
        <v>Cwmbran</v>
      </c>
      <c r="AI203" s="3" t="str">
        <f>IF('Master List'!AW203="", 'Master List'!AV203, CONCATENATE('Master List'!AV203, " / ", 'Master List'!AW203))</f>
        <v>Emergency Medicine</v>
      </c>
      <c r="AJ203" s="3" t="str">
        <f>'Master List'!AX203</f>
        <v>Dr Owain Chandler</v>
      </c>
      <c r="AK203" s="5" t="str">
        <f>IF('Master List'!BA203="", "", 'Master List'!BA203)</f>
        <v/>
      </c>
      <c r="AL203" s="5" t="str">
        <f>IF(AK203="", "", VLOOKUP(AK203, 'CWM &amp; Location'!B:D, 3, FALSE))</f>
        <v/>
      </c>
      <c r="AM203" s="5" t="str">
        <f>IF('Master List'!BB203="", "", 'Master List'!BB203)</f>
        <v/>
      </c>
      <c r="AN203" s="5" t="str">
        <f>IF('Master List'!BC203="", "", 'Master List'!BC203)</f>
        <v/>
      </c>
    </row>
    <row r="204" spans="1:40" ht="29.25" customHeight="1" x14ac:dyDescent="0.25">
      <c r="A204" s="3" t="str">
        <f>'Master List'!A204</f>
        <v>FP</v>
      </c>
      <c r="B204" s="3" t="str">
        <f>'Master List'!D204</f>
        <v>FP/7A6/068b</v>
      </c>
      <c r="C204" s="3" t="str">
        <f>'Master List'!E204</f>
        <v>WAL/FP/068b</v>
      </c>
      <c r="D204" s="4">
        <v>1</v>
      </c>
      <c r="E204" s="71" t="str">
        <f>CONCATENATE("F1: ",J204,", ",N204,", ",R204,IF(V204="","",", "),IF(V204="","",V204),IF(V204="",""," ("),IF(V204="","",'Master List'!B204),IF(V204="","",")")," | F2: ",AA204,", ",AE204,", ",AI204,IF(AM204="","",", "),IF(AM204="","",AM204),IF(AM204="",""," ("),IF(AM204="","",'Master List'!C204),IF(AM204="","",")"))</f>
        <v>F1: General Surgery / Vascular Surgery, General (Internal) Medicine / Endocrinology and Diabetes Mellitus, General (Internal) Medicine / Geriatric Medicine | F2: Emergency Medicine, General (Internal) Medicine / Orthogeriatrics, Trauma and Orthopaedic Surgery</v>
      </c>
      <c r="F204" s="5" t="str">
        <f>'Master List'!H204</f>
        <v>Aneurin Bevan University Health Board</v>
      </c>
      <c r="G204" s="5" t="str">
        <f>'Master List'!F204</f>
        <v>Mr David McLain</v>
      </c>
      <c r="H204" s="3" t="str">
        <f>'Master List'!I204</f>
        <v>The Grange University Hospital / Royal Gwent Hospital</v>
      </c>
      <c r="I204" s="3" t="str">
        <f>VLOOKUP(H204, 'CWM &amp; Location'!B:D, 3, FALSE)</f>
        <v>Cwmbran / Newport</v>
      </c>
      <c r="J204" s="3" t="str">
        <f>IF('Master List'!K204="", 'Master List'!J204, CONCATENATE('Master List'!J204, " / ", 'Master List'!K204))</f>
        <v>General Surgery / Vascular Surgery</v>
      </c>
      <c r="K204" s="3" t="str">
        <f>'Master List'!L204</f>
        <v>Dr David McLain</v>
      </c>
      <c r="L204" s="3" t="str">
        <f>'Master List'!O204</f>
        <v>Nevill Hall Hospital</v>
      </c>
      <c r="M204" s="3" t="str">
        <f>VLOOKUP(L204, 'CWM &amp; Location'!B:D, 3, FALSE)</f>
        <v>Abergavenny</v>
      </c>
      <c r="N204" s="3" t="str">
        <f>IF('Master List'!Q204="", 'Master List'!P204, CONCATENATE('Master List'!P204, " / ", 'Master List'!Q204))</f>
        <v>General (Internal) Medicine / Endocrinology and Diabetes Mellitus</v>
      </c>
      <c r="O204" s="3" t="str">
        <f>'Master List'!R204</f>
        <v xml:space="preserve">Dr Leo Pinto </v>
      </c>
      <c r="P204" s="3" t="str">
        <f>'Master List'!U204</f>
        <v>Nevill Hall Hospital</v>
      </c>
      <c r="Q204" s="3" t="str">
        <f>VLOOKUP(P204, 'CWM &amp; Location'!B:D, 3, FALSE)</f>
        <v>Abergavenny</v>
      </c>
      <c r="R204" s="3" t="str">
        <f>IF('Master List'!W204="", 'Master List'!V204, CONCATENATE('Master List'!V204, " / ", 'Master List'!W204))</f>
        <v>General (Internal) Medicine / Geriatric Medicine</v>
      </c>
      <c r="S204" s="3" t="str">
        <f>'Master List'!X204</f>
        <v>Dr Charles D'Souza</v>
      </c>
      <c r="T204" s="5" t="str">
        <f>IF('Master List'!AA204="", "", 'Master List'!AA204)</f>
        <v/>
      </c>
      <c r="U204" s="5" t="str">
        <f>IF(T204="", "", VLOOKUP(T204, 'CWM &amp; Location'!B:D, 3, FALSE))</f>
        <v/>
      </c>
      <c r="V204" s="5" t="str">
        <f>IF('Master List'!AB204="", "", 'Master List'!AB204)</f>
        <v/>
      </c>
      <c r="W204" s="5" t="str">
        <f>IF('Master List'!AC204="", "", 'Master List'!AC204)</f>
        <v/>
      </c>
      <c r="X204" s="5" t="str">
        <f>IF('Master List'!AF204="", "Supervisor to be confirmed", 'Master List'!AF204)</f>
        <v>Dr Owain Chandler</v>
      </c>
      <c r="Y204" s="3" t="str">
        <f>'Master List'!AI204</f>
        <v xml:space="preserve">The Grange University Hospital </v>
      </c>
      <c r="Z204" s="3" t="str">
        <f>VLOOKUP(Y204, 'CWM &amp; Location'!B:D, 3, FALSE)</f>
        <v>Cwmbran</v>
      </c>
      <c r="AA204" s="3" t="str">
        <f>IF('Master List'!AK204="", 'Master List'!AJ204, CONCATENATE('Master List'!AJ204, " / ", 'Master List'!AK204))</f>
        <v>Emergency Medicine</v>
      </c>
      <c r="AB204" s="3" t="str">
        <f>'Master List'!AL204</f>
        <v>Dr Owain Chandler</v>
      </c>
      <c r="AC204" s="3" t="str">
        <f>'Master List'!AO204</f>
        <v>Ysbyty Ystrad Fawr</v>
      </c>
      <c r="AD204" s="5" t="str">
        <f>VLOOKUP(AC204, 'CWM &amp; Location'!B:D, 3, FALSE)</f>
        <v>Ystrad Mynach</v>
      </c>
      <c r="AE204" s="3" t="str">
        <f>IF('Master List'!AQ204="", 'Master List'!AP204, CONCATENATE('Master List'!AP204, " / ", 'Master List'!AQ204))</f>
        <v>General (Internal) Medicine / Orthogeriatrics</v>
      </c>
      <c r="AF204" s="3" t="str">
        <f>'Master List'!AR204</f>
        <v>Dr Inderpal Singh</v>
      </c>
      <c r="AG204" s="3" t="str">
        <f>'Master List'!AU204</f>
        <v>The Grange University Hospital / Royal Gwent Hospital</v>
      </c>
      <c r="AH204" s="3" t="str">
        <f>VLOOKUP(AG204, 'CWM &amp; Location'!B:D, 3, FALSE)</f>
        <v>Cwmbran / Newport</v>
      </c>
      <c r="AI204" s="3" t="str">
        <f>IF('Master List'!AW204="", 'Master List'!AV204, CONCATENATE('Master List'!AV204, " / ", 'Master List'!AW204))</f>
        <v>Trauma and Orthopaedic Surgery</v>
      </c>
      <c r="AJ204" s="3" t="str">
        <f>'Master List'!AX204</f>
        <v>Mr Yogesh Nathdwarawala</v>
      </c>
      <c r="AK204" s="5" t="str">
        <f>IF('Master List'!BA204="", "", 'Master List'!BA204)</f>
        <v/>
      </c>
      <c r="AL204" s="5" t="str">
        <f>IF(AK204="", "", VLOOKUP(AK204, 'CWM &amp; Location'!B:D, 3, FALSE))</f>
        <v/>
      </c>
      <c r="AM204" s="5" t="str">
        <f>IF('Master List'!BB204="", "", 'Master List'!BB204)</f>
        <v/>
      </c>
      <c r="AN204" s="5" t="str">
        <f>IF('Master List'!BC204="", "", 'Master List'!BC204)</f>
        <v/>
      </c>
    </row>
    <row r="205" spans="1:40" ht="29.25" customHeight="1" x14ac:dyDescent="0.25">
      <c r="A205" s="3" t="str">
        <f>'Master List'!A205</f>
        <v>FP</v>
      </c>
      <c r="B205" s="3" t="str">
        <f>'Master List'!D205</f>
        <v>FP/7A6/068c</v>
      </c>
      <c r="C205" s="3" t="str">
        <f>'Master List'!E205</f>
        <v>WAL/FP/068c</v>
      </c>
      <c r="D205" s="4">
        <v>1</v>
      </c>
      <c r="E205" s="71" t="str">
        <f>CONCATENATE("F1: ",J205,", ",N205,", ",R205,IF(V205="","",", "),IF(V205="","",V205),IF(V205="",""," ("),IF(V205="","",'Master List'!B205),IF(V205="","",")")," | F2: ",AA205,", ",AE205,", ",AI205,IF(AM205="","",", "),IF(AM205="","",AM205),IF(AM205="",""," ("),IF(AM205="","",'Master List'!C205),IF(AM205="","",")"))</f>
        <v>F1: General (Internal) Medicine / Geriatric Medicine, General Surgery / Vascular Surgery, General (Internal) Medicine / Endocrinology and Diabetes Mellitus | F2: Trauma and Orthopaedic Surgery, Emergency Medicine, General (Internal) Medicine / Orthogeriatrics</v>
      </c>
      <c r="F205" s="5" t="str">
        <f>'Master List'!H205</f>
        <v>Aneurin Bevan University Health Board</v>
      </c>
      <c r="G205" s="5" t="str">
        <f>'Master List'!F205</f>
        <v>Dr Charles D'Souza</v>
      </c>
      <c r="H205" s="3" t="str">
        <f>'Master List'!I205</f>
        <v>Nevill Hall Hospital</v>
      </c>
      <c r="I205" s="3" t="str">
        <f>VLOOKUP(H205, 'CWM &amp; Location'!B:D, 3, FALSE)</f>
        <v>Abergavenny</v>
      </c>
      <c r="J205" s="3" t="str">
        <f>IF('Master List'!K205="", 'Master List'!J205, CONCATENATE('Master List'!J205, " / ", 'Master List'!K205))</f>
        <v>General (Internal) Medicine / Geriatric Medicine</v>
      </c>
      <c r="K205" s="3" t="str">
        <f>'Master List'!L205</f>
        <v>Dr Charles D'Souza</v>
      </c>
      <c r="L205" s="3" t="str">
        <f>'Master List'!O205</f>
        <v>The Grange University Hospital / Royal Gwent Hospital</v>
      </c>
      <c r="M205" s="3" t="str">
        <f>VLOOKUP(L205, 'CWM &amp; Location'!B:D, 3, FALSE)</f>
        <v>Cwmbran / Newport</v>
      </c>
      <c r="N205" s="3" t="str">
        <f>IF('Master List'!Q205="", 'Master List'!P205, CONCATENATE('Master List'!P205, " / ", 'Master List'!Q205))</f>
        <v>General Surgery / Vascular Surgery</v>
      </c>
      <c r="O205" s="3" t="str">
        <f>'Master List'!R205</f>
        <v>Dr David McLain</v>
      </c>
      <c r="P205" s="3" t="str">
        <f>'Master List'!U205</f>
        <v>Nevill Hall Hospital</v>
      </c>
      <c r="Q205" s="3" t="str">
        <f>VLOOKUP(P205, 'CWM &amp; Location'!B:D, 3, FALSE)</f>
        <v>Abergavenny</v>
      </c>
      <c r="R205" s="3" t="str">
        <f>IF('Master List'!W205="", 'Master List'!V205, CONCATENATE('Master List'!V205, " / ", 'Master List'!W205))</f>
        <v>General (Internal) Medicine / Endocrinology and Diabetes Mellitus</v>
      </c>
      <c r="S205" s="3" t="str">
        <f>'Master List'!X205</f>
        <v xml:space="preserve">Dr Leo Pinto </v>
      </c>
      <c r="T205" s="5" t="str">
        <f>IF('Master List'!AA205="", "", 'Master List'!AA205)</f>
        <v/>
      </c>
      <c r="U205" s="5" t="str">
        <f>IF(T205="", "", VLOOKUP(T205, 'CWM &amp; Location'!B:D, 3, FALSE))</f>
        <v/>
      </c>
      <c r="V205" s="5" t="str">
        <f>IF('Master List'!AB205="", "", 'Master List'!AB205)</f>
        <v/>
      </c>
      <c r="W205" s="5" t="str">
        <f>IF('Master List'!AC205="", "", 'Master List'!AC205)</f>
        <v/>
      </c>
      <c r="X205" s="5" t="str">
        <f>IF('Master List'!AF205="", "Supervisor to be confirmed", 'Master List'!AF205)</f>
        <v>Mr Yogesh Nathdwarawala</v>
      </c>
      <c r="Y205" s="3" t="str">
        <f>'Master List'!AI205</f>
        <v>The Grange University Hospital / Royal Gwent Hospital</v>
      </c>
      <c r="Z205" s="3" t="str">
        <f>VLOOKUP(Y205, 'CWM &amp; Location'!B:D, 3, FALSE)</f>
        <v>Cwmbran / Newport</v>
      </c>
      <c r="AA205" s="3" t="str">
        <f>IF('Master List'!AK205="", 'Master List'!AJ205, CONCATENATE('Master List'!AJ205, " / ", 'Master List'!AK205))</f>
        <v>Trauma and Orthopaedic Surgery</v>
      </c>
      <c r="AB205" s="3" t="str">
        <f>'Master List'!AL205</f>
        <v>Mr Yogesh Nathdwarawala</v>
      </c>
      <c r="AC205" s="3" t="str">
        <f>'Master List'!AO205</f>
        <v xml:space="preserve">The Grange University Hospital </v>
      </c>
      <c r="AD205" s="5" t="str">
        <f>VLOOKUP(AC205, 'CWM &amp; Location'!B:D, 3, FALSE)</f>
        <v>Cwmbran</v>
      </c>
      <c r="AE205" s="3" t="str">
        <f>IF('Master List'!AQ205="", 'Master List'!AP205, CONCATENATE('Master List'!AP205, " / ", 'Master List'!AQ205))</f>
        <v>Emergency Medicine</v>
      </c>
      <c r="AF205" s="3" t="str">
        <f>'Master List'!AR205</f>
        <v>Dr Owain Chandler</v>
      </c>
      <c r="AG205" s="3" t="str">
        <f>'Master List'!AU205</f>
        <v>Ysbyty Ystrad Fawr</v>
      </c>
      <c r="AH205" s="3" t="str">
        <f>VLOOKUP(AG205, 'CWM &amp; Location'!B:D, 3, FALSE)</f>
        <v>Ystrad Mynach</v>
      </c>
      <c r="AI205" s="3" t="str">
        <f>IF('Master List'!AW205="", 'Master List'!AV205, CONCATENATE('Master List'!AV205, " / ", 'Master List'!AW205))</f>
        <v>General (Internal) Medicine / Orthogeriatrics</v>
      </c>
      <c r="AJ205" s="3" t="str">
        <f>'Master List'!AX205</f>
        <v>Dr Inderpal Singh</v>
      </c>
      <c r="AK205" s="5" t="str">
        <f>IF('Master List'!BA205="", "", 'Master List'!BA205)</f>
        <v/>
      </c>
      <c r="AL205" s="5" t="str">
        <f>IF(AK205="", "", VLOOKUP(AK205, 'CWM &amp; Location'!B:D, 3, FALSE))</f>
        <v/>
      </c>
      <c r="AM205" s="5" t="str">
        <f>IF('Master List'!BB205="", "", 'Master List'!BB205)</f>
        <v/>
      </c>
      <c r="AN205" s="5" t="str">
        <f>IF('Master List'!BC205="", "", 'Master List'!BC205)</f>
        <v/>
      </c>
    </row>
    <row r="206" spans="1:40" ht="29.25" customHeight="1" x14ac:dyDescent="0.25">
      <c r="A206" s="3" t="str">
        <f>'Master List'!A206</f>
        <v>FP</v>
      </c>
      <c r="B206" s="3" t="str">
        <f>'Master List'!D206</f>
        <v>FP/7A6/069a</v>
      </c>
      <c r="C206" s="3" t="str">
        <f>'Master List'!E206</f>
        <v>WAL/FP/069a</v>
      </c>
      <c r="D206" s="4">
        <v>1</v>
      </c>
      <c r="E206" s="71" t="str">
        <f>CONCATENATE("F1: ",J206,", ",N206,", ",R206,IF(V206="","",", "),IF(V206="","",V206),IF(V206="",""," ("),IF(V206="","",'Master List'!B206),IF(V206="","",")")," | F2: ",AA206,", ",AE206,", ",AI206,IF(AM206="","",", "),IF(AM206="","",AM206),IF(AM206="",""," ("),IF(AM206="","",'Master List'!C206),IF(AM206="","",")"))</f>
        <v>F1: General Surgery / Upper Gastro-intestinal Surgery, General (Internal) Medicine / Rehabilitation Medicine, Anaesthetics / Intensive Care Medicine | F2: Otolaryngology, Urology, Emergency Medicine</v>
      </c>
      <c r="F206" s="5" t="str">
        <f>'Master List'!H206</f>
        <v>Aneurin Bevan University Health Board</v>
      </c>
      <c r="G206" s="5" t="str">
        <f>'Master List'!F206</f>
        <v>Mr Paul Edwards</v>
      </c>
      <c r="H206" s="3" t="str">
        <f>'Master List'!I206</f>
        <v>The Grange University Hospital / Royal Gwent Hospital</v>
      </c>
      <c r="I206" s="3" t="str">
        <f>VLOOKUP(H206, 'CWM &amp; Location'!B:D, 3, FALSE)</f>
        <v>Cwmbran / Newport</v>
      </c>
      <c r="J206" s="3" t="str">
        <f>IF('Master List'!K206="", 'Master List'!J206, CONCATENATE('Master List'!J206, " / ", 'Master List'!K206))</f>
        <v>General Surgery / Upper Gastro-intestinal Surgery</v>
      </c>
      <c r="K206" s="3" t="str">
        <f>'Master List'!L206</f>
        <v>Mr Paul Edwards</v>
      </c>
      <c r="L206" s="3" t="str">
        <f>'Master List'!O206</f>
        <v>Royal Gwent Hospital</v>
      </c>
      <c r="M206" s="3" t="str">
        <f>VLOOKUP(L206, 'CWM &amp; Location'!B:D, 3, FALSE)</f>
        <v>Newport</v>
      </c>
      <c r="N206" s="3" t="str">
        <f>IF('Master List'!Q206="", 'Master List'!P206, CONCATENATE('Master List'!P206, " / ", 'Master List'!Q206))</f>
        <v>General (Internal) Medicine / Rehabilitation Medicine</v>
      </c>
      <c r="O206" s="3" t="str">
        <f>'Master List'!R206</f>
        <v>Dr Syed Asif Alam</v>
      </c>
      <c r="P206" s="3" t="str">
        <f>'Master List'!U206</f>
        <v xml:space="preserve">The Grange University Hospital </v>
      </c>
      <c r="Q206" s="3" t="str">
        <f>VLOOKUP(P206, 'CWM &amp; Location'!B:D, 3, FALSE)</f>
        <v>Cwmbran</v>
      </c>
      <c r="R206" s="3" t="str">
        <f>IF('Master List'!W206="", 'Master List'!V206, CONCATENATE('Master List'!V206, " / ", 'Master List'!W206))</f>
        <v>Anaesthetics / Intensive Care Medicine</v>
      </c>
      <c r="S206" s="3" t="str">
        <f>'Master List'!X206</f>
        <v>Dr Lloyd Harding</v>
      </c>
      <c r="T206" s="5" t="str">
        <f>IF('Master List'!AA206="", "", 'Master List'!AA206)</f>
        <v/>
      </c>
      <c r="U206" s="5" t="str">
        <f>IF(T206="", "", VLOOKUP(T206, 'CWM &amp; Location'!B:D, 3, FALSE))</f>
        <v/>
      </c>
      <c r="V206" s="5" t="str">
        <f>IF('Master List'!AB206="", "", 'Master List'!AB206)</f>
        <v/>
      </c>
      <c r="W206" s="5" t="str">
        <f>IF('Master List'!AC206="", "", 'Master List'!AC206)</f>
        <v/>
      </c>
      <c r="X206" s="5" t="str">
        <f>IF('Master List'!AF206="", "Supervisor to be confirmed", 'Master List'!AF206)</f>
        <v>Miss Julia Addams-Williams</v>
      </c>
      <c r="Y206" s="3" t="str">
        <f>'Master List'!AI206</f>
        <v>Royal Gwent Hospital</v>
      </c>
      <c r="Z206" s="3" t="str">
        <f>VLOOKUP(Y206, 'CWM &amp; Location'!B:D, 3, FALSE)</f>
        <v>Newport</v>
      </c>
      <c r="AA206" s="3" t="str">
        <f>IF('Master List'!AK206="", 'Master List'!AJ206, CONCATENATE('Master List'!AJ206, " / ", 'Master List'!AK206))</f>
        <v>Otolaryngology</v>
      </c>
      <c r="AB206" s="3" t="str">
        <f>'Master List'!AL206</f>
        <v>Miss Julia Addams-Williams</v>
      </c>
      <c r="AC206" s="3" t="str">
        <f>'Master List'!AO206</f>
        <v>Royal Gwent Hospital</v>
      </c>
      <c r="AD206" s="5" t="str">
        <f>VLOOKUP(AC206, 'CWM &amp; Location'!B:D, 3, FALSE)</f>
        <v>Newport</v>
      </c>
      <c r="AE206" s="3" t="str">
        <f>IF('Master List'!AQ206="", 'Master List'!AP206, CONCATENATE('Master List'!AP206, " / ", 'Master List'!AQ206))</f>
        <v>Urology</v>
      </c>
      <c r="AF206" s="3" t="str">
        <f>'Master List'!AR206</f>
        <v>Mr Jim Wilson</v>
      </c>
      <c r="AG206" s="3" t="str">
        <f>'Master List'!AU206</f>
        <v xml:space="preserve">The Grange University Hospital </v>
      </c>
      <c r="AH206" s="3" t="str">
        <f>VLOOKUP(AG206, 'CWM &amp; Location'!B:D, 3, FALSE)</f>
        <v>Cwmbran</v>
      </c>
      <c r="AI206" s="3" t="str">
        <f>IF('Master List'!AW206="", 'Master List'!AV206, CONCATENATE('Master List'!AV206, " / ", 'Master List'!AW206))</f>
        <v>Emergency Medicine</v>
      </c>
      <c r="AJ206" s="3" t="str">
        <f>'Master List'!AX206</f>
        <v>Dr Michael Jose</v>
      </c>
      <c r="AK206" s="5" t="str">
        <f>IF('Master List'!BA206="", "", 'Master List'!BA206)</f>
        <v/>
      </c>
      <c r="AL206" s="5" t="str">
        <f>IF(AK206="", "", VLOOKUP(AK206, 'CWM &amp; Location'!B:D, 3, FALSE))</f>
        <v/>
      </c>
      <c r="AM206" s="5" t="str">
        <f>IF('Master List'!BB206="", "", 'Master List'!BB206)</f>
        <v/>
      </c>
      <c r="AN206" s="5" t="str">
        <f>IF('Master List'!BC206="", "", 'Master List'!BC206)</f>
        <v/>
      </c>
    </row>
    <row r="207" spans="1:40" ht="29.25" customHeight="1" x14ac:dyDescent="0.25">
      <c r="A207" s="3" t="str">
        <f>'Master List'!A207</f>
        <v>FP</v>
      </c>
      <c r="B207" s="3" t="str">
        <f>'Master List'!D207</f>
        <v>FP/7A6/069b</v>
      </c>
      <c r="C207" s="3" t="str">
        <f>'Master List'!E207</f>
        <v>WAL/FP/069b</v>
      </c>
      <c r="D207" s="4">
        <v>1</v>
      </c>
      <c r="E207" s="71" t="str">
        <f>CONCATENATE("F1: ",J207,", ",N207,", ",R207,IF(V207="","",", "),IF(V207="","",V207),IF(V207="",""," ("),IF(V207="","",'Master List'!B207),IF(V207="","",")")," | F2: ",AA207,", ",AE207,", ",AI207,IF(AM207="","",", "),IF(AM207="","",AM207),IF(AM207="",""," ("),IF(AM207="","",'Master List'!C207),IF(AM207="","",")"))</f>
        <v>F1: Anaesthetics / Intensive Care Medicine, General Surgery / Upper Gastro-intestinal Surgery, General (Internal) Medicine / Rehabilitation Medicine | F2: Emergency Medicine, Otolaryngology, Urology</v>
      </c>
      <c r="F207" s="5" t="str">
        <f>'Master List'!H207</f>
        <v>Aneurin Bevan University Health Board</v>
      </c>
      <c r="G207" s="5" t="str">
        <f>'Master List'!F207</f>
        <v>Dr Lloyd Harding</v>
      </c>
      <c r="H207" s="3" t="str">
        <f>'Master List'!I207</f>
        <v xml:space="preserve">The Grange University Hospital </v>
      </c>
      <c r="I207" s="3" t="str">
        <f>VLOOKUP(H207, 'CWM &amp; Location'!B:D, 3, FALSE)</f>
        <v>Cwmbran</v>
      </c>
      <c r="J207" s="3" t="str">
        <f>IF('Master List'!K207="", 'Master List'!J207, CONCATENATE('Master List'!J207, " / ", 'Master List'!K207))</f>
        <v>Anaesthetics / Intensive Care Medicine</v>
      </c>
      <c r="K207" s="3" t="str">
        <f>'Master List'!L207</f>
        <v>Dr Lloyd Harding</v>
      </c>
      <c r="L207" s="3" t="str">
        <f>'Master List'!O207</f>
        <v>The Grange University Hospital / Royal Gwent Hospital</v>
      </c>
      <c r="M207" s="3" t="str">
        <f>VLOOKUP(L207, 'CWM &amp; Location'!B:D, 3, FALSE)</f>
        <v>Cwmbran / Newport</v>
      </c>
      <c r="N207" s="3" t="str">
        <f>IF('Master List'!Q207="", 'Master List'!P207, CONCATENATE('Master List'!P207, " / ", 'Master List'!Q207))</f>
        <v>General Surgery / Upper Gastro-intestinal Surgery</v>
      </c>
      <c r="O207" s="3" t="str">
        <f>'Master List'!R207</f>
        <v>Mr Paul Edwards</v>
      </c>
      <c r="P207" s="3" t="str">
        <f>'Master List'!U207</f>
        <v>Royal Gwent Hospital</v>
      </c>
      <c r="Q207" s="3" t="str">
        <f>VLOOKUP(P207, 'CWM &amp; Location'!B:D, 3, FALSE)</f>
        <v>Newport</v>
      </c>
      <c r="R207" s="3" t="str">
        <f>IF('Master List'!W207="", 'Master List'!V207, CONCATENATE('Master List'!V207, " / ", 'Master List'!W207))</f>
        <v>General (Internal) Medicine / Rehabilitation Medicine</v>
      </c>
      <c r="S207" s="3" t="str">
        <f>'Master List'!X207</f>
        <v>Dr Syed Asif Alam</v>
      </c>
      <c r="T207" s="5" t="str">
        <f>IF('Master List'!AA207="", "", 'Master List'!AA207)</f>
        <v/>
      </c>
      <c r="U207" s="5" t="str">
        <f>IF(T207="", "", VLOOKUP(T207, 'CWM &amp; Location'!B:D, 3, FALSE))</f>
        <v/>
      </c>
      <c r="V207" s="5" t="str">
        <f>IF('Master List'!AB207="", "", 'Master List'!AB207)</f>
        <v/>
      </c>
      <c r="W207" s="5" t="str">
        <f>IF('Master List'!AC207="", "", 'Master List'!AC207)</f>
        <v/>
      </c>
      <c r="X207" s="5" t="str">
        <f>IF('Master List'!AF207="", "Supervisor to be confirmed", 'Master List'!AF207)</f>
        <v>Dr Michael Jose</v>
      </c>
      <c r="Y207" s="3" t="str">
        <f>'Master List'!AI207</f>
        <v xml:space="preserve">The Grange University Hospital </v>
      </c>
      <c r="Z207" s="3" t="str">
        <f>VLOOKUP(Y207, 'CWM &amp; Location'!B:D, 3, FALSE)</f>
        <v>Cwmbran</v>
      </c>
      <c r="AA207" s="3" t="str">
        <f>IF('Master List'!AK207="", 'Master List'!AJ207, CONCATENATE('Master List'!AJ207, " / ", 'Master List'!AK207))</f>
        <v>Emergency Medicine</v>
      </c>
      <c r="AB207" s="3" t="str">
        <f>'Master List'!AL207</f>
        <v>Dr Michael Jose</v>
      </c>
      <c r="AC207" s="3" t="str">
        <f>'Master List'!AO207</f>
        <v>Royal Gwent Hospital</v>
      </c>
      <c r="AD207" s="5" t="str">
        <f>VLOOKUP(AC207, 'CWM &amp; Location'!B:D, 3, FALSE)</f>
        <v>Newport</v>
      </c>
      <c r="AE207" s="3" t="str">
        <f>IF('Master List'!AQ207="", 'Master List'!AP207, CONCATENATE('Master List'!AP207, " / ", 'Master List'!AQ207))</f>
        <v>Otolaryngology</v>
      </c>
      <c r="AF207" s="3" t="str">
        <f>'Master List'!AR207</f>
        <v>Miss Julia Addams-Williams</v>
      </c>
      <c r="AG207" s="3" t="str">
        <f>'Master List'!AU207</f>
        <v>Royal Gwent Hospital</v>
      </c>
      <c r="AH207" s="3" t="str">
        <f>VLOOKUP(AG207, 'CWM &amp; Location'!B:D, 3, FALSE)</f>
        <v>Newport</v>
      </c>
      <c r="AI207" s="3" t="str">
        <f>IF('Master List'!AW207="", 'Master List'!AV207, CONCATENATE('Master List'!AV207, " / ", 'Master List'!AW207))</f>
        <v>Urology</v>
      </c>
      <c r="AJ207" s="3" t="str">
        <f>'Master List'!AX207</f>
        <v>Mr Jim Wilson</v>
      </c>
      <c r="AK207" s="5" t="str">
        <f>IF('Master List'!BA207="", "", 'Master List'!BA207)</f>
        <v/>
      </c>
      <c r="AL207" s="5" t="str">
        <f>IF(AK207="", "", VLOOKUP(AK207, 'CWM &amp; Location'!B:D, 3, FALSE))</f>
        <v/>
      </c>
      <c r="AM207" s="5" t="str">
        <f>IF('Master List'!BB207="", "", 'Master List'!BB207)</f>
        <v/>
      </c>
      <c r="AN207" s="5" t="str">
        <f>IF('Master List'!BC207="", "", 'Master List'!BC207)</f>
        <v/>
      </c>
    </row>
    <row r="208" spans="1:40" ht="29.25" customHeight="1" x14ac:dyDescent="0.25">
      <c r="A208" s="3" t="str">
        <f>'Master List'!A208</f>
        <v>FP</v>
      </c>
      <c r="B208" s="3" t="str">
        <f>'Master List'!D208</f>
        <v>FP/7A6/069c</v>
      </c>
      <c r="C208" s="3" t="str">
        <f>'Master List'!E208</f>
        <v>WAL/FP/069c</v>
      </c>
      <c r="D208" s="4">
        <v>1</v>
      </c>
      <c r="E208" s="71" t="str">
        <f>CONCATENATE("F1: ",J208,", ",N208,", ",R208,IF(V208="","",", "),IF(V208="","",V208),IF(V208="",""," ("),IF(V208="","",'Master List'!B208),IF(V208="","",")")," | F2: ",AA208,", ",AE208,", ",AI208,IF(AM208="","",", "),IF(AM208="","",AM208),IF(AM208="",""," ("),IF(AM208="","",'Master List'!C208),IF(AM208="","",")"))</f>
        <v>F1: General (Internal) Medicine / Rehabilitation Medicine, Anaesthetics / Intensive Care Medicine, General Surgery / Upper Gastro-intestinal Surgery | F2: Urology, Emergency Medicine, Otolaryngology</v>
      </c>
      <c r="F208" s="5" t="str">
        <f>'Master List'!H208</f>
        <v>Aneurin Bevan University Health Board</v>
      </c>
      <c r="G208" s="5" t="str">
        <f>'Master List'!F208</f>
        <v>Dr Syed Asif Alam</v>
      </c>
      <c r="H208" s="3" t="str">
        <f>'Master List'!I208</f>
        <v>Royal Gwent Hospital</v>
      </c>
      <c r="I208" s="3" t="str">
        <f>VLOOKUP(H208, 'CWM &amp; Location'!B:D, 3, FALSE)</f>
        <v>Newport</v>
      </c>
      <c r="J208" s="3" t="str">
        <f>IF('Master List'!K208="", 'Master List'!J208, CONCATENATE('Master List'!J208, " / ", 'Master List'!K208))</f>
        <v>General (Internal) Medicine / Rehabilitation Medicine</v>
      </c>
      <c r="K208" s="3" t="str">
        <f>'Master List'!L208</f>
        <v>Dr Syed Asif Alam</v>
      </c>
      <c r="L208" s="3" t="str">
        <f>'Master List'!O208</f>
        <v xml:space="preserve">The Grange University Hospital </v>
      </c>
      <c r="M208" s="3" t="str">
        <f>VLOOKUP(L208, 'CWM &amp; Location'!B:D, 3, FALSE)</f>
        <v>Cwmbran</v>
      </c>
      <c r="N208" s="3" t="str">
        <f>IF('Master List'!Q208="", 'Master List'!P208, CONCATENATE('Master List'!P208, " / ", 'Master List'!Q208))</f>
        <v>Anaesthetics / Intensive Care Medicine</v>
      </c>
      <c r="O208" s="3" t="str">
        <f>'Master List'!R208</f>
        <v>Dr Lloyd Harding</v>
      </c>
      <c r="P208" s="3" t="str">
        <f>'Master List'!U208</f>
        <v>The Grange University Hospital / Royal Gwent Hospital</v>
      </c>
      <c r="Q208" s="3" t="str">
        <f>VLOOKUP(P208, 'CWM &amp; Location'!B:D, 3, FALSE)</f>
        <v>Cwmbran / Newport</v>
      </c>
      <c r="R208" s="3" t="str">
        <f>IF('Master List'!W208="", 'Master List'!V208, CONCATENATE('Master List'!V208, " / ", 'Master List'!W208))</f>
        <v>General Surgery / Upper Gastro-intestinal Surgery</v>
      </c>
      <c r="S208" s="3" t="str">
        <f>'Master List'!X208</f>
        <v>Mr Paul Edwards</v>
      </c>
      <c r="T208" s="5" t="str">
        <f>IF('Master List'!AA208="", "", 'Master List'!AA208)</f>
        <v/>
      </c>
      <c r="U208" s="5" t="str">
        <f>IF(T208="", "", VLOOKUP(T208, 'CWM &amp; Location'!B:D, 3, FALSE))</f>
        <v/>
      </c>
      <c r="V208" s="5" t="str">
        <f>IF('Master List'!AB208="", "", 'Master List'!AB208)</f>
        <v/>
      </c>
      <c r="W208" s="5" t="str">
        <f>IF('Master List'!AC208="", "", 'Master List'!AC208)</f>
        <v/>
      </c>
      <c r="X208" s="5" t="str">
        <f>IF('Master List'!AF208="", "Supervisor to be confirmed", 'Master List'!AF208)</f>
        <v>Mr Jim Wilson</v>
      </c>
      <c r="Y208" s="3" t="str">
        <f>'Master List'!AI208</f>
        <v>Royal Gwent Hospital</v>
      </c>
      <c r="Z208" s="3" t="str">
        <f>VLOOKUP(Y208, 'CWM &amp; Location'!B:D, 3, FALSE)</f>
        <v>Newport</v>
      </c>
      <c r="AA208" s="3" t="str">
        <f>IF('Master List'!AK208="", 'Master List'!AJ208, CONCATENATE('Master List'!AJ208, " / ", 'Master List'!AK208))</f>
        <v>Urology</v>
      </c>
      <c r="AB208" s="3" t="str">
        <f>'Master List'!AL208</f>
        <v>Mr Jim Wilson</v>
      </c>
      <c r="AC208" s="3" t="str">
        <f>'Master List'!AO208</f>
        <v xml:space="preserve">The Grange University Hospital </v>
      </c>
      <c r="AD208" s="5" t="str">
        <f>VLOOKUP(AC208, 'CWM &amp; Location'!B:D, 3, FALSE)</f>
        <v>Cwmbran</v>
      </c>
      <c r="AE208" s="3" t="str">
        <f>IF('Master List'!AQ208="", 'Master List'!AP208, CONCATENATE('Master List'!AP208, " / ", 'Master List'!AQ208))</f>
        <v>Emergency Medicine</v>
      </c>
      <c r="AF208" s="3" t="str">
        <f>'Master List'!AR208</f>
        <v>Dr Michael Jose</v>
      </c>
      <c r="AG208" s="3" t="str">
        <f>'Master List'!AU208</f>
        <v>Royal Gwent Hospital</v>
      </c>
      <c r="AH208" s="3" t="str">
        <f>VLOOKUP(AG208, 'CWM &amp; Location'!B:D, 3, FALSE)</f>
        <v>Newport</v>
      </c>
      <c r="AI208" s="3" t="str">
        <f>IF('Master List'!AW208="", 'Master List'!AV208, CONCATENATE('Master List'!AV208, " / ", 'Master List'!AW208))</f>
        <v>Otolaryngology</v>
      </c>
      <c r="AJ208" s="3" t="str">
        <f>'Master List'!AX208</f>
        <v>Miss Julia Addams-Williams</v>
      </c>
      <c r="AK208" s="5" t="str">
        <f>IF('Master List'!BA208="", "", 'Master List'!BA208)</f>
        <v/>
      </c>
      <c r="AL208" s="5" t="str">
        <f>IF(AK208="", "", VLOOKUP(AK208, 'CWM &amp; Location'!B:D, 3, FALSE))</f>
        <v/>
      </c>
      <c r="AM208" s="5" t="str">
        <f>IF('Master List'!BB208="", "", 'Master List'!BB208)</f>
        <v/>
      </c>
      <c r="AN208" s="5" t="str">
        <f>IF('Master List'!BC208="", "", 'Master List'!BC208)</f>
        <v/>
      </c>
    </row>
    <row r="209" spans="1:40" ht="29.25" customHeight="1" x14ac:dyDescent="0.25">
      <c r="A209" s="3" t="str">
        <f>'Master List'!A209</f>
        <v>FP</v>
      </c>
      <c r="B209" s="3" t="str">
        <f>'Master List'!D209</f>
        <v>FP/7A1E/070a</v>
      </c>
      <c r="C209" s="3" t="str">
        <f>'Master List'!E209</f>
        <v>WAL/FP/070a</v>
      </c>
      <c r="D209" s="4">
        <v>1</v>
      </c>
      <c r="E209" s="71" t="str">
        <f>CONCATENATE("F1: ",J209,", ",N209,", ",R209,IF(V209="","",", "),IF(V209="","",V209),IF(V209="",""," ("),IF(V209="","",'Master List'!B209),IF(V209="","",")")," | F2: ",AA209,", ",AE209,", ",AI209,IF(AM209="","",", "),IF(AM209="","",AM209),IF(AM209="",""," ("),IF(AM209="","",'Master List'!C209),IF(AM209="","",")"))</f>
        <v>F1: General (Internal) Medicine / Endocrinology and Diabetes Mellitus, General Surgery / Colorectal Surgery, Acute Internal Medicine | F2: Specialty to be confirmed, Specialty to be confirmed, Specialty to be confirmed</v>
      </c>
      <c r="F209" s="5" t="str">
        <f>'Master List'!H209</f>
        <v>Betsi Cadwaladr University Health Board</v>
      </c>
      <c r="G209" s="5" t="str">
        <f>'Master List'!F209</f>
        <v>Dr Anthony Dixon</v>
      </c>
      <c r="H209" s="3" t="str">
        <f>'Master List'!I209</f>
        <v>Wrexham Maelor Hospital</v>
      </c>
      <c r="I209" s="3" t="str">
        <f>VLOOKUP(H209, 'CWM &amp; Location'!B:D, 3, FALSE)</f>
        <v>Wrexham</v>
      </c>
      <c r="J209" s="3" t="str">
        <f>IF('Master List'!K209="", 'Master List'!J209, CONCATENATE('Master List'!J209, " / ", 'Master List'!K209))</f>
        <v>General (Internal) Medicine / Endocrinology and Diabetes Mellitus</v>
      </c>
      <c r="K209" s="3" t="str">
        <f>'Master List'!L209</f>
        <v>Dr Anthony Dixon</v>
      </c>
      <c r="L209" s="3" t="str">
        <f>'Master List'!O209</f>
        <v>Wrexham Maelor Hospital</v>
      </c>
      <c r="M209" s="3" t="str">
        <f>VLOOKUP(L209, 'CWM &amp; Location'!B:D, 3, FALSE)</f>
        <v>Wrexham</v>
      </c>
      <c r="N209" s="3" t="str">
        <f>IF('Master List'!Q209="", 'Master List'!P209, CONCATENATE('Master List'!P209, " / ", 'Master List'!Q209))</f>
        <v>General Surgery / Colorectal Surgery</v>
      </c>
      <c r="O209" s="3" t="str">
        <f>'Master List'!R209</f>
        <v xml:space="preserve">Mr Michael Thornton </v>
      </c>
      <c r="P209" s="3" t="str">
        <f>'Master List'!U209</f>
        <v>Wrexham Maelor Hospital</v>
      </c>
      <c r="Q209" s="3" t="str">
        <f>VLOOKUP(P209, 'CWM &amp; Location'!B:D, 3, FALSE)</f>
        <v>Wrexham</v>
      </c>
      <c r="R209" s="3" t="str">
        <f>IF('Master List'!W209="", 'Master List'!V209, CONCATENATE('Master List'!V209, " / ", 'Master List'!W209))</f>
        <v>Acute Internal Medicine</v>
      </c>
      <c r="S209" s="3" t="str">
        <f>'Master List'!X209</f>
        <v>Dr James Kilbane</v>
      </c>
      <c r="T209" s="5" t="str">
        <f>IF('Master List'!AA209="", "", 'Master List'!AA209)</f>
        <v/>
      </c>
      <c r="U209" s="5" t="str">
        <f>IF(T209="", "", VLOOKUP(T209, 'CWM &amp; Location'!B:D, 3, FALSE))</f>
        <v/>
      </c>
      <c r="V209" s="5" t="str">
        <f>IF('Master List'!AB209="", "", 'Master List'!AB209)</f>
        <v/>
      </c>
      <c r="W209" s="5" t="str">
        <f>IF('Master List'!AC209="", "", 'Master List'!AC209)</f>
        <v/>
      </c>
      <c r="X209" s="5" t="str">
        <f>IF('Master List'!AF209="", "Supervisor to be confirmed", 'Master List'!AF209)</f>
        <v>Supervisor to be confirmed</v>
      </c>
      <c r="Y209" s="3" t="str">
        <f>'Master List'!AI209</f>
        <v>Wrexham Maelor Hospital</v>
      </c>
      <c r="Z209" s="3" t="str">
        <f>VLOOKUP(Y209, 'CWM &amp; Location'!B:D, 3, FALSE)</f>
        <v>Wrexham</v>
      </c>
      <c r="AA209" s="3" t="str">
        <f>IF('Master List'!AK209="", 'Master List'!AJ209, CONCATENATE('Master List'!AJ209, " / ", 'Master List'!AK209))</f>
        <v>Specialty to be confirmed</v>
      </c>
      <c r="AB209" s="3" t="str">
        <f>'Master List'!AL209</f>
        <v>Supervisor to be confirmed</v>
      </c>
      <c r="AC209" s="3" t="str">
        <f>'Master List'!AO209</f>
        <v>Wrexham Maelor Hospital</v>
      </c>
      <c r="AD209" s="5" t="str">
        <f>VLOOKUP(AC209, 'CWM &amp; Location'!B:D, 3, FALSE)</f>
        <v>Wrexham</v>
      </c>
      <c r="AE209" s="3" t="str">
        <f>IF('Master List'!AQ209="", 'Master List'!AP209, CONCATENATE('Master List'!AP209, " / ", 'Master List'!AQ209))</f>
        <v>Specialty to be confirmed</v>
      </c>
      <c r="AF209" s="3" t="str">
        <f>'Master List'!AR209</f>
        <v>Supervisor to be confirmed</v>
      </c>
      <c r="AG209" s="3" t="str">
        <f>'Master List'!AU209</f>
        <v>Wrexham Maelor Hospital</v>
      </c>
      <c r="AH209" s="3" t="str">
        <f>VLOOKUP(AG209, 'CWM &amp; Location'!B:D, 3, FALSE)</f>
        <v>Wrexham</v>
      </c>
      <c r="AI209" s="3" t="str">
        <f>IF('Master List'!AW209="", 'Master List'!AV209, CONCATENATE('Master List'!AV209, " / ", 'Master List'!AW209))</f>
        <v>Specialty to be confirmed</v>
      </c>
      <c r="AJ209" s="3" t="str">
        <f>'Master List'!AX209</f>
        <v>Supervisor to be confirmed</v>
      </c>
      <c r="AK209" s="5" t="str">
        <f>IF('Master List'!BA209="", "", 'Master List'!BA209)</f>
        <v/>
      </c>
      <c r="AL209" s="5" t="str">
        <f>IF(AK209="", "", VLOOKUP(AK209, 'CWM &amp; Location'!B:D, 3, FALSE))</f>
        <v/>
      </c>
      <c r="AM209" s="5" t="str">
        <f>IF('Master List'!BB209="", "", 'Master List'!BB209)</f>
        <v/>
      </c>
      <c r="AN209" s="5" t="str">
        <f>IF('Master List'!BC209="", "", 'Master List'!BC209)</f>
        <v/>
      </c>
    </row>
    <row r="210" spans="1:40" ht="29.25" customHeight="1" x14ac:dyDescent="0.25">
      <c r="A210" s="3" t="str">
        <f>'Master List'!A210</f>
        <v>FP</v>
      </c>
      <c r="B210" s="3" t="str">
        <f>'Master List'!D210</f>
        <v>FP/7A1E/070b</v>
      </c>
      <c r="C210" s="3" t="str">
        <f>'Master List'!E210</f>
        <v>WAL/FP/070b</v>
      </c>
      <c r="D210" s="4">
        <v>1</v>
      </c>
      <c r="E210" s="71" t="str">
        <f>CONCATENATE("F1: ",J210,", ",N210,", ",R210,IF(V210="","",", "),IF(V210="","",V210),IF(V210="",""," ("),IF(V210="","",'Master List'!B210),IF(V210="","",")")," | F2: ",AA210,", ",AE210,", ",AI210,IF(AM210="","",", "),IF(AM210="","",AM210),IF(AM210="",""," ("),IF(AM210="","",'Master List'!C210),IF(AM210="","",")"))</f>
        <v>F1: Acute Internal Medicine, General (Internal) Medicine / Endocrinology and Diabetes Mellitus, General Surgery / Colorectal Surgery | F2: Specialty to be confirmed, Specialty to be confirmed, Specialty to be confirmed</v>
      </c>
      <c r="F210" s="5" t="str">
        <f>'Master List'!H210</f>
        <v>Betsi Cadwaladr University Health Board</v>
      </c>
      <c r="G210" s="5" t="str">
        <f>'Master List'!F210</f>
        <v>Dr James Kilbane</v>
      </c>
      <c r="H210" s="3" t="str">
        <f>'Master List'!I210</f>
        <v>Wrexham Maelor Hospital</v>
      </c>
      <c r="I210" s="3" t="str">
        <f>VLOOKUP(H210, 'CWM &amp; Location'!B:D, 3, FALSE)</f>
        <v>Wrexham</v>
      </c>
      <c r="J210" s="3" t="str">
        <f>IF('Master List'!K210="", 'Master List'!J210, CONCATENATE('Master List'!J210, " / ", 'Master List'!K210))</f>
        <v>Acute Internal Medicine</v>
      </c>
      <c r="K210" s="3" t="str">
        <f>'Master List'!L210</f>
        <v>Dr James Kilbane</v>
      </c>
      <c r="L210" s="3" t="str">
        <f>'Master List'!O210</f>
        <v>Wrexham Maelor Hospital</v>
      </c>
      <c r="M210" s="3" t="str">
        <f>VLOOKUP(L210, 'CWM &amp; Location'!B:D, 3, FALSE)</f>
        <v>Wrexham</v>
      </c>
      <c r="N210" s="3" t="str">
        <f>IF('Master List'!Q210="", 'Master List'!P210, CONCATENATE('Master List'!P210, " / ", 'Master List'!Q210))</f>
        <v>General (Internal) Medicine / Endocrinology and Diabetes Mellitus</v>
      </c>
      <c r="O210" s="3" t="str">
        <f>'Master List'!R210</f>
        <v>Dr Anthony Dixon</v>
      </c>
      <c r="P210" s="3" t="str">
        <f>'Master List'!U210</f>
        <v>Wrexham Maelor Hospital</v>
      </c>
      <c r="Q210" s="3" t="str">
        <f>VLOOKUP(P210, 'CWM &amp; Location'!B:D, 3, FALSE)</f>
        <v>Wrexham</v>
      </c>
      <c r="R210" s="3" t="str">
        <f>IF('Master List'!W210="", 'Master List'!V210, CONCATENATE('Master List'!V210, " / ", 'Master List'!W210))</f>
        <v>General Surgery / Colorectal Surgery</v>
      </c>
      <c r="S210" s="3" t="str">
        <f>'Master List'!X210</f>
        <v xml:space="preserve">Mr Michael Thornton </v>
      </c>
      <c r="T210" s="5" t="str">
        <f>IF('Master List'!AA210="", "", 'Master List'!AA210)</f>
        <v/>
      </c>
      <c r="U210" s="5" t="str">
        <f>IF(T210="", "", VLOOKUP(T210, 'CWM &amp; Location'!B:D, 3, FALSE))</f>
        <v/>
      </c>
      <c r="V210" s="5" t="str">
        <f>IF('Master List'!AB210="", "", 'Master List'!AB210)</f>
        <v/>
      </c>
      <c r="W210" s="5" t="str">
        <f>IF('Master List'!AC210="", "", 'Master List'!AC210)</f>
        <v/>
      </c>
      <c r="X210" s="5" t="str">
        <f>IF('Master List'!AF210="", "Supervisor to be confirmed", 'Master List'!AF210)</f>
        <v>Supervisor to be confirmed</v>
      </c>
      <c r="Y210" s="3" t="str">
        <f>'Master List'!AI210</f>
        <v>Wrexham Maelor Hospital</v>
      </c>
      <c r="Z210" s="3" t="str">
        <f>VLOOKUP(Y210, 'CWM &amp; Location'!B:D, 3, FALSE)</f>
        <v>Wrexham</v>
      </c>
      <c r="AA210" s="3" t="str">
        <f>IF('Master List'!AK210="", 'Master List'!AJ210, CONCATENATE('Master List'!AJ210, " / ", 'Master List'!AK210))</f>
        <v>Specialty to be confirmed</v>
      </c>
      <c r="AB210" s="3" t="str">
        <f>'Master List'!AL210</f>
        <v>Supervisor to be confirmed</v>
      </c>
      <c r="AC210" s="3" t="str">
        <f>'Master List'!AO210</f>
        <v>Wrexham Maelor Hospital</v>
      </c>
      <c r="AD210" s="5" t="str">
        <f>VLOOKUP(AC210, 'CWM &amp; Location'!B:D, 3, FALSE)</f>
        <v>Wrexham</v>
      </c>
      <c r="AE210" s="3" t="str">
        <f>IF('Master List'!AQ210="", 'Master List'!AP210, CONCATENATE('Master List'!AP210, " / ", 'Master List'!AQ210))</f>
        <v>Specialty to be confirmed</v>
      </c>
      <c r="AF210" s="3" t="str">
        <f>'Master List'!AR210</f>
        <v>Supervisor to be confirmed</v>
      </c>
      <c r="AG210" s="3" t="str">
        <f>'Master List'!AU210</f>
        <v>Wrexham Maelor Hospital</v>
      </c>
      <c r="AH210" s="3" t="str">
        <f>VLOOKUP(AG210, 'CWM &amp; Location'!B:D, 3, FALSE)</f>
        <v>Wrexham</v>
      </c>
      <c r="AI210" s="3" t="str">
        <f>IF('Master List'!AW210="", 'Master List'!AV210, CONCATENATE('Master List'!AV210, " / ", 'Master List'!AW210))</f>
        <v>Specialty to be confirmed</v>
      </c>
      <c r="AJ210" s="3" t="str">
        <f>'Master List'!AX210</f>
        <v>Supervisor to be confirmed</v>
      </c>
      <c r="AK210" s="5" t="str">
        <f>IF('Master List'!BA210="", "", 'Master List'!BA210)</f>
        <v/>
      </c>
      <c r="AL210" s="5" t="str">
        <f>IF(AK210="", "", VLOOKUP(AK210, 'CWM &amp; Location'!B:D, 3, FALSE))</f>
        <v/>
      </c>
      <c r="AM210" s="5" t="str">
        <f>IF('Master List'!BB210="", "", 'Master List'!BB210)</f>
        <v/>
      </c>
      <c r="AN210" s="5" t="str">
        <f>IF('Master List'!BC210="", "", 'Master List'!BC210)</f>
        <v/>
      </c>
    </row>
    <row r="211" spans="1:40" ht="29.25" customHeight="1" x14ac:dyDescent="0.25">
      <c r="A211" s="3" t="str">
        <f>'Master List'!A211</f>
        <v>FP</v>
      </c>
      <c r="B211" s="3" t="str">
        <f>'Master List'!D211</f>
        <v>FP/7A1E/070c</v>
      </c>
      <c r="C211" s="3" t="str">
        <f>'Master List'!E211</f>
        <v>WAL/FP/070c</v>
      </c>
      <c r="D211" s="4">
        <v>1</v>
      </c>
      <c r="E211" s="71" t="str">
        <f>CONCATENATE("F1: ",J211,", ",N211,", ",R211,IF(V211="","",", "),IF(V211="","",V211),IF(V211="",""," ("),IF(V211="","",'Master List'!B211),IF(V211="","",")")," | F2: ",AA211,", ",AE211,", ",AI211,IF(AM211="","",", "),IF(AM211="","",AM211),IF(AM211="",""," ("),IF(AM211="","",'Master List'!C211),IF(AM211="","",")"))</f>
        <v>F1: General Surgery / Colorectal Surgery, Acute Internal Medicine, General (Internal) Medicine / Endocrinology and Diabetes Mellitus | F2: Specialty to be confirmed, Specialty to be confirmed, Specialty to be confirmed</v>
      </c>
      <c r="F211" s="5" t="str">
        <f>'Master List'!H211</f>
        <v>Betsi Cadwaladr University Health Board</v>
      </c>
      <c r="G211" s="5" t="str">
        <f>'Master List'!F211</f>
        <v xml:space="preserve">Mr Michael Thornton </v>
      </c>
      <c r="H211" s="3" t="str">
        <f>'Master List'!I211</f>
        <v>Wrexham Maelor Hospital</v>
      </c>
      <c r="I211" s="3" t="str">
        <f>VLOOKUP(H211, 'CWM &amp; Location'!B:D, 3, FALSE)</f>
        <v>Wrexham</v>
      </c>
      <c r="J211" s="3" t="str">
        <f>IF('Master List'!K211="", 'Master List'!J211, CONCATENATE('Master List'!J211, " / ", 'Master List'!K211))</f>
        <v>General Surgery / Colorectal Surgery</v>
      </c>
      <c r="K211" s="3" t="str">
        <f>'Master List'!L211</f>
        <v xml:space="preserve">Mr Michael Thornton </v>
      </c>
      <c r="L211" s="3" t="str">
        <f>'Master List'!O211</f>
        <v>Wrexham Maelor Hospital</v>
      </c>
      <c r="M211" s="3" t="str">
        <f>VLOOKUP(L211, 'CWM &amp; Location'!B:D, 3, FALSE)</f>
        <v>Wrexham</v>
      </c>
      <c r="N211" s="3" t="str">
        <f>IF('Master List'!Q211="", 'Master List'!P211, CONCATENATE('Master List'!P211, " / ", 'Master List'!Q211))</f>
        <v>Acute Internal Medicine</v>
      </c>
      <c r="O211" s="3" t="str">
        <f>'Master List'!R211</f>
        <v>Dr James Kilbane</v>
      </c>
      <c r="P211" s="3" t="str">
        <f>'Master List'!U211</f>
        <v>Wrexham Maelor Hospital</v>
      </c>
      <c r="Q211" s="3" t="str">
        <f>VLOOKUP(P211, 'CWM &amp; Location'!B:D, 3, FALSE)</f>
        <v>Wrexham</v>
      </c>
      <c r="R211" s="3" t="str">
        <f>IF('Master List'!W211="", 'Master List'!V211, CONCATENATE('Master List'!V211, " / ", 'Master List'!W211))</f>
        <v>General (Internal) Medicine / Endocrinology and Diabetes Mellitus</v>
      </c>
      <c r="S211" s="3" t="str">
        <f>'Master List'!X211</f>
        <v>Dr Anthony Dixon</v>
      </c>
      <c r="T211" s="5" t="str">
        <f>IF('Master List'!AA211="", "", 'Master List'!AA211)</f>
        <v/>
      </c>
      <c r="U211" s="5" t="str">
        <f>IF(T211="", "", VLOOKUP(T211, 'CWM &amp; Location'!B:D, 3, FALSE))</f>
        <v/>
      </c>
      <c r="V211" s="5" t="str">
        <f>IF('Master List'!AB211="", "", 'Master List'!AB211)</f>
        <v/>
      </c>
      <c r="W211" s="5" t="str">
        <f>IF('Master List'!AC211="", "", 'Master List'!AC211)</f>
        <v/>
      </c>
      <c r="X211" s="5" t="str">
        <f>IF('Master List'!AF211="", "Supervisor to be confirmed", 'Master List'!AF211)</f>
        <v>Supervisor to be confirmed</v>
      </c>
      <c r="Y211" s="3" t="str">
        <f>'Master List'!AI211</f>
        <v>Wrexham Maelor Hospital</v>
      </c>
      <c r="Z211" s="3" t="str">
        <f>VLOOKUP(Y211, 'CWM &amp; Location'!B:D, 3, FALSE)</f>
        <v>Wrexham</v>
      </c>
      <c r="AA211" s="3" t="str">
        <f>IF('Master List'!AK211="", 'Master List'!AJ211, CONCATENATE('Master List'!AJ211, " / ", 'Master List'!AK211))</f>
        <v>Specialty to be confirmed</v>
      </c>
      <c r="AB211" s="3" t="str">
        <f>'Master List'!AL211</f>
        <v>Supervisor to be confirmed</v>
      </c>
      <c r="AC211" s="3" t="str">
        <f>'Master List'!AO211</f>
        <v>Wrexham Maelor Hospital</v>
      </c>
      <c r="AD211" s="5" t="str">
        <f>VLOOKUP(AC211, 'CWM &amp; Location'!B:D, 3, FALSE)</f>
        <v>Wrexham</v>
      </c>
      <c r="AE211" s="3" t="str">
        <f>IF('Master List'!AQ211="", 'Master List'!AP211, CONCATENATE('Master List'!AP211, " / ", 'Master List'!AQ211))</f>
        <v>Specialty to be confirmed</v>
      </c>
      <c r="AF211" s="3" t="str">
        <f>'Master List'!AR211</f>
        <v>Supervisor to be confirmed</v>
      </c>
      <c r="AG211" s="3" t="str">
        <f>'Master List'!AU211</f>
        <v>Wrexham Maelor Hospital</v>
      </c>
      <c r="AH211" s="3" t="str">
        <f>VLOOKUP(AG211, 'CWM &amp; Location'!B:D, 3, FALSE)</f>
        <v>Wrexham</v>
      </c>
      <c r="AI211" s="3" t="str">
        <f>IF('Master List'!AW211="", 'Master List'!AV211, CONCATENATE('Master List'!AV211, " / ", 'Master List'!AW211))</f>
        <v>Specialty to be confirmed</v>
      </c>
      <c r="AJ211" s="3" t="str">
        <f>'Master List'!AX211</f>
        <v>Supervisor to be confirmed</v>
      </c>
      <c r="AK211" s="5" t="str">
        <f>IF('Master List'!BA211="", "", 'Master List'!BA211)</f>
        <v/>
      </c>
      <c r="AL211" s="5" t="str">
        <f>IF(AK211="", "", VLOOKUP(AK211, 'CWM &amp; Location'!B:D, 3, FALSE))</f>
        <v/>
      </c>
      <c r="AM211" s="5" t="str">
        <f>IF('Master List'!BB211="", "", 'Master List'!BB211)</f>
        <v/>
      </c>
      <c r="AN211" s="5" t="str">
        <f>IF('Master List'!BC211="", "", 'Master List'!BC211)</f>
        <v/>
      </c>
    </row>
    <row r="212" spans="1:40" ht="29.25" customHeight="1" x14ac:dyDescent="0.25">
      <c r="A212" s="3" t="str">
        <f>'Master List'!A212</f>
        <v>SFP-Other</v>
      </c>
      <c r="B212" s="3" t="str">
        <f>'Master List'!D212</f>
        <v>SFP/7A1E/071a</v>
      </c>
      <c r="C212" s="3" t="str">
        <f>'Master List'!E212</f>
        <v>WAL/FP/071a</v>
      </c>
      <c r="D212" s="4">
        <v>1</v>
      </c>
      <c r="E212" s="71" t="str">
        <f>CONCATENATE("F1: ",J212,", ",N212,", ",R212,IF(V212="","",", "),IF(V212="","",V212),IF(V212="",""," ("),IF(V212="","",'Master List'!B212),IF(V212="","",")")," | F2: ",AA212,", ",AE212,", ",AI212,IF(AM212="","",", "),IF(AM212="","",AM212),IF(AM212="",""," ("),IF(AM212="","",'Master List'!C212),IF(AM212="","",")"))</f>
        <v>F1: General (Internal) Medicine / Cardiology, General Surgery / Upper Gastro-intestinal Surgery, Geriatric Medicine | F2: Acute Internal Medicine, Public Health Medicine / Medical Microbiology, Emergency Medicine, Clinical Research (SFP (NEW))</v>
      </c>
      <c r="F212" s="5" t="str">
        <f>'Master List'!H212</f>
        <v>Betsi Cadwaladr University Health Board</v>
      </c>
      <c r="G212" s="5" t="str">
        <f>'Master List'!F212</f>
        <v xml:space="preserve">Dr Richard Cowell </v>
      </c>
      <c r="H212" s="3" t="str">
        <f>'Master List'!I212</f>
        <v>Wrexham Maelor Hospital</v>
      </c>
      <c r="I212" s="3" t="str">
        <f>VLOOKUP(H212, 'CWM &amp; Location'!B:D, 3, FALSE)</f>
        <v>Wrexham</v>
      </c>
      <c r="J212" s="3" t="str">
        <f>IF('Master List'!K212="", 'Master List'!J212, CONCATENATE('Master List'!J212, " / ", 'Master List'!K212))</f>
        <v>General (Internal) Medicine / Cardiology</v>
      </c>
      <c r="K212" s="3" t="str">
        <f>'Master List'!L212</f>
        <v xml:space="preserve">Dr Richard Cowell </v>
      </c>
      <c r="L212" s="3" t="str">
        <f>'Master List'!O212</f>
        <v>Wrexham Maelor Hospital</v>
      </c>
      <c r="M212" s="3" t="str">
        <f>VLOOKUP(L212, 'CWM &amp; Location'!B:D, 3, FALSE)</f>
        <v>Wrexham</v>
      </c>
      <c r="N212" s="3" t="str">
        <f>IF('Master List'!Q212="", 'Master List'!P212, CONCATENATE('Master List'!P212, " / ", 'Master List'!Q212))</f>
        <v>General Surgery / Upper Gastro-intestinal Surgery</v>
      </c>
      <c r="O212" s="3" t="str">
        <f>'Master List'!R212</f>
        <v xml:space="preserve">Mr Andrew Baker </v>
      </c>
      <c r="P212" s="3" t="str">
        <f>'Master List'!U212</f>
        <v>Wrexham Maelor Hospital</v>
      </c>
      <c r="Q212" s="3" t="str">
        <f>VLOOKUP(P212, 'CWM &amp; Location'!B:D, 3, FALSE)</f>
        <v>Wrexham</v>
      </c>
      <c r="R212" s="3" t="str">
        <f>IF('Master List'!W212="", 'Master List'!V212, CONCATENATE('Master List'!V212, " / ", 'Master List'!W212))</f>
        <v>Geriatric Medicine</v>
      </c>
      <c r="S212" s="3" t="str">
        <f>'Master List'!X212</f>
        <v>Dr Cameron Abbott</v>
      </c>
      <c r="T212" s="5" t="str">
        <f>IF('Master List'!AA212="", "", 'Master List'!AA212)</f>
        <v/>
      </c>
      <c r="U212" s="5" t="str">
        <f>IF(T212="", "", VLOOKUP(T212, 'CWM &amp; Location'!B:D, 3, FALSE))</f>
        <v/>
      </c>
      <c r="V212" s="5" t="str">
        <f>IF('Master List'!AB212="", "", 'Master List'!AB212)</f>
        <v/>
      </c>
      <c r="W212" s="5" t="str">
        <f>IF('Master List'!AC212="", "", 'Master List'!AC212)</f>
        <v/>
      </c>
      <c r="X212" s="5" t="str">
        <f>IF('Master List'!AF212="", "Supervisor to be confirmed", 'Master List'!AF212)</f>
        <v>Dr James Kilbane</v>
      </c>
      <c r="Y212" s="3" t="str">
        <f>'Master List'!AI212</f>
        <v>Wrexham Maelor Hospital</v>
      </c>
      <c r="Z212" s="3" t="str">
        <f>VLOOKUP(Y212, 'CWM &amp; Location'!B:D, 3, FALSE)</f>
        <v>Wrexham</v>
      </c>
      <c r="AA212" s="3" t="str">
        <f>IF('Master List'!AK212="", 'Master List'!AJ212, CONCATENATE('Master List'!AJ212, " / ", 'Master List'!AK212))</f>
        <v>Acute Internal Medicine</v>
      </c>
      <c r="AB212" s="3" t="str">
        <f>'Master List'!AL212</f>
        <v>Dr James Kilbane</v>
      </c>
      <c r="AC212" s="3" t="str">
        <f>'Master List'!AO212</f>
        <v>Wrexham Maelor Hospital</v>
      </c>
      <c r="AD212" s="5" t="str">
        <f>VLOOKUP(AC212, 'CWM &amp; Location'!B:D, 3, FALSE)</f>
        <v>Wrexham</v>
      </c>
      <c r="AE212" s="3" t="str">
        <f>IF('Master List'!AQ212="", 'Master List'!AP212, CONCATENATE('Master List'!AP212, " / ", 'Master List'!AQ212))</f>
        <v>Public Health Medicine / Medical Microbiology</v>
      </c>
      <c r="AF212" s="3" t="str">
        <f>'Master List'!AR212</f>
        <v>Dr Deepannita Bhattacharjee</v>
      </c>
      <c r="AG212" s="3" t="str">
        <f>'Master List'!AU212</f>
        <v>Wrexham Maelor Hospital</v>
      </c>
      <c r="AH212" s="3" t="str">
        <f>VLOOKUP(AG212, 'CWM &amp; Location'!B:D, 3, FALSE)</f>
        <v>Wrexham</v>
      </c>
      <c r="AI212" s="3" t="str">
        <f>IF('Master List'!AW212="", 'Master List'!AV212, CONCATENATE('Master List'!AV212, " / ", 'Master List'!AW212))</f>
        <v>Emergency Medicine</v>
      </c>
      <c r="AJ212" s="3" t="str">
        <f>'Master List'!AX212</f>
        <v>Dr Chethan Padmanabhaiah</v>
      </c>
      <c r="AK212" s="5" t="str">
        <f>IF('Master List'!BA212="", "", 'Master List'!BA212)</f>
        <v>MAUMSS</v>
      </c>
      <c r="AL212" s="5" t="str">
        <f>IF(AK212="", "", VLOOKUP(AK212, 'CWM &amp; Location'!B:D, 3, FALSE))</f>
        <v>Wrexham</v>
      </c>
      <c r="AM212" s="5" t="str">
        <f>IF('Master List'!BB212="", "", 'Master List'!BB212)</f>
        <v>Clinical Research</v>
      </c>
      <c r="AN212" s="5" t="str">
        <f>IF('Master List'!BC212="", "", 'Master List'!BC212)</f>
        <v>Dr Orod Osanlou</v>
      </c>
    </row>
    <row r="213" spans="1:40" ht="29.25" customHeight="1" x14ac:dyDescent="0.25">
      <c r="A213" s="3" t="str">
        <f>'Master List'!A213</f>
        <v>SFP-Other</v>
      </c>
      <c r="B213" s="3" t="str">
        <f>'Master List'!D213</f>
        <v>SFP/7A1E/071b</v>
      </c>
      <c r="C213" s="3" t="str">
        <f>'Master List'!E213</f>
        <v>WAL/FP/071b</v>
      </c>
      <c r="D213" s="4">
        <v>1</v>
      </c>
      <c r="E213" s="71" t="str">
        <f>CONCATENATE("F1: ",J213,", ",N213,", ",R213,IF(V213="","",", "),IF(V213="","",V213),IF(V213="",""," ("),IF(V213="","",'Master List'!B213),IF(V213="","",")")," | F2: ",AA213,", ",AE213,", ",AI213,IF(AM213="","",", "),IF(AM213="","",AM213),IF(AM213="",""," ("),IF(AM213="","",'Master List'!C213),IF(AM213="","",")"))</f>
        <v>F1: Geriatric Medicine, General (Internal) Medicine / Cardiology, General Surgery / Upper Gastro-intestinal Surgery | F2: Emergency Medicine, Acute Internal Medicine, Public Health Medicine / Medical Microbiology, Clinical Research (SFP (NEW))</v>
      </c>
      <c r="F213" s="5" t="str">
        <f>'Master List'!H213</f>
        <v>Betsi Cadwaladr University Health Board</v>
      </c>
      <c r="G213" s="5" t="str">
        <f>'Master List'!F213</f>
        <v>Dr Cameron Abbott</v>
      </c>
      <c r="H213" s="3" t="str">
        <f>'Master List'!I213</f>
        <v>Wrexham Maelor Hospital</v>
      </c>
      <c r="I213" s="3" t="str">
        <f>VLOOKUP(H213, 'CWM &amp; Location'!B:D, 3, FALSE)</f>
        <v>Wrexham</v>
      </c>
      <c r="J213" s="3" t="str">
        <f>IF('Master List'!K213="", 'Master List'!J213, CONCATENATE('Master List'!J213, " / ", 'Master List'!K213))</f>
        <v>Geriatric Medicine</v>
      </c>
      <c r="K213" s="3" t="str">
        <f>'Master List'!L213</f>
        <v>Dr Cameron Abbott</v>
      </c>
      <c r="L213" s="3" t="str">
        <f>'Master List'!O213</f>
        <v>Wrexham Maelor Hospital</v>
      </c>
      <c r="M213" s="3" t="str">
        <f>VLOOKUP(L213, 'CWM &amp; Location'!B:D, 3, FALSE)</f>
        <v>Wrexham</v>
      </c>
      <c r="N213" s="3" t="str">
        <f>IF('Master List'!Q213="", 'Master List'!P213, CONCATENATE('Master List'!P213, " / ", 'Master List'!Q213))</f>
        <v>General (Internal) Medicine / Cardiology</v>
      </c>
      <c r="O213" s="3" t="str">
        <f>'Master List'!R213</f>
        <v xml:space="preserve">Dr Richard Cowell </v>
      </c>
      <c r="P213" s="3" t="str">
        <f>'Master List'!U213</f>
        <v>Wrexham Maelor Hospital</v>
      </c>
      <c r="Q213" s="3" t="str">
        <f>VLOOKUP(P213, 'CWM &amp; Location'!B:D, 3, FALSE)</f>
        <v>Wrexham</v>
      </c>
      <c r="R213" s="3" t="str">
        <f>IF('Master List'!W213="", 'Master List'!V213, CONCATENATE('Master List'!V213, " / ", 'Master List'!W213))</f>
        <v>General Surgery / Upper Gastro-intestinal Surgery</v>
      </c>
      <c r="S213" s="3" t="str">
        <f>'Master List'!X213</f>
        <v xml:space="preserve">Mr Andrew Baker </v>
      </c>
      <c r="T213" s="5" t="str">
        <f>IF('Master List'!AA213="", "", 'Master List'!AA213)</f>
        <v/>
      </c>
      <c r="U213" s="5" t="str">
        <f>IF(T213="", "", VLOOKUP(T213, 'CWM &amp; Location'!B:D, 3, FALSE))</f>
        <v/>
      </c>
      <c r="V213" s="5" t="str">
        <f>IF('Master List'!AB213="", "", 'Master List'!AB213)</f>
        <v/>
      </c>
      <c r="W213" s="5" t="str">
        <f>IF('Master List'!AC213="", "", 'Master List'!AC213)</f>
        <v/>
      </c>
      <c r="X213" s="5" t="str">
        <f>IF('Master List'!AF213="", "Supervisor to be confirmed", 'Master List'!AF213)</f>
        <v>Dr Chethan Padmanabhaiah</v>
      </c>
      <c r="Y213" s="3" t="str">
        <f>'Master List'!AI213</f>
        <v>Wrexham Maelor Hospital</v>
      </c>
      <c r="Z213" s="3" t="str">
        <f>VLOOKUP(Y213, 'CWM &amp; Location'!B:D, 3, FALSE)</f>
        <v>Wrexham</v>
      </c>
      <c r="AA213" s="3" t="str">
        <f>IF('Master List'!AK213="", 'Master List'!AJ213, CONCATENATE('Master List'!AJ213, " / ", 'Master List'!AK213))</f>
        <v>Emergency Medicine</v>
      </c>
      <c r="AB213" s="3" t="str">
        <f>'Master List'!AL213</f>
        <v>Dr Chethan Padmanabhaiah</v>
      </c>
      <c r="AC213" s="3" t="str">
        <f>'Master List'!AO213</f>
        <v>Wrexham Maelor Hospital</v>
      </c>
      <c r="AD213" s="5" t="str">
        <f>VLOOKUP(AC213, 'CWM &amp; Location'!B:D, 3, FALSE)</f>
        <v>Wrexham</v>
      </c>
      <c r="AE213" s="3" t="str">
        <f>IF('Master List'!AQ213="", 'Master List'!AP213, CONCATENATE('Master List'!AP213, " / ", 'Master List'!AQ213))</f>
        <v>Acute Internal Medicine</v>
      </c>
      <c r="AF213" s="3" t="str">
        <f>'Master List'!AR213</f>
        <v>Dr James Kilbane</v>
      </c>
      <c r="AG213" s="3" t="str">
        <f>'Master List'!AU213</f>
        <v>Wrexham Maelor Hospital</v>
      </c>
      <c r="AH213" s="3" t="str">
        <f>VLOOKUP(AG213, 'CWM &amp; Location'!B:D, 3, FALSE)</f>
        <v>Wrexham</v>
      </c>
      <c r="AI213" s="3" t="str">
        <f>IF('Master List'!AW213="", 'Master List'!AV213, CONCATENATE('Master List'!AV213, " / ", 'Master List'!AW213))</f>
        <v>Public Health Medicine / Medical Microbiology</v>
      </c>
      <c r="AJ213" s="3" t="str">
        <f>'Master List'!AX213</f>
        <v>Dr Deepannita Bhattacharjee</v>
      </c>
      <c r="AK213" s="5" t="str">
        <f>IF('Master List'!BA213="", "", 'Master List'!BA213)</f>
        <v>MAUMSS</v>
      </c>
      <c r="AL213" s="5" t="str">
        <f>IF(AK213="", "", VLOOKUP(AK213, 'CWM &amp; Location'!B:D, 3, FALSE))</f>
        <v>Wrexham</v>
      </c>
      <c r="AM213" s="5" t="str">
        <f>IF('Master List'!BB213="", "", 'Master List'!BB213)</f>
        <v>Clinical Research</v>
      </c>
      <c r="AN213" s="5" t="str">
        <f>IF('Master List'!BC213="", "", 'Master List'!BC213)</f>
        <v>Dr Orod Osanlou</v>
      </c>
    </row>
    <row r="214" spans="1:40" ht="29.25" customHeight="1" x14ac:dyDescent="0.25">
      <c r="A214" s="3" t="str">
        <f>'Master List'!A214</f>
        <v>SFP-Other</v>
      </c>
      <c r="B214" s="3" t="str">
        <f>'Master List'!D214</f>
        <v>SFP/7A1E/071c</v>
      </c>
      <c r="C214" s="3" t="str">
        <f>'Master List'!E214</f>
        <v>WAL/FP/071c</v>
      </c>
      <c r="D214" s="4">
        <v>1</v>
      </c>
      <c r="E214" s="71" t="str">
        <f>CONCATENATE("F1: ",J214,", ",N214,", ",R214,IF(V214="","",", "),IF(V214="","",V214),IF(V214="",""," ("),IF(V214="","",'Master List'!B214),IF(V214="","",")")," | F2: ",AA214,", ",AE214,", ",AI214,IF(AM214="","",", "),IF(AM214="","",AM214),IF(AM214="",""," ("),IF(AM214="","",'Master List'!C214),IF(AM214="","",")"))</f>
        <v>F1: General Surgery / Upper Gastro-intestinal Surgery, Geriatric Medicine, General (Internal) Medicine / Cardiology | F2: Public Health Medicine / Medical Microbiology, Emergency Medicine, Acute Internal Medicine, Clinical Research (SFP (NEW))</v>
      </c>
      <c r="F214" s="5" t="str">
        <f>'Master List'!H214</f>
        <v>Betsi Cadwaladr University Health Board</v>
      </c>
      <c r="G214" s="5" t="str">
        <f>'Master List'!F214</f>
        <v xml:space="preserve">Mr Andrew Baker </v>
      </c>
      <c r="H214" s="3" t="str">
        <f>'Master List'!I214</f>
        <v>Wrexham Maelor Hospital</v>
      </c>
      <c r="I214" s="3" t="str">
        <f>VLOOKUP(H214, 'CWM &amp; Location'!B:D, 3, FALSE)</f>
        <v>Wrexham</v>
      </c>
      <c r="J214" s="3" t="str">
        <f>IF('Master List'!K214="", 'Master List'!J214, CONCATENATE('Master List'!J214, " / ", 'Master List'!K214))</f>
        <v>General Surgery / Upper Gastro-intestinal Surgery</v>
      </c>
      <c r="K214" s="3" t="str">
        <f>'Master List'!L214</f>
        <v xml:space="preserve">Mr Andrew Baker </v>
      </c>
      <c r="L214" s="3" t="str">
        <f>'Master List'!O214</f>
        <v>Wrexham Maelor Hospital</v>
      </c>
      <c r="M214" s="3" t="str">
        <f>VLOOKUP(L214, 'CWM &amp; Location'!B:D, 3, FALSE)</f>
        <v>Wrexham</v>
      </c>
      <c r="N214" s="3" t="str">
        <f>IF('Master List'!Q214="", 'Master List'!P214, CONCATENATE('Master List'!P214, " / ", 'Master List'!Q214))</f>
        <v>Geriatric Medicine</v>
      </c>
      <c r="O214" s="3" t="str">
        <f>'Master List'!R214</f>
        <v>Dr Cameron Abbott</v>
      </c>
      <c r="P214" s="3" t="str">
        <f>'Master List'!U214</f>
        <v>Wrexham Maelor Hospital</v>
      </c>
      <c r="Q214" s="3" t="str">
        <f>VLOOKUP(P214, 'CWM &amp; Location'!B:D, 3, FALSE)</f>
        <v>Wrexham</v>
      </c>
      <c r="R214" s="3" t="str">
        <f>IF('Master List'!W214="", 'Master List'!V214, CONCATENATE('Master List'!V214, " / ", 'Master List'!W214))</f>
        <v>General (Internal) Medicine / Cardiology</v>
      </c>
      <c r="S214" s="3" t="str">
        <f>'Master List'!X214</f>
        <v xml:space="preserve">Dr Richard Cowell </v>
      </c>
      <c r="T214" s="5" t="str">
        <f>IF('Master List'!AA214="", "", 'Master List'!AA214)</f>
        <v/>
      </c>
      <c r="U214" s="5" t="str">
        <f>IF(T214="", "", VLOOKUP(T214, 'CWM &amp; Location'!B:D, 3, FALSE))</f>
        <v/>
      </c>
      <c r="V214" s="5" t="str">
        <f>IF('Master List'!AB214="", "", 'Master List'!AB214)</f>
        <v/>
      </c>
      <c r="W214" s="5" t="str">
        <f>IF('Master List'!AC214="", "", 'Master List'!AC214)</f>
        <v/>
      </c>
      <c r="X214" s="5" t="str">
        <f>IF('Master List'!AF214="", "Supervisor to be confirmed", 'Master List'!AF214)</f>
        <v>Dr Deepannita Bhattacharjee</v>
      </c>
      <c r="Y214" s="3" t="str">
        <f>'Master List'!AI214</f>
        <v>Wrexham Maelor Hospital</v>
      </c>
      <c r="Z214" s="3" t="str">
        <f>VLOOKUP(Y214, 'CWM &amp; Location'!B:D, 3, FALSE)</f>
        <v>Wrexham</v>
      </c>
      <c r="AA214" s="3" t="str">
        <f>IF('Master List'!AK214="", 'Master List'!AJ214, CONCATENATE('Master List'!AJ214, " / ", 'Master List'!AK214))</f>
        <v>Public Health Medicine / Medical Microbiology</v>
      </c>
      <c r="AB214" s="3" t="str">
        <f>'Master List'!AL214</f>
        <v>Dr Deepannita Bhattacharjee</v>
      </c>
      <c r="AC214" s="3" t="str">
        <f>'Master List'!AO214</f>
        <v>Wrexham Maelor Hospital</v>
      </c>
      <c r="AD214" s="5" t="str">
        <f>VLOOKUP(AC214, 'CWM &amp; Location'!B:D, 3, FALSE)</f>
        <v>Wrexham</v>
      </c>
      <c r="AE214" s="3" t="str">
        <f>IF('Master List'!AQ214="", 'Master List'!AP214, CONCATENATE('Master List'!AP214, " / ", 'Master List'!AQ214))</f>
        <v>Emergency Medicine</v>
      </c>
      <c r="AF214" s="3" t="str">
        <f>'Master List'!AR214</f>
        <v>Dr Chethan Padmanabhaiah</v>
      </c>
      <c r="AG214" s="3" t="str">
        <f>'Master List'!AU214</f>
        <v>Wrexham Maelor Hospital</v>
      </c>
      <c r="AH214" s="3" t="str">
        <f>VLOOKUP(AG214, 'CWM &amp; Location'!B:D, 3, FALSE)</f>
        <v>Wrexham</v>
      </c>
      <c r="AI214" s="3" t="str">
        <f>IF('Master List'!AW214="", 'Master List'!AV214, CONCATENATE('Master List'!AV214, " / ", 'Master List'!AW214))</f>
        <v>Acute Internal Medicine</v>
      </c>
      <c r="AJ214" s="3" t="str">
        <f>'Master List'!AX214</f>
        <v>Dr James Kilbane</v>
      </c>
      <c r="AK214" s="5" t="str">
        <f>IF('Master List'!BA214="", "", 'Master List'!BA214)</f>
        <v>MAUMSS</v>
      </c>
      <c r="AL214" s="5" t="str">
        <f>IF(AK214="", "", VLOOKUP(AK214, 'CWM &amp; Location'!B:D, 3, FALSE))</f>
        <v>Wrexham</v>
      </c>
      <c r="AM214" s="5" t="str">
        <f>IF('Master List'!BB214="", "", 'Master List'!BB214)</f>
        <v>Clinical Research</v>
      </c>
      <c r="AN214" s="5" t="str">
        <f>IF('Master List'!BC214="", "", 'Master List'!BC214)</f>
        <v>Dr Orod Osanlou</v>
      </c>
    </row>
    <row r="215" spans="1:40" ht="29.25" customHeight="1" x14ac:dyDescent="0.25">
      <c r="A215" s="3" t="str">
        <f>'Master List'!A215</f>
        <v>FP</v>
      </c>
      <c r="B215" s="3" t="str">
        <f>'Master List'!D215</f>
        <v>FP/7A1E/072a</v>
      </c>
      <c r="C215" s="3" t="str">
        <f>'Master List'!E215</f>
        <v>WAL/FP/072a</v>
      </c>
      <c r="D215" s="4">
        <v>1</v>
      </c>
      <c r="E215" s="71" t="str">
        <f>CONCATENATE("F1: ",J215,", ",N215,", ",R215,IF(V215="","",", "),IF(V215="","",V215),IF(V215="",""," ("),IF(V215="","",'Master List'!B215),IF(V215="","",")")," | F2: ",AA215,", ",AE215,", ",AI215,IF(AM215="","",", "),IF(AM215="","",AM215),IF(AM215="",""," ("),IF(AM215="","",'Master List'!C215),IF(AM215="","",")"))</f>
        <v>F1: General (Internal) Medicine / Respiratory Medicine, General Surgery, Acute Internal Medicine | F2: Renal Medicine, Trauma and Orthopaedic Surgery, Emergency Medicine</v>
      </c>
      <c r="F215" s="5" t="str">
        <f>'Master List'!H215</f>
        <v>Betsi Cadwaladr University Health Board</v>
      </c>
      <c r="G215" s="5" t="str">
        <f>'Master List'!F215</f>
        <v>Dr Mark Steel</v>
      </c>
      <c r="H215" s="3" t="str">
        <f>'Master List'!I215</f>
        <v>Wrexham Maelor Hospital</v>
      </c>
      <c r="I215" s="3" t="str">
        <f>VLOOKUP(H215, 'CWM &amp; Location'!B:D, 3, FALSE)</f>
        <v>Wrexham</v>
      </c>
      <c r="J215" s="3" t="str">
        <f>IF('Master List'!K215="", 'Master List'!J215, CONCATENATE('Master List'!J215, " / ", 'Master List'!K215))</f>
        <v>General (Internal) Medicine / Respiratory Medicine</v>
      </c>
      <c r="K215" s="3" t="str">
        <f>'Master List'!L215</f>
        <v>Dr Mark Steel</v>
      </c>
      <c r="L215" s="3" t="str">
        <f>'Master List'!O215</f>
        <v>Wrexham Maelor Hospital</v>
      </c>
      <c r="M215" s="3" t="str">
        <f>VLOOKUP(L215, 'CWM &amp; Location'!B:D, 3, FALSE)</f>
        <v>Wrexham</v>
      </c>
      <c r="N215" s="3" t="str">
        <f>IF('Master List'!Q215="", 'Master List'!P215, CONCATENATE('Master List'!P215, " / ", 'Master List'!Q215))</f>
        <v>General Surgery</v>
      </c>
      <c r="O215" s="3" t="str">
        <f>'Master List'!R215</f>
        <v xml:space="preserve">Mr Abozed Ben-Sassi </v>
      </c>
      <c r="P215" s="3" t="str">
        <f>'Master List'!U215</f>
        <v>Wrexham Maelor Hospital</v>
      </c>
      <c r="Q215" s="3" t="str">
        <f>VLOOKUP(P215, 'CWM &amp; Location'!B:D, 3, FALSE)</f>
        <v>Wrexham</v>
      </c>
      <c r="R215" s="3" t="str">
        <f>IF('Master List'!W215="", 'Master List'!V215, CONCATENATE('Master List'!V215, " / ", 'Master List'!W215))</f>
        <v>Acute Internal Medicine</v>
      </c>
      <c r="S215" s="3" t="str">
        <f>'Master List'!X215</f>
        <v>Dr James Kilbane</v>
      </c>
      <c r="T215" s="5" t="str">
        <f>IF('Master List'!AA215="", "", 'Master List'!AA215)</f>
        <v/>
      </c>
      <c r="U215" s="5" t="str">
        <f>IF(T215="", "", VLOOKUP(T215, 'CWM &amp; Location'!B:D, 3, FALSE))</f>
        <v/>
      </c>
      <c r="V215" s="5" t="str">
        <f>IF('Master List'!AB215="", "", 'Master List'!AB215)</f>
        <v/>
      </c>
      <c r="W215" s="5" t="str">
        <f>IF('Master List'!AC215="", "", 'Master List'!AC215)</f>
        <v/>
      </c>
      <c r="X215" s="5" t="str">
        <f>IF('Master List'!AF215="", "Supervisor to be confirmed", 'Master List'!AF215)</f>
        <v>Dr Ben Thomas</v>
      </c>
      <c r="Y215" s="3" t="str">
        <f>'Master List'!AI215</f>
        <v>Wrexham Maelor Hospital</v>
      </c>
      <c r="Z215" s="3" t="str">
        <f>VLOOKUP(Y215, 'CWM &amp; Location'!B:D, 3, FALSE)</f>
        <v>Wrexham</v>
      </c>
      <c r="AA215" s="3" t="str">
        <f>IF('Master List'!AK215="", 'Master List'!AJ215, CONCATENATE('Master List'!AJ215, " / ", 'Master List'!AK215))</f>
        <v>Renal Medicine</v>
      </c>
      <c r="AB215" s="3" t="str">
        <f>'Master List'!AL215</f>
        <v>Dr Ben Thomas</v>
      </c>
      <c r="AC215" s="3" t="str">
        <f>'Master List'!AO215</f>
        <v>Wrexham Maelor Hospital</v>
      </c>
      <c r="AD215" s="5" t="str">
        <f>VLOOKUP(AC215, 'CWM &amp; Location'!B:D, 3, FALSE)</f>
        <v>Wrexham</v>
      </c>
      <c r="AE215" s="3" t="str">
        <f>IF('Master List'!AQ215="", 'Master List'!AP215, CONCATENATE('Master List'!AP215, " / ", 'Master List'!AQ215))</f>
        <v>Trauma and Orthopaedic Surgery</v>
      </c>
      <c r="AF215" s="3" t="str">
        <f>'Master List'!AR215</f>
        <v>Mr Raminder Singh</v>
      </c>
      <c r="AG215" s="3" t="str">
        <f>'Master List'!AU215</f>
        <v>Wrexham Maelor Hospital</v>
      </c>
      <c r="AH215" s="3" t="str">
        <f>VLOOKUP(AG215, 'CWM &amp; Location'!B:D, 3, FALSE)</f>
        <v>Wrexham</v>
      </c>
      <c r="AI215" s="3" t="str">
        <f>IF('Master List'!AW215="", 'Master List'!AV215, CONCATENATE('Master List'!AV215, " / ", 'Master List'!AW215))</f>
        <v>Emergency Medicine</v>
      </c>
      <c r="AJ215" s="3" t="str">
        <f>'Master List'!AX215</f>
        <v>Dr Chethan Padmanabhaiah</v>
      </c>
      <c r="AK215" s="5" t="str">
        <f>IF('Master List'!BA215="", "", 'Master List'!BA215)</f>
        <v/>
      </c>
      <c r="AL215" s="5" t="str">
        <f>IF(AK215="", "", VLOOKUP(AK215, 'CWM &amp; Location'!B:D, 3, FALSE))</f>
        <v/>
      </c>
      <c r="AM215" s="5" t="str">
        <f>IF('Master List'!BB215="", "", 'Master List'!BB215)</f>
        <v/>
      </c>
      <c r="AN215" s="5" t="str">
        <f>IF('Master List'!BC215="", "", 'Master List'!BC215)</f>
        <v/>
      </c>
    </row>
    <row r="216" spans="1:40" ht="29.25" customHeight="1" x14ac:dyDescent="0.25">
      <c r="A216" s="3" t="str">
        <f>'Master List'!A216</f>
        <v>FP</v>
      </c>
      <c r="B216" s="3" t="str">
        <f>'Master List'!D216</f>
        <v>FP/7A1E/072b</v>
      </c>
      <c r="C216" s="3" t="str">
        <f>'Master List'!E216</f>
        <v>WAL/FP/072b</v>
      </c>
      <c r="D216" s="4">
        <v>1</v>
      </c>
      <c r="E216" s="71" t="str">
        <f>CONCATENATE("F1: ",J216,", ",N216,", ",R216,IF(V216="","",", "),IF(V216="","",V216),IF(V216="",""," ("),IF(V216="","",'Master List'!B216),IF(V216="","",")")," | F2: ",AA216,", ",AE216,", ",AI216,IF(AM216="","",", "),IF(AM216="","",AM216),IF(AM216="",""," ("),IF(AM216="","",'Master List'!C216),IF(AM216="","",")"))</f>
        <v>F1: Acute Internal Medicine, General (Internal) Medicine / Respiratory Medicine, General Surgery | F2: Emergency Medicine, Renal Medicine, Trauma and Orthopaedic Surgery</v>
      </c>
      <c r="F216" s="5" t="str">
        <f>'Master List'!H216</f>
        <v>Betsi Cadwaladr University Health Board</v>
      </c>
      <c r="G216" s="5" t="str">
        <f>'Master List'!F216</f>
        <v>Dr James Kilbane</v>
      </c>
      <c r="H216" s="3" t="str">
        <f>'Master List'!I216</f>
        <v>Wrexham Maelor Hospital</v>
      </c>
      <c r="I216" s="3" t="str">
        <f>VLOOKUP(H216, 'CWM &amp; Location'!B:D, 3, FALSE)</f>
        <v>Wrexham</v>
      </c>
      <c r="J216" s="3" t="str">
        <f>IF('Master List'!K216="", 'Master List'!J216, CONCATENATE('Master List'!J216, " / ", 'Master List'!K216))</f>
        <v>Acute Internal Medicine</v>
      </c>
      <c r="K216" s="3" t="str">
        <f>'Master List'!L216</f>
        <v>Dr James Kilbane</v>
      </c>
      <c r="L216" s="3" t="str">
        <f>'Master List'!O216</f>
        <v>Wrexham Maelor Hospital</v>
      </c>
      <c r="M216" s="3" t="str">
        <f>VLOOKUP(L216, 'CWM &amp; Location'!B:D, 3, FALSE)</f>
        <v>Wrexham</v>
      </c>
      <c r="N216" s="3" t="str">
        <f>IF('Master List'!Q216="", 'Master List'!P216, CONCATENATE('Master List'!P216, " / ", 'Master List'!Q216))</f>
        <v>General (Internal) Medicine / Respiratory Medicine</v>
      </c>
      <c r="O216" s="3" t="str">
        <f>'Master List'!R216</f>
        <v>Dr Mark Steel</v>
      </c>
      <c r="P216" s="3" t="str">
        <f>'Master List'!U216</f>
        <v>Wrexham Maelor Hospital</v>
      </c>
      <c r="Q216" s="3" t="str">
        <f>VLOOKUP(P216, 'CWM &amp; Location'!B:D, 3, FALSE)</f>
        <v>Wrexham</v>
      </c>
      <c r="R216" s="3" t="str">
        <f>IF('Master List'!W216="", 'Master List'!V216, CONCATENATE('Master List'!V216, " / ", 'Master List'!W216))</f>
        <v>General Surgery</v>
      </c>
      <c r="S216" s="3" t="str">
        <f>'Master List'!X216</f>
        <v xml:space="preserve">Mr Abozed Ben-Sassi </v>
      </c>
      <c r="T216" s="5" t="str">
        <f>IF('Master List'!AA216="", "", 'Master List'!AA216)</f>
        <v/>
      </c>
      <c r="U216" s="5" t="str">
        <f>IF(T216="", "", VLOOKUP(T216, 'CWM &amp; Location'!B:D, 3, FALSE))</f>
        <v/>
      </c>
      <c r="V216" s="5" t="str">
        <f>IF('Master List'!AB216="", "", 'Master List'!AB216)</f>
        <v/>
      </c>
      <c r="W216" s="5" t="str">
        <f>IF('Master List'!AC216="", "", 'Master List'!AC216)</f>
        <v/>
      </c>
      <c r="X216" s="5" t="str">
        <f>IF('Master List'!AF216="", "Supervisor to be confirmed", 'Master List'!AF216)</f>
        <v>Dr Chethan Padmanabhaiah</v>
      </c>
      <c r="Y216" s="3" t="str">
        <f>'Master List'!AI216</f>
        <v>Wrexham Maelor Hospital</v>
      </c>
      <c r="Z216" s="3" t="str">
        <f>VLOOKUP(Y216, 'CWM &amp; Location'!B:D, 3, FALSE)</f>
        <v>Wrexham</v>
      </c>
      <c r="AA216" s="3" t="str">
        <f>IF('Master List'!AK216="", 'Master List'!AJ216, CONCATENATE('Master List'!AJ216, " / ", 'Master List'!AK216))</f>
        <v>Emergency Medicine</v>
      </c>
      <c r="AB216" s="3" t="str">
        <f>'Master List'!AL216</f>
        <v>Dr Chethan Padmanabhaiah</v>
      </c>
      <c r="AC216" s="3" t="str">
        <f>'Master List'!AO216</f>
        <v>Wrexham Maelor Hospital</v>
      </c>
      <c r="AD216" s="5" t="str">
        <f>VLOOKUP(AC216, 'CWM &amp; Location'!B:D, 3, FALSE)</f>
        <v>Wrexham</v>
      </c>
      <c r="AE216" s="3" t="str">
        <f>IF('Master List'!AQ216="", 'Master List'!AP216, CONCATENATE('Master List'!AP216, " / ", 'Master List'!AQ216))</f>
        <v>Renal Medicine</v>
      </c>
      <c r="AF216" s="3" t="str">
        <f>'Master List'!AR216</f>
        <v>Dr Ben Thomas</v>
      </c>
      <c r="AG216" s="3" t="str">
        <f>'Master List'!AU216</f>
        <v>Wrexham Maelor Hospital</v>
      </c>
      <c r="AH216" s="3" t="str">
        <f>VLOOKUP(AG216, 'CWM &amp; Location'!B:D, 3, FALSE)</f>
        <v>Wrexham</v>
      </c>
      <c r="AI216" s="3" t="str">
        <f>IF('Master List'!AW216="", 'Master List'!AV216, CONCATENATE('Master List'!AV216, " / ", 'Master List'!AW216))</f>
        <v>Trauma and Orthopaedic Surgery</v>
      </c>
      <c r="AJ216" s="3" t="str">
        <f>'Master List'!AX216</f>
        <v>Mr Raminder Singh</v>
      </c>
      <c r="AK216" s="5" t="str">
        <f>IF('Master List'!BA216="", "", 'Master List'!BA216)</f>
        <v/>
      </c>
      <c r="AL216" s="5" t="str">
        <f>IF(AK216="", "", VLOOKUP(AK216, 'CWM &amp; Location'!B:D, 3, FALSE))</f>
        <v/>
      </c>
      <c r="AM216" s="5" t="str">
        <f>IF('Master List'!BB216="", "", 'Master List'!BB216)</f>
        <v/>
      </c>
      <c r="AN216" s="5" t="str">
        <f>IF('Master List'!BC216="", "", 'Master List'!BC216)</f>
        <v/>
      </c>
    </row>
    <row r="217" spans="1:40" ht="29.25" customHeight="1" x14ac:dyDescent="0.25">
      <c r="A217" s="3" t="str">
        <f>'Master List'!A217</f>
        <v>FP</v>
      </c>
      <c r="B217" s="3" t="str">
        <f>'Master List'!D217</f>
        <v>FP/7A1E/072c</v>
      </c>
      <c r="C217" s="3" t="str">
        <f>'Master List'!E217</f>
        <v>WAL/FP/072c</v>
      </c>
      <c r="D217" s="4">
        <v>1</v>
      </c>
      <c r="E217" s="71" t="str">
        <f>CONCATENATE("F1: ",J217,", ",N217,", ",R217,IF(V217="","",", "),IF(V217="","",V217),IF(V217="",""," ("),IF(V217="","",'Master List'!B217),IF(V217="","",")")," | F2: ",AA217,", ",AE217,", ",AI217,IF(AM217="","",", "),IF(AM217="","",AM217),IF(AM217="",""," ("),IF(AM217="","",'Master List'!C217),IF(AM217="","",")"))</f>
        <v>F1: General Surgery, Acute Internal Medicine, General (Internal) Medicine / Respiratory Medicine | F2: Trauma and Orthopaedic Surgery, Emergency Medicine, Renal Medicine</v>
      </c>
      <c r="F217" s="5" t="str">
        <f>'Master List'!H217</f>
        <v>Betsi Cadwaladr University Health Board</v>
      </c>
      <c r="G217" s="5" t="str">
        <f>'Master List'!F217</f>
        <v xml:space="preserve">Mr Abozed Ben-Sassi </v>
      </c>
      <c r="H217" s="3" t="str">
        <f>'Master List'!I217</f>
        <v>Wrexham Maelor Hospital</v>
      </c>
      <c r="I217" s="3" t="str">
        <f>VLOOKUP(H217, 'CWM &amp; Location'!B:D, 3, FALSE)</f>
        <v>Wrexham</v>
      </c>
      <c r="J217" s="3" t="str">
        <f>IF('Master List'!K217="", 'Master List'!J217, CONCATENATE('Master List'!J217, " / ", 'Master List'!K217))</f>
        <v>General Surgery</v>
      </c>
      <c r="K217" s="3" t="str">
        <f>'Master List'!L217</f>
        <v xml:space="preserve">Mr Abozed Ben-Sassi </v>
      </c>
      <c r="L217" s="3" t="str">
        <f>'Master List'!O217</f>
        <v>Wrexham Maelor Hospital</v>
      </c>
      <c r="M217" s="3" t="str">
        <f>VLOOKUP(L217, 'CWM &amp; Location'!B:D, 3, FALSE)</f>
        <v>Wrexham</v>
      </c>
      <c r="N217" s="3" t="str">
        <f>IF('Master List'!Q217="", 'Master List'!P217, CONCATENATE('Master List'!P217, " / ", 'Master List'!Q217))</f>
        <v>Acute Internal Medicine</v>
      </c>
      <c r="O217" s="3" t="str">
        <f>'Master List'!R217</f>
        <v>Dr James Kilbane</v>
      </c>
      <c r="P217" s="3" t="str">
        <f>'Master List'!U217</f>
        <v>Wrexham Maelor Hospital</v>
      </c>
      <c r="Q217" s="3" t="str">
        <f>VLOOKUP(P217, 'CWM &amp; Location'!B:D, 3, FALSE)</f>
        <v>Wrexham</v>
      </c>
      <c r="R217" s="3" t="str">
        <f>IF('Master List'!W217="", 'Master List'!V217, CONCATENATE('Master List'!V217, " / ", 'Master List'!W217))</f>
        <v>General (Internal) Medicine / Respiratory Medicine</v>
      </c>
      <c r="S217" s="3" t="str">
        <f>'Master List'!X217</f>
        <v>Dr Mark Steel</v>
      </c>
      <c r="T217" s="5" t="str">
        <f>IF('Master List'!AA217="", "", 'Master List'!AA217)</f>
        <v/>
      </c>
      <c r="U217" s="5" t="str">
        <f>IF(T217="", "", VLOOKUP(T217, 'CWM &amp; Location'!B:D, 3, FALSE))</f>
        <v/>
      </c>
      <c r="V217" s="5" t="str">
        <f>IF('Master List'!AB217="", "", 'Master List'!AB217)</f>
        <v/>
      </c>
      <c r="W217" s="5" t="str">
        <f>IF('Master List'!AC217="", "", 'Master List'!AC217)</f>
        <v/>
      </c>
      <c r="X217" s="5" t="str">
        <f>IF('Master List'!AF217="", "Supervisor to be confirmed", 'Master List'!AF217)</f>
        <v>Mr Raminder Singh</v>
      </c>
      <c r="Y217" s="3" t="str">
        <f>'Master List'!AI217</f>
        <v>Wrexham Maelor Hospital</v>
      </c>
      <c r="Z217" s="3" t="str">
        <f>VLOOKUP(Y217, 'CWM &amp; Location'!B:D, 3, FALSE)</f>
        <v>Wrexham</v>
      </c>
      <c r="AA217" s="3" t="str">
        <f>IF('Master List'!AK217="", 'Master List'!AJ217, CONCATENATE('Master List'!AJ217, " / ", 'Master List'!AK217))</f>
        <v>Trauma and Orthopaedic Surgery</v>
      </c>
      <c r="AB217" s="3" t="str">
        <f>'Master List'!AL217</f>
        <v>Mr Raminder Singh</v>
      </c>
      <c r="AC217" s="3" t="str">
        <f>'Master List'!AO217</f>
        <v>Wrexham Maelor Hospital</v>
      </c>
      <c r="AD217" s="5" t="str">
        <f>VLOOKUP(AC217, 'CWM &amp; Location'!B:D, 3, FALSE)</f>
        <v>Wrexham</v>
      </c>
      <c r="AE217" s="3" t="str">
        <f>IF('Master List'!AQ217="", 'Master List'!AP217, CONCATENATE('Master List'!AP217, " / ", 'Master List'!AQ217))</f>
        <v>Emergency Medicine</v>
      </c>
      <c r="AF217" s="3" t="str">
        <f>'Master List'!AR217</f>
        <v>Dr Chethan Padmanabhaiah</v>
      </c>
      <c r="AG217" s="3" t="str">
        <f>'Master List'!AU217</f>
        <v>Wrexham Maelor Hospital</v>
      </c>
      <c r="AH217" s="3" t="str">
        <f>VLOOKUP(AG217, 'CWM &amp; Location'!B:D, 3, FALSE)</f>
        <v>Wrexham</v>
      </c>
      <c r="AI217" s="3" t="str">
        <f>IF('Master List'!AW217="", 'Master List'!AV217, CONCATENATE('Master List'!AV217, " / ", 'Master List'!AW217))</f>
        <v>Renal Medicine</v>
      </c>
      <c r="AJ217" s="3" t="str">
        <f>'Master List'!AX217</f>
        <v>Dr Ben Thomas</v>
      </c>
      <c r="AK217" s="5" t="str">
        <f>IF('Master List'!BA217="", "", 'Master List'!BA217)</f>
        <v/>
      </c>
      <c r="AL217" s="5" t="str">
        <f>IF(AK217="", "", VLOOKUP(AK217, 'CWM &amp; Location'!B:D, 3, FALSE))</f>
        <v/>
      </c>
      <c r="AM217" s="5" t="str">
        <f>IF('Master List'!BB217="", "", 'Master List'!BB217)</f>
        <v/>
      </c>
      <c r="AN217" s="5" t="str">
        <f>IF('Master List'!BC217="", "", 'Master List'!BC217)</f>
        <v/>
      </c>
    </row>
    <row r="218" spans="1:40" ht="29.25" customHeight="1" x14ac:dyDescent="0.25">
      <c r="A218" s="3" t="str">
        <f>'Master List'!A218</f>
        <v>LIFT</v>
      </c>
      <c r="B218" s="3" t="str">
        <f>'Master List'!D218</f>
        <v>LFP/7A1E/073a</v>
      </c>
      <c r="C218" s="3" t="str">
        <f>'Master List'!E218</f>
        <v>WAL/FP/073a</v>
      </c>
      <c r="D218" s="4">
        <v>1</v>
      </c>
      <c r="E218" s="71" t="str">
        <f>CONCATENATE("F1: ",J218,", ",N218,", ",R218,IF(V218="","",", "),IF(V218="","",V218),IF(V218="",""," ("),IF(V218="","",'Master List'!B218),IF(V218="","",")")," | F2: ",AA218,", ",AE218,", ",AI218,IF(AM218="","",", "),IF(AM218="","",AM218),IF(AM218="",""," ("),IF(AM218="","",'Master List'!C218),IF(AM218="","",")"))</f>
        <v>F1: General (Internal) Medicine / Gastroenterology, General Surgery, Geriatric Medicine | F2: Cardiology, Respiratory Medicine, Emergency Medicine, Palliative Medicine (LIFT)</v>
      </c>
      <c r="F218" s="5" t="str">
        <f>'Master List'!H218</f>
        <v>Betsi Cadwaladr University Health Board</v>
      </c>
      <c r="G218" s="5" t="str">
        <f>'Master List'!F218</f>
        <v>Dr Thiriloganathan Mathialahan</v>
      </c>
      <c r="H218" s="3" t="str">
        <f>'Master List'!I218</f>
        <v>Wrexham Maelor Hospital</v>
      </c>
      <c r="I218" s="3" t="str">
        <f>VLOOKUP(H218, 'CWM &amp; Location'!B:D, 3, FALSE)</f>
        <v>Wrexham</v>
      </c>
      <c r="J218" s="3" t="str">
        <f>IF('Master List'!K218="", 'Master List'!J218, CONCATENATE('Master List'!J218, " / ", 'Master List'!K218))</f>
        <v>General (Internal) Medicine / Gastroenterology</v>
      </c>
      <c r="K218" s="3" t="str">
        <f>'Master List'!L218</f>
        <v>Dr Thiriloganathan Mathialahan</v>
      </c>
      <c r="L218" s="3" t="str">
        <f>'Master List'!O218</f>
        <v>Wrexham Maelor Hospital</v>
      </c>
      <c r="M218" s="3" t="str">
        <f>VLOOKUP(L218, 'CWM &amp; Location'!B:D, 3, FALSE)</f>
        <v>Wrexham</v>
      </c>
      <c r="N218" s="3" t="str">
        <f>IF('Master List'!Q218="", 'Master List'!P218, CONCATENATE('Master List'!P218, " / ", 'Master List'!Q218))</f>
        <v>General Surgery</v>
      </c>
      <c r="O218" s="3" t="str">
        <f>'Master List'!R218</f>
        <v xml:space="preserve">Mr Duncan Stewart </v>
      </c>
      <c r="P218" s="3" t="str">
        <f>'Master List'!U218</f>
        <v>Wrexham Maelor Hospital</v>
      </c>
      <c r="Q218" s="3" t="str">
        <f>VLOOKUP(P218, 'CWM &amp; Location'!B:D, 3, FALSE)</f>
        <v>Wrexham</v>
      </c>
      <c r="R218" s="3" t="str">
        <f>IF('Master List'!W218="", 'Master List'!V218, CONCATENATE('Master List'!V218, " / ", 'Master List'!W218))</f>
        <v>Geriatric Medicine</v>
      </c>
      <c r="S218" s="3" t="str">
        <f>'Master List'!X218</f>
        <v>Dr Cameron Abbott</v>
      </c>
      <c r="T218" s="5" t="str">
        <f>IF('Master List'!AA218="", "", 'Master List'!AA218)</f>
        <v/>
      </c>
      <c r="U218" s="5" t="str">
        <f>IF(T218="", "", VLOOKUP(T218, 'CWM &amp; Location'!B:D, 3, FALSE))</f>
        <v/>
      </c>
      <c r="V218" s="5" t="str">
        <f>IF('Master List'!AB218="", "", 'Master List'!AB218)</f>
        <v/>
      </c>
      <c r="W218" s="5" t="str">
        <f>IF('Master List'!AC218="", "", 'Master List'!AC218)</f>
        <v/>
      </c>
      <c r="X218" s="5" t="str">
        <f>IF('Master List'!AF218="", "Supervisor to be confirmed", 'Master List'!AF218)</f>
        <v>Dr Gauravsingh Dhunnoo</v>
      </c>
      <c r="Y218" s="3" t="str">
        <f>'Master List'!AI218</f>
        <v>Wrexham Maelor Hospital</v>
      </c>
      <c r="Z218" s="3" t="str">
        <f>VLOOKUP(Y218, 'CWM &amp; Location'!B:D, 3, FALSE)</f>
        <v>Wrexham</v>
      </c>
      <c r="AA218" s="3" t="str">
        <f>IF('Master List'!AK218="", 'Master List'!AJ218, CONCATENATE('Master List'!AJ218, " / ", 'Master List'!AK218))</f>
        <v>Cardiology</v>
      </c>
      <c r="AB218" s="3" t="str">
        <f>'Master List'!AL218</f>
        <v>Dr Gauravsingh Dhunnoo</v>
      </c>
      <c r="AC218" s="3" t="str">
        <f>'Master List'!AO218</f>
        <v>Wrexham Maelor Hospital</v>
      </c>
      <c r="AD218" s="5" t="str">
        <f>VLOOKUP(AC218, 'CWM &amp; Location'!B:D, 3, FALSE)</f>
        <v>Wrexham</v>
      </c>
      <c r="AE218" s="3" t="str">
        <f>IF('Master List'!AQ218="", 'Master List'!AP218, CONCATENATE('Master List'!AP218, " / ", 'Master List'!AQ218))</f>
        <v>Respiratory Medicine</v>
      </c>
      <c r="AF218" s="3" t="str">
        <f>'Master List'!AR218</f>
        <v>Dr Neil McAndrew</v>
      </c>
      <c r="AG218" s="3" t="str">
        <f>'Master List'!AU218</f>
        <v>Wrexham Maelor Hospital</v>
      </c>
      <c r="AH218" s="3" t="str">
        <f>VLOOKUP(AG218, 'CWM &amp; Location'!B:D, 3, FALSE)</f>
        <v>Wrexham</v>
      </c>
      <c r="AI218" s="3" t="str">
        <f>IF('Master List'!AW218="", 'Master List'!AV218, CONCATENATE('Master List'!AV218, " / ", 'Master List'!AW218))</f>
        <v>Emergency Medicine</v>
      </c>
      <c r="AJ218" s="3" t="str">
        <f>'Master List'!AX218</f>
        <v>Dr Chethan Padmanabhaiah</v>
      </c>
      <c r="AK218" s="5" t="str">
        <f>IF('Master List'!BA218="", "", 'Master List'!BA218)</f>
        <v>Wrexham Maelor Hospital</v>
      </c>
      <c r="AL218" s="5" t="str">
        <f>IF(AK218="", "", VLOOKUP(AK218, 'CWM &amp; Location'!B:D, 3, FALSE))</f>
        <v>Wrexham</v>
      </c>
      <c r="AM218" s="5" t="str">
        <f>IF('Master List'!BB218="", "", 'Master List'!BB218)</f>
        <v>Palliative Medicine</v>
      </c>
      <c r="AN218" s="5" t="str">
        <f>IF('Master List'!BC218="", "", 'Master List'!BC218)</f>
        <v>Dr Caroline Usborne</v>
      </c>
    </row>
    <row r="219" spans="1:40" ht="29.25" customHeight="1" x14ac:dyDescent="0.25">
      <c r="A219" s="3" t="str">
        <f>'Master List'!A219</f>
        <v>LIFT</v>
      </c>
      <c r="B219" s="3" t="str">
        <f>'Master List'!D219</f>
        <v>LFP/7A1E/073b</v>
      </c>
      <c r="C219" s="3" t="str">
        <f>'Master List'!E219</f>
        <v>WAL/FP/073b</v>
      </c>
      <c r="D219" s="4">
        <v>1</v>
      </c>
      <c r="E219" s="71" t="str">
        <f>CONCATENATE("F1: ",J219,", ",N219,", ",R219,IF(V219="","",", "),IF(V219="","",V219),IF(V219="",""," ("),IF(V219="","",'Master List'!B219),IF(V219="","",")")," | F2: ",AA219,", ",AE219,", ",AI219,IF(AM219="","",", "),IF(AM219="","",AM219),IF(AM219="",""," ("),IF(AM219="","",'Master List'!C219),IF(AM219="","",")"))</f>
        <v>F1: Geriatric Medicine, General (Internal) Medicine / Gastroenterology, General Surgery | F2: Emergency Medicine, Cardiology, Respiratory Medicine, Palliative Medicine (LIFT)</v>
      </c>
      <c r="F219" s="5" t="str">
        <f>'Master List'!H219</f>
        <v>Betsi Cadwaladr University Health Board</v>
      </c>
      <c r="G219" s="5" t="str">
        <f>'Master List'!F219</f>
        <v>Dr Cameron Abbott</v>
      </c>
      <c r="H219" s="3" t="str">
        <f>'Master List'!I219</f>
        <v>Wrexham Maelor Hospital</v>
      </c>
      <c r="I219" s="3" t="str">
        <f>VLOOKUP(H219, 'CWM &amp; Location'!B:D, 3, FALSE)</f>
        <v>Wrexham</v>
      </c>
      <c r="J219" s="3" t="str">
        <f>IF('Master List'!K219="", 'Master List'!J219, CONCATENATE('Master List'!J219, " / ", 'Master List'!K219))</f>
        <v>Geriatric Medicine</v>
      </c>
      <c r="K219" s="3" t="str">
        <f>'Master List'!L219</f>
        <v>Dr Cameron Abbott</v>
      </c>
      <c r="L219" s="3" t="str">
        <f>'Master List'!O219</f>
        <v>Wrexham Maelor Hospital</v>
      </c>
      <c r="M219" s="3" t="str">
        <f>VLOOKUP(L219, 'CWM &amp; Location'!B:D, 3, FALSE)</f>
        <v>Wrexham</v>
      </c>
      <c r="N219" s="3" t="str">
        <f>IF('Master List'!Q219="", 'Master List'!P219, CONCATENATE('Master List'!P219, " / ", 'Master List'!Q219))</f>
        <v>General (Internal) Medicine / Gastroenterology</v>
      </c>
      <c r="O219" s="3" t="str">
        <f>'Master List'!R219</f>
        <v>Dr Thiriloganathan Mathialahan</v>
      </c>
      <c r="P219" s="3" t="str">
        <f>'Master List'!U219</f>
        <v>Wrexham Maelor Hospital</v>
      </c>
      <c r="Q219" s="3" t="str">
        <f>VLOOKUP(P219, 'CWM &amp; Location'!B:D, 3, FALSE)</f>
        <v>Wrexham</v>
      </c>
      <c r="R219" s="3" t="str">
        <f>IF('Master List'!W219="", 'Master List'!V219, CONCATENATE('Master List'!V219, " / ", 'Master List'!W219))</f>
        <v>General Surgery</v>
      </c>
      <c r="S219" s="3" t="str">
        <f>'Master List'!X219</f>
        <v xml:space="preserve">Mr Duncan Stewart </v>
      </c>
      <c r="T219" s="5" t="str">
        <f>IF('Master List'!AA219="", "", 'Master List'!AA219)</f>
        <v/>
      </c>
      <c r="U219" s="5" t="str">
        <f>IF(T219="", "", VLOOKUP(T219, 'CWM &amp; Location'!B:D, 3, FALSE))</f>
        <v/>
      </c>
      <c r="V219" s="5" t="str">
        <f>IF('Master List'!AB219="", "", 'Master List'!AB219)</f>
        <v/>
      </c>
      <c r="W219" s="5" t="str">
        <f>IF('Master List'!AC219="", "", 'Master List'!AC219)</f>
        <v/>
      </c>
      <c r="X219" s="5" t="str">
        <f>IF('Master List'!AF219="", "Supervisor to be confirmed", 'Master List'!AF219)</f>
        <v>Dr Chethan Padmanabhaiah</v>
      </c>
      <c r="Y219" s="3" t="str">
        <f>'Master List'!AI219</f>
        <v>Wrexham Maelor Hospital</v>
      </c>
      <c r="Z219" s="3" t="str">
        <f>VLOOKUP(Y219, 'CWM &amp; Location'!B:D, 3, FALSE)</f>
        <v>Wrexham</v>
      </c>
      <c r="AA219" s="3" t="str">
        <f>IF('Master List'!AK219="", 'Master List'!AJ219, CONCATENATE('Master List'!AJ219, " / ", 'Master List'!AK219))</f>
        <v>Emergency Medicine</v>
      </c>
      <c r="AB219" s="3" t="str">
        <f>'Master List'!AL219</f>
        <v>Dr Chethan Padmanabhaiah</v>
      </c>
      <c r="AC219" s="3" t="str">
        <f>'Master List'!AO219</f>
        <v>Wrexham Maelor Hospital</v>
      </c>
      <c r="AD219" s="5" t="str">
        <f>VLOOKUP(AC219, 'CWM &amp; Location'!B:D, 3, FALSE)</f>
        <v>Wrexham</v>
      </c>
      <c r="AE219" s="3" t="str">
        <f>IF('Master List'!AQ219="", 'Master List'!AP219, CONCATENATE('Master List'!AP219, " / ", 'Master List'!AQ219))</f>
        <v>Cardiology</v>
      </c>
      <c r="AF219" s="3" t="str">
        <f>'Master List'!AR219</f>
        <v>Dr Gauravsingh Dhunnoo</v>
      </c>
      <c r="AG219" s="3" t="str">
        <f>'Master List'!AU219</f>
        <v>Wrexham Maelor Hospital</v>
      </c>
      <c r="AH219" s="3" t="str">
        <f>VLOOKUP(AG219, 'CWM &amp; Location'!B:D, 3, FALSE)</f>
        <v>Wrexham</v>
      </c>
      <c r="AI219" s="3" t="str">
        <f>IF('Master List'!AW219="", 'Master List'!AV219, CONCATENATE('Master List'!AV219, " / ", 'Master List'!AW219))</f>
        <v>Respiratory Medicine</v>
      </c>
      <c r="AJ219" s="3" t="str">
        <f>'Master List'!AX219</f>
        <v>Dr Neil McAndrew</v>
      </c>
      <c r="AK219" s="5" t="str">
        <f>IF('Master List'!BA219="", "", 'Master List'!BA219)</f>
        <v>Wrexham Maelor Hospital</v>
      </c>
      <c r="AL219" s="5" t="str">
        <f>IF(AK219="", "", VLOOKUP(AK219, 'CWM &amp; Location'!B:D, 3, FALSE))</f>
        <v>Wrexham</v>
      </c>
      <c r="AM219" s="5" t="str">
        <f>IF('Master List'!BB219="", "", 'Master List'!BB219)</f>
        <v>Palliative Medicine</v>
      </c>
      <c r="AN219" s="5" t="str">
        <f>IF('Master List'!BC219="", "", 'Master List'!BC219)</f>
        <v>Dr Caroline Usborne</v>
      </c>
    </row>
    <row r="220" spans="1:40" ht="29.25" customHeight="1" x14ac:dyDescent="0.25">
      <c r="A220" s="3" t="str">
        <f>'Master List'!A220</f>
        <v>LIFT</v>
      </c>
      <c r="B220" s="3" t="str">
        <f>'Master List'!D220</f>
        <v>LFP/7A1E/073c</v>
      </c>
      <c r="C220" s="3" t="str">
        <f>'Master List'!E220</f>
        <v>WAL/FP/073c</v>
      </c>
      <c r="D220" s="4">
        <v>1</v>
      </c>
      <c r="E220" s="71" t="str">
        <f>CONCATENATE("F1: ",J220,", ",N220,", ",R220,IF(V220="","",", "),IF(V220="","",V220),IF(V220="",""," ("),IF(V220="","",'Master List'!B220),IF(V220="","",")")," | F2: ",AA220,", ",AE220,", ",AI220,IF(AM220="","",", "),IF(AM220="","",AM220),IF(AM220="",""," ("),IF(AM220="","",'Master List'!C220),IF(AM220="","",")"))</f>
        <v>F1: General Surgery, Geriatric Medicine, General (Internal) Medicine / Gastroenterology | F2: Respiratory Medicine, Emergency Medicine, Cardiology, Palliative Medicine (LIFT)</v>
      </c>
      <c r="F220" s="5" t="str">
        <f>'Master List'!H220</f>
        <v>Betsi Cadwaladr University Health Board</v>
      </c>
      <c r="G220" s="5" t="str">
        <f>'Master List'!F220</f>
        <v xml:space="preserve">Mr Duncan Stewart </v>
      </c>
      <c r="H220" s="3" t="str">
        <f>'Master List'!I220</f>
        <v>Wrexham Maelor Hospital</v>
      </c>
      <c r="I220" s="3" t="str">
        <f>VLOOKUP(H220, 'CWM &amp; Location'!B:D, 3, FALSE)</f>
        <v>Wrexham</v>
      </c>
      <c r="J220" s="3" t="str">
        <f>IF('Master List'!K220="", 'Master List'!J220, CONCATENATE('Master List'!J220, " / ", 'Master List'!K220))</f>
        <v>General Surgery</v>
      </c>
      <c r="K220" s="3" t="str">
        <f>'Master List'!L220</f>
        <v xml:space="preserve">Mr Duncan Stewart </v>
      </c>
      <c r="L220" s="3" t="str">
        <f>'Master List'!O220</f>
        <v>Wrexham Maelor Hospital</v>
      </c>
      <c r="M220" s="3" t="str">
        <f>VLOOKUP(L220, 'CWM &amp; Location'!B:D, 3, FALSE)</f>
        <v>Wrexham</v>
      </c>
      <c r="N220" s="3" t="str">
        <f>IF('Master List'!Q220="", 'Master List'!P220, CONCATENATE('Master List'!P220, " / ", 'Master List'!Q220))</f>
        <v>Geriatric Medicine</v>
      </c>
      <c r="O220" s="3" t="str">
        <f>'Master List'!R220</f>
        <v>Dr Cameron Abbott</v>
      </c>
      <c r="P220" s="3" t="str">
        <f>'Master List'!U220</f>
        <v>Wrexham Maelor Hospital</v>
      </c>
      <c r="Q220" s="3" t="str">
        <f>VLOOKUP(P220, 'CWM &amp; Location'!B:D, 3, FALSE)</f>
        <v>Wrexham</v>
      </c>
      <c r="R220" s="3" t="str">
        <f>IF('Master List'!W220="", 'Master List'!V220, CONCATENATE('Master List'!V220, " / ", 'Master List'!W220))</f>
        <v>General (Internal) Medicine / Gastroenterology</v>
      </c>
      <c r="S220" s="3" t="str">
        <f>'Master List'!X220</f>
        <v>Dr Thiriloganathan Mathialahan</v>
      </c>
      <c r="T220" s="5" t="str">
        <f>IF('Master List'!AA220="", "", 'Master List'!AA220)</f>
        <v/>
      </c>
      <c r="U220" s="5" t="str">
        <f>IF(T220="", "", VLOOKUP(T220, 'CWM &amp; Location'!B:D, 3, FALSE))</f>
        <v/>
      </c>
      <c r="V220" s="5" t="str">
        <f>IF('Master List'!AB220="", "", 'Master List'!AB220)</f>
        <v/>
      </c>
      <c r="W220" s="5" t="str">
        <f>IF('Master List'!AC220="", "", 'Master List'!AC220)</f>
        <v/>
      </c>
      <c r="X220" s="5" t="str">
        <f>IF('Master List'!AF220="", "Supervisor to be confirmed", 'Master List'!AF220)</f>
        <v>Dr Neil McAndrew</v>
      </c>
      <c r="Y220" s="3" t="str">
        <f>'Master List'!AI220</f>
        <v>Wrexham Maelor Hospital</v>
      </c>
      <c r="Z220" s="3" t="str">
        <f>VLOOKUP(Y220, 'CWM &amp; Location'!B:D, 3, FALSE)</f>
        <v>Wrexham</v>
      </c>
      <c r="AA220" s="3" t="str">
        <f>IF('Master List'!AK220="", 'Master List'!AJ220, CONCATENATE('Master List'!AJ220, " / ", 'Master List'!AK220))</f>
        <v>Respiratory Medicine</v>
      </c>
      <c r="AB220" s="3" t="str">
        <f>'Master List'!AL220</f>
        <v>Dr Neil McAndrew</v>
      </c>
      <c r="AC220" s="3" t="str">
        <f>'Master List'!AO220</f>
        <v>Wrexham Maelor Hospital</v>
      </c>
      <c r="AD220" s="5" t="str">
        <f>VLOOKUP(AC220, 'CWM &amp; Location'!B:D, 3, FALSE)</f>
        <v>Wrexham</v>
      </c>
      <c r="AE220" s="3" t="str">
        <f>IF('Master List'!AQ220="", 'Master List'!AP220, CONCATENATE('Master List'!AP220, " / ", 'Master List'!AQ220))</f>
        <v>Emergency Medicine</v>
      </c>
      <c r="AF220" s="3" t="str">
        <f>'Master List'!AR220</f>
        <v>Dr Chethan Padmanabhaiah</v>
      </c>
      <c r="AG220" s="3" t="str">
        <f>'Master List'!AU220</f>
        <v>Wrexham Maelor Hospital</v>
      </c>
      <c r="AH220" s="3" t="str">
        <f>VLOOKUP(AG220, 'CWM &amp; Location'!B:D, 3, FALSE)</f>
        <v>Wrexham</v>
      </c>
      <c r="AI220" s="3" t="str">
        <f>IF('Master List'!AW220="", 'Master List'!AV220, CONCATENATE('Master List'!AV220, " / ", 'Master List'!AW220))</f>
        <v>Cardiology</v>
      </c>
      <c r="AJ220" s="3" t="str">
        <f>'Master List'!AX220</f>
        <v>Dr Gauravsingh Dhunnoo</v>
      </c>
      <c r="AK220" s="5" t="str">
        <f>IF('Master List'!BA220="", "", 'Master List'!BA220)</f>
        <v>Wrexham Maelor Hospital</v>
      </c>
      <c r="AL220" s="5" t="str">
        <f>IF(AK220="", "", VLOOKUP(AK220, 'CWM &amp; Location'!B:D, 3, FALSE))</f>
        <v>Wrexham</v>
      </c>
      <c r="AM220" s="5" t="str">
        <f>IF('Master List'!BB220="", "", 'Master List'!BB220)</f>
        <v>Palliative Medicine</v>
      </c>
      <c r="AN220" s="5" t="str">
        <f>IF('Master List'!BC220="", "", 'Master List'!BC220)</f>
        <v>Dr Caroline Usborne</v>
      </c>
    </row>
    <row r="221" spans="1:40" ht="29.25" customHeight="1" x14ac:dyDescent="0.25">
      <c r="A221" s="3" t="str">
        <f>'Master List'!A221</f>
        <v>FP</v>
      </c>
      <c r="B221" s="3" t="str">
        <f>'Master List'!D221</f>
        <v>FP/7A1E/074a</v>
      </c>
      <c r="C221" s="3" t="str">
        <f>'Master List'!E221</f>
        <v>WAL/FP/074a</v>
      </c>
      <c r="D221" s="4">
        <v>1</v>
      </c>
      <c r="E221" s="71" t="str">
        <f>CONCATENATE("F1: ",J221,", ",N221,", ",R221,IF(V221="","",", "),IF(V221="","",V221),IF(V221="",""," ("),IF(V221="","",'Master List'!B221),IF(V221="","",")")," | F2: ",AA221,", ",AE221,", ",AI221,IF(AM221="","",", "),IF(AM221="","",AM221),IF(AM221="",""," ("),IF(AM221="","",'Master List'!C221),IF(AM221="","",")"))</f>
        <v>F1: General (Internal) Medicine / Cardiology, General Surgery / Breast Surgery, Acute Internal Medicine | F2: Paediatrics, Otolaryngology, Obstetrics and Gynaecology</v>
      </c>
      <c r="F221" s="5" t="str">
        <f>'Master List'!H221</f>
        <v>Betsi Cadwaladr University Health Board</v>
      </c>
      <c r="G221" s="5" t="str">
        <f>'Master List'!F221</f>
        <v>Dr Khalid Khan</v>
      </c>
      <c r="H221" s="3" t="str">
        <f>'Master List'!I221</f>
        <v>Wrexham Maelor Hospital</v>
      </c>
      <c r="I221" s="3" t="str">
        <f>VLOOKUP(H221, 'CWM &amp; Location'!B:D, 3, FALSE)</f>
        <v>Wrexham</v>
      </c>
      <c r="J221" s="3" t="str">
        <f>IF('Master List'!K221="", 'Master List'!J221, CONCATENATE('Master List'!J221, " / ", 'Master List'!K221))</f>
        <v>General (Internal) Medicine / Cardiology</v>
      </c>
      <c r="K221" s="3" t="str">
        <f>'Master List'!L221</f>
        <v>Dr Khalid Khan</v>
      </c>
      <c r="L221" s="3" t="str">
        <f>'Master List'!O221</f>
        <v>Wrexham Maelor Hospital</v>
      </c>
      <c r="M221" s="3" t="str">
        <f>VLOOKUP(L221, 'CWM &amp; Location'!B:D, 3, FALSE)</f>
        <v>Wrexham</v>
      </c>
      <c r="N221" s="3" t="str">
        <f>IF('Master List'!Q221="", 'Master List'!P221, CONCATENATE('Master List'!P221, " / ", 'Master List'!Q221))</f>
        <v>General Surgery / Breast Surgery</v>
      </c>
      <c r="O221" s="3" t="str">
        <f>'Master List'!R221</f>
        <v xml:space="preserve">Mr Richard Cochrane </v>
      </c>
      <c r="P221" s="3" t="str">
        <f>'Master List'!U221</f>
        <v>Wrexham Maelor Hospital</v>
      </c>
      <c r="Q221" s="3" t="str">
        <f>VLOOKUP(P221, 'CWM &amp; Location'!B:D, 3, FALSE)</f>
        <v>Wrexham</v>
      </c>
      <c r="R221" s="3" t="str">
        <f>IF('Master List'!W221="", 'Master List'!V221, CONCATENATE('Master List'!V221, " / ", 'Master List'!W221))</f>
        <v>Acute Internal Medicine</v>
      </c>
      <c r="S221" s="3" t="str">
        <f>'Master List'!X221</f>
        <v>Dr James Kilbane</v>
      </c>
      <c r="T221" s="5" t="str">
        <f>IF('Master List'!AA221="", "", 'Master List'!AA221)</f>
        <v/>
      </c>
      <c r="U221" s="5" t="str">
        <f>IF(T221="", "", VLOOKUP(T221, 'CWM &amp; Location'!B:D, 3, FALSE))</f>
        <v/>
      </c>
      <c r="V221" s="5" t="str">
        <f>IF('Master List'!AB221="", "", 'Master List'!AB221)</f>
        <v/>
      </c>
      <c r="W221" s="5" t="str">
        <f>IF('Master List'!AC221="", "", 'Master List'!AC221)</f>
        <v/>
      </c>
      <c r="X221" s="5" t="str">
        <f>IF('Master List'!AF221="", "Supervisor to be confirmed", 'Master List'!AF221)</f>
        <v>Dr Artur Abelian</v>
      </c>
      <c r="Y221" s="3" t="str">
        <f>'Master List'!AI221</f>
        <v>Wrexham Maelor Hospital</v>
      </c>
      <c r="Z221" s="3" t="str">
        <f>VLOOKUP(Y221, 'CWM &amp; Location'!B:D, 3, FALSE)</f>
        <v>Wrexham</v>
      </c>
      <c r="AA221" s="3" t="str">
        <f>IF('Master List'!AK221="", 'Master List'!AJ221, CONCATENATE('Master List'!AJ221, " / ", 'Master List'!AK221))</f>
        <v>Paediatrics</v>
      </c>
      <c r="AB221" s="3" t="str">
        <f>'Master List'!AL221</f>
        <v>Dr Artur Abelian</v>
      </c>
      <c r="AC221" s="3" t="str">
        <f>'Master List'!AO221</f>
        <v>Wrexham Maelor Hospital</v>
      </c>
      <c r="AD221" s="5" t="str">
        <f>VLOOKUP(AC221, 'CWM &amp; Location'!B:D, 3, FALSE)</f>
        <v>Wrexham</v>
      </c>
      <c r="AE221" s="3" t="str">
        <f>IF('Master List'!AQ221="", 'Master List'!AP221, CONCATENATE('Master List'!AP221, " / ", 'Master List'!AQ221))</f>
        <v>Otolaryngology</v>
      </c>
      <c r="AF221" s="3" t="str">
        <f>'Master List'!AR221</f>
        <v>Mr Arvind Arya</v>
      </c>
      <c r="AG221" s="3" t="str">
        <f>'Master List'!AU221</f>
        <v>Wrexham Maelor Hospital</v>
      </c>
      <c r="AH221" s="3" t="str">
        <f>VLOOKUP(AG221, 'CWM &amp; Location'!B:D, 3, FALSE)</f>
        <v>Wrexham</v>
      </c>
      <c r="AI221" s="3" t="str">
        <f>IF('Master List'!AW221="", 'Master List'!AV221, CONCATENATE('Master List'!AV221, " / ", 'Master List'!AW221))</f>
        <v>Obstetrics and Gynaecology</v>
      </c>
      <c r="AJ221" s="3" t="str">
        <f>'Master List'!AX221</f>
        <v>Mr Sujeeva Fernando</v>
      </c>
      <c r="AK221" s="5" t="str">
        <f>IF('Master List'!BA221="", "", 'Master List'!BA221)</f>
        <v/>
      </c>
      <c r="AL221" s="5" t="str">
        <f>IF(AK221="", "", VLOOKUP(AK221, 'CWM &amp; Location'!B:D, 3, FALSE))</f>
        <v/>
      </c>
      <c r="AM221" s="5" t="str">
        <f>IF('Master List'!BB221="", "", 'Master List'!BB221)</f>
        <v/>
      </c>
      <c r="AN221" s="5" t="str">
        <f>IF('Master List'!BC221="", "", 'Master List'!BC221)</f>
        <v/>
      </c>
    </row>
    <row r="222" spans="1:40" ht="29.25" customHeight="1" x14ac:dyDescent="0.25">
      <c r="A222" s="3" t="str">
        <f>'Master List'!A222</f>
        <v>FP</v>
      </c>
      <c r="B222" s="3" t="str">
        <f>'Master List'!D222</f>
        <v>FP/7A1E/074b</v>
      </c>
      <c r="C222" s="3" t="str">
        <f>'Master List'!E222</f>
        <v>WAL/FP/074b</v>
      </c>
      <c r="D222" s="4">
        <v>1</v>
      </c>
      <c r="E222" s="71" t="str">
        <f>CONCATENATE("F1: ",J222,", ",N222,", ",R222,IF(V222="","",", "),IF(V222="","",V222),IF(V222="",""," ("),IF(V222="","",'Master List'!B222),IF(V222="","",")")," | F2: ",AA222,", ",AE222,", ",AI222,IF(AM222="","",", "),IF(AM222="","",AM222),IF(AM222="",""," ("),IF(AM222="","",'Master List'!C222),IF(AM222="","",")"))</f>
        <v>F1: Acute Internal Medicine, General (Internal) Medicine / Cardiology, General Surgery / Breast Surgery | F2: Obstetrics and Gynaecology, Paediatrics, Otolaryngology</v>
      </c>
      <c r="F222" s="5" t="str">
        <f>'Master List'!H222</f>
        <v>Betsi Cadwaladr University Health Board</v>
      </c>
      <c r="G222" s="5" t="str">
        <f>'Master List'!F222</f>
        <v>Dr James Kilbane</v>
      </c>
      <c r="H222" s="3" t="str">
        <f>'Master List'!I222</f>
        <v>Wrexham Maelor Hospital</v>
      </c>
      <c r="I222" s="3" t="str">
        <f>VLOOKUP(H222, 'CWM &amp; Location'!B:D, 3, FALSE)</f>
        <v>Wrexham</v>
      </c>
      <c r="J222" s="3" t="str">
        <f>IF('Master List'!K222="", 'Master List'!J222, CONCATENATE('Master List'!J222, " / ", 'Master List'!K222))</f>
        <v>Acute Internal Medicine</v>
      </c>
      <c r="K222" s="3" t="str">
        <f>'Master List'!L222</f>
        <v>Dr James Kilbane</v>
      </c>
      <c r="L222" s="3" t="str">
        <f>'Master List'!O222</f>
        <v>Wrexham Maelor Hospital</v>
      </c>
      <c r="M222" s="3" t="str">
        <f>VLOOKUP(L222, 'CWM &amp; Location'!B:D, 3, FALSE)</f>
        <v>Wrexham</v>
      </c>
      <c r="N222" s="3" t="str">
        <f>IF('Master List'!Q222="", 'Master List'!P222, CONCATENATE('Master List'!P222, " / ", 'Master List'!Q222))</f>
        <v>General (Internal) Medicine / Cardiology</v>
      </c>
      <c r="O222" s="3" t="str">
        <f>'Master List'!R222</f>
        <v>Dr Khalid Khan</v>
      </c>
      <c r="P222" s="3" t="str">
        <f>'Master List'!U222</f>
        <v>Wrexham Maelor Hospital</v>
      </c>
      <c r="Q222" s="3" t="str">
        <f>VLOOKUP(P222, 'CWM &amp; Location'!B:D, 3, FALSE)</f>
        <v>Wrexham</v>
      </c>
      <c r="R222" s="3" t="str">
        <f>IF('Master List'!W222="", 'Master List'!V222, CONCATENATE('Master List'!V222, " / ", 'Master List'!W222))</f>
        <v>General Surgery / Breast Surgery</v>
      </c>
      <c r="S222" s="3" t="str">
        <f>'Master List'!X222</f>
        <v xml:space="preserve">Mr Richard Cochrane </v>
      </c>
      <c r="T222" s="5" t="str">
        <f>IF('Master List'!AA222="", "", 'Master List'!AA222)</f>
        <v/>
      </c>
      <c r="U222" s="5" t="str">
        <f>IF(T222="", "", VLOOKUP(T222, 'CWM &amp; Location'!B:D, 3, FALSE))</f>
        <v/>
      </c>
      <c r="V222" s="5" t="str">
        <f>IF('Master List'!AB222="", "", 'Master List'!AB222)</f>
        <v/>
      </c>
      <c r="W222" s="5" t="str">
        <f>IF('Master List'!AC222="", "", 'Master List'!AC222)</f>
        <v/>
      </c>
      <c r="X222" s="5" t="str">
        <f>IF('Master List'!AF222="", "Supervisor to be confirmed", 'Master List'!AF222)</f>
        <v>Mr Sujeeva Fernando</v>
      </c>
      <c r="Y222" s="3" t="str">
        <f>'Master List'!AI222</f>
        <v>Wrexham Maelor Hospital</v>
      </c>
      <c r="Z222" s="3" t="str">
        <f>VLOOKUP(Y222, 'CWM &amp; Location'!B:D, 3, FALSE)</f>
        <v>Wrexham</v>
      </c>
      <c r="AA222" s="3" t="str">
        <f>IF('Master List'!AK222="", 'Master List'!AJ222, CONCATENATE('Master List'!AJ222, " / ", 'Master List'!AK222))</f>
        <v>Obstetrics and Gynaecology</v>
      </c>
      <c r="AB222" s="3" t="str">
        <f>'Master List'!AL222</f>
        <v>Mr Sujeeva Fernando</v>
      </c>
      <c r="AC222" s="3" t="str">
        <f>'Master List'!AO222</f>
        <v>Wrexham Maelor Hospital</v>
      </c>
      <c r="AD222" s="5" t="str">
        <f>VLOOKUP(AC222, 'CWM &amp; Location'!B:D, 3, FALSE)</f>
        <v>Wrexham</v>
      </c>
      <c r="AE222" s="3" t="str">
        <f>IF('Master List'!AQ222="", 'Master List'!AP222, CONCATENATE('Master List'!AP222, " / ", 'Master List'!AQ222))</f>
        <v>Paediatrics</v>
      </c>
      <c r="AF222" s="3" t="str">
        <f>'Master List'!AR222</f>
        <v>Dr Artur Abelian</v>
      </c>
      <c r="AG222" s="3" t="str">
        <f>'Master List'!AU222</f>
        <v>Wrexham Maelor Hospital</v>
      </c>
      <c r="AH222" s="3" t="str">
        <f>VLOOKUP(AG222, 'CWM &amp; Location'!B:D, 3, FALSE)</f>
        <v>Wrexham</v>
      </c>
      <c r="AI222" s="3" t="str">
        <f>IF('Master List'!AW222="", 'Master List'!AV222, CONCATENATE('Master List'!AV222, " / ", 'Master List'!AW222))</f>
        <v>Otolaryngology</v>
      </c>
      <c r="AJ222" s="3" t="str">
        <f>'Master List'!AX222</f>
        <v>Mr Arvind Arya</v>
      </c>
      <c r="AK222" s="5" t="str">
        <f>IF('Master List'!BA222="", "", 'Master List'!BA222)</f>
        <v/>
      </c>
      <c r="AL222" s="5" t="str">
        <f>IF(AK222="", "", VLOOKUP(AK222, 'CWM &amp; Location'!B:D, 3, FALSE))</f>
        <v/>
      </c>
      <c r="AM222" s="5" t="str">
        <f>IF('Master List'!BB222="", "", 'Master List'!BB222)</f>
        <v/>
      </c>
      <c r="AN222" s="5" t="str">
        <f>IF('Master List'!BC222="", "", 'Master List'!BC222)</f>
        <v/>
      </c>
    </row>
    <row r="223" spans="1:40" ht="29.25" customHeight="1" x14ac:dyDescent="0.25">
      <c r="A223" s="3" t="str">
        <f>'Master List'!A223</f>
        <v>FP</v>
      </c>
      <c r="B223" s="3" t="str">
        <f>'Master List'!D223</f>
        <v>FP/7A1E/074c</v>
      </c>
      <c r="C223" s="3" t="str">
        <f>'Master List'!E223</f>
        <v>WAL/FP/074c</v>
      </c>
      <c r="D223" s="4">
        <v>1</v>
      </c>
      <c r="E223" s="71" t="str">
        <f>CONCATENATE("F1: ",J223,", ",N223,", ",R223,IF(V223="","",", "),IF(V223="","",V223),IF(V223="",""," ("),IF(V223="","",'Master List'!B223),IF(V223="","",")")," | F2: ",AA223,", ",AE223,", ",AI223,IF(AM223="","",", "),IF(AM223="","",AM223),IF(AM223="",""," ("),IF(AM223="","",'Master List'!C223),IF(AM223="","",")"))</f>
        <v>F1: General Surgery / Breast Surgery, Acute Internal Medicine, General (Internal) Medicine / Cardiology | F2: Otolaryngology, Obstetrics and Gynaecology, Paediatrics</v>
      </c>
      <c r="F223" s="5" t="str">
        <f>'Master List'!H223</f>
        <v>Betsi Cadwaladr University Health Board</v>
      </c>
      <c r="G223" s="5" t="str">
        <f>'Master List'!F223</f>
        <v xml:space="preserve">Mr Richard Cochrane </v>
      </c>
      <c r="H223" s="3" t="str">
        <f>'Master List'!I223</f>
        <v>Wrexham Maelor Hospital</v>
      </c>
      <c r="I223" s="3" t="str">
        <f>VLOOKUP(H223, 'CWM &amp; Location'!B:D, 3, FALSE)</f>
        <v>Wrexham</v>
      </c>
      <c r="J223" s="3" t="str">
        <f>IF('Master List'!K223="", 'Master List'!J223, CONCATENATE('Master List'!J223, " / ", 'Master List'!K223))</f>
        <v>General Surgery / Breast Surgery</v>
      </c>
      <c r="K223" s="3" t="str">
        <f>'Master List'!L223</f>
        <v xml:space="preserve">Mr Richard Cochrane </v>
      </c>
      <c r="L223" s="3" t="str">
        <f>'Master List'!O223</f>
        <v>Wrexham Maelor Hospital</v>
      </c>
      <c r="M223" s="3" t="str">
        <f>VLOOKUP(L223, 'CWM &amp; Location'!B:D, 3, FALSE)</f>
        <v>Wrexham</v>
      </c>
      <c r="N223" s="3" t="str">
        <f>IF('Master List'!Q223="", 'Master List'!P223, CONCATENATE('Master List'!P223, " / ", 'Master List'!Q223))</f>
        <v>Acute Internal Medicine</v>
      </c>
      <c r="O223" s="3" t="str">
        <f>'Master List'!R223</f>
        <v>Dr James Kilbane</v>
      </c>
      <c r="P223" s="3" t="str">
        <f>'Master List'!U223</f>
        <v>Wrexham Maelor Hospital</v>
      </c>
      <c r="Q223" s="3" t="str">
        <f>VLOOKUP(P223, 'CWM &amp; Location'!B:D, 3, FALSE)</f>
        <v>Wrexham</v>
      </c>
      <c r="R223" s="3" t="str">
        <f>IF('Master List'!W223="", 'Master List'!V223, CONCATENATE('Master List'!V223, " / ", 'Master List'!W223))</f>
        <v>General (Internal) Medicine / Cardiology</v>
      </c>
      <c r="S223" s="3" t="str">
        <f>'Master List'!X223</f>
        <v>Dr Khalid Khan</v>
      </c>
      <c r="T223" s="5" t="str">
        <f>IF('Master List'!AA223="", "", 'Master List'!AA223)</f>
        <v/>
      </c>
      <c r="U223" s="5" t="str">
        <f>IF(T223="", "", VLOOKUP(T223, 'CWM &amp; Location'!B:D, 3, FALSE))</f>
        <v/>
      </c>
      <c r="V223" s="5" t="str">
        <f>IF('Master List'!AB223="", "", 'Master List'!AB223)</f>
        <v/>
      </c>
      <c r="W223" s="5" t="str">
        <f>IF('Master List'!AC223="", "", 'Master List'!AC223)</f>
        <v/>
      </c>
      <c r="X223" s="5" t="str">
        <f>IF('Master List'!AF223="", "Supervisor to be confirmed", 'Master List'!AF223)</f>
        <v>Mr Arvind Arya</v>
      </c>
      <c r="Y223" s="3" t="str">
        <f>'Master List'!AI223</f>
        <v>Wrexham Maelor Hospital</v>
      </c>
      <c r="Z223" s="3" t="str">
        <f>VLOOKUP(Y223, 'CWM &amp; Location'!B:D, 3, FALSE)</f>
        <v>Wrexham</v>
      </c>
      <c r="AA223" s="3" t="str">
        <f>IF('Master List'!AK223="", 'Master List'!AJ223, CONCATENATE('Master List'!AJ223, " / ", 'Master List'!AK223))</f>
        <v>Otolaryngology</v>
      </c>
      <c r="AB223" s="3" t="str">
        <f>'Master List'!AL223</f>
        <v>Mr Arvind Arya</v>
      </c>
      <c r="AC223" s="3" t="str">
        <f>'Master List'!AO223</f>
        <v>Wrexham Maelor Hospital</v>
      </c>
      <c r="AD223" s="5" t="str">
        <f>VLOOKUP(AC223, 'CWM &amp; Location'!B:D, 3, FALSE)</f>
        <v>Wrexham</v>
      </c>
      <c r="AE223" s="3" t="str">
        <f>IF('Master List'!AQ223="", 'Master List'!AP223, CONCATENATE('Master List'!AP223, " / ", 'Master List'!AQ223))</f>
        <v>Obstetrics and Gynaecology</v>
      </c>
      <c r="AF223" s="3" t="str">
        <f>'Master List'!AR223</f>
        <v>Mr Sujeeva Fernando</v>
      </c>
      <c r="AG223" s="3" t="str">
        <f>'Master List'!AU223</f>
        <v>Wrexham Maelor Hospital</v>
      </c>
      <c r="AH223" s="3" t="str">
        <f>VLOOKUP(AG223, 'CWM &amp; Location'!B:D, 3, FALSE)</f>
        <v>Wrexham</v>
      </c>
      <c r="AI223" s="3" t="str">
        <f>IF('Master List'!AW223="", 'Master List'!AV223, CONCATENATE('Master List'!AV223, " / ", 'Master List'!AW223))</f>
        <v>Paediatrics</v>
      </c>
      <c r="AJ223" s="3" t="str">
        <f>'Master List'!AX223</f>
        <v>Dr Artur Abelian</v>
      </c>
      <c r="AK223" s="5" t="str">
        <f>IF('Master List'!BA223="", "", 'Master List'!BA223)</f>
        <v/>
      </c>
      <c r="AL223" s="5" t="str">
        <f>IF(AK223="", "", VLOOKUP(AK223, 'CWM &amp; Location'!B:D, 3, FALSE))</f>
        <v/>
      </c>
      <c r="AM223" s="5" t="str">
        <f>IF('Master List'!BB223="", "", 'Master List'!BB223)</f>
        <v/>
      </c>
      <c r="AN223" s="5" t="str">
        <f>IF('Master List'!BC223="", "", 'Master List'!BC223)</f>
        <v/>
      </c>
    </row>
    <row r="224" spans="1:40" ht="29.25" customHeight="1" x14ac:dyDescent="0.25">
      <c r="A224" s="3" t="str">
        <f>'Master List'!A224</f>
        <v>LIFT</v>
      </c>
      <c r="B224" s="3" t="str">
        <f>'Master List'!D224</f>
        <v>LFP/7A1E/075a</v>
      </c>
      <c r="C224" s="3" t="str">
        <f>'Master List'!E224</f>
        <v>WAL/FP/075a</v>
      </c>
      <c r="D224" s="4">
        <v>1</v>
      </c>
      <c r="E224" s="71" t="str">
        <f>CONCATENATE("F1: ",J224,", ",N224,", ",R224,IF(V224="","",", "),IF(V224="","",V224),IF(V224="",""," ("),IF(V224="","",'Master List'!B224),IF(V224="","",")")," | F2: ",AA224,", ",AE224,", ",AI224,IF(AM224="","",", "),IF(AM224="","",AM224),IF(AM224="",""," ("),IF(AM224="","",'Master List'!C224),IF(AM224="","",")"))</f>
        <v>F1: General (Internal) Medicine / Respiratory Medicine, General Surgery / Colorectal Surgery, Anaesthetics, General Practice (LIFT) | F2: General Surgery / Upper Gastro-intestinal Surgery, Ophthalmology, General Psychiatry / Community Psychiatry</v>
      </c>
      <c r="F224" s="5" t="str">
        <f>'Master List'!H224</f>
        <v>Betsi Cadwaladr University Health Board</v>
      </c>
      <c r="G224" s="5" t="str">
        <f>'Master List'!F224</f>
        <v>Dr Gareth Bowdler</v>
      </c>
      <c r="H224" s="3" t="str">
        <f>'Master List'!I224</f>
        <v>Wrexham Maelor Hospital</v>
      </c>
      <c r="I224" s="3" t="str">
        <f>VLOOKUP(H224, 'CWM &amp; Location'!B:D, 3, FALSE)</f>
        <v>Wrexham</v>
      </c>
      <c r="J224" s="3" t="str">
        <f>IF('Master List'!K224="", 'Master List'!J224, CONCATENATE('Master List'!J224, " / ", 'Master List'!K224))</f>
        <v>General (Internal) Medicine / Respiratory Medicine</v>
      </c>
      <c r="K224" s="3" t="str">
        <f>'Master List'!L224</f>
        <v>Dr Mark Steel</v>
      </c>
      <c r="L224" s="3" t="str">
        <f>'Master List'!O224</f>
        <v>Wrexham Maelor Hospital</v>
      </c>
      <c r="M224" s="3" t="str">
        <f>VLOOKUP(L224, 'CWM &amp; Location'!B:D, 3, FALSE)</f>
        <v>Wrexham</v>
      </c>
      <c r="N224" s="3" t="str">
        <f>IF('Master List'!Q224="", 'Master List'!P224, CONCATENATE('Master List'!P224, " / ", 'Master List'!Q224))</f>
        <v>General Surgery / Colorectal Surgery</v>
      </c>
      <c r="O224" s="3" t="str">
        <f>'Master List'!R224</f>
        <v xml:space="preserve">Mr Abozed Ben-Sassi </v>
      </c>
      <c r="P224" s="3" t="str">
        <f>'Master List'!U224</f>
        <v>Wrexham Maelor Hospital</v>
      </c>
      <c r="Q224" s="3" t="str">
        <f>VLOOKUP(P224, 'CWM &amp; Location'!B:D, 3, FALSE)</f>
        <v>Wrexham</v>
      </c>
      <c r="R224" s="3" t="str">
        <f>IF('Master List'!W224="", 'Master List'!V224, CONCATENATE('Master List'!V224, " / ", 'Master List'!W224))</f>
        <v>Anaesthetics</v>
      </c>
      <c r="S224" s="3" t="str">
        <f>'Master List'!X224</f>
        <v>Dr Suresh Abraham</v>
      </c>
      <c r="T224" s="5" t="str">
        <f>IF('Master List'!AA224="", "", 'Master List'!AA224)</f>
        <v>Dee Valley Medical Practice</v>
      </c>
      <c r="U224" s="5" t="str">
        <f>IF(T224="", "", VLOOKUP(T224, 'CWM &amp; Location'!B:D, 3, FALSE))</f>
        <v>Overton-on-Dee</v>
      </c>
      <c r="V224" s="5" t="str">
        <f>IF('Master List'!AB224="", "", 'Master List'!AB224)</f>
        <v>General Practice</v>
      </c>
      <c r="W224" s="5" t="str">
        <f>IF('Master List'!AC224="", "", 'Master List'!AC224)</f>
        <v>Dr Gareth Bowdler</v>
      </c>
      <c r="X224" s="5" t="str">
        <f>IF('Master List'!AF224="", "Supervisor to be confirmed", 'Master List'!AF224)</f>
        <v>Mr Andrew Baker</v>
      </c>
      <c r="Y224" s="3" t="str">
        <f>'Master List'!AI224</f>
        <v>Wrexham Maelor Hospital</v>
      </c>
      <c r="Z224" s="3" t="str">
        <f>VLOOKUP(Y224, 'CWM &amp; Location'!B:D, 3, FALSE)</f>
        <v>Wrexham</v>
      </c>
      <c r="AA224" s="3" t="str">
        <f>IF('Master List'!AK224="", 'Master List'!AJ224, CONCATENATE('Master List'!AJ224, " / ", 'Master List'!AK224))</f>
        <v>General Surgery / Upper Gastro-intestinal Surgery</v>
      </c>
      <c r="AB224" s="3" t="str">
        <f>'Master List'!AL224</f>
        <v>Mr Andrew Baker</v>
      </c>
      <c r="AC224" s="3" t="str">
        <f>'Master List'!AO224</f>
        <v>Wrexham Maelor Hospital</v>
      </c>
      <c r="AD224" s="5" t="str">
        <f>VLOOKUP(AC224, 'CWM &amp; Location'!B:D, 3, FALSE)</f>
        <v>Wrexham</v>
      </c>
      <c r="AE224" s="3" t="str">
        <f>IF('Master List'!AQ224="", 'Master List'!AP224, CONCATENATE('Master List'!AP224, " / ", 'Master List'!AQ224))</f>
        <v>Ophthalmology</v>
      </c>
      <c r="AF224" s="3" t="str">
        <f>'Master List'!AR224</f>
        <v>Mr Nikhil Kaushik</v>
      </c>
      <c r="AG224" s="3" t="str">
        <f>'Master List'!AU224</f>
        <v>Wrexham Maelor Hospital</v>
      </c>
      <c r="AH224" s="3" t="str">
        <f>VLOOKUP(AG224, 'CWM &amp; Location'!B:D, 3, FALSE)</f>
        <v>Wrexham</v>
      </c>
      <c r="AI224" s="3" t="str">
        <f>IF('Master List'!AW224="", 'Master List'!AV224, CONCATENATE('Master List'!AV224, " / ", 'Master List'!AW224))</f>
        <v>General Psychiatry / Community Psychiatry</v>
      </c>
      <c r="AJ224" s="3" t="str">
        <f>'Master List'!AX224</f>
        <v>Dr Rajvinder Sambhi</v>
      </c>
      <c r="AK224" s="5" t="str">
        <f>IF('Master List'!BA224="", "", 'Master List'!BA224)</f>
        <v/>
      </c>
      <c r="AL224" s="5" t="str">
        <f>IF(AK224="", "", VLOOKUP(AK224, 'CWM &amp; Location'!B:D, 3, FALSE))</f>
        <v/>
      </c>
      <c r="AM224" s="5" t="str">
        <f>IF('Master List'!BB224="", "", 'Master List'!BB224)</f>
        <v/>
      </c>
      <c r="AN224" s="5" t="str">
        <f>IF('Master List'!BC224="", "", 'Master List'!BC224)</f>
        <v/>
      </c>
    </row>
    <row r="225" spans="1:40" ht="29.25" customHeight="1" x14ac:dyDescent="0.25">
      <c r="A225" s="3" t="str">
        <f>'Master List'!A225</f>
        <v>LIFT</v>
      </c>
      <c r="B225" s="3" t="str">
        <f>'Master List'!D225</f>
        <v>LFP/7A1E/075b</v>
      </c>
      <c r="C225" s="3" t="str">
        <f>'Master List'!E225</f>
        <v>WAL/FP/075b</v>
      </c>
      <c r="D225" s="4">
        <v>1</v>
      </c>
      <c r="E225" s="71" t="str">
        <f>CONCATENATE("F1: ",J225,", ",N225,", ",R225,IF(V225="","",", "),IF(V225="","",V225),IF(V225="",""," ("),IF(V225="","",'Master List'!B225),IF(V225="","",")")," | F2: ",AA225,", ",AE225,", ",AI225,IF(AM225="","",", "),IF(AM225="","",AM225),IF(AM225="",""," ("),IF(AM225="","",'Master List'!C225),IF(AM225="","",")"))</f>
        <v>F1: Anaesthetics, General (Internal) Medicine / Respiratory Medicine, General Surgery / Colorectal Surgery, General Practice (LIFT) | F2: General Psychiatry / Community Psychiatry, General Surgery / Upper Gastro-intestinal Surgery, Ophthalmology</v>
      </c>
      <c r="F225" s="5" t="str">
        <f>'Master List'!H225</f>
        <v>Betsi Cadwaladr University Health Board</v>
      </c>
      <c r="G225" s="5" t="str">
        <f>'Master List'!F225</f>
        <v>Dr Owen Jonathan Parry</v>
      </c>
      <c r="H225" s="3" t="str">
        <f>'Master List'!I225</f>
        <v>Wrexham Maelor Hospital</v>
      </c>
      <c r="I225" s="3" t="str">
        <f>VLOOKUP(H225, 'CWM &amp; Location'!B:D, 3, FALSE)</f>
        <v>Wrexham</v>
      </c>
      <c r="J225" s="3" t="str">
        <f>IF('Master List'!K225="", 'Master List'!J225, CONCATENATE('Master List'!J225, " / ", 'Master List'!K225))</f>
        <v>Anaesthetics</v>
      </c>
      <c r="K225" s="3" t="str">
        <f>'Master List'!L225</f>
        <v>Dr Suresh Abraham</v>
      </c>
      <c r="L225" s="3" t="str">
        <f>'Master List'!O225</f>
        <v>Wrexham Maelor Hospital</v>
      </c>
      <c r="M225" s="3" t="str">
        <f>VLOOKUP(L225, 'CWM &amp; Location'!B:D, 3, FALSE)</f>
        <v>Wrexham</v>
      </c>
      <c r="N225" s="3" t="str">
        <f>IF('Master List'!Q225="", 'Master List'!P225, CONCATENATE('Master List'!P225, " / ", 'Master List'!Q225))</f>
        <v>General (Internal) Medicine / Respiratory Medicine</v>
      </c>
      <c r="O225" s="3" t="str">
        <f>'Master List'!R225</f>
        <v>Dr Mark Steel</v>
      </c>
      <c r="P225" s="3" t="str">
        <f>'Master List'!U225</f>
        <v>Wrexham Maelor Hospital</v>
      </c>
      <c r="Q225" s="3" t="str">
        <f>VLOOKUP(P225, 'CWM &amp; Location'!B:D, 3, FALSE)</f>
        <v>Wrexham</v>
      </c>
      <c r="R225" s="3" t="str">
        <f>IF('Master List'!W225="", 'Master List'!V225, CONCATENATE('Master List'!V225, " / ", 'Master List'!W225))</f>
        <v>General Surgery / Colorectal Surgery</v>
      </c>
      <c r="S225" s="3" t="str">
        <f>'Master List'!X225</f>
        <v xml:space="preserve">Mr Abozed Ben-Sassi </v>
      </c>
      <c r="T225" s="5" t="str">
        <f>IF('Master List'!AA225="", "", 'Master List'!AA225)</f>
        <v>The Quay Surgery</v>
      </c>
      <c r="U225" s="5" t="str">
        <f>IF(T225="", "", VLOOKUP(T225, 'CWM &amp; Location'!B:D, 3, FALSE))</f>
        <v>Connahs Quay</v>
      </c>
      <c r="V225" s="5" t="str">
        <f>IF('Master List'!AB225="", "", 'Master List'!AB225)</f>
        <v>General Practice</v>
      </c>
      <c r="W225" s="5" t="str">
        <f>IF('Master List'!AC225="", "", 'Master List'!AC225)</f>
        <v>Dr Owen Jonathan Parry</v>
      </c>
      <c r="X225" s="5" t="str">
        <f>IF('Master List'!AF225="", "Supervisor to be confirmed", 'Master List'!AF225)</f>
        <v>Dr Rajvinder Sambhi</v>
      </c>
      <c r="Y225" s="3" t="str">
        <f>'Master List'!AI225</f>
        <v>Wrexham Maelor Hospital</v>
      </c>
      <c r="Z225" s="3" t="str">
        <f>VLOOKUP(Y225, 'CWM &amp; Location'!B:D, 3, FALSE)</f>
        <v>Wrexham</v>
      </c>
      <c r="AA225" s="3" t="str">
        <f>IF('Master List'!AK225="", 'Master List'!AJ225, CONCATENATE('Master List'!AJ225, " / ", 'Master List'!AK225))</f>
        <v>General Psychiatry / Community Psychiatry</v>
      </c>
      <c r="AB225" s="3" t="str">
        <f>'Master List'!AL225</f>
        <v>Dr Rajvinder Sambhi</v>
      </c>
      <c r="AC225" s="3" t="str">
        <f>'Master List'!AO225</f>
        <v>Wrexham Maelor Hospital</v>
      </c>
      <c r="AD225" s="5" t="str">
        <f>VLOOKUP(AC225, 'CWM &amp; Location'!B:D, 3, FALSE)</f>
        <v>Wrexham</v>
      </c>
      <c r="AE225" s="3" t="str">
        <f>IF('Master List'!AQ225="", 'Master List'!AP225, CONCATENATE('Master List'!AP225, " / ", 'Master List'!AQ225))</f>
        <v>General Surgery / Upper Gastro-intestinal Surgery</v>
      </c>
      <c r="AF225" s="3" t="str">
        <f>'Master List'!AR225</f>
        <v>Mr Andrew Baker</v>
      </c>
      <c r="AG225" s="3" t="str">
        <f>'Master List'!AU225</f>
        <v>Wrexham Maelor Hospital</v>
      </c>
      <c r="AH225" s="3" t="str">
        <f>VLOOKUP(AG225, 'CWM &amp; Location'!B:D, 3, FALSE)</f>
        <v>Wrexham</v>
      </c>
      <c r="AI225" s="3" t="str">
        <f>IF('Master List'!AW225="", 'Master List'!AV225, CONCATENATE('Master List'!AV225, " / ", 'Master List'!AW225))</f>
        <v>Ophthalmology</v>
      </c>
      <c r="AJ225" s="3" t="str">
        <f>'Master List'!AX225</f>
        <v>Mr Nikhil Kaushik</v>
      </c>
      <c r="AK225" s="5" t="str">
        <f>IF('Master List'!BA225="", "", 'Master List'!BA225)</f>
        <v/>
      </c>
      <c r="AL225" s="5" t="str">
        <f>IF(AK225="", "", VLOOKUP(AK225, 'CWM &amp; Location'!B:D, 3, FALSE))</f>
        <v/>
      </c>
      <c r="AM225" s="5" t="str">
        <f>IF('Master List'!BB225="", "", 'Master List'!BB225)</f>
        <v/>
      </c>
      <c r="AN225" s="5" t="str">
        <f>IF('Master List'!BC225="", "", 'Master List'!BC225)</f>
        <v/>
      </c>
    </row>
    <row r="226" spans="1:40" ht="29.25" customHeight="1" x14ac:dyDescent="0.25">
      <c r="A226" s="3" t="str">
        <f>'Master List'!A226</f>
        <v>LIFT</v>
      </c>
      <c r="B226" s="3" t="str">
        <f>'Master List'!D226</f>
        <v>LFP/7A1E/075c</v>
      </c>
      <c r="C226" s="3" t="str">
        <f>'Master List'!E226</f>
        <v>WAL/FP/075c</v>
      </c>
      <c r="D226" s="4">
        <v>1</v>
      </c>
      <c r="E226" s="71" t="str">
        <f>CONCATENATE("F1: ",J226,", ",N226,", ",R226,IF(V226="","",", "),IF(V226="","",V226),IF(V226="",""," ("),IF(V226="","",'Master List'!B226),IF(V226="","",")")," | F2: ",AA226,", ",AE226,", ",AI226,IF(AM226="","",", "),IF(AM226="","",AM226),IF(AM226="",""," ("),IF(AM226="","",'Master List'!C226),IF(AM226="","",")"))</f>
        <v>F1: General Surgery / Colorectal Surgery, Anaesthetics, General (Internal) Medicine / Respiratory Medicine, General Practice (LIFT) | F2: Ophthalmology, General Psychiatry / Community Psychiatry, General Surgery / Upper Gastro-intestinal Surgery</v>
      </c>
      <c r="F226" s="5" t="str">
        <f>'Master List'!H226</f>
        <v>Betsi Cadwaladr University Health Board</v>
      </c>
      <c r="G226" s="5" t="str">
        <f>'Master List'!F226</f>
        <v>Dr Rachel Parsonage</v>
      </c>
      <c r="H226" s="3" t="str">
        <f>'Master List'!I226</f>
        <v>Wrexham Maelor Hospital</v>
      </c>
      <c r="I226" s="3" t="str">
        <f>VLOOKUP(H226, 'CWM &amp; Location'!B:D, 3, FALSE)</f>
        <v>Wrexham</v>
      </c>
      <c r="J226" s="3" t="str">
        <f>IF('Master List'!K226="", 'Master List'!J226, CONCATENATE('Master List'!J226, " / ", 'Master List'!K226))</f>
        <v>General Surgery / Colorectal Surgery</v>
      </c>
      <c r="K226" s="3" t="str">
        <f>'Master List'!L226</f>
        <v xml:space="preserve">Mr Abozed Ben-Sassi </v>
      </c>
      <c r="L226" s="3" t="str">
        <f>'Master List'!O226</f>
        <v>Wrexham Maelor Hospital</v>
      </c>
      <c r="M226" s="3" t="str">
        <f>VLOOKUP(L226, 'CWM &amp; Location'!B:D, 3, FALSE)</f>
        <v>Wrexham</v>
      </c>
      <c r="N226" s="3" t="str">
        <f>IF('Master List'!Q226="", 'Master List'!P226, CONCATENATE('Master List'!P226, " / ", 'Master List'!Q226))</f>
        <v>Anaesthetics</v>
      </c>
      <c r="O226" s="3" t="str">
        <f>'Master List'!R226</f>
        <v>Dr Suresh Abraham</v>
      </c>
      <c r="P226" s="3" t="str">
        <f>'Master List'!U226</f>
        <v>Wrexham Maelor Hospital</v>
      </c>
      <c r="Q226" s="3" t="str">
        <f>VLOOKUP(P226, 'CWM &amp; Location'!B:D, 3, FALSE)</f>
        <v>Wrexham</v>
      </c>
      <c r="R226" s="3" t="str">
        <f>IF('Master List'!W226="", 'Master List'!V226, CONCATENATE('Master List'!V226, " / ", 'Master List'!W226))</f>
        <v>General (Internal) Medicine / Respiratory Medicine</v>
      </c>
      <c r="S226" s="3" t="str">
        <f>'Master List'!X226</f>
        <v>Dr Mark Steel</v>
      </c>
      <c r="T226" s="5" t="str">
        <f>IF('Master List'!AA226="", "", 'Master List'!AA226)</f>
        <v>Roseneath Medical Practice</v>
      </c>
      <c r="U226" s="5" t="str">
        <f>IF(T226="", "", VLOOKUP(T226, 'CWM &amp; Location'!B:D, 3, FALSE))</f>
        <v>Buckley</v>
      </c>
      <c r="V226" s="5" t="str">
        <f>IF('Master List'!AB226="", "", 'Master List'!AB226)</f>
        <v>General Practice</v>
      </c>
      <c r="W226" s="5" t="str">
        <f>IF('Master List'!AC226="", "", 'Master List'!AC226)</f>
        <v>Dr Rachel Parsonage</v>
      </c>
      <c r="X226" s="5" t="str">
        <f>IF('Master List'!AF226="", "Supervisor to be confirmed", 'Master List'!AF226)</f>
        <v>Mr Nikhil Kaushik</v>
      </c>
      <c r="Y226" s="3" t="str">
        <f>'Master List'!AI226</f>
        <v>Wrexham Maelor Hospital</v>
      </c>
      <c r="Z226" s="3" t="str">
        <f>VLOOKUP(Y226, 'CWM &amp; Location'!B:D, 3, FALSE)</f>
        <v>Wrexham</v>
      </c>
      <c r="AA226" s="3" t="str">
        <f>IF('Master List'!AK226="", 'Master List'!AJ226, CONCATENATE('Master List'!AJ226, " / ", 'Master List'!AK226))</f>
        <v>Ophthalmology</v>
      </c>
      <c r="AB226" s="3" t="str">
        <f>'Master List'!AL226</f>
        <v>Mr Nikhil Kaushik</v>
      </c>
      <c r="AC226" s="3" t="str">
        <f>'Master List'!AO226</f>
        <v>Wrexham Maelor Hospital</v>
      </c>
      <c r="AD226" s="5" t="str">
        <f>VLOOKUP(AC226, 'CWM &amp; Location'!B:D, 3, FALSE)</f>
        <v>Wrexham</v>
      </c>
      <c r="AE226" s="3" t="str">
        <f>IF('Master List'!AQ226="", 'Master List'!AP226, CONCATENATE('Master List'!AP226, " / ", 'Master List'!AQ226))</f>
        <v>General Psychiatry / Community Psychiatry</v>
      </c>
      <c r="AF226" s="3" t="str">
        <f>'Master List'!AR226</f>
        <v>Dr Rajvinder Sambhi</v>
      </c>
      <c r="AG226" s="3" t="str">
        <f>'Master List'!AU226</f>
        <v>Wrexham Maelor Hospital</v>
      </c>
      <c r="AH226" s="3" t="str">
        <f>VLOOKUP(AG226, 'CWM &amp; Location'!B:D, 3, FALSE)</f>
        <v>Wrexham</v>
      </c>
      <c r="AI226" s="3" t="str">
        <f>IF('Master List'!AW226="", 'Master List'!AV226, CONCATENATE('Master List'!AV226, " / ", 'Master List'!AW226))</f>
        <v>General Surgery / Upper Gastro-intestinal Surgery</v>
      </c>
      <c r="AJ226" s="3" t="str">
        <f>'Master List'!AX226</f>
        <v>Mr Andrew Baker</v>
      </c>
      <c r="AK226" s="5" t="str">
        <f>IF('Master List'!BA226="", "", 'Master List'!BA226)</f>
        <v/>
      </c>
      <c r="AL226" s="5" t="str">
        <f>IF(AK226="", "", VLOOKUP(AK226, 'CWM &amp; Location'!B:D, 3, FALSE))</f>
        <v/>
      </c>
      <c r="AM226" s="5" t="str">
        <f>IF('Master List'!BB226="", "", 'Master List'!BB226)</f>
        <v/>
      </c>
      <c r="AN226" s="5" t="str">
        <f>IF('Master List'!BC226="", "", 'Master List'!BC226)</f>
        <v/>
      </c>
    </row>
    <row r="227" spans="1:40" ht="29.25" customHeight="1" x14ac:dyDescent="0.25">
      <c r="A227" s="3" t="str">
        <f>'Master List'!A227</f>
        <v>FP</v>
      </c>
      <c r="B227" s="3" t="str">
        <f>'Master List'!D227</f>
        <v>FP/7A1E/076a</v>
      </c>
      <c r="C227" s="3" t="str">
        <f>'Master List'!E227</f>
        <v>WAL/FP/076a</v>
      </c>
      <c r="D227" s="4">
        <v>1</v>
      </c>
      <c r="E227" s="71" t="str">
        <f>CONCATENATE("F1: ",J227,", ",N227,", ",R227,IF(V227="","",", "),IF(V227="","",V227),IF(V227="",""," ("),IF(V227="","",'Master List'!B227),IF(V227="","",")")," | F2: ",AA227,", ",AE227,", ",AI227,IF(AM227="","",", "),IF(AM227="","",AM227),IF(AM227="",""," ("),IF(AM227="","",'Master List'!C227),IF(AM227="","",")"))</f>
        <v>F1: General (Internal) Medicine / Renal Medicine, General Surgery, Paediatrics | F2: Cardiology, Geriatric Medicine, General Practice</v>
      </c>
      <c r="F227" s="5" t="str">
        <f>'Master List'!H227</f>
        <v>Betsi Cadwaladr University Health Board</v>
      </c>
      <c r="G227" s="5" t="str">
        <f>'Master List'!F227</f>
        <v xml:space="preserve">Dr Ben Thomas </v>
      </c>
      <c r="H227" s="3" t="str">
        <f>'Master List'!I227</f>
        <v>Wrexham Maelor Hospital</v>
      </c>
      <c r="I227" s="3" t="str">
        <f>VLOOKUP(H227, 'CWM &amp; Location'!B:D, 3, FALSE)</f>
        <v>Wrexham</v>
      </c>
      <c r="J227" s="3" t="str">
        <f>IF('Master List'!K227="", 'Master List'!J227, CONCATENATE('Master List'!J227, " / ", 'Master List'!K227))</f>
        <v>General (Internal) Medicine / Renal Medicine</v>
      </c>
      <c r="K227" s="3" t="str">
        <f>'Master List'!L227</f>
        <v xml:space="preserve">Dr Ben Thomas </v>
      </c>
      <c r="L227" s="3" t="str">
        <f>'Master List'!O227</f>
        <v>Wrexham Maelor Hospital</v>
      </c>
      <c r="M227" s="3" t="str">
        <f>VLOOKUP(L227, 'CWM &amp; Location'!B:D, 3, FALSE)</f>
        <v>Wrexham</v>
      </c>
      <c r="N227" s="3" t="str">
        <f>IF('Master List'!Q227="", 'Master List'!P227, CONCATENATE('Master List'!P227, " / ", 'Master List'!Q227))</f>
        <v>General Surgery</v>
      </c>
      <c r="O227" s="3" t="str">
        <f>'Master List'!R227</f>
        <v>Mr Palanichamy Chandran</v>
      </c>
      <c r="P227" s="3" t="str">
        <f>'Master List'!U227</f>
        <v>Wrexham Maelor Hospital</v>
      </c>
      <c r="Q227" s="3" t="str">
        <f>VLOOKUP(P227, 'CWM &amp; Location'!B:D, 3, FALSE)</f>
        <v>Wrexham</v>
      </c>
      <c r="R227" s="3" t="str">
        <f>IF('Master List'!W227="", 'Master List'!V227, CONCATENATE('Master List'!V227, " / ", 'Master List'!W227))</f>
        <v>Paediatrics</v>
      </c>
      <c r="S227" s="3" t="str">
        <f>'Master List'!X227</f>
        <v>Dr Artur Abelian</v>
      </c>
      <c r="T227" s="5" t="str">
        <f>IF('Master List'!AA227="", "", 'Master List'!AA227)</f>
        <v/>
      </c>
      <c r="U227" s="5" t="str">
        <f>IF(T227="", "", VLOOKUP(T227, 'CWM &amp; Location'!B:D, 3, FALSE))</f>
        <v/>
      </c>
      <c r="V227" s="5" t="str">
        <f>IF('Master List'!AB227="", "", 'Master List'!AB227)</f>
        <v/>
      </c>
      <c r="W227" s="5" t="str">
        <f>IF('Master List'!AC227="", "", 'Master List'!AC227)</f>
        <v/>
      </c>
      <c r="X227" s="5" t="str">
        <f>IF('Master List'!AF227="", "Supervisor to be confirmed", 'Master List'!AF227)</f>
        <v>Dr Khalid Khan</v>
      </c>
      <c r="Y227" s="3" t="str">
        <f>'Master List'!AI227</f>
        <v>Wrexham Maelor Hospital</v>
      </c>
      <c r="Z227" s="3" t="str">
        <f>VLOOKUP(Y227, 'CWM &amp; Location'!B:D, 3, FALSE)</f>
        <v>Wrexham</v>
      </c>
      <c r="AA227" s="3" t="str">
        <f>IF('Master List'!AK227="", 'Master List'!AJ227, CONCATENATE('Master List'!AJ227, " / ", 'Master List'!AK227))</f>
        <v>Cardiology</v>
      </c>
      <c r="AB227" s="3" t="str">
        <f>'Master List'!AL227</f>
        <v>Dr Khalid Khan</v>
      </c>
      <c r="AC227" s="3" t="str">
        <f>'Master List'!AO227</f>
        <v>Wrexham Maelor Hospital</v>
      </c>
      <c r="AD227" s="5" t="str">
        <f>VLOOKUP(AC227, 'CWM &amp; Location'!B:D, 3, FALSE)</f>
        <v>Wrexham</v>
      </c>
      <c r="AE227" s="3" t="str">
        <f>IF('Master List'!AQ227="", 'Master List'!AP227, CONCATENATE('Master List'!AP227, " / ", 'Master List'!AQ227))</f>
        <v>Geriatric Medicine</v>
      </c>
      <c r="AF227" s="3" t="str">
        <f>'Master List'!AR227</f>
        <v>Dr Walee Sayed</v>
      </c>
      <c r="AG227" s="3" t="str">
        <f>'Master List'!AU227</f>
        <v>Caritas Health Partnership</v>
      </c>
      <c r="AH227" s="3" t="str">
        <f>VLOOKUP(AG227, 'CWM &amp; Location'!B:D, 3, FALSE)</f>
        <v>Coedpoeth</v>
      </c>
      <c r="AI227" s="3" t="str">
        <f>IF('Master List'!AW227="", 'Master List'!AV227, CONCATENATE('Master List'!AV227, " / ", 'Master List'!AW227))</f>
        <v>General Practice</v>
      </c>
      <c r="AJ227" s="3" t="str">
        <f>'Master List'!AX227</f>
        <v>Dr Gwyn Carney</v>
      </c>
      <c r="AK227" s="5" t="str">
        <f>IF('Master List'!BA227="", "", 'Master List'!BA227)</f>
        <v/>
      </c>
      <c r="AL227" s="5" t="str">
        <f>IF(AK227="", "", VLOOKUP(AK227, 'CWM &amp; Location'!B:D, 3, FALSE))</f>
        <v/>
      </c>
      <c r="AM227" s="5" t="str">
        <f>IF('Master List'!BB227="", "", 'Master List'!BB227)</f>
        <v/>
      </c>
      <c r="AN227" s="5" t="str">
        <f>IF('Master List'!BC227="", "", 'Master List'!BC227)</f>
        <v/>
      </c>
    </row>
    <row r="228" spans="1:40" ht="29.25" customHeight="1" x14ac:dyDescent="0.25">
      <c r="A228" s="3" t="str">
        <f>'Master List'!A228</f>
        <v>FP</v>
      </c>
      <c r="B228" s="3" t="str">
        <f>'Master List'!D228</f>
        <v>FP/7A1E/076b</v>
      </c>
      <c r="C228" s="3" t="str">
        <f>'Master List'!E228</f>
        <v>WAL/FP/076b</v>
      </c>
      <c r="D228" s="4">
        <v>1</v>
      </c>
      <c r="E228" s="71" t="str">
        <f>CONCATENATE("F1: ",J228,", ",N228,", ",R228,IF(V228="","",", "),IF(V228="","",V228),IF(V228="",""," ("),IF(V228="","",'Master List'!B228),IF(V228="","",")")," | F2: ",AA228,", ",AE228,", ",AI228,IF(AM228="","",", "),IF(AM228="","",AM228),IF(AM228="",""," ("),IF(AM228="","",'Master List'!C228),IF(AM228="","",")"))</f>
        <v>F1: Paediatrics, General (Internal) Medicine / Renal Medicine, General Surgery | F2: General Practice, Cardiology, Geriatric Medicine</v>
      </c>
      <c r="F228" s="5" t="str">
        <f>'Master List'!H228</f>
        <v>Betsi Cadwaladr University Health Board</v>
      </c>
      <c r="G228" s="5" t="str">
        <f>'Master List'!F228</f>
        <v>Dr Artur Abelian</v>
      </c>
      <c r="H228" s="3" t="str">
        <f>'Master List'!I228</f>
        <v>Wrexham Maelor Hospital</v>
      </c>
      <c r="I228" s="3" t="str">
        <f>VLOOKUP(H228, 'CWM &amp; Location'!B:D, 3, FALSE)</f>
        <v>Wrexham</v>
      </c>
      <c r="J228" s="3" t="str">
        <f>IF('Master List'!K228="", 'Master List'!J228, CONCATENATE('Master List'!J228, " / ", 'Master List'!K228))</f>
        <v>Paediatrics</v>
      </c>
      <c r="K228" s="3" t="str">
        <f>'Master List'!L228</f>
        <v>Dr Artur Abelian</v>
      </c>
      <c r="L228" s="3" t="str">
        <f>'Master List'!O228</f>
        <v>Wrexham Maelor Hospital</v>
      </c>
      <c r="M228" s="3" t="str">
        <f>VLOOKUP(L228, 'CWM &amp; Location'!B:D, 3, FALSE)</f>
        <v>Wrexham</v>
      </c>
      <c r="N228" s="3" t="str">
        <f>IF('Master List'!Q228="", 'Master List'!P228, CONCATENATE('Master List'!P228, " / ", 'Master List'!Q228))</f>
        <v>General (Internal) Medicine / Renal Medicine</v>
      </c>
      <c r="O228" s="3" t="str">
        <f>'Master List'!R228</f>
        <v xml:space="preserve">Dr Ben Thomas </v>
      </c>
      <c r="P228" s="3" t="str">
        <f>'Master List'!U228</f>
        <v>Wrexham Maelor Hospital</v>
      </c>
      <c r="Q228" s="3" t="str">
        <f>VLOOKUP(P228, 'CWM &amp; Location'!B:D, 3, FALSE)</f>
        <v>Wrexham</v>
      </c>
      <c r="R228" s="3" t="str">
        <f>IF('Master List'!W228="", 'Master List'!V228, CONCATENATE('Master List'!V228, " / ", 'Master List'!W228))</f>
        <v>General Surgery</v>
      </c>
      <c r="S228" s="3" t="str">
        <f>'Master List'!X228</f>
        <v>Mr Palanichamy Chandran</v>
      </c>
      <c r="T228" s="5" t="str">
        <f>IF('Master List'!AA228="", "", 'Master List'!AA228)</f>
        <v/>
      </c>
      <c r="U228" s="5" t="str">
        <f>IF(T228="", "", VLOOKUP(T228, 'CWM &amp; Location'!B:D, 3, FALSE))</f>
        <v/>
      </c>
      <c r="V228" s="5" t="str">
        <f>IF('Master List'!AB228="", "", 'Master List'!AB228)</f>
        <v/>
      </c>
      <c r="W228" s="5" t="str">
        <f>IF('Master List'!AC228="", "", 'Master List'!AC228)</f>
        <v/>
      </c>
      <c r="X228" s="5" t="str">
        <f>IF('Master List'!AF228="", "Supervisor to be confirmed", 'Master List'!AF228)</f>
        <v>Dr Gwyn Carney</v>
      </c>
      <c r="Y228" s="3" t="str">
        <f>'Master List'!AI228</f>
        <v>Caritas Health Partnership</v>
      </c>
      <c r="Z228" s="3" t="str">
        <f>VLOOKUP(Y228, 'CWM &amp; Location'!B:D, 3, FALSE)</f>
        <v>Coedpoeth</v>
      </c>
      <c r="AA228" s="3" t="str">
        <f>IF('Master List'!AK228="", 'Master List'!AJ228, CONCATENATE('Master List'!AJ228, " / ", 'Master List'!AK228))</f>
        <v>General Practice</v>
      </c>
      <c r="AB228" s="3" t="str">
        <f>'Master List'!AL228</f>
        <v>Dr Gwyn Carney</v>
      </c>
      <c r="AC228" s="3" t="str">
        <f>'Master List'!AO228</f>
        <v>Wrexham Maelor Hospital</v>
      </c>
      <c r="AD228" s="5" t="str">
        <f>VLOOKUP(AC228, 'CWM &amp; Location'!B:D, 3, FALSE)</f>
        <v>Wrexham</v>
      </c>
      <c r="AE228" s="3" t="str">
        <f>IF('Master List'!AQ228="", 'Master List'!AP228, CONCATENATE('Master List'!AP228, " / ", 'Master List'!AQ228))</f>
        <v>Cardiology</v>
      </c>
      <c r="AF228" s="3" t="str">
        <f>'Master List'!AR228</f>
        <v>Dr Khalid Khan</v>
      </c>
      <c r="AG228" s="3" t="str">
        <f>'Master List'!AU228</f>
        <v>Wrexham Maelor Hospital</v>
      </c>
      <c r="AH228" s="3" t="str">
        <f>VLOOKUP(AG228, 'CWM &amp; Location'!B:D, 3, FALSE)</f>
        <v>Wrexham</v>
      </c>
      <c r="AI228" s="3" t="str">
        <f>IF('Master List'!AW228="", 'Master List'!AV228, CONCATENATE('Master List'!AV228, " / ", 'Master List'!AW228))</f>
        <v>Geriatric Medicine</v>
      </c>
      <c r="AJ228" s="3" t="str">
        <f>'Master List'!AX228</f>
        <v>Dr Walee Sayed</v>
      </c>
      <c r="AK228" s="5" t="str">
        <f>IF('Master List'!BA228="", "", 'Master List'!BA228)</f>
        <v/>
      </c>
      <c r="AL228" s="5" t="str">
        <f>IF(AK228="", "", VLOOKUP(AK228, 'CWM &amp; Location'!B:D, 3, FALSE))</f>
        <v/>
      </c>
      <c r="AM228" s="5" t="str">
        <f>IF('Master List'!BB228="", "", 'Master List'!BB228)</f>
        <v/>
      </c>
      <c r="AN228" s="5" t="str">
        <f>IF('Master List'!BC228="", "", 'Master List'!BC228)</f>
        <v/>
      </c>
    </row>
    <row r="229" spans="1:40" ht="29.25" customHeight="1" x14ac:dyDescent="0.25">
      <c r="A229" s="3" t="str">
        <f>'Master List'!A229</f>
        <v>FP</v>
      </c>
      <c r="B229" s="3" t="str">
        <f>'Master List'!D229</f>
        <v>FP/7A1E/076c</v>
      </c>
      <c r="C229" s="3" t="str">
        <f>'Master List'!E229</f>
        <v>WAL/FP/076c</v>
      </c>
      <c r="D229" s="4">
        <v>1</v>
      </c>
      <c r="E229" s="71" t="str">
        <f>CONCATENATE("F1: ",J229,", ",N229,", ",R229,IF(V229="","",", "),IF(V229="","",V229),IF(V229="",""," ("),IF(V229="","",'Master List'!B229),IF(V229="","",")")," | F2: ",AA229,", ",AE229,", ",AI229,IF(AM229="","",", "),IF(AM229="","",AM229),IF(AM229="",""," ("),IF(AM229="","",'Master List'!C229),IF(AM229="","",")"))</f>
        <v>F1: General Surgery, Paediatrics, General (Internal) Medicine / Renal Medicine | F2: Geriatric Medicine, General Practice, Cardiology</v>
      </c>
      <c r="F229" s="5" t="str">
        <f>'Master List'!H229</f>
        <v>Betsi Cadwaladr University Health Board</v>
      </c>
      <c r="G229" s="5" t="str">
        <f>'Master List'!F229</f>
        <v>Mr Palanichamy Chandran</v>
      </c>
      <c r="H229" s="3" t="str">
        <f>'Master List'!I229</f>
        <v>Wrexham Maelor Hospital</v>
      </c>
      <c r="I229" s="3" t="str">
        <f>VLOOKUP(H229, 'CWM &amp; Location'!B:D, 3, FALSE)</f>
        <v>Wrexham</v>
      </c>
      <c r="J229" s="3" t="str">
        <f>IF('Master List'!K229="", 'Master List'!J229, CONCATENATE('Master List'!J229, " / ", 'Master List'!K229))</f>
        <v>General Surgery</v>
      </c>
      <c r="K229" s="3" t="str">
        <f>'Master List'!L229</f>
        <v>Mr Palanichamy Chandran</v>
      </c>
      <c r="L229" s="3" t="str">
        <f>'Master List'!O229</f>
        <v>Wrexham Maelor Hospital</v>
      </c>
      <c r="M229" s="3" t="str">
        <f>VLOOKUP(L229, 'CWM &amp; Location'!B:D, 3, FALSE)</f>
        <v>Wrexham</v>
      </c>
      <c r="N229" s="3" t="str">
        <f>IF('Master List'!Q229="", 'Master List'!P229, CONCATENATE('Master List'!P229, " / ", 'Master List'!Q229))</f>
        <v>Paediatrics</v>
      </c>
      <c r="O229" s="3" t="str">
        <f>'Master List'!R229</f>
        <v>Dr Artur Abelian</v>
      </c>
      <c r="P229" s="3" t="str">
        <f>'Master List'!U229</f>
        <v>Wrexham Maelor Hospital</v>
      </c>
      <c r="Q229" s="3" t="str">
        <f>VLOOKUP(P229, 'CWM &amp; Location'!B:D, 3, FALSE)</f>
        <v>Wrexham</v>
      </c>
      <c r="R229" s="3" t="str">
        <f>IF('Master List'!W229="", 'Master List'!V229, CONCATENATE('Master List'!V229, " / ", 'Master List'!W229))</f>
        <v>General (Internal) Medicine / Renal Medicine</v>
      </c>
      <c r="S229" s="3" t="str">
        <f>'Master List'!X229</f>
        <v xml:space="preserve">Dr Ben Thomas </v>
      </c>
      <c r="T229" s="5" t="str">
        <f>IF('Master List'!AA229="", "", 'Master List'!AA229)</f>
        <v/>
      </c>
      <c r="U229" s="5" t="str">
        <f>IF(T229="", "", VLOOKUP(T229, 'CWM &amp; Location'!B:D, 3, FALSE))</f>
        <v/>
      </c>
      <c r="V229" s="5" t="str">
        <f>IF('Master List'!AB229="", "", 'Master List'!AB229)</f>
        <v/>
      </c>
      <c r="W229" s="5" t="str">
        <f>IF('Master List'!AC229="", "", 'Master List'!AC229)</f>
        <v/>
      </c>
      <c r="X229" s="5" t="str">
        <f>IF('Master List'!AF229="", "Supervisor to be confirmed", 'Master List'!AF229)</f>
        <v>Dr Walee Sayed</v>
      </c>
      <c r="Y229" s="3" t="str">
        <f>'Master List'!AI229</f>
        <v>Wrexham Maelor Hospital</v>
      </c>
      <c r="Z229" s="3" t="str">
        <f>VLOOKUP(Y229, 'CWM &amp; Location'!B:D, 3, FALSE)</f>
        <v>Wrexham</v>
      </c>
      <c r="AA229" s="3" t="str">
        <f>IF('Master List'!AK229="", 'Master List'!AJ229, CONCATENATE('Master List'!AJ229, " / ", 'Master List'!AK229))</f>
        <v>Geriatric Medicine</v>
      </c>
      <c r="AB229" s="3" t="str">
        <f>'Master List'!AL229</f>
        <v>Dr Walee Sayed</v>
      </c>
      <c r="AC229" s="3" t="str">
        <f>'Master List'!AO229</f>
        <v>Caritas Health Partnership</v>
      </c>
      <c r="AD229" s="5" t="str">
        <f>VLOOKUP(AC229, 'CWM &amp; Location'!B:D, 3, FALSE)</f>
        <v>Coedpoeth</v>
      </c>
      <c r="AE229" s="3" t="str">
        <f>IF('Master List'!AQ229="", 'Master List'!AP229, CONCATENATE('Master List'!AP229, " / ", 'Master List'!AQ229))</f>
        <v>General Practice</v>
      </c>
      <c r="AF229" s="3" t="str">
        <f>'Master List'!AR229</f>
        <v>Dr Gwyn Carney</v>
      </c>
      <c r="AG229" s="3" t="str">
        <f>'Master List'!AU229</f>
        <v>Wrexham Maelor Hospital</v>
      </c>
      <c r="AH229" s="3" t="str">
        <f>VLOOKUP(AG229, 'CWM &amp; Location'!B:D, 3, FALSE)</f>
        <v>Wrexham</v>
      </c>
      <c r="AI229" s="3" t="str">
        <f>IF('Master List'!AW229="", 'Master List'!AV229, CONCATENATE('Master List'!AV229, " / ", 'Master List'!AW229))</f>
        <v>Cardiology</v>
      </c>
      <c r="AJ229" s="3" t="str">
        <f>'Master List'!AX229</f>
        <v>Dr Khalid Khan</v>
      </c>
      <c r="AK229" s="5" t="str">
        <f>IF('Master List'!BA229="", "", 'Master List'!BA229)</f>
        <v/>
      </c>
      <c r="AL229" s="5" t="str">
        <f>IF(AK229="", "", VLOOKUP(AK229, 'CWM &amp; Location'!B:D, 3, FALSE))</f>
        <v/>
      </c>
      <c r="AM229" s="5" t="str">
        <f>IF('Master List'!BB229="", "", 'Master List'!BB229)</f>
        <v/>
      </c>
      <c r="AN229" s="5" t="str">
        <f>IF('Master List'!BC229="", "", 'Master List'!BC229)</f>
        <v/>
      </c>
    </row>
    <row r="230" spans="1:40" ht="29.25" customHeight="1" x14ac:dyDescent="0.25">
      <c r="A230" s="3" t="str">
        <f>'Master List'!A230</f>
        <v>LIFT</v>
      </c>
      <c r="B230" s="3" t="str">
        <f>'Master List'!D230</f>
        <v>LFP/7A1E/077a</v>
      </c>
      <c r="C230" s="3" t="str">
        <f>'Master List'!E230</f>
        <v>WAL/FP/077a</v>
      </c>
      <c r="D230" s="4">
        <v>1</v>
      </c>
      <c r="E230" s="71" t="str">
        <f>CONCATENATE("F1: ",J230,", ",N230,", ",R230,IF(V230="","",", "),IF(V230="","",V230),IF(V230="",""," ("),IF(V230="","",'Master List'!B230),IF(V230="","",")")," | F2: ",AA230,", ",AE230,", ",AI230,IF(AM230="","",", "),IF(AM230="","",AM230),IF(AM230="",""," ("),IF(AM230="","",'Master List'!C230),IF(AM230="","",")"))</f>
        <v>F1: General (Internal) Medicine / Endocrinology and Diabetes Mellitus, General Surgery / Colorectal Surgery, Emergency Medicine | F2: Gastroenterology, General Surgery, Geriatric Medicine, Haematology (LIFT (NEW))</v>
      </c>
      <c r="F230" s="5" t="str">
        <f>'Master List'!H230</f>
        <v>Betsi Cadwaladr University Health Board</v>
      </c>
      <c r="G230" s="5" t="str">
        <f>'Master List'!F230</f>
        <v>Dr Sian Morgan</v>
      </c>
      <c r="H230" s="3" t="str">
        <f>'Master List'!I230</f>
        <v>Wrexham Maelor Hospital</v>
      </c>
      <c r="I230" s="3" t="str">
        <f>VLOOKUP(H230, 'CWM &amp; Location'!B:D, 3, FALSE)</f>
        <v>Wrexham</v>
      </c>
      <c r="J230" s="3" t="str">
        <f>IF('Master List'!K230="", 'Master List'!J230, CONCATENATE('Master List'!J230, " / ", 'Master List'!K230))</f>
        <v>General (Internal) Medicine / Endocrinology and Diabetes Mellitus</v>
      </c>
      <c r="K230" s="3" t="str">
        <f>'Master List'!L230</f>
        <v>Dr Mohammad Rahman</v>
      </c>
      <c r="L230" s="3" t="str">
        <f>'Master List'!O230</f>
        <v>Wrexham Maelor Hospital</v>
      </c>
      <c r="M230" s="3" t="str">
        <f>VLOOKUP(L230, 'CWM &amp; Location'!B:D, 3, FALSE)</f>
        <v>Wrexham</v>
      </c>
      <c r="N230" s="3" t="str">
        <f>IF('Master List'!Q230="", 'Master List'!P230, CONCATENATE('Master List'!P230, " / ", 'Master List'!Q230))</f>
        <v>General Surgery / Colorectal Surgery</v>
      </c>
      <c r="O230" s="3" t="str">
        <f>'Master List'!R230</f>
        <v xml:space="preserve">Mr Palanichamy Chandran </v>
      </c>
      <c r="P230" s="3" t="str">
        <f>'Master List'!U230</f>
        <v>Wrexham Maelor Hospital</v>
      </c>
      <c r="Q230" s="3" t="str">
        <f>VLOOKUP(P230, 'CWM &amp; Location'!B:D, 3, FALSE)</f>
        <v>Wrexham</v>
      </c>
      <c r="R230" s="3" t="str">
        <f>IF('Master List'!W230="", 'Master List'!V230, CONCATENATE('Master List'!V230, " / ", 'Master List'!W230))</f>
        <v>Emergency Medicine</v>
      </c>
      <c r="S230" s="3" t="str">
        <f>'Master List'!X230</f>
        <v>Dr Sian Morgan</v>
      </c>
      <c r="T230" s="5" t="str">
        <f>IF('Master List'!AA230="", "", 'Master List'!AA230)</f>
        <v/>
      </c>
      <c r="U230" s="5" t="str">
        <f>IF(T230="", "", VLOOKUP(T230, 'CWM &amp; Location'!B:D, 3, FALSE))</f>
        <v/>
      </c>
      <c r="V230" s="5" t="str">
        <f>IF('Master List'!AB230="", "", 'Master List'!AB230)</f>
        <v/>
      </c>
      <c r="W230" s="5" t="str">
        <f>IF('Master List'!AC230="", "", 'Master List'!AC230)</f>
        <v/>
      </c>
      <c r="X230" s="5" t="str">
        <f>IF('Master List'!AF230="", "Supervisor to be confirmed", 'Master List'!AF230)</f>
        <v>Supervisor to be confirmed</v>
      </c>
      <c r="Y230" s="3" t="str">
        <f>'Master List'!AI230</f>
        <v>Wrexham Maelor Hospital</v>
      </c>
      <c r="Z230" s="3" t="str">
        <f>VLOOKUP(Y230, 'CWM &amp; Location'!B:D, 3, FALSE)</f>
        <v>Wrexham</v>
      </c>
      <c r="AA230" s="3" t="str">
        <f>IF('Master List'!AK230="", 'Master List'!AJ230, CONCATENATE('Master List'!AJ230, " / ", 'Master List'!AK230))</f>
        <v>Gastroenterology</v>
      </c>
      <c r="AB230" s="3" t="str">
        <f>'Master List'!AL230</f>
        <v>Supervisor to be confirmed</v>
      </c>
      <c r="AC230" s="3" t="str">
        <f>'Master List'!AO230</f>
        <v>Wrexham Maelor Hospital</v>
      </c>
      <c r="AD230" s="5" t="str">
        <f>VLOOKUP(AC230, 'CWM &amp; Location'!B:D, 3, FALSE)</f>
        <v>Wrexham</v>
      </c>
      <c r="AE230" s="3" t="str">
        <f>IF('Master List'!AQ230="", 'Master List'!AP230, CONCATENATE('Master List'!AP230, " / ", 'Master List'!AQ230))</f>
        <v>General Surgery</v>
      </c>
      <c r="AF230" s="3" t="str">
        <f>'Master List'!AR230</f>
        <v>Supervisor to be confirmed</v>
      </c>
      <c r="AG230" s="3" t="str">
        <f>'Master List'!AU230</f>
        <v>Wrexham Maelor Hospital</v>
      </c>
      <c r="AH230" s="3" t="str">
        <f>VLOOKUP(AG230, 'CWM &amp; Location'!B:D, 3, FALSE)</f>
        <v>Wrexham</v>
      </c>
      <c r="AI230" s="3" t="str">
        <f>IF('Master List'!AW230="", 'Master List'!AV230, CONCATENATE('Master List'!AV230, " / ", 'Master List'!AW230))</f>
        <v>Geriatric Medicine</v>
      </c>
      <c r="AJ230" s="3" t="str">
        <f>'Master List'!AX230</f>
        <v>Supervisor to be confirmed</v>
      </c>
      <c r="AK230" s="5" t="str">
        <f>IF('Master List'!BA230="", "", 'Master List'!BA230)</f>
        <v>Wrexham Maelor Hospital</v>
      </c>
      <c r="AL230" s="5" t="str">
        <f>IF(AK230="", "", VLOOKUP(AK230, 'CWM &amp; Location'!B:D, 3, FALSE))</f>
        <v>Wrexham</v>
      </c>
      <c r="AM230" s="5" t="str">
        <f>IF('Master List'!BB230="", "", 'Master List'!BB230)</f>
        <v>Haematology</v>
      </c>
      <c r="AN230" s="5" t="str">
        <f>IF('Master List'!BC230="", "", 'Master List'!BC230)</f>
        <v>Dr Lally DeSoysa</v>
      </c>
    </row>
    <row r="231" spans="1:40" ht="29.25" customHeight="1" x14ac:dyDescent="0.25">
      <c r="A231" s="3" t="str">
        <f>'Master List'!A231</f>
        <v>LIFT</v>
      </c>
      <c r="B231" s="3" t="str">
        <f>'Master List'!D231</f>
        <v>LFP/7A1E/077b</v>
      </c>
      <c r="C231" s="3" t="str">
        <f>'Master List'!E231</f>
        <v>WAL/FP/077b</v>
      </c>
      <c r="D231" s="4">
        <v>1</v>
      </c>
      <c r="E231" s="71" t="str">
        <f>CONCATENATE("F1: ",J231,", ",N231,", ",R231,IF(V231="","",", "),IF(V231="","",V231),IF(V231="",""," ("),IF(V231="","",'Master List'!B231),IF(V231="","",")")," | F2: ",AA231,", ",AE231,", ",AI231,IF(AM231="","",", "),IF(AM231="","",AM231),IF(AM231="",""," ("),IF(AM231="","",'Master List'!C231),IF(AM231="","",")"))</f>
        <v>F1: Emergency Medicine, General (Internal) Medicine / Endocrinology and Diabetes Mellitus, General Surgery / Colorectal Surgery | F2: Geriatric Medicine, Gastroenterology, General Surgery, Haematology (LIFT (NEW))</v>
      </c>
      <c r="F231" s="5" t="str">
        <f>'Master List'!H231</f>
        <v>Betsi Cadwaladr University Health Board</v>
      </c>
      <c r="G231" s="5" t="str">
        <f>'Master List'!F231</f>
        <v xml:space="preserve">Mr Palanichamy Chandran </v>
      </c>
      <c r="H231" s="3" t="str">
        <f>'Master List'!I231</f>
        <v>Wrexham Maelor Hospital</v>
      </c>
      <c r="I231" s="3" t="str">
        <f>VLOOKUP(H231, 'CWM &amp; Location'!B:D, 3, FALSE)</f>
        <v>Wrexham</v>
      </c>
      <c r="J231" s="3" t="str">
        <f>IF('Master List'!K231="", 'Master List'!J231, CONCATENATE('Master List'!J231, " / ", 'Master List'!K231))</f>
        <v>Emergency Medicine</v>
      </c>
      <c r="K231" s="3" t="str">
        <f>'Master List'!L231</f>
        <v>Dr Sian Morgan</v>
      </c>
      <c r="L231" s="3" t="str">
        <f>'Master List'!O231</f>
        <v>Wrexham Maelor Hospital</v>
      </c>
      <c r="M231" s="3" t="str">
        <f>VLOOKUP(L231, 'CWM &amp; Location'!B:D, 3, FALSE)</f>
        <v>Wrexham</v>
      </c>
      <c r="N231" s="3" t="str">
        <f>IF('Master List'!Q231="", 'Master List'!P231, CONCATENATE('Master List'!P231, " / ", 'Master List'!Q231))</f>
        <v>General (Internal) Medicine / Endocrinology and Diabetes Mellitus</v>
      </c>
      <c r="O231" s="3" t="str">
        <f>'Master List'!R231</f>
        <v>Dr Mohammad Rahman</v>
      </c>
      <c r="P231" s="3" t="str">
        <f>'Master List'!U231</f>
        <v>Wrexham Maelor Hospital</v>
      </c>
      <c r="Q231" s="3" t="str">
        <f>VLOOKUP(P231, 'CWM &amp; Location'!B:D, 3, FALSE)</f>
        <v>Wrexham</v>
      </c>
      <c r="R231" s="3" t="str">
        <f>IF('Master List'!W231="", 'Master List'!V231, CONCATENATE('Master List'!V231, " / ", 'Master List'!W231))</f>
        <v>General Surgery / Colorectal Surgery</v>
      </c>
      <c r="S231" s="3" t="str">
        <f>'Master List'!X231</f>
        <v xml:space="preserve">Mr Palanichamy Chandran </v>
      </c>
      <c r="T231" s="5" t="str">
        <f>IF('Master List'!AA231="", "", 'Master List'!AA231)</f>
        <v/>
      </c>
      <c r="U231" s="5" t="str">
        <f>IF(T231="", "", VLOOKUP(T231, 'CWM &amp; Location'!B:D, 3, FALSE))</f>
        <v/>
      </c>
      <c r="V231" s="5" t="str">
        <f>IF('Master List'!AB231="", "", 'Master List'!AB231)</f>
        <v/>
      </c>
      <c r="W231" s="5" t="str">
        <f>IF('Master List'!AC231="", "", 'Master List'!AC231)</f>
        <v/>
      </c>
      <c r="X231" s="5" t="str">
        <f>IF('Master List'!AF231="", "Supervisor to be confirmed", 'Master List'!AF231)</f>
        <v>Supervisor to be confirmed</v>
      </c>
      <c r="Y231" s="3" t="str">
        <f>'Master List'!AI231</f>
        <v>Wrexham Maelor Hospital</v>
      </c>
      <c r="Z231" s="3" t="str">
        <f>VLOOKUP(Y231, 'CWM &amp; Location'!B:D, 3, FALSE)</f>
        <v>Wrexham</v>
      </c>
      <c r="AA231" s="3" t="str">
        <f>IF('Master List'!AK231="", 'Master List'!AJ231, CONCATENATE('Master List'!AJ231, " / ", 'Master List'!AK231))</f>
        <v>Geriatric Medicine</v>
      </c>
      <c r="AB231" s="3" t="str">
        <f>'Master List'!AL231</f>
        <v>Supervisor to be confirmed</v>
      </c>
      <c r="AC231" s="3" t="str">
        <f>'Master List'!AO231</f>
        <v>Wrexham Maelor Hospital</v>
      </c>
      <c r="AD231" s="5" t="str">
        <f>VLOOKUP(AC231, 'CWM &amp; Location'!B:D, 3, FALSE)</f>
        <v>Wrexham</v>
      </c>
      <c r="AE231" s="3" t="str">
        <f>IF('Master List'!AQ231="", 'Master List'!AP231, CONCATENATE('Master List'!AP231, " / ", 'Master List'!AQ231))</f>
        <v>Gastroenterology</v>
      </c>
      <c r="AF231" s="3" t="str">
        <f>'Master List'!AR231</f>
        <v>Supervisor to be confirmed</v>
      </c>
      <c r="AG231" s="3" t="str">
        <f>'Master List'!AU231</f>
        <v>Wrexham Maelor Hospital</v>
      </c>
      <c r="AH231" s="3" t="str">
        <f>VLOOKUP(AG231, 'CWM &amp; Location'!B:D, 3, FALSE)</f>
        <v>Wrexham</v>
      </c>
      <c r="AI231" s="3" t="str">
        <f>IF('Master List'!AW231="", 'Master List'!AV231, CONCATENATE('Master List'!AV231, " / ", 'Master List'!AW231))</f>
        <v>General Surgery</v>
      </c>
      <c r="AJ231" s="3" t="str">
        <f>'Master List'!AX231</f>
        <v>Supervisor to be confirmed</v>
      </c>
      <c r="AK231" s="5" t="str">
        <f>IF('Master List'!BA231="", "", 'Master List'!BA231)</f>
        <v>Wrexham Maelor Hospital</v>
      </c>
      <c r="AL231" s="5" t="str">
        <f>IF(AK231="", "", VLOOKUP(AK231, 'CWM &amp; Location'!B:D, 3, FALSE))</f>
        <v>Wrexham</v>
      </c>
      <c r="AM231" s="5" t="str">
        <f>IF('Master List'!BB231="", "", 'Master List'!BB231)</f>
        <v>Haematology</v>
      </c>
      <c r="AN231" s="5" t="str">
        <f>IF('Master List'!BC231="", "", 'Master List'!BC231)</f>
        <v>Dr Lally DeSoysa</v>
      </c>
    </row>
    <row r="232" spans="1:40" ht="29.25" customHeight="1" x14ac:dyDescent="0.25">
      <c r="A232" s="3" t="str">
        <f>'Master List'!A232</f>
        <v>LIFT</v>
      </c>
      <c r="B232" s="3" t="str">
        <f>'Master List'!D232</f>
        <v>LFP/7A1E/077c</v>
      </c>
      <c r="C232" s="3" t="str">
        <f>'Master List'!E232</f>
        <v>WAL/FP/077c</v>
      </c>
      <c r="D232" s="4">
        <v>1</v>
      </c>
      <c r="E232" s="71" t="str">
        <f>CONCATENATE("F1: ",J232,", ",N232,", ",R232,IF(V232="","",", "),IF(V232="","",V232),IF(V232="",""," ("),IF(V232="","",'Master List'!B232),IF(V232="","",")")," | F2: ",AA232,", ",AE232,", ",AI232,IF(AM232="","",", "),IF(AM232="","",AM232),IF(AM232="",""," ("),IF(AM232="","",'Master List'!C232),IF(AM232="","",")"))</f>
        <v>F1: General Surgery / Colorectal Surgery, Emergency Medicine, General (Internal) Medicine / Endocrinology and Diabetes Mellitus | F2: General Surgery, Geriatric Medicine, Gastroenterology, Haematology (LIFT (NEW))</v>
      </c>
      <c r="F232" s="5" t="str">
        <f>'Master List'!H232</f>
        <v>Betsi Cadwaladr University Health Board</v>
      </c>
      <c r="G232" s="5" t="str">
        <f>'Master List'!F232</f>
        <v>Dr Mohammad Rahman</v>
      </c>
      <c r="H232" s="3" t="str">
        <f>'Master List'!I232</f>
        <v>Wrexham Maelor Hospital</v>
      </c>
      <c r="I232" s="3" t="str">
        <f>VLOOKUP(H232, 'CWM &amp; Location'!B:D, 3, FALSE)</f>
        <v>Wrexham</v>
      </c>
      <c r="J232" s="3" t="str">
        <f>IF('Master List'!K232="", 'Master List'!J232, CONCATENATE('Master List'!J232, " / ", 'Master List'!K232))</f>
        <v>General Surgery / Colorectal Surgery</v>
      </c>
      <c r="K232" s="3" t="str">
        <f>'Master List'!L232</f>
        <v xml:space="preserve">Mr Palanichamy Chandran </v>
      </c>
      <c r="L232" s="3" t="str">
        <f>'Master List'!O232</f>
        <v>Wrexham Maelor Hospital</v>
      </c>
      <c r="M232" s="3" t="str">
        <f>VLOOKUP(L232, 'CWM &amp; Location'!B:D, 3, FALSE)</f>
        <v>Wrexham</v>
      </c>
      <c r="N232" s="3" t="str">
        <f>IF('Master List'!Q232="", 'Master List'!P232, CONCATENATE('Master List'!P232, " / ", 'Master List'!Q232))</f>
        <v>Emergency Medicine</v>
      </c>
      <c r="O232" s="3" t="str">
        <f>'Master List'!R232</f>
        <v>Dr Sian Morgan</v>
      </c>
      <c r="P232" s="3" t="str">
        <f>'Master List'!U232</f>
        <v>Wrexham Maelor Hospital</v>
      </c>
      <c r="Q232" s="3" t="str">
        <f>VLOOKUP(P232, 'CWM &amp; Location'!B:D, 3, FALSE)</f>
        <v>Wrexham</v>
      </c>
      <c r="R232" s="3" t="str">
        <f>IF('Master List'!W232="", 'Master List'!V232, CONCATENATE('Master List'!V232, " / ", 'Master List'!W232))</f>
        <v>General (Internal) Medicine / Endocrinology and Diabetes Mellitus</v>
      </c>
      <c r="S232" s="3" t="str">
        <f>'Master List'!X232</f>
        <v>Dr Mohammad Rahman</v>
      </c>
      <c r="T232" s="5" t="str">
        <f>IF('Master List'!AA232="", "", 'Master List'!AA232)</f>
        <v/>
      </c>
      <c r="U232" s="5" t="str">
        <f>IF(T232="", "", VLOOKUP(T232, 'CWM &amp; Location'!B:D, 3, FALSE))</f>
        <v/>
      </c>
      <c r="V232" s="5" t="str">
        <f>IF('Master List'!AB232="", "", 'Master List'!AB232)</f>
        <v/>
      </c>
      <c r="W232" s="5" t="str">
        <f>IF('Master List'!AC232="", "", 'Master List'!AC232)</f>
        <v/>
      </c>
      <c r="X232" s="5" t="str">
        <f>IF('Master List'!AF232="", "Supervisor to be confirmed", 'Master List'!AF232)</f>
        <v>Supervisor to be confirmed</v>
      </c>
      <c r="Y232" s="3" t="str">
        <f>'Master List'!AI232</f>
        <v>Wrexham Maelor Hospital</v>
      </c>
      <c r="Z232" s="3" t="str">
        <f>VLOOKUP(Y232, 'CWM &amp; Location'!B:D, 3, FALSE)</f>
        <v>Wrexham</v>
      </c>
      <c r="AA232" s="3" t="str">
        <f>IF('Master List'!AK232="", 'Master List'!AJ232, CONCATENATE('Master List'!AJ232, " / ", 'Master List'!AK232))</f>
        <v>General Surgery</v>
      </c>
      <c r="AB232" s="3" t="str">
        <f>'Master List'!AL232</f>
        <v>Supervisor to be confirmed</v>
      </c>
      <c r="AC232" s="3" t="str">
        <f>'Master List'!AO232</f>
        <v>Wrexham Maelor Hospital</v>
      </c>
      <c r="AD232" s="5" t="str">
        <f>VLOOKUP(AC232, 'CWM &amp; Location'!B:D, 3, FALSE)</f>
        <v>Wrexham</v>
      </c>
      <c r="AE232" s="3" t="str">
        <f>IF('Master List'!AQ232="", 'Master List'!AP232, CONCATENATE('Master List'!AP232, " / ", 'Master List'!AQ232))</f>
        <v>Geriatric Medicine</v>
      </c>
      <c r="AF232" s="3" t="str">
        <f>'Master List'!AR232</f>
        <v>Supervisor to be confirmed</v>
      </c>
      <c r="AG232" s="3" t="str">
        <f>'Master List'!AU232</f>
        <v>Wrexham Maelor Hospital</v>
      </c>
      <c r="AH232" s="3" t="str">
        <f>VLOOKUP(AG232, 'CWM &amp; Location'!B:D, 3, FALSE)</f>
        <v>Wrexham</v>
      </c>
      <c r="AI232" s="3" t="str">
        <f>IF('Master List'!AW232="", 'Master List'!AV232, CONCATENATE('Master List'!AV232, " / ", 'Master List'!AW232))</f>
        <v>Gastroenterology</v>
      </c>
      <c r="AJ232" s="3" t="str">
        <f>'Master List'!AX232</f>
        <v>Supervisor to be confirmed</v>
      </c>
      <c r="AK232" s="5" t="str">
        <f>IF('Master List'!BA232="", "", 'Master List'!BA232)</f>
        <v>Wrexham Maelor Hospital</v>
      </c>
      <c r="AL232" s="5" t="str">
        <f>IF(AK232="", "", VLOOKUP(AK232, 'CWM &amp; Location'!B:D, 3, FALSE))</f>
        <v>Wrexham</v>
      </c>
      <c r="AM232" s="5" t="str">
        <f>IF('Master List'!BB232="", "", 'Master List'!BB232)</f>
        <v>Haematology</v>
      </c>
      <c r="AN232" s="5" t="str">
        <f>IF('Master List'!BC232="", "", 'Master List'!BC232)</f>
        <v>Dr Lally DeSoysa</v>
      </c>
    </row>
    <row r="233" spans="1:40" ht="29.25" customHeight="1" x14ac:dyDescent="0.25">
      <c r="A233" s="3" t="str">
        <f>'Master List'!A233</f>
        <v>SFP-Edu</v>
      </c>
      <c r="B233" s="3" t="str">
        <f>'Master List'!D233</f>
        <v>NFP/7A5N/078a</v>
      </c>
      <c r="C233" s="3" t="str">
        <f>'Master List'!E233</f>
        <v>WAL/FP/078a</v>
      </c>
      <c r="D233" s="4">
        <v>1</v>
      </c>
      <c r="E233" s="71" t="str">
        <f>CONCATENATE("F1: ",J233,", ",N233,", ",R233,IF(V233="","",", "),IF(V233="","",V233),IF(V233="",""," ("),IF(V233="","",'Master List'!B233),IF(V233="","",")")," | F2: ",AA233,", ",AE233,", ",AI233,IF(AM233="","",", "),IF(AM233="","",AM233),IF(AM233="",""," ("),IF(AM233="","",'Master List'!C233),IF(AM233="","",")"))</f>
        <v>F1: General (Internal) Medicine / Respiratory Medicine, General Surgery, General (Internal) Medicine / Cardiology | F2: General (Internal) Medicine / Geriatric Medicine &amp; Clinical Pharmacology and Therapeutics, General Practice, General Surgery / Upper Gastro-intestinal Surgery, Near Peer Teaching (SFP)</v>
      </c>
      <c r="F233" s="5" t="str">
        <f>'Master List'!H233</f>
        <v>Cwm Taf Morgannwg Local University Health Board</v>
      </c>
      <c r="G233" s="5" t="str">
        <f>'Master List'!F233</f>
        <v xml:space="preserve">Dr Shehnoor Tarique </v>
      </c>
      <c r="H233" s="3" t="str">
        <f>'Master List'!I233</f>
        <v>Prince Charles Hospital</v>
      </c>
      <c r="I233" s="3" t="str">
        <f>VLOOKUP(H233, 'CWM &amp; Location'!B:D, 3, FALSE)</f>
        <v>Merthyr Tydfil</v>
      </c>
      <c r="J233" s="3" t="str">
        <f>IF('Master List'!K233="", 'Master List'!J233, CONCATENATE('Master List'!J233, " / ", 'Master List'!K233))</f>
        <v>General (Internal) Medicine / Respiratory Medicine</v>
      </c>
      <c r="K233" s="3" t="str">
        <f>'Master List'!L233</f>
        <v xml:space="preserve">Dr Shehnoor Tarique </v>
      </c>
      <c r="L233" s="3" t="str">
        <f>'Master List'!O233</f>
        <v>Prince Charles Hospital</v>
      </c>
      <c r="M233" s="3" t="str">
        <f>VLOOKUP(L233, 'CWM &amp; Location'!B:D, 3, FALSE)</f>
        <v>Merthyr Tydfil</v>
      </c>
      <c r="N233" s="3" t="str">
        <f>IF('Master List'!Q233="", 'Master List'!P233, CONCATENATE('Master List'!P233, " / ", 'Master List'!Q233))</f>
        <v>General Surgery</v>
      </c>
      <c r="O233" s="3" t="str">
        <f>'Master List'!R233</f>
        <v>Supervisor to be confirmed</v>
      </c>
      <c r="P233" s="3" t="str">
        <f>'Master List'!U233</f>
        <v>Prince Charles Hospital</v>
      </c>
      <c r="Q233" s="3" t="str">
        <f>VLOOKUP(P233, 'CWM &amp; Location'!B:D, 3, FALSE)</f>
        <v>Merthyr Tydfil</v>
      </c>
      <c r="R233" s="3" t="str">
        <f>IF('Master List'!W233="", 'Master List'!V233, CONCATENATE('Master List'!V233, " / ", 'Master List'!W233))</f>
        <v>General (Internal) Medicine / Cardiology</v>
      </c>
      <c r="S233" s="3" t="str">
        <f>'Master List'!X233</f>
        <v xml:space="preserve">Dr Susan Nolan </v>
      </c>
      <c r="T233" s="5" t="str">
        <f>IF('Master List'!AA233="", "", 'Master List'!AA233)</f>
        <v/>
      </c>
      <c r="U233" s="5" t="str">
        <f>IF(T233="", "", VLOOKUP(T233, 'CWM &amp; Location'!B:D, 3, FALSE))</f>
        <v/>
      </c>
      <c r="V233" s="5" t="str">
        <f>IF('Master List'!AB233="", "", 'Master List'!AB233)</f>
        <v/>
      </c>
      <c r="W233" s="5" t="str">
        <f>IF('Master List'!AC233="", "", 'Master List'!AC233)</f>
        <v/>
      </c>
      <c r="X233" s="5" t="str">
        <f>IF('Master List'!AF233="", "Supervisor to be confirmed", 'Master List'!AF233)</f>
        <v>Dr Louise Margaret Katy Walters</v>
      </c>
      <c r="Y233" s="3" t="str">
        <f>'Master List'!AI233</f>
        <v>Prince Charles Hospital</v>
      </c>
      <c r="Z233" s="3" t="str">
        <f>VLOOKUP(Y233, 'CWM &amp; Location'!B:D, 3, FALSE)</f>
        <v>Merthyr Tydfil</v>
      </c>
      <c r="AA233" s="3" t="str">
        <f>IF('Master List'!AK233="", 'Master List'!AJ233, CONCATENATE('Master List'!AJ233, " / ", 'Master List'!AK233))</f>
        <v>General (Internal) Medicine / Geriatric Medicine &amp; Clinical Pharmacology and Therapeutics</v>
      </c>
      <c r="AB233" s="3" t="str">
        <f>'Master List'!AL233</f>
        <v>Dr Louise Margaret Katy Walters</v>
      </c>
      <c r="AC233" s="3" t="str">
        <f>'Master List'!AO233</f>
        <v>Morlais Medical Centre</v>
      </c>
      <c r="AD233" s="5" t="str">
        <f>VLOOKUP(AC233, 'CWM &amp; Location'!B:D, 3, FALSE)</f>
        <v>Dowlais</v>
      </c>
      <c r="AE233" s="3" t="str">
        <f>IF('Master List'!AQ233="", 'Master List'!AP233, CONCATENATE('Master List'!AP233, " / ", 'Master List'!AQ233))</f>
        <v>General Practice</v>
      </c>
      <c r="AF233" s="3" t="str">
        <f>'Master List'!AR233</f>
        <v>Dr John Powell</v>
      </c>
      <c r="AG233" s="3" t="str">
        <f>'Master List'!AU233</f>
        <v>Prince Charles Hospital</v>
      </c>
      <c r="AH233" s="3" t="str">
        <f>VLOOKUP(AG233, 'CWM &amp; Location'!B:D, 3, FALSE)</f>
        <v>Merthyr Tydfil</v>
      </c>
      <c r="AI233" s="3" t="str">
        <f>IF('Master List'!AW233="", 'Master List'!AV233, CONCATENATE('Master List'!AV233, " / ", 'Master List'!AW233))</f>
        <v>General Surgery / Upper Gastro-intestinal Surgery</v>
      </c>
      <c r="AJ233" s="3" t="str">
        <f>'Master List'!AX233</f>
        <v>Mr Xavier Escofet</v>
      </c>
      <c r="AK233" s="5" t="str">
        <f>IF('Master List'!BA233="", "", 'Master List'!BA233)</f>
        <v>Morlais Medical Centre</v>
      </c>
      <c r="AL233" s="5" t="str">
        <f>IF(AK233="", "", VLOOKUP(AK233, 'CWM &amp; Location'!B:D, 3, FALSE))</f>
        <v>Dowlais</v>
      </c>
      <c r="AM233" s="5" t="str">
        <f>IF('Master List'!BB233="", "", 'Master List'!BB233)</f>
        <v>Near Peer Teaching</v>
      </c>
      <c r="AN233" s="5" t="str">
        <f>IF('Master List'!BC233="", "", 'Master List'!BC233)</f>
        <v>Dr John Powell</v>
      </c>
    </row>
    <row r="234" spans="1:40" ht="29.25" customHeight="1" x14ac:dyDescent="0.25">
      <c r="A234" s="3" t="str">
        <f>'Master List'!A234</f>
        <v>SFP-Edu</v>
      </c>
      <c r="B234" s="3" t="str">
        <f>'Master List'!D234</f>
        <v>NFP/7A5N/078b</v>
      </c>
      <c r="C234" s="3" t="str">
        <f>'Master List'!E234</f>
        <v>WAL/FP/078b</v>
      </c>
      <c r="D234" s="4">
        <v>1</v>
      </c>
      <c r="E234" s="71" t="str">
        <f>CONCATENATE("F1: ",J234,", ",N234,", ",R234,IF(V234="","",", "),IF(V234="","",V234),IF(V234="",""," ("),IF(V234="","",'Master List'!B234),IF(V234="","",")")," | F2: ",AA234,", ",AE234,", ",AI234,IF(AM234="","",", "),IF(AM234="","",AM234),IF(AM234="",""," ("),IF(AM234="","",'Master List'!C234),IF(AM234="","",")"))</f>
        <v>F1: General (Internal) Medicine / Cardiology, General (Internal) Medicine / Respiratory Medicine, General Surgery | F2: General Surgery / Upper Gastro-intestinal Surgery, General (Internal) Medicine / Geriatric Medicine &amp; Clinical Pharmacology and Therapeutics, General Practice, Near Peer Teaching (SFP)</v>
      </c>
      <c r="F234" s="5" t="str">
        <f>'Master List'!H234</f>
        <v>Cwm Taf Morgannwg Local University Health Board</v>
      </c>
      <c r="G234" s="5" t="str">
        <f>'Master List'!F234</f>
        <v xml:space="preserve">Dr Susan Nolan </v>
      </c>
      <c r="H234" s="3" t="str">
        <f>'Master List'!I234</f>
        <v>Prince Charles Hospital</v>
      </c>
      <c r="I234" s="3" t="str">
        <f>VLOOKUP(H234, 'CWM &amp; Location'!B:D, 3, FALSE)</f>
        <v>Merthyr Tydfil</v>
      </c>
      <c r="J234" s="3" t="str">
        <f>IF('Master List'!K234="", 'Master List'!J234, CONCATENATE('Master List'!J234, " / ", 'Master List'!K234))</f>
        <v>General (Internal) Medicine / Cardiology</v>
      </c>
      <c r="K234" s="3" t="str">
        <f>'Master List'!L234</f>
        <v xml:space="preserve">Dr Susan Nolan </v>
      </c>
      <c r="L234" s="3" t="str">
        <f>'Master List'!O234</f>
        <v>Prince Charles Hospital</v>
      </c>
      <c r="M234" s="3" t="str">
        <f>VLOOKUP(L234, 'CWM &amp; Location'!B:D, 3, FALSE)</f>
        <v>Merthyr Tydfil</v>
      </c>
      <c r="N234" s="3" t="str">
        <f>IF('Master List'!Q234="", 'Master List'!P234, CONCATENATE('Master List'!P234, " / ", 'Master List'!Q234))</f>
        <v>General (Internal) Medicine / Respiratory Medicine</v>
      </c>
      <c r="O234" s="3" t="str">
        <f>'Master List'!R234</f>
        <v xml:space="preserve">Dr Shehnoor Tarique </v>
      </c>
      <c r="P234" s="3" t="str">
        <f>'Master List'!U234</f>
        <v>Prince Charles Hospital</v>
      </c>
      <c r="Q234" s="3" t="str">
        <f>VLOOKUP(P234, 'CWM &amp; Location'!B:D, 3, FALSE)</f>
        <v>Merthyr Tydfil</v>
      </c>
      <c r="R234" s="3" t="str">
        <f>IF('Master List'!W234="", 'Master List'!V234, CONCATENATE('Master List'!V234, " / ", 'Master List'!W234))</f>
        <v>General Surgery</v>
      </c>
      <c r="S234" s="3" t="str">
        <f>'Master List'!X234</f>
        <v>Supervisor to be confirmed</v>
      </c>
      <c r="T234" s="5" t="str">
        <f>IF('Master List'!AA234="", "", 'Master List'!AA234)</f>
        <v/>
      </c>
      <c r="U234" s="5" t="str">
        <f>IF(T234="", "", VLOOKUP(T234, 'CWM &amp; Location'!B:D, 3, FALSE))</f>
        <v/>
      </c>
      <c r="V234" s="5" t="str">
        <f>IF('Master List'!AB234="", "", 'Master List'!AB234)</f>
        <v/>
      </c>
      <c r="W234" s="5" t="str">
        <f>IF('Master List'!AC234="", "", 'Master List'!AC234)</f>
        <v/>
      </c>
      <c r="X234" s="5" t="str">
        <f>IF('Master List'!AF234="", "Supervisor to be confirmed", 'Master List'!AF234)</f>
        <v>Mr Xavier Escofet</v>
      </c>
      <c r="Y234" s="3" t="str">
        <f>'Master List'!AI234</f>
        <v>Prince Charles Hospital</v>
      </c>
      <c r="Z234" s="3" t="str">
        <f>VLOOKUP(Y234, 'CWM &amp; Location'!B:D, 3, FALSE)</f>
        <v>Merthyr Tydfil</v>
      </c>
      <c r="AA234" s="3" t="str">
        <f>IF('Master List'!AK234="", 'Master List'!AJ234, CONCATENATE('Master List'!AJ234, " / ", 'Master List'!AK234))</f>
        <v>General Surgery / Upper Gastro-intestinal Surgery</v>
      </c>
      <c r="AB234" s="3" t="str">
        <f>'Master List'!AL234</f>
        <v>Mr Xavier Escofet</v>
      </c>
      <c r="AC234" s="3" t="str">
        <f>'Master List'!AO234</f>
        <v>Prince Charles Hospital</v>
      </c>
      <c r="AD234" s="5" t="str">
        <f>VLOOKUP(AC234, 'CWM &amp; Location'!B:D, 3, FALSE)</f>
        <v>Merthyr Tydfil</v>
      </c>
      <c r="AE234" s="3" t="str">
        <f>IF('Master List'!AQ234="", 'Master List'!AP234, CONCATENATE('Master List'!AP234, " / ", 'Master List'!AQ234))</f>
        <v>General (Internal) Medicine / Geriatric Medicine &amp; Clinical Pharmacology and Therapeutics</v>
      </c>
      <c r="AF234" s="3" t="str">
        <f>'Master List'!AR234</f>
        <v>Dr Louise Margaret Katy Walters</v>
      </c>
      <c r="AG234" s="3" t="str">
        <f>'Master List'!AU234</f>
        <v>Morlais Medical Centre</v>
      </c>
      <c r="AH234" s="3" t="str">
        <f>VLOOKUP(AG234, 'CWM &amp; Location'!B:D, 3, FALSE)</f>
        <v>Dowlais</v>
      </c>
      <c r="AI234" s="3" t="str">
        <f>IF('Master List'!AW234="", 'Master List'!AV234, CONCATENATE('Master List'!AV234, " / ", 'Master List'!AW234))</f>
        <v>General Practice</v>
      </c>
      <c r="AJ234" s="3" t="str">
        <f>'Master List'!AX234</f>
        <v>Dr John Powell</v>
      </c>
      <c r="AK234" s="5" t="str">
        <f>IF('Master List'!BA234="", "", 'Master List'!BA234)</f>
        <v>Morlais Medical Centre</v>
      </c>
      <c r="AL234" s="5" t="str">
        <f>IF(AK234="", "", VLOOKUP(AK234, 'CWM &amp; Location'!B:D, 3, FALSE))</f>
        <v>Dowlais</v>
      </c>
      <c r="AM234" s="5" t="str">
        <f>IF('Master List'!BB234="", "", 'Master List'!BB234)</f>
        <v>Near Peer Teaching</v>
      </c>
      <c r="AN234" s="5" t="str">
        <f>IF('Master List'!BC234="", "", 'Master List'!BC234)</f>
        <v>Dr John Powell</v>
      </c>
    </row>
    <row r="235" spans="1:40" ht="29.25" customHeight="1" x14ac:dyDescent="0.25">
      <c r="A235" s="3" t="str">
        <f>'Master List'!A235</f>
        <v>SFP-Edu</v>
      </c>
      <c r="B235" s="3" t="str">
        <f>'Master List'!D235</f>
        <v>NFP/7A5N/078c</v>
      </c>
      <c r="C235" s="3" t="str">
        <f>'Master List'!E235</f>
        <v>WAL/FP/078c</v>
      </c>
      <c r="D235" s="4">
        <v>1</v>
      </c>
      <c r="E235" s="71" t="str">
        <f>CONCATENATE("F1: ",J235,", ",N235,", ",R235,IF(V235="","",", "),IF(V235="","",V235),IF(V235="",""," ("),IF(V235="","",'Master List'!B235),IF(V235="","",")")," | F2: ",AA235,", ",AE235,", ",AI235,IF(AM235="","",", "),IF(AM235="","",AM235),IF(AM235="",""," ("),IF(AM235="","",'Master List'!C235),IF(AM235="","",")"))</f>
        <v>F1: General Surgery, General (Internal) Medicine / Cardiology, General (Internal) Medicine / Respiratory Medicine | F2: General Practice, General Surgery / Upper Gastro-intestinal Surgery, General (Internal) Medicine / Geriatric Medicine &amp; Clinical Pharmacology and Therapeutics, Near Peer Teaching (SFP)</v>
      </c>
      <c r="F235" s="5" t="str">
        <f>'Master List'!H235</f>
        <v>Cwm Taf Morgannwg Local University Health Board</v>
      </c>
      <c r="G235" s="5" t="str">
        <f>'Master List'!F235</f>
        <v>Supervisor to be confirmed</v>
      </c>
      <c r="H235" s="3" t="str">
        <f>'Master List'!I235</f>
        <v>Prince Charles Hospital</v>
      </c>
      <c r="I235" s="3" t="str">
        <f>VLOOKUP(H235, 'CWM &amp; Location'!B:D, 3, FALSE)</f>
        <v>Merthyr Tydfil</v>
      </c>
      <c r="J235" s="3" t="str">
        <f>IF('Master List'!K235="", 'Master List'!J235, CONCATENATE('Master List'!J235, " / ", 'Master List'!K235))</f>
        <v>General Surgery</v>
      </c>
      <c r="K235" s="3" t="str">
        <f>'Master List'!L235</f>
        <v>Supervisor to be confirmed</v>
      </c>
      <c r="L235" s="3" t="str">
        <f>'Master List'!O235</f>
        <v>Prince Charles Hospital</v>
      </c>
      <c r="M235" s="3" t="str">
        <f>VLOOKUP(L235, 'CWM &amp; Location'!B:D, 3, FALSE)</f>
        <v>Merthyr Tydfil</v>
      </c>
      <c r="N235" s="3" t="str">
        <f>IF('Master List'!Q235="", 'Master List'!P235, CONCATENATE('Master List'!P235, " / ", 'Master List'!Q235))</f>
        <v>General (Internal) Medicine / Cardiology</v>
      </c>
      <c r="O235" s="3" t="str">
        <f>'Master List'!R235</f>
        <v xml:space="preserve">Dr Susan Nolan </v>
      </c>
      <c r="P235" s="3" t="str">
        <f>'Master List'!U235</f>
        <v>Prince Charles Hospital</v>
      </c>
      <c r="Q235" s="3" t="str">
        <f>VLOOKUP(P235, 'CWM &amp; Location'!B:D, 3, FALSE)</f>
        <v>Merthyr Tydfil</v>
      </c>
      <c r="R235" s="3" t="str">
        <f>IF('Master List'!W235="", 'Master List'!V235, CONCATENATE('Master List'!V235, " / ", 'Master List'!W235))</f>
        <v>General (Internal) Medicine / Respiratory Medicine</v>
      </c>
      <c r="S235" s="3" t="str">
        <f>'Master List'!X235</f>
        <v xml:space="preserve">Dr Shehnoor Tarique </v>
      </c>
      <c r="T235" s="5" t="str">
        <f>IF('Master List'!AA235="", "", 'Master List'!AA235)</f>
        <v/>
      </c>
      <c r="U235" s="5" t="str">
        <f>IF(T235="", "", VLOOKUP(T235, 'CWM &amp; Location'!B:D, 3, FALSE))</f>
        <v/>
      </c>
      <c r="V235" s="5" t="str">
        <f>IF('Master List'!AB235="", "", 'Master List'!AB235)</f>
        <v/>
      </c>
      <c r="W235" s="5" t="str">
        <f>IF('Master List'!AC235="", "", 'Master List'!AC235)</f>
        <v/>
      </c>
      <c r="X235" s="5" t="str">
        <f>IF('Master List'!AF235="", "Supervisor to be confirmed", 'Master List'!AF235)</f>
        <v>Dr John Powell</v>
      </c>
      <c r="Y235" s="3" t="str">
        <f>'Master List'!AI235</f>
        <v>Morlais Medical Centre</v>
      </c>
      <c r="Z235" s="3" t="str">
        <f>VLOOKUP(Y235, 'CWM &amp; Location'!B:D, 3, FALSE)</f>
        <v>Dowlais</v>
      </c>
      <c r="AA235" s="3" t="str">
        <f>IF('Master List'!AK235="", 'Master List'!AJ235, CONCATENATE('Master List'!AJ235, " / ", 'Master List'!AK235))</f>
        <v>General Practice</v>
      </c>
      <c r="AB235" s="3" t="str">
        <f>'Master List'!AL235</f>
        <v>Dr John Powell</v>
      </c>
      <c r="AC235" s="3" t="str">
        <f>'Master List'!AO235</f>
        <v>Prince Charles Hospital</v>
      </c>
      <c r="AD235" s="5" t="str">
        <f>VLOOKUP(AC235, 'CWM &amp; Location'!B:D, 3, FALSE)</f>
        <v>Merthyr Tydfil</v>
      </c>
      <c r="AE235" s="3" t="str">
        <f>IF('Master List'!AQ235="", 'Master List'!AP235, CONCATENATE('Master List'!AP235, " / ", 'Master List'!AQ235))</f>
        <v>General Surgery / Upper Gastro-intestinal Surgery</v>
      </c>
      <c r="AF235" s="3" t="str">
        <f>'Master List'!AR235</f>
        <v>Mr Xavier Escofet</v>
      </c>
      <c r="AG235" s="3" t="str">
        <f>'Master List'!AU235</f>
        <v>Prince Charles Hospital</v>
      </c>
      <c r="AH235" s="3" t="str">
        <f>VLOOKUP(AG235, 'CWM &amp; Location'!B:D, 3, FALSE)</f>
        <v>Merthyr Tydfil</v>
      </c>
      <c r="AI235" s="3" t="str">
        <f>IF('Master List'!AW235="", 'Master List'!AV235, CONCATENATE('Master List'!AV235, " / ", 'Master List'!AW235))</f>
        <v>General (Internal) Medicine / Geriatric Medicine &amp; Clinical Pharmacology and Therapeutics</v>
      </c>
      <c r="AJ235" s="3" t="str">
        <f>'Master List'!AX235</f>
        <v>Dr Louise Margaret Katy Walters</v>
      </c>
      <c r="AK235" s="5" t="str">
        <f>IF('Master List'!BA235="", "", 'Master List'!BA235)</f>
        <v>Morlais Medical Centre</v>
      </c>
      <c r="AL235" s="5" t="str">
        <f>IF(AK235="", "", VLOOKUP(AK235, 'CWM &amp; Location'!B:D, 3, FALSE))</f>
        <v>Dowlais</v>
      </c>
      <c r="AM235" s="5" t="str">
        <f>IF('Master List'!BB235="", "", 'Master List'!BB235)</f>
        <v>Near Peer Teaching</v>
      </c>
      <c r="AN235" s="5" t="str">
        <f>IF('Master List'!BC235="", "", 'Master List'!BC235)</f>
        <v>Dr John Powell</v>
      </c>
    </row>
    <row r="236" spans="1:40" ht="29.25" customHeight="1" x14ac:dyDescent="0.25">
      <c r="A236" s="3" t="str">
        <f>'Master List'!A236</f>
        <v>FP</v>
      </c>
      <c r="B236" s="3" t="str">
        <f>'Master List'!D236</f>
        <v>FP/7A5N/079a</v>
      </c>
      <c r="C236" s="3" t="str">
        <f>'Master List'!E236</f>
        <v>WAL/FP/079a</v>
      </c>
      <c r="D236" s="4">
        <v>1</v>
      </c>
      <c r="E236" s="71" t="str">
        <f>CONCATENATE("F1: ",J236,", ",N236,", ",R236,IF(V236="","",", "),IF(V236="","",V236),IF(V236="",""," ("),IF(V236="","",'Master List'!B236),IF(V236="","",")")," | F2: ",AA236,", ",AE236,", ",AI236,IF(AM236="","",", "),IF(AM236="","",AM236),IF(AM236="",""," ("),IF(AM236="","",'Master List'!C236),IF(AM236="","",")"))</f>
        <v>F1: General (Internal) Medicine / Gastroenterology, General Surgery, Paediatrics / Neonatal Medicine | F2: Specialty to be confirmed, Specialty to be confirmed, Specialty to be confirmed</v>
      </c>
      <c r="F236" s="5" t="str">
        <f>'Master List'!H236</f>
        <v>Cwm Taf Morgannwg Local University Health Board</v>
      </c>
      <c r="G236" s="5" t="str">
        <f>'Master List'!F236</f>
        <v xml:space="preserve">Dr Poonamallee Govindaraj </v>
      </c>
      <c r="H236" s="3" t="str">
        <f>'Master List'!I236</f>
        <v>Prince Charles Hospital</v>
      </c>
      <c r="I236" s="3" t="str">
        <f>VLOOKUP(H236, 'CWM &amp; Location'!B:D, 3, FALSE)</f>
        <v>Merthyr Tydfil</v>
      </c>
      <c r="J236" s="3" t="str">
        <f>IF('Master List'!K236="", 'Master List'!J236, CONCATENATE('Master List'!J236, " / ", 'Master List'!K236))</f>
        <v>General (Internal) Medicine / Gastroenterology</v>
      </c>
      <c r="K236" s="3" t="str">
        <f>'Master List'!L236</f>
        <v>Dr Gireesh Kothegal Marimahadevappa</v>
      </c>
      <c r="L236" s="3" t="str">
        <f>'Master List'!O236</f>
        <v>Prince Charles Hospital</v>
      </c>
      <c r="M236" s="3" t="str">
        <f>VLOOKUP(L236, 'CWM &amp; Location'!B:D, 3, FALSE)</f>
        <v>Merthyr Tydfil</v>
      </c>
      <c r="N236" s="3" t="str">
        <f>IF('Master List'!Q236="", 'Master List'!P236, CONCATENATE('Master List'!P236, " / ", 'Master List'!Q236))</f>
        <v>General Surgery</v>
      </c>
      <c r="O236" s="3" t="str">
        <f>'Master List'!R236</f>
        <v xml:space="preserve">Mr David Cotton </v>
      </c>
      <c r="P236" s="3" t="str">
        <f>'Master List'!U236</f>
        <v>Prince Charles Hospital / Royal Glamorgan Hospital</v>
      </c>
      <c r="Q236" s="3" t="str">
        <f>VLOOKUP(P236, 'CWM &amp; Location'!B:D, 3, FALSE)</f>
        <v>Merthyr Tydfil / Llantrisant</v>
      </c>
      <c r="R236" s="3" t="str">
        <f>IF('Master List'!W236="", 'Master List'!V236, CONCATENATE('Master List'!V236, " / ", 'Master List'!W236))</f>
        <v>Paediatrics / Neonatal Medicine</v>
      </c>
      <c r="S236" s="3" t="str">
        <f>'Master List'!X236</f>
        <v xml:space="preserve">Dr Poonamallee Govindaraj </v>
      </c>
      <c r="T236" s="5" t="str">
        <f>IF('Master List'!AA236="", "", 'Master List'!AA236)</f>
        <v/>
      </c>
      <c r="U236" s="5" t="str">
        <f>IF(T236="", "", VLOOKUP(T236, 'CWM &amp; Location'!B:D, 3, FALSE))</f>
        <v/>
      </c>
      <c r="V236" s="5" t="str">
        <f>IF('Master List'!AB236="", "", 'Master List'!AB236)</f>
        <v/>
      </c>
      <c r="W236" s="5" t="str">
        <f>IF('Master List'!AC236="", "", 'Master List'!AC236)</f>
        <v/>
      </c>
      <c r="X236" s="5" t="str">
        <f>IF('Master List'!AF236="", "Supervisor to be confirmed", 'Master List'!AF236)</f>
        <v>Supervisor to be confirmed</v>
      </c>
      <c r="Y236" s="3" t="str">
        <f>'Master List'!AI236</f>
        <v>Site to be confirmed</v>
      </c>
      <c r="Z236" s="3" t="str">
        <f>VLOOKUP(Y236, 'CWM &amp; Location'!B:D, 3, FALSE)</f>
        <v>Site To Be Confirmed</v>
      </c>
      <c r="AA236" s="3" t="str">
        <f>IF('Master List'!AK236="", 'Master List'!AJ236, CONCATENATE('Master List'!AJ236, " / ", 'Master List'!AK236))</f>
        <v>Specialty to be confirmed</v>
      </c>
      <c r="AB236" s="3" t="str">
        <f>'Master List'!AL236</f>
        <v>Supervisor to be confirmed</v>
      </c>
      <c r="AC236" s="3" t="str">
        <f>'Master List'!AO236</f>
        <v>Site to be confirmed</v>
      </c>
      <c r="AD236" s="5" t="str">
        <f>VLOOKUP(AC236, 'CWM &amp; Location'!B:D, 3, FALSE)</f>
        <v>Site To Be Confirmed</v>
      </c>
      <c r="AE236" s="3" t="str">
        <f>IF('Master List'!AQ236="", 'Master List'!AP236, CONCATENATE('Master List'!AP236, " / ", 'Master List'!AQ236))</f>
        <v>Specialty to be confirmed</v>
      </c>
      <c r="AF236" s="3" t="str">
        <f>'Master List'!AR236</f>
        <v>Supervisor to be confirmed</v>
      </c>
      <c r="AG236" s="3" t="str">
        <f>'Master List'!AU236</f>
        <v>Site to be confirmed</v>
      </c>
      <c r="AH236" s="3" t="str">
        <f>VLOOKUP(AG236, 'CWM &amp; Location'!B:D, 3, FALSE)</f>
        <v>Site To Be Confirmed</v>
      </c>
      <c r="AI236" s="3" t="str">
        <f>IF('Master List'!AW236="", 'Master List'!AV236, CONCATENATE('Master List'!AV236, " / ", 'Master List'!AW236))</f>
        <v>Specialty to be confirmed</v>
      </c>
      <c r="AJ236" s="3" t="str">
        <f>'Master List'!AX236</f>
        <v>Supervisor to be confirmed</v>
      </c>
      <c r="AK236" s="5" t="str">
        <f>IF('Master List'!BA236="", "", 'Master List'!BA236)</f>
        <v/>
      </c>
      <c r="AL236" s="5" t="str">
        <f>IF(AK236="", "", VLOOKUP(AK236, 'CWM &amp; Location'!B:D, 3, FALSE))</f>
        <v/>
      </c>
      <c r="AM236" s="5" t="str">
        <f>IF('Master List'!BB236="", "", 'Master List'!BB236)</f>
        <v/>
      </c>
      <c r="AN236" s="5" t="str">
        <f>IF('Master List'!BC236="", "", 'Master List'!BC236)</f>
        <v/>
      </c>
    </row>
    <row r="237" spans="1:40" ht="29.25" customHeight="1" x14ac:dyDescent="0.25">
      <c r="A237" s="3" t="str">
        <f>'Master List'!A237</f>
        <v>FP</v>
      </c>
      <c r="B237" s="3" t="str">
        <f>'Master List'!D237</f>
        <v>FP/7A5N/079b</v>
      </c>
      <c r="C237" s="3" t="str">
        <f>'Master List'!E237</f>
        <v>WAL/FP/079b</v>
      </c>
      <c r="D237" s="4">
        <v>1</v>
      </c>
      <c r="E237" s="71" t="str">
        <f>CONCATENATE("F1: ",J237,", ",N237,", ",R237,IF(V237="","",", "),IF(V237="","",V237),IF(V237="",""," ("),IF(V237="","",'Master List'!B237),IF(V237="","",")")," | F2: ",AA237,", ",AE237,", ",AI237,IF(AM237="","",", "),IF(AM237="","",AM237),IF(AM237="",""," ("),IF(AM237="","",'Master List'!C237),IF(AM237="","",")"))</f>
        <v>F1: Paediatrics / Neonatal Medicine, General (Internal) Medicine / Gastroenterology, General Surgery | F2: Specialty to be confirmed, Specialty to be confirmed, Specialty to be confirmed</v>
      </c>
      <c r="F237" s="5" t="str">
        <f>'Master List'!H237</f>
        <v>Cwm Taf Morgannwg Local University Health Board</v>
      </c>
      <c r="G237" s="5" t="str">
        <f>'Master List'!F237</f>
        <v xml:space="preserve">Mr David Cotton </v>
      </c>
      <c r="H237" s="3" t="str">
        <f>'Master List'!I237</f>
        <v>Prince Charles Hospital / Royal Glamorgan Hospital</v>
      </c>
      <c r="I237" s="3" t="str">
        <f>VLOOKUP(H237, 'CWM &amp; Location'!B:D, 3, FALSE)</f>
        <v>Merthyr Tydfil / Llantrisant</v>
      </c>
      <c r="J237" s="3" t="str">
        <f>IF('Master List'!K237="", 'Master List'!J237, CONCATENATE('Master List'!J237, " / ", 'Master List'!K237))</f>
        <v>Paediatrics / Neonatal Medicine</v>
      </c>
      <c r="K237" s="3" t="str">
        <f>'Master List'!L237</f>
        <v xml:space="preserve">Dr Poonamallee Govindaraj </v>
      </c>
      <c r="L237" s="3" t="str">
        <f>'Master List'!O237</f>
        <v>Prince Charles Hospital</v>
      </c>
      <c r="M237" s="3" t="str">
        <f>VLOOKUP(L237, 'CWM &amp; Location'!B:D, 3, FALSE)</f>
        <v>Merthyr Tydfil</v>
      </c>
      <c r="N237" s="3" t="str">
        <f>IF('Master List'!Q237="", 'Master List'!P237, CONCATENATE('Master List'!P237, " / ", 'Master List'!Q237))</f>
        <v>General (Internal) Medicine / Gastroenterology</v>
      </c>
      <c r="O237" s="3" t="str">
        <f>'Master List'!R237</f>
        <v>Dr Gireesh Kothegal Marimahadevappa</v>
      </c>
      <c r="P237" s="3" t="str">
        <f>'Master List'!U237</f>
        <v>Prince Charles Hospital</v>
      </c>
      <c r="Q237" s="3" t="str">
        <f>VLOOKUP(P237, 'CWM &amp; Location'!B:D, 3, FALSE)</f>
        <v>Merthyr Tydfil</v>
      </c>
      <c r="R237" s="3" t="str">
        <f>IF('Master List'!W237="", 'Master List'!V237, CONCATENATE('Master List'!V237, " / ", 'Master List'!W237))</f>
        <v>General Surgery</v>
      </c>
      <c r="S237" s="3" t="str">
        <f>'Master List'!X237</f>
        <v xml:space="preserve">Mr David Cotton </v>
      </c>
      <c r="T237" s="5" t="str">
        <f>IF('Master List'!AA237="", "", 'Master List'!AA237)</f>
        <v/>
      </c>
      <c r="U237" s="5" t="str">
        <f>IF(T237="", "", VLOOKUP(T237, 'CWM &amp; Location'!B:D, 3, FALSE))</f>
        <v/>
      </c>
      <c r="V237" s="5" t="str">
        <f>IF('Master List'!AB237="", "", 'Master List'!AB237)</f>
        <v/>
      </c>
      <c r="W237" s="5" t="str">
        <f>IF('Master List'!AC237="", "", 'Master List'!AC237)</f>
        <v/>
      </c>
      <c r="X237" s="5" t="str">
        <f>IF('Master List'!AF237="", "Supervisor to be confirmed", 'Master List'!AF237)</f>
        <v>Supervisor to be confirmed</v>
      </c>
      <c r="Y237" s="3" t="str">
        <f>'Master List'!AI237</f>
        <v>Site to be confirmed</v>
      </c>
      <c r="Z237" s="3" t="str">
        <f>VLOOKUP(Y237, 'CWM &amp; Location'!B:D, 3, FALSE)</f>
        <v>Site To Be Confirmed</v>
      </c>
      <c r="AA237" s="3" t="str">
        <f>IF('Master List'!AK237="", 'Master List'!AJ237, CONCATENATE('Master List'!AJ237, " / ", 'Master List'!AK237))</f>
        <v>Specialty to be confirmed</v>
      </c>
      <c r="AB237" s="3" t="str">
        <f>'Master List'!AL237</f>
        <v>Supervisor to be confirmed</v>
      </c>
      <c r="AC237" s="3" t="str">
        <f>'Master List'!AO237</f>
        <v>Site to be confirmed</v>
      </c>
      <c r="AD237" s="5" t="str">
        <f>VLOOKUP(AC237, 'CWM &amp; Location'!B:D, 3, FALSE)</f>
        <v>Site To Be Confirmed</v>
      </c>
      <c r="AE237" s="3" t="str">
        <f>IF('Master List'!AQ237="", 'Master List'!AP237, CONCATENATE('Master List'!AP237, " / ", 'Master List'!AQ237))</f>
        <v>Specialty to be confirmed</v>
      </c>
      <c r="AF237" s="3" t="str">
        <f>'Master List'!AR237</f>
        <v>Supervisor to be confirmed</v>
      </c>
      <c r="AG237" s="3" t="str">
        <f>'Master List'!AU237</f>
        <v>Site to be confirmed</v>
      </c>
      <c r="AH237" s="3" t="str">
        <f>VLOOKUP(AG237, 'CWM &amp; Location'!B:D, 3, FALSE)</f>
        <v>Site To Be Confirmed</v>
      </c>
      <c r="AI237" s="3" t="str">
        <f>IF('Master List'!AW237="", 'Master List'!AV237, CONCATENATE('Master List'!AV237, " / ", 'Master List'!AW237))</f>
        <v>Specialty to be confirmed</v>
      </c>
      <c r="AJ237" s="3" t="str">
        <f>'Master List'!AX237</f>
        <v>Supervisor to be confirmed</v>
      </c>
      <c r="AK237" s="5" t="str">
        <f>IF('Master List'!BA237="", "", 'Master List'!BA237)</f>
        <v/>
      </c>
      <c r="AL237" s="5" t="str">
        <f>IF(AK237="", "", VLOOKUP(AK237, 'CWM &amp; Location'!B:D, 3, FALSE))</f>
        <v/>
      </c>
      <c r="AM237" s="5" t="str">
        <f>IF('Master List'!BB237="", "", 'Master List'!BB237)</f>
        <v/>
      </c>
      <c r="AN237" s="5" t="str">
        <f>IF('Master List'!BC237="", "", 'Master List'!BC237)</f>
        <v/>
      </c>
    </row>
    <row r="238" spans="1:40" ht="29.25" customHeight="1" x14ac:dyDescent="0.25">
      <c r="A238" s="3" t="str">
        <f>'Master List'!A238</f>
        <v>FP</v>
      </c>
      <c r="B238" s="3" t="str">
        <f>'Master List'!D238</f>
        <v>FP/7A5N/079c</v>
      </c>
      <c r="C238" s="3" t="str">
        <f>'Master List'!E238</f>
        <v>WAL/FP/079c</v>
      </c>
      <c r="D238" s="4">
        <v>1</v>
      </c>
      <c r="E238" s="71" t="str">
        <f>CONCATENATE("F1: ",J238,", ",N238,", ",R238,IF(V238="","",", "),IF(V238="","",V238),IF(V238="",""," ("),IF(V238="","",'Master List'!B238),IF(V238="","",")")," | F2: ",AA238,", ",AE238,", ",AI238,IF(AM238="","",", "),IF(AM238="","",AM238),IF(AM238="",""," ("),IF(AM238="","",'Master List'!C238),IF(AM238="","",")"))</f>
        <v>F1: General Surgery, Paediatrics / Neonatal Medicine, General (Internal) Medicine / Gastroenterology | F2: Specialty to be confirmed, Specialty to be confirmed, Specialty to be confirmed</v>
      </c>
      <c r="F238" s="5" t="str">
        <f>'Master List'!H238</f>
        <v>Cwm Taf Morgannwg Local University Health Board</v>
      </c>
      <c r="G238" s="5" t="str">
        <f>'Master List'!F238</f>
        <v>Dr Gireesh Kothegal Marimahadevappa</v>
      </c>
      <c r="H238" s="3" t="str">
        <f>'Master List'!I238</f>
        <v>Prince Charles Hospital</v>
      </c>
      <c r="I238" s="3" t="str">
        <f>VLOOKUP(H238, 'CWM &amp; Location'!B:D, 3, FALSE)</f>
        <v>Merthyr Tydfil</v>
      </c>
      <c r="J238" s="3" t="str">
        <f>IF('Master List'!K238="", 'Master List'!J238, CONCATENATE('Master List'!J238, " / ", 'Master List'!K238))</f>
        <v>General Surgery</v>
      </c>
      <c r="K238" s="3" t="str">
        <f>'Master List'!L238</f>
        <v>Mr David Cotton</v>
      </c>
      <c r="L238" s="3" t="str">
        <f>'Master List'!O238</f>
        <v>Prince Charles Hospital / Royal Glamorgan Hospital</v>
      </c>
      <c r="M238" s="3" t="str">
        <f>VLOOKUP(L238, 'CWM &amp; Location'!B:D, 3, FALSE)</f>
        <v>Merthyr Tydfil / Llantrisant</v>
      </c>
      <c r="N238" s="3" t="str">
        <f>IF('Master List'!Q238="", 'Master List'!P238, CONCATENATE('Master List'!P238, " / ", 'Master List'!Q238))</f>
        <v>Paediatrics / Neonatal Medicine</v>
      </c>
      <c r="O238" s="3" t="str">
        <f>'Master List'!R238</f>
        <v xml:space="preserve">Dr Poonamallee Govindaraj </v>
      </c>
      <c r="P238" s="3" t="str">
        <f>'Master List'!U238</f>
        <v>Prince Charles Hospital</v>
      </c>
      <c r="Q238" s="3" t="str">
        <f>VLOOKUP(P238, 'CWM &amp; Location'!B:D, 3, FALSE)</f>
        <v>Merthyr Tydfil</v>
      </c>
      <c r="R238" s="3" t="str">
        <f>IF('Master List'!W238="", 'Master List'!V238, CONCATENATE('Master List'!V238, " / ", 'Master List'!W238))</f>
        <v>General (Internal) Medicine / Gastroenterology</v>
      </c>
      <c r="S238" s="3" t="str">
        <f>'Master List'!X238</f>
        <v>Dr Gireesh Kothegal Marimahadevappa</v>
      </c>
      <c r="T238" s="5" t="str">
        <f>IF('Master List'!AA238="", "", 'Master List'!AA238)</f>
        <v/>
      </c>
      <c r="U238" s="5" t="str">
        <f>IF(T238="", "", VLOOKUP(T238, 'CWM &amp; Location'!B:D, 3, FALSE))</f>
        <v/>
      </c>
      <c r="V238" s="5" t="str">
        <f>IF('Master List'!AB238="", "", 'Master List'!AB238)</f>
        <v/>
      </c>
      <c r="W238" s="5" t="str">
        <f>IF('Master List'!AC238="", "", 'Master List'!AC238)</f>
        <v/>
      </c>
      <c r="X238" s="5" t="str">
        <f>IF('Master List'!AF238="", "Supervisor to be confirmed", 'Master List'!AF238)</f>
        <v>Supervisor to be confirmed</v>
      </c>
      <c r="Y238" s="3" t="str">
        <f>'Master List'!AI238</f>
        <v>Site to be confirmed</v>
      </c>
      <c r="Z238" s="3" t="str">
        <f>VLOOKUP(Y238, 'CWM &amp; Location'!B:D, 3, FALSE)</f>
        <v>Site To Be Confirmed</v>
      </c>
      <c r="AA238" s="3" t="str">
        <f>IF('Master List'!AK238="", 'Master List'!AJ238, CONCATENATE('Master List'!AJ238, " / ", 'Master List'!AK238))</f>
        <v>Specialty to be confirmed</v>
      </c>
      <c r="AB238" s="3" t="str">
        <f>'Master List'!AL238</f>
        <v>Supervisor to be confirmed</v>
      </c>
      <c r="AC238" s="3" t="str">
        <f>'Master List'!AO238</f>
        <v>Site to be confirmed</v>
      </c>
      <c r="AD238" s="5" t="str">
        <f>VLOOKUP(AC238, 'CWM &amp; Location'!B:D, 3, FALSE)</f>
        <v>Site To Be Confirmed</v>
      </c>
      <c r="AE238" s="3" t="str">
        <f>IF('Master List'!AQ238="", 'Master List'!AP238, CONCATENATE('Master List'!AP238, " / ", 'Master List'!AQ238))</f>
        <v>Specialty to be confirmed</v>
      </c>
      <c r="AF238" s="3" t="str">
        <f>'Master List'!AR238</f>
        <v>Supervisor to be confirmed</v>
      </c>
      <c r="AG238" s="3" t="str">
        <f>'Master List'!AU238</f>
        <v>Site to be confirmed</v>
      </c>
      <c r="AH238" s="3" t="str">
        <f>VLOOKUP(AG238, 'CWM &amp; Location'!B:D, 3, FALSE)</f>
        <v>Site To Be Confirmed</v>
      </c>
      <c r="AI238" s="3" t="str">
        <f>IF('Master List'!AW238="", 'Master List'!AV238, CONCATENATE('Master List'!AV238, " / ", 'Master List'!AW238))</f>
        <v>Specialty to be confirmed</v>
      </c>
      <c r="AJ238" s="3" t="str">
        <f>'Master List'!AX238</f>
        <v>Supervisor to be confirmed</v>
      </c>
      <c r="AK238" s="5" t="str">
        <f>IF('Master List'!BA238="", "", 'Master List'!BA238)</f>
        <v/>
      </c>
      <c r="AL238" s="5" t="str">
        <f>IF(AK238="", "", VLOOKUP(AK238, 'CWM &amp; Location'!B:D, 3, FALSE))</f>
        <v/>
      </c>
      <c r="AM238" s="5" t="str">
        <f>IF('Master List'!BB238="", "", 'Master List'!BB238)</f>
        <v/>
      </c>
      <c r="AN238" s="5" t="str">
        <f>IF('Master List'!BC238="", "", 'Master List'!BC238)</f>
        <v/>
      </c>
    </row>
    <row r="239" spans="1:40" ht="29.25" customHeight="1" x14ac:dyDescent="0.25">
      <c r="A239" s="3" t="str">
        <f>'Master List'!A239</f>
        <v>FP</v>
      </c>
      <c r="B239" s="3" t="str">
        <f>'Master List'!D239</f>
        <v>FP/7A5N/080a</v>
      </c>
      <c r="C239" s="3" t="str">
        <f>'Master List'!E239</f>
        <v>WAL/FP/080a</v>
      </c>
      <c r="D239" s="4">
        <v>1</v>
      </c>
      <c r="E239" s="71" t="str">
        <f>CONCATENATE("F1: ",J239,", ",N239,", ",R239,IF(V239="","",", "),IF(V239="","",V239),IF(V239="",""," ("),IF(V239="","",'Master List'!B239),IF(V239="","",")")," | F2: ",AA239,", ",AE239,", ",AI239,IF(AM239="","",", "),IF(AM239="","",AM239),IF(AM239="",""," ("),IF(AM239="","",'Master List'!C239),IF(AM239="","",")"))</f>
        <v>F1: General (Internal) Medicine / Endocrinology and Diabetes Mellitus, General Surgery / Colorectal Surgery, Anaesthetics / Intensive Care Medicine | F2: General (Internal) Medicine / Respiratory Medicine, Emergency Medicine, Paediatrics</v>
      </c>
      <c r="F239" s="5" t="str">
        <f>'Master List'!H239</f>
        <v>Cwm Taf Morgannwg Local University Health Board</v>
      </c>
      <c r="G239" s="5" t="str">
        <f>'Master List'!F239</f>
        <v>Dr Brian Jenkins</v>
      </c>
      <c r="H239" s="3" t="str">
        <f>'Master List'!I239</f>
        <v>Prince Charles Hospital</v>
      </c>
      <c r="I239" s="3" t="str">
        <f>VLOOKUP(H239, 'CWM &amp; Location'!B:D, 3, FALSE)</f>
        <v>Merthyr Tydfil</v>
      </c>
      <c r="J239" s="3" t="str">
        <f>IF('Master List'!K239="", 'Master List'!J239, CONCATENATE('Master List'!J239, " / ", 'Master List'!K239))</f>
        <v>General (Internal) Medicine / Endocrinology and Diabetes Mellitus</v>
      </c>
      <c r="K239" s="3" t="str">
        <f>'Master List'!L239</f>
        <v xml:space="preserve">Dr Onyebuchi Okosieme </v>
      </c>
      <c r="L239" s="3" t="str">
        <f>'Master List'!O239</f>
        <v>Prince Charles Hospital</v>
      </c>
      <c r="M239" s="3" t="str">
        <f>VLOOKUP(L239, 'CWM &amp; Location'!B:D, 3, FALSE)</f>
        <v>Merthyr Tydfil</v>
      </c>
      <c r="N239" s="3" t="str">
        <f>IF('Master List'!Q239="", 'Master List'!P239, CONCATENATE('Master List'!P239, " / ", 'Master List'!Q239))</f>
        <v>General Surgery / Colorectal Surgery</v>
      </c>
      <c r="O239" s="3" t="str">
        <f>'Master List'!R239</f>
        <v xml:space="preserve">Prof Puthucode Haray </v>
      </c>
      <c r="P239" s="3" t="str">
        <f>'Master List'!U239</f>
        <v>Prince Charles Hospital</v>
      </c>
      <c r="Q239" s="3" t="str">
        <f>VLOOKUP(P239, 'CWM &amp; Location'!B:D, 3, FALSE)</f>
        <v>Merthyr Tydfil</v>
      </c>
      <c r="R239" s="3" t="str">
        <f>IF('Master List'!W239="", 'Master List'!V239, CONCATENATE('Master List'!V239, " / ", 'Master List'!W239))</f>
        <v>Anaesthetics / Intensive Care Medicine</v>
      </c>
      <c r="S239" s="3" t="str">
        <f>'Master List'!X239</f>
        <v>Dr Brian Jenkins</v>
      </c>
      <c r="T239" s="5" t="str">
        <f>IF('Master List'!AA239="", "", 'Master List'!AA239)</f>
        <v/>
      </c>
      <c r="U239" s="5" t="str">
        <f>IF(T239="", "", VLOOKUP(T239, 'CWM &amp; Location'!B:D, 3, FALSE))</f>
        <v/>
      </c>
      <c r="V239" s="5" t="str">
        <f>IF('Master List'!AB239="", "", 'Master List'!AB239)</f>
        <v/>
      </c>
      <c r="W239" s="5" t="str">
        <f>IF('Master List'!AC239="", "", 'Master List'!AC239)</f>
        <v/>
      </c>
      <c r="X239" s="5" t="str">
        <f>IF('Master List'!AF239="", "Supervisor to be confirmed", 'Master List'!AF239)</f>
        <v>Dr Shehnoor Tarique</v>
      </c>
      <c r="Y239" s="3" t="str">
        <f>'Master List'!AI239</f>
        <v>Prince Charles Hospital</v>
      </c>
      <c r="Z239" s="3" t="str">
        <f>VLOOKUP(Y239, 'CWM &amp; Location'!B:D, 3, FALSE)</f>
        <v>Merthyr Tydfil</v>
      </c>
      <c r="AA239" s="3" t="str">
        <f>IF('Master List'!AK239="", 'Master List'!AJ239, CONCATENATE('Master List'!AJ239, " / ", 'Master List'!AK239))</f>
        <v>General (Internal) Medicine / Respiratory Medicine</v>
      </c>
      <c r="AB239" s="3" t="str">
        <f>'Master List'!AL239</f>
        <v>Dr Shehnoor Tarique</v>
      </c>
      <c r="AC239" s="3" t="str">
        <f>'Master List'!AO239</f>
        <v>Prince Charles Hospital</v>
      </c>
      <c r="AD239" s="5" t="str">
        <f>VLOOKUP(AC239, 'CWM &amp; Location'!B:D, 3, FALSE)</f>
        <v>Merthyr Tydfil</v>
      </c>
      <c r="AE239" s="3" t="str">
        <f>IF('Master List'!AQ239="", 'Master List'!AP239, CONCATENATE('Master List'!AP239, " / ", 'Master List'!AQ239))</f>
        <v>Emergency Medicine</v>
      </c>
      <c r="AF239" s="3" t="str">
        <f>'Master List'!AR239</f>
        <v>Dr Mateusz Szmidt</v>
      </c>
      <c r="AG239" s="3" t="str">
        <f>'Master List'!AU239</f>
        <v>Prince Charles Hospital / Royal Glamorgan Hospital</v>
      </c>
      <c r="AH239" s="3" t="str">
        <f>VLOOKUP(AG239, 'CWM &amp; Location'!B:D, 3, FALSE)</f>
        <v>Merthyr Tydfil / Llantrisant</v>
      </c>
      <c r="AI239" s="3" t="str">
        <f>IF('Master List'!AW239="", 'Master List'!AV239, CONCATENATE('Master List'!AV239, " / ", 'Master List'!AW239))</f>
        <v>Paediatrics</v>
      </c>
      <c r="AJ239" s="3" t="str">
        <f>'Master List'!AX239</f>
        <v>Dr Omotakin Omolokun</v>
      </c>
      <c r="AK239" s="5" t="str">
        <f>IF('Master List'!BA239="", "", 'Master List'!BA239)</f>
        <v/>
      </c>
      <c r="AL239" s="5" t="str">
        <f>IF(AK239="", "", VLOOKUP(AK239, 'CWM &amp; Location'!B:D, 3, FALSE))</f>
        <v/>
      </c>
      <c r="AM239" s="5" t="str">
        <f>IF('Master List'!BB239="", "", 'Master List'!BB239)</f>
        <v/>
      </c>
      <c r="AN239" s="5" t="str">
        <f>IF('Master List'!BC239="", "", 'Master List'!BC239)</f>
        <v/>
      </c>
    </row>
    <row r="240" spans="1:40" ht="29.25" customHeight="1" x14ac:dyDescent="0.25">
      <c r="A240" s="3" t="str">
        <f>'Master List'!A240</f>
        <v>FP</v>
      </c>
      <c r="B240" s="3" t="str">
        <f>'Master List'!D240</f>
        <v>FP/7A5N/080b</v>
      </c>
      <c r="C240" s="3" t="str">
        <f>'Master List'!E240</f>
        <v>WAL/FP/080b</v>
      </c>
      <c r="D240" s="4">
        <v>1</v>
      </c>
      <c r="E240" s="71" t="str">
        <f>CONCATENATE("F1: ",J240,", ",N240,", ",R240,IF(V240="","",", "),IF(V240="","",V240),IF(V240="",""," ("),IF(V240="","",'Master List'!B240),IF(V240="","",")")," | F2: ",AA240,", ",AE240,", ",AI240,IF(AM240="","",", "),IF(AM240="","",AM240),IF(AM240="",""," ("),IF(AM240="","",'Master List'!C240),IF(AM240="","",")"))</f>
        <v>F1: Anaesthetics / Intensive Care Medicine, General (Internal) Medicine / Endocrinology and Diabetes Mellitus, General Surgery / Colorectal Surgery | F2: Paediatrics, General (Internal) Medicine / Respiratory Medicine, Emergency Medicine</v>
      </c>
      <c r="F240" s="5" t="str">
        <f>'Master List'!H240</f>
        <v>Cwm Taf Morgannwg Local University Health Board</v>
      </c>
      <c r="G240" s="5" t="str">
        <f>'Master List'!F240</f>
        <v xml:space="preserve">Prof Puthucode Haray </v>
      </c>
      <c r="H240" s="3" t="str">
        <f>'Master List'!I240</f>
        <v>Prince Charles Hospital</v>
      </c>
      <c r="I240" s="3" t="str">
        <f>VLOOKUP(H240, 'CWM &amp; Location'!B:D, 3, FALSE)</f>
        <v>Merthyr Tydfil</v>
      </c>
      <c r="J240" s="3" t="str">
        <f>IF('Master List'!K240="", 'Master List'!J240, CONCATENATE('Master List'!J240, " / ", 'Master List'!K240))</f>
        <v>Anaesthetics / Intensive Care Medicine</v>
      </c>
      <c r="K240" s="3" t="str">
        <f>'Master List'!L240</f>
        <v>Dr Brian Jenkins</v>
      </c>
      <c r="L240" s="3" t="str">
        <f>'Master List'!O240</f>
        <v>Prince Charles Hospital</v>
      </c>
      <c r="M240" s="3" t="str">
        <f>VLOOKUP(L240, 'CWM &amp; Location'!B:D, 3, FALSE)</f>
        <v>Merthyr Tydfil</v>
      </c>
      <c r="N240" s="3" t="str">
        <f>IF('Master List'!Q240="", 'Master List'!P240, CONCATENATE('Master List'!P240, " / ", 'Master List'!Q240))</f>
        <v>General (Internal) Medicine / Endocrinology and Diabetes Mellitus</v>
      </c>
      <c r="O240" s="3" t="str">
        <f>'Master List'!R240</f>
        <v xml:space="preserve">Dr Onyebuchi Okosieme </v>
      </c>
      <c r="P240" s="3" t="str">
        <f>'Master List'!U240</f>
        <v>Prince Charles Hospital</v>
      </c>
      <c r="Q240" s="3" t="str">
        <f>VLOOKUP(P240, 'CWM &amp; Location'!B:D, 3, FALSE)</f>
        <v>Merthyr Tydfil</v>
      </c>
      <c r="R240" s="3" t="str">
        <f>IF('Master List'!W240="", 'Master List'!V240, CONCATENATE('Master List'!V240, " / ", 'Master List'!W240))</f>
        <v>General Surgery / Colorectal Surgery</v>
      </c>
      <c r="S240" s="3" t="str">
        <f>'Master List'!X240</f>
        <v xml:space="preserve">Prof Puthucode Haray </v>
      </c>
      <c r="T240" s="5" t="str">
        <f>IF('Master List'!AA240="", "", 'Master List'!AA240)</f>
        <v/>
      </c>
      <c r="U240" s="5" t="str">
        <f>IF(T240="", "", VLOOKUP(T240, 'CWM &amp; Location'!B:D, 3, FALSE))</f>
        <v/>
      </c>
      <c r="V240" s="5" t="str">
        <f>IF('Master List'!AB240="", "", 'Master List'!AB240)</f>
        <v/>
      </c>
      <c r="W240" s="5" t="str">
        <f>IF('Master List'!AC240="", "", 'Master List'!AC240)</f>
        <v/>
      </c>
      <c r="X240" s="5" t="str">
        <f>IF('Master List'!AF240="", "Supervisor to be confirmed", 'Master List'!AF240)</f>
        <v>Dr Omotakin Omolokun</v>
      </c>
      <c r="Y240" s="3" t="str">
        <f>'Master List'!AI240</f>
        <v>Prince Charles Hospital / Royal Glamorgan Hospital</v>
      </c>
      <c r="Z240" s="3" t="str">
        <f>VLOOKUP(Y240, 'CWM &amp; Location'!B:D, 3, FALSE)</f>
        <v>Merthyr Tydfil / Llantrisant</v>
      </c>
      <c r="AA240" s="3" t="str">
        <f>IF('Master List'!AK240="", 'Master List'!AJ240, CONCATENATE('Master List'!AJ240, " / ", 'Master List'!AK240))</f>
        <v>Paediatrics</v>
      </c>
      <c r="AB240" s="3" t="str">
        <f>'Master List'!AL240</f>
        <v>Dr Omotakin Omolokun</v>
      </c>
      <c r="AC240" s="3" t="str">
        <f>'Master List'!AO240</f>
        <v>Prince Charles Hospital</v>
      </c>
      <c r="AD240" s="5" t="str">
        <f>VLOOKUP(AC240, 'CWM &amp; Location'!B:D, 3, FALSE)</f>
        <v>Merthyr Tydfil</v>
      </c>
      <c r="AE240" s="3" t="str">
        <f>IF('Master List'!AQ240="", 'Master List'!AP240, CONCATENATE('Master List'!AP240, " / ", 'Master List'!AQ240))</f>
        <v>General (Internal) Medicine / Respiratory Medicine</v>
      </c>
      <c r="AF240" s="3" t="str">
        <f>'Master List'!AR240</f>
        <v>Dr Shehnoor Tarique</v>
      </c>
      <c r="AG240" s="3" t="str">
        <f>'Master List'!AU240</f>
        <v>Prince Charles Hospital</v>
      </c>
      <c r="AH240" s="3" t="str">
        <f>VLOOKUP(AG240, 'CWM &amp; Location'!B:D, 3, FALSE)</f>
        <v>Merthyr Tydfil</v>
      </c>
      <c r="AI240" s="3" t="str">
        <f>IF('Master List'!AW240="", 'Master List'!AV240, CONCATENATE('Master List'!AV240, " / ", 'Master List'!AW240))</f>
        <v>Emergency Medicine</v>
      </c>
      <c r="AJ240" s="3" t="str">
        <f>'Master List'!AX240</f>
        <v>Dr Mateusz Szmidt</v>
      </c>
      <c r="AK240" s="5" t="str">
        <f>IF('Master List'!BA240="", "", 'Master List'!BA240)</f>
        <v/>
      </c>
      <c r="AL240" s="5" t="str">
        <f>IF(AK240="", "", VLOOKUP(AK240, 'CWM &amp; Location'!B:D, 3, FALSE))</f>
        <v/>
      </c>
      <c r="AM240" s="5" t="str">
        <f>IF('Master List'!BB240="", "", 'Master List'!BB240)</f>
        <v/>
      </c>
      <c r="AN240" s="5" t="str">
        <f>IF('Master List'!BC240="", "", 'Master List'!BC240)</f>
        <v/>
      </c>
    </row>
    <row r="241" spans="1:40" ht="29.25" customHeight="1" x14ac:dyDescent="0.25">
      <c r="A241" s="3" t="str">
        <f>'Master List'!A241</f>
        <v>FP</v>
      </c>
      <c r="B241" s="3" t="str">
        <f>'Master List'!D241</f>
        <v>FP/7A5N/080c</v>
      </c>
      <c r="C241" s="3" t="str">
        <f>'Master List'!E241</f>
        <v>WAL/FP/080c</v>
      </c>
      <c r="D241" s="4">
        <v>1</v>
      </c>
      <c r="E241" s="71" t="str">
        <f>CONCATENATE("F1: ",J241,", ",N241,", ",R241,IF(V241="","",", "),IF(V241="","",V241),IF(V241="",""," ("),IF(V241="","",'Master List'!B241),IF(V241="","",")")," | F2: ",AA241,", ",AE241,", ",AI241,IF(AM241="","",", "),IF(AM241="","",AM241),IF(AM241="",""," ("),IF(AM241="","",'Master List'!C241),IF(AM241="","",")"))</f>
        <v>F1: General Surgery / Colorectal Surgery, Anaesthetics / Intensive Care Medicine, General (Internal) Medicine / Endocrinology and Diabetes Mellitus | F2: Emergency Medicine, Paediatrics, General (Internal) Medicine / Respiratory Medicine</v>
      </c>
      <c r="F241" s="5" t="str">
        <f>'Master List'!H241</f>
        <v>Cwm Taf Morgannwg Local University Health Board</v>
      </c>
      <c r="G241" s="5" t="str">
        <f>'Master List'!F241</f>
        <v xml:space="preserve">Dr Onyebuchi Okosieme </v>
      </c>
      <c r="H241" s="3" t="str">
        <f>'Master List'!I241</f>
        <v>Prince Charles Hospital</v>
      </c>
      <c r="I241" s="3" t="str">
        <f>VLOOKUP(H241, 'CWM &amp; Location'!B:D, 3, FALSE)</f>
        <v>Merthyr Tydfil</v>
      </c>
      <c r="J241" s="3" t="str">
        <f>IF('Master List'!K241="", 'Master List'!J241, CONCATENATE('Master List'!J241, " / ", 'Master List'!K241))</f>
        <v>General Surgery / Colorectal Surgery</v>
      </c>
      <c r="K241" s="3" t="str">
        <f>'Master List'!L241</f>
        <v xml:space="preserve">Prof Puthucode Haray </v>
      </c>
      <c r="L241" s="3" t="str">
        <f>'Master List'!O241</f>
        <v>Prince Charles Hospital</v>
      </c>
      <c r="M241" s="3" t="str">
        <f>VLOOKUP(L241, 'CWM &amp; Location'!B:D, 3, FALSE)</f>
        <v>Merthyr Tydfil</v>
      </c>
      <c r="N241" s="3" t="str">
        <f>IF('Master List'!Q241="", 'Master List'!P241, CONCATENATE('Master List'!P241, " / ", 'Master List'!Q241))</f>
        <v>Anaesthetics / Intensive Care Medicine</v>
      </c>
      <c r="O241" s="3" t="str">
        <f>'Master List'!R241</f>
        <v>Dr Brian Jenkins</v>
      </c>
      <c r="P241" s="3" t="str">
        <f>'Master List'!U241</f>
        <v>Prince Charles Hospital</v>
      </c>
      <c r="Q241" s="3" t="str">
        <f>VLOOKUP(P241, 'CWM &amp; Location'!B:D, 3, FALSE)</f>
        <v>Merthyr Tydfil</v>
      </c>
      <c r="R241" s="3" t="str">
        <f>IF('Master List'!W241="", 'Master List'!V241, CONCATENATE('Master List'!V241, " / ", 'Master List'!W241))</f>
        <v>General (Internal) Medicine / Endocrinology and Diabetes Mellitus</v>
      </c>
      <c r="S241" s="3" t="str">
        <f>'Master List'!X241</f>
        <v xml:space="preserve">Dr Onyebuchi Okosieme </v>
      </c>
      <c r="T241" s="5" t="str">
        <f>IF('Master List'!AA241="", "", 'Master List'!AA241)</f>
        <v/>
      </c>
      <c r="U241" s="5" t="str">
        <f>IF(T241="", "", VLOOKUP(T241, 'CWM &amp; Location'!B:D, 3, FALSE))</f>
        <v/>
      </c>
      <c r="V241" s="5" t="str">
        <f>IF('Master List'!AB241="", "", 'Master List'!AB241)</f>
        <v/>
      </c>
      <c r="W241" s="5" t="str">
        <f>IF('Master List'!AC241="", "", 'Master List'!AC241)</f>
        <v/>
      </c>
      <c r="X241" s="5" t="str">
        <f>IF('Master List'!AF241="", "Supervisor to be confirmed", 'Master List'!AF241)</f>
        <v>Dr Mateusz Szmidt</v>
      </c>
      <c r="Y241" s="3" t="str">
        <f>'Master List'!AI241</f>
        <v>Prince Charles Hospital</v>
      </c>
      <c r="Z241" s="3" t="str">
        <f>VLOOKUP(Y241, 'CWM &amp; Location'!B:D, 3, FALSE)</f>
        <v>Merthyr Tydfil</v>
      </c>
      <c r="AA241" s="3" t="str">
        <f>IF('Master List'!AK241="", 'Master List'!AJ241, CONCATENATE('Master List'!AJ241, " / ", 'Master List'!AK241))</f>
        <v>Emergency Medicine</v>
      </c>
      <c r="AB241" s="3" t="str">
        <f>'Master List'!AL241</f>
        <v>Dr Mateusz Szmidt</v>
      </c>
      <c r="AC241" s="3" t="str">
        <f>'Master List'!AO241</f>
        <v>Prince Charles Hospital / Royal Glamorgan Hospital</v>
      </c>
      <c r="AD241" s="5" t="str">
        <f>VLOOKUP(AC241, 'CWM &amp; Location'!B:D, 3, FALSE)</f>
        <v>Merthyr Tydfil / Llantrisant</v>
      </c>
      <c r="AE241" s="3" t="str">
        <f>IF('Master List'!AQ241="", 'Master List'!AP241, CONCATENATE('Master List'!AP241, " / ", 'Master List'!AQ241))</f>
        <v>Paediatrics</v>
      </c>
      <c r="AF241" s="3" t="str">
        <f>'Master List'!AR241</f>
        <v>Dr Omotakin Omolokun</v>
      </c>
      <c r="AG241" s="3" t="str">
        <f>'Master List'!AU241</f>
        <v>Prince Charles Hospital</v>
      </c>
      <c r="AH241" s="3" t="str">
        <f>VLOOKUP(AG241, 'CWM &amp; Location'!B:D, 3, FALSE)</f>
        <v>Merthyr Tydfil</v>
      </c>
      <c r="AI241" s="3" t="str">
        <f>IF('Master List'!AW241="", 'Master List'!AV241, CONCATENATE('Master List'!AV241, " / ", 'Master List'!AW241))</f>
        <v>General (Internal) Medicine / Respiratory Medicine</v>
      </c>
      <c r="AJ241" s="3" t="str">
        <f>'Master List'!AX241</f>
        <v>Dr Shehnoor Tarique</v>
      </c>
      <c r="AK241" s="5" t="str">
        <f>IF('Master List'!BA241="", "", 'Master List'!BA241)</f>
        <v/>
      </c>
      <c r="AL241" s="5" t="str">
        <f>IF(AK241="", "", VLOOKUP(AK241, 'CWM &amp; Location'!B:D, 3, FALSE))</f>
        <v/>
      </c>
      <c r="AM241" s="5" t="str">
        <f>IF('Master List'!BB241="", "", 'Master List'!BB241)</f>
        <v/>
      </c>
      <c r="AN241" s="5" t="str">
        <f>IF('Master List'!BC241="", "", 'Master List'!BC241)</f>
        <v/>
      </c>
    </row>
    <row r="242" spans="1:40" ht="29.25" customHeight="1" x14ac:dyDescent="0.25">
      <c r="A242" s="3" t="str">
        <f>'Master List'!A242</f>
        <v>FP</v>
      </c>
      <c r="B242" s="3" t="str">
        <f>'Master List'!D242</f>
        <v>FP/7A5N/081a</v>
      </c>
      <c r="C242" s="3" t="str">
        <f>'Master List'!E242</f>
        <v>WAL/FP/081a</v>
      </c>
      <c r="D242" s="4">
        <v>1</v>
      </c>
      <c r="E242" s="71" t="str">
        <f>CONCATENATE("F1: ",J242,", ",N242,", ",R242,IF(V242="","",", "),IF(V242="","",V242),IF(V242="",""," ("),IF(V242="","",'Master List'!B242),IF(V242="","",")")," | F2: ",AA242,", ",AE242,", ",AI242,IF(AM242="","",", "),IF(AM242="","",AM242),IF(AM242="",""," ("),IF(AM242="","",'Master List'!C242),IF(AM242="","",")"))</f>
        <v>F1: General (Internal) Medicine / Gastroenterology, General Surgery, Emergency Medicine | F2: Paediatrics, Acute Internal Medicine, Obstetrics and Gynaecology</v>
      </c>
      <c r="F242" s="5" t="str">
        <f>'Master List'!H242</f>
        <v>Cwm Taf Morgannwg Local University Health Board</v>
      </c>
      <c r="G242" s="5" t="str">
        <f>'Master List'!F242</f>
        <v>Dr Mateusz Szmidt</v>
      </c>
      <c r="H242" s="3" t="str">
        <f>'Master List'!I242</f>
        <v>Prince Charles Hospital</v>
      </c>
      <c r="I242" s="3" t="str">
        <f>VLOOKUP(H242, 'CWM &amp; Location'!B:D, 3, FALSE)</f>
        <v>Merthyr Tydfil</v>
      </c>
      <c r="J242" s="3" t="str">
        <f>IF('Master List'!K242="", 'Master List'!J242, CONCATENATE('Master List'!J242, " / ", 'Master List'!K242))</f>
        <v>General (Internal) Medicine / Gastroenterology</v>
      </c>
      <c r="K242" s="3" t="str">
        <f>'Master List'!L242</f>
        <v>Dr Gireesh Kothegal Marimahadevappa</v>
      </c>
      <c r="L242" s="3" t="str">
        <f>'Master List'!O242</f>
        <v>Prince Charles Hospital</v>
      </c>
      <c r="M242" s="3" t="str">
        <f>VLOOKUP(L242, 'CWM &amp; Location'!B:D, 3, FALSE)</f>
        <v>Merthyr Tydfil</v>
      </c>
      <c r="N242" s="3" t="str">
        <f>IF('Master List'!Q242="", 'Master List'!P242, CONCATENATE('Master List'!P242, " / ", 'Master List'!Q242))</f>
        <v>General Surgery</v>
      </c>
      <c r="O242" s="3" t="str">
        <f>'Master List'!R242</f>
        <v>Mr Xavier Escofet</v>
      </c>
      <c r="P242" s="3" t="str">
        <f>'Master List'!U242</f>
        <v>Prince Charles Hospital</v>
      </c>
      <c r="Q242" s="3" t="str">
        <f>VLOOKUP(P242, 'CWM &amp; Location'!B:D, 3, FALSE)</f>
        <v>Merthyr Tydfil</v>
      </c>
      <c r="R242" s="3" t="str">
        <f>IF('Master List'!W242="", 'Master List'!V242, CONCATENATE('Master List'!V242, " / ", 'Master List'!W242))</f>
        <v>Emergency Medicine</v>
      </c>
      <c r="S242" s="3" t="str">
        <f>'Master List'!X242</f>
        <v>Dr Mateusz Szmidt</v>
      </c>
      <c r="T242" s="5" t="str">
        <f>IF('Master List'!AA242="", "", 'Master List'!AA242)</f>
        <v/>
      </c>
      <c r="U242" s="5" t="str">
        <f>IF(T242="", "", VLOOKUP(T242, 'CWM &amp; Location'!B:D, 3, FALSE))</f>
        <v/>
      </c>
      <c r="V242" s="5" t="str">
        <f>IF('Master List'!AB242="", "", 'Master List'!AB242)</f>
        <v/>
      </c>
      <c r="W242" s="5" t="str">
        <f>IF('Master List'!AC242="", "", 'Master List'!AC242)</f>
        <v/>
      </c>
      <c r="X242" s="5" t="str">
        <f>IF('Master List'!AF242="", "Supervisor to be confirmed", 'Master List'!AF242)</f>
        <v>Dr Bethan Rachel Thomas</v>
      </c>
      <c r="Y242" s="3" t="str">
        <f>'Master List'!AI242</f>
        <v>Prince Charles Hospital / Royal Glamorgan Hospital</v>
      </c>
      <c r="Z242" s="3" t="str">
        <f>VLOOKUP(Y242, 'CWM &amp; Location'!B:D, 3, FALSE)</f>
        <v>Merthyr Tydfil / Llantrisant</v>
      </c>
      <c r="AA242" s="3" t="str">
        <f>IF('Master List'!AK242="", 'Master List'!AJ242, CONCATENATE('Master List'!AJ242, " / ", 'Master List'!AK242))</f>
        <v>Paediatrics</v>
      </c>
      <c r="AB242" s="3" t="str">
        <f>'Master List'!AL242</f>
        <v>Dr Bethan Rachel Thomas</v>
      </c>
      <c r="AC242" s="3" t="str">
        <f>'Master List'!AO242</f>
        <v>Prince Charles Hospital</v>
      </c>
      <c r="AD242" s="5" t="str">
        <f>VLOOKUP(AC242, 'CWM &amp; Location'!B:D, 3, FALSE)</f>
        <v>Merthyr Tydfil</v>
      </c>
      <c r="AE242" s="3" t="str">
        <f>IF('Master List'!AQ242="", 'Master List'!AP242, CONCATENATE('Master List'!AP242, " / ", 'Master List'!AQ242))</f>
        <v>Acute Internal Medicine</v>
      </c>
      <c r="AF242" s="3" t="str">
        <f>'Master List'!AR242</f>
        <v>Dr Mohamed Hassan</v>
      </c>
      <c r="AG242" s="3" t="str">
        <f>'Master List'!AU242</f>
        <v>Prince Charles Hospital / Royal Glamorgan Hospital</v>
      </c>
      <c r="AH242" s="3" t="str">
        <f>VLOOKUP(AG242, 'CWM &amp; Location'!B:D, 3, FALSE)</f>
        <v>Merthyr Tydfil / Llantrisant</v>
      </c>
      <c r="AI242" s="3" t="str">
        <f>IF('Master List'!AW242="", 'Master List'!AV242, CONCATENATE('Master List'!AV242, " / ", 'Master List'!AW242))</f>
        <v>Obstetrics and Gynaecology</v>
      </c>
      <c r="AJ242" s="3" t="str">
        <f>'Master List'!AX242</f>
        <v>Mr Mohamed Elnasharty</v>
      </c>
      <c r="AK242" s="5" t="str">
        <f>IF('Master List'!BA242="", "", 'Master List'!BA242)</f>
        <v/>
      </c>
      <c r="AL242" s="5" t="str">
        <f>IF(AK242="", "", VLOOKUP(AK242, 'CWM &amp; Location'!B:D, 3, FALSE))</f>
        <v/>
      </c>
      <c r="AM242" s="5" t="str">
        <f>IF('Master List'!BB242="", "", 'Master List'!BB242)</f>
        <v/>
      </c>
      <c r="AN242" s="5" t="str">
        <f>IF('Master List'!BC242="", "", 'Master List'!BC242)</f>
        <v/>
      </c>
    </row>
    <row r="243" spans="1:40" ht="29.25" customHeight="1" x14ac:dyDescent="0.25">
      <c r="A243" s="3" t="str">
        <f>'Master List'!A243</f>
        <v>FP</v>
      </c>
      <c r="B243" s="3" t="str">
        <f>'Master List'!D243</f>
        <v>FP/7A5N/081b</v>
      </c>
      <c r="C243" s="3" t="str">
        <f>'Master List'!E243</f>
        <v>WAL/FP/081b</v>
      </c>
      <c r="D243" s="4">
        <v>1</v>
      </c>
      <c r="E243" s="71" t="str">
        <f>CONCATENATE("F1: ",J243,", ",N243,", ",R243,IF(V243="","",", "),IF(V243="","",V243),IF(V243="",""," ("),IF(V243="","",'Master List'!B243),IF(V243="","",")")," | F2: ",AA243,", ",AE243,", ",AI243,IF(AM243="","",", "),IF(AM243="","",AM243),IF(AM243="",""," ("),IF(AM243="","",'Master List'!C243),IF(AM243="","",")"))</f>
        <v>F1: Emergency Medicine, General (Internal) Medicine / Gastroenterology, General Surgery | F2: Obstetrics and Gynaecology, Paediatrics, Acute Internal Medicine</v>
      </c>
      <c r="F243" s="5" t="str">
        <f>'Master List'!H243</f>
        <v>Cwm Taf Morgannwg Local University Health Board</v>
      </c>
      <c r="G243" s="5" t="str">
        <f>'Master List'!F243</f>
        <v>Mr Xavier Escofet</v>
      </c>
      <c r="H243" s="3" t="str">
        <f>'Master List'!I243</f>
        <v>Prince Charles Hospital</v>
      </c>
      <c r="I243" s="3" t="str">
        <f>VLOOKUP(H243, 'CWM &amp; Location'!B:D, 3, FALSE)</f>
        <v>Merthyr Tydfil</v>
      </c>
      <c r="J243" s="3" t="str">
        <f>IF('Master List'!K243="", 'Master List'!J243, CONCATENATE('Master List'!J243, " / ", 'Master List'!K243))</f>
        <v>Emergency Medicine</v>
      </c>
      <c r="K243" s="3" t="str">
        <f>'Master List'!L243</f>
        <v>Dr Mateusz Szmidt</v>
      </c>
      <c r="L243" s="3" t="str">
        <f>'Master List'!O243</f>
        <v>Prince Charles Hospital</v>
      </c>
      <c r="M243" s="3" t="str">
        <f>VLOOKUP(L243, 'CWM &amp; Location'!B:D, 3, FALSE)</f>
        <v>Merthyr Tydfil</v>
      </c>
      <c r="N243" s="3" t="str">
        <f>IF('Master List'!Q243="", 'Master List'!P243, CONCATENATE('Master List'!P243, " / ", 'Master List'!Q243))</f>
        <v>General (Internal) Medicine / Gastroenterology</v>
      </c>
      <c r="O243" s="3" t="str">
        <f>'Master List'!R243</f>
        <v>Dr Gireesh Kothegal Marimahadevappa</v>
      </c>
      <c r="P243" s="3" t="str">
        <f>'Master List'!U243</f>
        <v>Prince Charles Hospital</v>
      </c>
      <c r="Q243" s="3" t="str">
        <f>VLOOKUP(P243, 'CWM &amp; Location'!B:D, 3, FALSE)</f>
        <v>Merthyr Tydfil</v>
      </c>
      <c r="R243" s="3" t="str">
        <f>IF('Master List'!W243="", 'Master List'!V243, CONCATENATE('Master List'!V243, " / ", 'Master List'!W243))</f>
        <v>General Surgery</v>
      </c>
      <c r="S243" s="3" t="str">
        <f>'Master List'!X243</f>
        <v>Mr Xavier Escofet</v>
      </c>
      <c r="T243" s="5" t="str">
        <f>IF('Master List'!AA243="", "", 'Master List'!AA243)</f>
        <v/>
      </c>
      <c r="U243" s="5" t="str">
        <f>IF(T243="", "", VLOOKUP(T243, 'CWM &amp; Location'!B:D, 3, FALSE))</f>
        <v/>
      </c>
      <c r="V243" s="5" t="str">
        <f>IF('Master List'!AB243="", "", 'Master List'!AB243)</f>
        <v/>
      </c>
      <c r="W243" s="5" t="str">
        <f>IF('Master List'!AC243="", "", 'Master List'!AC243)</f>
        <v/>
      </c>
      <c r="X243" s="5" t="str">
        <f>IF('Master List'!AF243="", "Supervisor to be confirmed", 'Master List'!AF243)</f>
        <v>Mr Mohamed Elnasharty</v>
      </c>
      <c r="Y243" s="3" t="str">
        <f>'Master List'!AI243</f>
        <v>Prince Charles Hospital / Royal Glamorgan Hospital</v>
      </c>
      <c r="Z243" s="3" t="str">
        <f>VLOOKUP(Y243, 'CWM &amp; Location'!B:D, 3, FALSE)</f>
        <v>Merthyr Tydfil / Llantrisant</v>
      </c>
      <c r="AA243" s="3" t="str">
        <f>IF('Master List'!AK243="", 'Master List'!AJ243, CONCATENATE('Master List'!AJ243, " / ", 'Master List'!AK243))</f>
        <v>Obstetrics and Gynaecology</v>
      </c>
      <c r="AB243" s="3" t="str">
        <f>'Master List'!AL243</f>
        <v>Mr Mohamed Elnasharty</v>
      </c>
      <c r="AC243" s="3" t="str">
        <f>'Master List'!AO243</f>
        <v>Prince Charles Hospital / Royal Glamorgan Hospital</v>
      </c>
      <c r="AD243" s="5" t="str">
        <f>VLOOKUP(AC243, 'CWM &amp; Location'!B:D, 3, FALSE)</f>
        <v>Merthyr Tydfil / Llantrisant</v>
      </c>
      <c r="AE243" s="3" t="str">
        <f>IF('Master List'!AQ243="", 'Master List'!AP243, CONCATENATE('Master List'!AP243, " / ", 'Master List'!AQ243))</f>
        <v>Paediatrics</v>
      </c>
      <c r="AF243" s="3" t="str">
        <f>'Master List'!AR243</f>
        <v>Dr Bethan Rachel Thomas</v>
      </c>
      <c r="AG243" s="3" t="str">
        <f>'Master List'!AU243</f>
        <v>Prince Charles Hospital</v>
      </c>
      <c r="AH243" s="3" t="str">
        <f>VLOOKUP(AG243, 'CWM &amp; Location'!B:D, 3, FALSE)</f>
        <v>Merthyr Tydfil</v>
      </c>
      <c r="AI243" s="3" t="str">
        <f>IF('Master List'!AW243="", 'Master List'!AV243, CONCATENATE('Master List'!AV243, " / ", 'Master List'!AW243))</f>
        <v>Acute Internal Medicine</v>
      </c>
      <c r="AJ243" s="3" t="str">
        <f>'Master List'!AX243</f>
        <v>Dr Mohamed Hassan</v>
      </c>
      <c r="AK243" s="5" t="str">
        <f>IF('Master List'!BA243="", "", 'Master List'!BA243)</f>
        <v/>
      </c>
      <c r="AL243" s="5" t="str">
        <f>IF(AK243="", "", VLOOKUP(AK243, 'CWM &amp; Location'!B:D, 3, FALSE))</f>
        <v/>
      </c>
      <c r="AM243" s="5" t="str">
        <f>IF('Master List'!BB243="", "", 'Master List'!BB243)</f>
        <v/>
      </c>
      <c r="AN243" s="5" t="str">
        <f>IF('Master List'!BC243="", "", 'Master List'!BC243)</f>
        <v/>
      </c>
    </row>
    <row r="244" spans="1:40" ht="29.25" customHeight="1" x14ac:dyDescent="0.25">
      <c r="A244" s="3" t="str">
        <f>'Master List'!A244</f>
        <v>FP</v>
      </c>
      <c r="B244" s="3" t="str">
        <f>'Master List'!D244</f>
        <v>FP/7A5N/081c</v>
      </c>
      <c r="C244" s="3" t="str">
        <f>'Master List'!E244</f>
        <v>WAL/FP/081c</v>
      </c>
      <c r="D244" s="4">
        <v>1</v>
      </c>
      <c r="E244" s="71" t="str">
        <f>CONCATENATE("F1: ",J244,", ",N244,", ",R244,IF(V244="","",", "),IF(V244="","",V244),IF(V244="",""," ("),IF(V244="","",'Master List'!B244),IF(V244="","",")")," | F2: ",AA244,", ",AE244,", ",AI244,IF(AM244="","",", "),IF(AM244="","",AM244),IF(AM244="",""," ("),IF(AM244="","",'Master List'!C244),IF(AM244="","",")"))</f>
        <v>F1: General Surgery, Emergency Medicine, General (Internal) Medicine / Gastroenterology | F2: Acute Internal Medicine, Obstetrics and Gynaecology, Paediatrics</v>
      </c>
      <c r="F244" s="5" t="str">
        <f>'Master List'!H244</f>
        <v>Cwm Taf Morgannwg Local University Health Board</v>
      </c>
      <c r="G244" s="5" t="str">
        <f>'Master List'!F244</f>
        <v>Dr Gireesh Kothegal Marimahadevappa</v>
      </c>
      <c r="H244" s="3" t="str">
        <f>'Master List'!I244</f>
        <v>Prince Charles Hospital</v>
      </c>
      <c r="I244" s="3" t="str">
        <f>VLOOKUP(H244, 'CWM &amp; Location'!B:D, 3, FALSE)</f>
        <v>Merthyr Tydfil</v>
      </c>
      <c r="J244" s="3" t="str">
        <f>IF('Master List'!K244="", 'Master List'!J244, CONCATENATE('Master List'!J244, " / ", 'Master List'!K244))</f>
        <v>General Surgery</v>
      </c>
      <c r="K244" s="3" t="str">
        <f>'Master List'!L244</f>
        <v>Mr Xavier Escofet</v>
      </c>
      <c r="L244" s="3" t="str">
        <f>'Master List'!O244</f>
        <v>Prince Charles Hospital</v>
      </c>
      <c r="M244" s="3" t="str">
        <f>VLOOKUP(L244, 'CWM &amp; Location'!B:D, 3, FALSE)</f>
        <v>Merthyr Tydfil</v>
      </c>
      <c r="N244" s="3" t="str">
        <f>IF('Master List'!Q244="", 'Master List'!P244, CONCATENATE('Master List'!P244, " / ", 'Master List'!Q244))</f>
        <v>Emergency Medicine</v>
      </c>
      <c r="O244" s="3" t="str">
        <f>'Master List'!R244</f>
        <v>Dr Mateusz Szmidt</v>
      </c>
      <c r="P244" s="3" t="str">
        <f>'Master List'!U244</f>
        <v>Prince Charles Hospital</v>
      </c>
      <c r="Q244" s="3" t="str">
        <f>VLOOKUP(P244, 'CWM &amp; Location'!B:D, 3, FALSE)</f>
        <v>Merthyr Tydfil</v>
      </c>
      <c r="R244" s="3" t="str">
        <f>IF('Master List'!W244="", 'Master List'!V244, CONCATENATE('Master List'!V244, " / ", 'Master List'!W244))</f>
        <v>General (Internal) Medicine / Gastroenterology</v>
      </c>
      <c r="S244" s="3" t="str">
        <f>'Master List'!X244</f>
        <v>Dr Gireesh Kothegal Marimahadevappa</v>
      </c>
      <c r="T244" s="5" t="str">
        <f>IF('Master List'!AA244="", "", 'Master List'!AA244)</f>
        <v/>
      </c>
      <c r="U244" s="5" t="str">
        <f>IF(T244="", "", VLOOKUP(T244, 'CWM &amp; Location'!B:D, 3, FALSE))</f>
        <v/>
      </c>
      <c r="V244" s="5" t="str">
        <f>IF('Master List'!AB244="", "", 'Master List'!AB244)</f>
        <v/>
      </c>
      <c r="W244" s="5" t="str">
        <f>IF('Master List'!AC244="", "", 'Master List'!AC244)</f>
        <v/>
      </c>
      <c r="X244" s="5" t="str">
        <f>IF('Master List'!AF244="", "Supervisor to be confirmed", 'Master List'!AF244)</f>
        <v>Dr Mohamed Hassan</v>
      </c>
      <c r="Y244" s="3" t="str">
        <f>'Master List'!AI244</f>
        <v>Prince Charles Hospital</v>
      </c>
      <c r="Z244" s="3" t="str">
        <f>VLOOKUP(Y244, 'CWM &amp; Location'!B:D, 3, FALSE)</f>
        <v>Merthyr Tydfil</v>
      </c>
      <c r="AA244" s="3" t="str">
        <f>IF('Master List'!AK244="", 'Master List'!AJ244, CONCATENATE('Master List'!AJ244, " / ", 'Master List'!AK244))</f>
        <v>Acute Internal Medicine</v>
      </c>
      <c r="AB244" s="3" t="str">
        <f>'Master List'!AL244</f>
        <v>Dr Mohamed Hassan</v>
      </c>
      <c r="AC244" s="3" t="str">
        <f>'Master List'!AO244</f>
        <v>Prince Charles Hospital / Royal Glamorgan Hospital</v>
      </c>
      <c r="AD244" s="5" t="str">
        <f>VLOOKUP(AC244, 'CWM &amp; Location'!B:D, 3, FALSE)</f>
        <v>Merthyr Tydfil / Llantrisant</v>
      </c>
      <c r="AE244" s="3" t="str">
        <f>IF('Master List'!AQ244="", 'Master List'!AP244, CONCATENATE('Master List'!AP244, " / ", 'Master List'!AQ244))</f>
        <v>Obstetrics and Gynaecology</v>
      </c>
      <c r="AF244" s="3" t="str">
        <f>'Master List'!AR244</f>
        <v>Mr Mohamed Elnasharty</v>
      </c>
      <c r="AG244" s="3" t="str">
        <f>'Master List'!AU244</f>
        <v>Prince Charles Hospital / Royal Glamorgan Hospital</v>
      </c>
      <c r="AH244" s="3" t="str">
        <f>VLOOKUP(AG244, 'CWM &amp; Location'!B:D, 3, FALSE)</f>
        <v>Merthyr Tydfil / Llantrisant</v>
      </c>
      <c r="AI244" s="3" t="str">
        <f>IF('Master List'!AW244="", 'Master List'!AV244, CONCATENATE('Master List'!AV244, " / ", 'Master List'!AW244))</f>
        <v>Paediatrics</v>
      </c>
      <c r="AJ244" s="3" t="str">
        <f>'Master List'!AX244</f>
        <v>Dr Bethan Rachel Thomas</v>
      </c>
      <c r="AK244" s="5" t="str">
        <f>IF('Master List'!BA244="", "", 'Master List'!BA244)</f>
        <v/>
      </c>
      <c r="AL244" s="5" t="str">
        <f>IF(AK244="", "", VLOOKUP(AK244, 'CWM &amp; Location'!B:D, 3, FALSE))</f>
        <v/>
      </c>
      <c r="AM244" s="5" t="str">
        <f>IF('Master List'!BB244="", "", 'Master List'!BB244)</f>
        <v/>
      </c>
      <c r="AN244" s="5" t="str">
        <f>IF('Master List'!BC244="", "", 'Master List'!BC244)</f>
        <v/>
      </c>
    </row>
    <row r="245" spans="1:40" ht="29.25" customHeight="1" x14ac:dyDescent="0.25">
      <c r="A245" s="3" t="str">
        <f>'Master List'!A245</f>
        <v>FP</v>
      </c>
      <c r="B245" s="3" t="str">
        <f>'Master List'!D245</f>
        <v>FP/7A5N/082a</v>
      </c>
      <c r="C245" s="3" t="str">
        <f>'Master List'!E245</f>
        <v>WAL/FP/082a</v>
      </c>
      <c r="D245" s="4">
        <v>1</v>
      </c>
      <c r="E245" s="71" t="str">
        <f>CONCATENATE("F1: ",J245,", ",N245,", ",R245,IF(V245="","",", "),IF(V245="","",V245),IF(V245="",""," ("),IF(V245="","",'Master List'!B245),IF(V245="","",")")," | F2: ",AA245,", ",AE245,", ",AI245,IF(AM245="","",", "),IF(AM245="","",AM245),IF(AM245="",""," ("),IF(AM245="","",'Master List'!C245),IF(AM245="","",")"))</f>
        <v>F1: General (Internal) Medicine / Geriatric Medicine &amp; Stroke Medicine, General Surgery / Colorectal Surgery &amp; Upper Gastro-intestinal Surgery, Anaesthetics / Intensive Care Medicine | F2: Emergency Medicine, Paediatrics, Trauma and Orthopaedic Surgery</v>
      </c>
      <c r="F245" s="5" t="str">
        <f>'Master List'!H245</f>
        <v>Cwm Taf Morgannwg Local University Health Board</v>
      </c>
      <c r="G245" s="5" t="str">
        <f>'Master List'!F245</f>
        <v>Dr Brian Jenkins</v>
      </c>
      <c r="H245" s="3" t="str">
        <f>'Master List'!I245</f>
        <v>Prince Charles Hospital</v>
      </c>
      <c r="I245" s="3" t="str">
        <f>VLOOKUP(H245, 'CWM &amp; Location'!B:D, 3, FALSE)</f>
        <v>Merthyr Tydfil</v>
      </c>
      <c r="J245" s="3" t="str">
        <f>IF('Master List'!K245="", 'Master List'!J245, CONCATENATE('Master List'!J245, " / ", 'Master List'!K245))</f>
        <v>General (Internal) Medicine / Geriatric Medicine &amp; Stroke Medicine</v>
      </c>
      <c r="K245" s="3" t="str">
        <f>'Master List'!L245</f>
        <v>Dr Louise Walters</v>
      </c>
      <c r="L245" s="3" t="str">
        <f>'Master List'!O245</f>
        <v>Prince Charles Hospital</v>
      </c>
      <c r="M245" s="3" t="str">
        <f>VLOOKUP(L245, 'CWM &amp; Location'!B:D, 3, FALSE)</f>
        <v>Merthyr Tydfil</v>
      </c>
      <c r="N245" s="3" t="str">
        <f>IF('Master List'!Q245="", 'Master List'!P245, CONCATENATE('Master List'!P245, " / ", 'Master List'!Q245))</f>
        <v>General Surgery / Colorectal Surgery &amp; Upper Gastro-intestinal Surgery</v>
      </c>
      <c r="O245" s="3" t="str">
        <f>'Master List'!R245</f>
        <v xml:space="preserve">Mr Ashraf Masoud </v>
      </c>
      <c r="P245" s="3" t="str">
        <f>'Master List'!U245</f>
        <v>Prince Charles Hospital</v>
      </c>
      <c r="Q245" s="3" t="str">
        <f>VLOOKUP(P245, 'CWM &amp; Location'!B:D, 3, FALSE)</f>
        <v>Merthyr Tydfil</v>
      </c>
      <c r="R245" s="3" t="str">
        <f>IF('Master List'!W245="", 'Master List'!V245, CONCATENATE('Master List'!V245, " / ", 'Master List'!W245))</f>
        <v>Anaesthetics / Intensive Care Medicine</v>
      </c>
      <c r="S245" s="3" t="str">
        <f>'Master List'!X245</f>
        <v>Dr Brian Jenkins</v>
      </c>
      <c r="T245" s="5" t="str">
        <f>IF('Master List'!AA245="", "", 'Master List'!AA245)</f>
        <v/>
      </c>
      <c r="U245" s="5" t="str">
        <f>IF(T245="", "", VLOOKUP(T245, 'CWM &amp; Location'!B:D, 3, FALSE))</f>
        <v/>
      </c>
      <c r="V245" s="5" t="str">
        <f>IF('Master List'!AB245="", "", 'Master List'!AB245)</f>
        <v/>
      </c>
      <c r="W245" s="5" t="str">
        <f>IF('Master List'!AC245="", "", 'Master List'!AC245)</f>
        <v/>
      </c>
      <c r="X245" s="5" t="str">
        <f>IF('Master List'!AF245="", "Supervisor to be confirmed", 'Master List'!AF245)</f>
        <v>Dr Ella Harrison-Hansley</v>
      </c>
      <c r="Y245" s="3" t="str">
        <f>'Master List'!AI245</f>
        <v>Prince Charles Hospital</v>
      </c>
      <c r="Z245" s="3" t="str">
        <f>VLOOKUP(Y245, 'CWM &amp; Location'!B:D, 3, FALSE)</f>
        <v>Merthyr Tydfil</v>
      </c>
      <c r="AA245" s="3" t="str">
        <f>IF('Master List'!AK245="", 'Master List'!AJ245, CONCATENATE('Master List'!AJ245, " / ", 'Master List'!AK245))</f>
        <v>Emergency Medicine</v>
      </c>
      <c r="AB245" s="3" t="str">
        <f>'Master List'!AL245</f>
        <v>Dr Ella Harrison-Hansley</v>
      </c>
      <c r="AC245" s="3" t="str">
        <f>'Master List'!AO245</f>
        <v>Prince Charles Hospital / Royal Glamorgan Hospital</v>
      </c>
      <c r="AD245" s="5" t="str">
        <f>VLOOKUP(AC245, 'CWM &amp; Location'!B:D, 3, FALSE)</f>
        <v>Merthyr Tydfil / Llantrisant</v>
      </c>
      <c r="AE245" s="3" t="str">
        <f>IF('Master List'!AQ245="", 'Master List'!AP245, CONCATENATE('Master List'!AP245, " / ", 'Master List'!AQ245))</f>
        <v>Paediatrics</v>
      </c>
      <c r="AF245" s="3" t="str">
        <f>'Master List'!AR245</f>
        <v>Dr Omotakin Omolokun</v>
      </c>
      <c r="AG245" s="3" t="str">
        <f>'Master List'!AU245</f>
        <v>Prince Charles Hospital</v>
      </c>
      <c r="AH245" s="3" t="str">
        <f>VLOOKUP(AG245, 'CWM &amp; Location'!B:D, 3, FALSE)</f>
        <v>Merthyr Tydfil</v>
      </c>
      <c r="AI245" s="3" t="str">
        <f>IF('Master List'!AW245="", 'Master List'!AV245, CONCATENATE('Master List'!AV245, " / ", 'Master List'!AW245))</f>
        <v>Trauma and Orthopaedic Surgery</v>
      </c>
      <c r="AJ245" s="3" t="str">
        <f>'Master List'!AX245</f>
        <v>Mr Kyriakos Karras</v>
      </c>
      <c r="AK245" s="5" t="str">
        <f>IF('Master List'!BA245="", "", 'Master List'!BA245)</f>
        <v/>
      </c>
      <c r="AL245" s="5" t="str">
        <f>IF(AK245="", "", VLOOKUP(AK245, 'CWM &amp; Location'!B:D, 3, FALSE))</f>
        <v/>
      </c>
      <c r="AM245" s="5" t="str">
        <f>IF('Master List'!BB245="", "", 'Master List'!BB245)</f>
        <v/>
      </c>
      <c r="AN245" s="5" t="str">
        <f>IF('Master List'!BC245="", "", 'Master List'!BC245)</f>
        <v/>
      </c>
    </row>
    <row r="246" spans="1:40" ht="29.25" customHeight="1" x14ac:dyDescent="0.25">
      <c r="A246" s="3" t="str">
        <f>'Master List'!A246</f>
        <v>FP</v>
      </c>
      <c r="B246" s="3" t="str">
        <f>'Master List'!D246</f>
        <v>FP/7A5N/082b</v>
      </c>
      <c r="C246" s="3" t="str">
        <f>'Master List'!E246</f>
        <v>WAL/FP/082b</v>
      </c>
      <c r="D246" s="4">
        <v>1</v>
      </c>
      <c r="E246" s="71" t="str">
        <f>CONCATENATE("F1: ",J246,", ",N246,", ",R246,IF(V246="","",", "),IF(V246="","",V246),IF(V246="",""," ("),IF(V246="","",'Master List'!B246),IF(V246="","",")")," | F2: ",AA246,", ",AE246,", ",AI246,IF(AM246="","",", "),IF(AM246="","",AM246),IF(AM246="",""," ("),IF(AM246="","",'Master List'!C246),IF(AM246="","",")"))</f>
        <v>F1: Anaesthetics / Intensive Care Medicine, General (Internal) Medicine / Geriatric Medicine &amp; Stroke Medicine, General Surgery / Colorectal Surgery &amp; Upper Gastro-intestinal Surgery | F2: Trauma and Orthopaedic Surgery, Emergency Medicine, Paediatrics</v>
      </c>
      <c r="F246" s="5" t="str">
        <f>'Master List'!H246</f>
        <v>Cwm Taf Morgannwg Local University Health Board</v>
      </c>
      <c r="G246" s="5" t="str">
        <f>'Master List'!F246</f>
        <v xml:space="preserve">Mr Ashraf Masoud </v>
      </c>
      <c r="H246" s="3" t="str">
        <f>'Master List'!I246</f>
        <v>Prince Charles Hospital</v>
      </c>
      <c r="I246" s="3" t="str">
        <f>VLOOKUP(H246, 'CWM &amp; Location'!B:D, 3, FALSE)</f>
        <v>Merthyr Tydfil</v>
      </c>
      <c r="J246" s="3" t="str">
        <f>IF('Master List'!K246="", 'Master List'!J246, CONCATENATE('Master List'!J246, " / ", 'Master List'!K246))</f>
        <v>Anaesthetics / Intensive Care Medicine</v>
      </c>
      <c r="K246" s="3" t="str">
        <f>'Master List'!L246</f>
        <v>Dr Brian Jenkins</v>
      </c>
      <c r="L246" s="3" t="str">
        <f>'Master List'!O246</f>
        <v>Prince Charles Hospital</v>
      </c>
      <c r="M246" s="3" t="str">
        <f>VLOOKUP(L246, 'CWM &amp; Location'!B:D, 3, FALSE)</f>
        <v>Merthyr Tydfil</v>
      </c>
      <c r="N246" s="3" t="str">
        <f>IF('Master List'!Q246="", 'Master List'!P246, CONCATENATE('Master List'!P246, " / ", 'Master List'!Q246))</f>
        <v>General (Internal) Medicine / Geriatric Medicine &amp; Stroke Medicine</v>
      </c>
      <c r="O246" s="3" t="str">
        <f>'Master List'!R246</f>
        <v>Dr Louise Walters</v>
      </c>
      <c r="P246" s="3" t="str">
        <f>'Master List'!U246</f>
        <v>Prince Charles Hospital</v>
      </c>
      <c r="Q246" s="3" t="str">
        <f>VLOOKUP(P246, 'CWM &amp; Location'!B:D, 3, FALSE)</f>
        <v>Merthyr Tydfil</v>
      </c>
      <c r="R246" s="3" t="str">
        <f>IF('Master List'!W246="", 'Master List'!V246, CONCATENATE('Master List'!V246, " / ", 'Master List'!W246))</f>
        <v>General Surgery / Colorectal Surgery &amp; Upper Gastro-intestinal Surgery</v>
      </c>
      <c r="S246" s="3" t="str">
        <f>'Master List'!X246</f>
        <v xml:space="preserve">Mr Ashraf Masoud </v>
      </c>
      <c r="T246" s="5" t="str">
        <f>IF('Master List'!AA246="", "", 'Master List'!AA246)</f>
        <v/>
      </c>
      <c r="U246" s="5" t="str">
        <f>IF(T246="", "", VLOOKUP(T246, 'CWM &amp; Location'!B:D, 3, FALSE))</f>
        <v/>
      </c>
      <c r="V246" s="5" t="str">
        <f>IF('Master List'!AB246="", "", 'Master List'!AB246)</f>
        <v/>
      </c>
      <c r="W246" s="5" t="str">
        <f>IF('Master List'!AC246="", "", 'Master List'!AC246)</f>
        <v/>
      </c>
      <c r="X246" s="5" t="str">
        <f>IF('Master List'!AF246="", "Supervisor to be confirmed", 'Master List'!AF246)</f>
        <v>Mr Kyriakos Karras</v>
      </c>
      <c r="Y246" s="3" t="str">
        <f>'Master List'!AI246</f>
        <v>Prince Charles Hospital</v>
      </c>
      <c r="Z246" s="3" t="str">
        <f>VLOOKUP(Y246, 'CWM &amp; Location'!B:D, 3, FALSE)</f>
        <v>Merthyr Tydfil</v>
      </c>
      <c r="AA246" s="3" t="str">
        <f>IF('Master List'!AK246="", 'Master List'!AJ246, CONCATENATE('Master List'!AJ246, " / ", 'Master List'!AK246))</f>
        <v>Trauma and Orthopaedic Surgery</v>
      </c>
      <c r="AB246" s="3" t="str">
        <f>'Master List'!AL246</f>
        <v>Mr Kyriakos Karras</v>
      </c>
      <c r="AC246" s="3" t="str">
        <f>'Master List'!AO246</f>
        <v>Prince Charles Hospital</v>
      </c>
      <c r="AD246" s="5" t="str">
        <f>VLOOKUP(AC246, 'CWM &amp; Location'!B:D, 3, FALSE)</f>
        <v>Merthyr Tydfil</v>
      </c>
      <c r="AE246" s="3" t="str">
        <f>IF('Master List'!AQ246="", 'Master List'!AP246, CONCATENATE('Master List'!AP246, " / ", 'Master List'!AQ246))</f>
        <v>Emergency Medicine</v>
      </c>
      <c r="AF246" s="3" t="str">
        <f>'Master List'!AR246</f>
        <v>Dr Ella Harrison-Hansley</v>
      </c>
      <c r="AG246" s="3" t="str">
        <f>'Master List'!AU246</f>
        <v>Prince Charles Hospital / Royal Glamorgan Hospital</v>
      </c>
      <c r="AH246" s="3" t="str">
        <f>VLOOKUP(AG246, 'CWM &amp; Location'!B:D, 3, FALSE)</f>
        <v>Merthyr Tydfil / Llantrisant</v>
      </c>
      <c r="AI246" s="3" t="str">
        <f>IF('Master List'!AW246="", 'Master List'!AV246, CONCATENATE('Master List'!AV246, " / ", 'Master List'!AW246))</f>
        <v>Paediatrics</v>
      </c>
      <c r="AJ246" s="3" t="str">
        <f>'Master List'!AX246</f>
        <v>Dr Omotakin Omolokun</v>
      </c>
      <c r="AK246" s="5" t="str">
        <f>IF('Master List'!BA246="", "", 'Master List'!BA246)</f>
        <v/>
      </c>
      <c r="AL246" s="5" t="str">
        <f>IF(AK246="", "", VLOOKUP(AK246, 'CWM &amp; Location'!B:D, 3, FALSE))</f>
        <v/>
      </c>
      <c r="AM246" s="5" t="str">
        <f>IF('Master List'!BB246="", "", 'Master List'!BB246)</f>
        <v/>
      </c>
      <c r="AN246" s="5" t="str">
        <f>IF('Master List'!BC246="", "", 'Master List'!BC246)</f>
        <v/>
      </c>
    </row>
    <row r="247" spans="1:40" ht="29.25" customHeight="1" x14ac:dyDescent="0.25">
      <c r="A247" s="3" t="str">
        <f>'Master List'!A247</f>
        <v>FP</v>
      </c>
      <c r="B247" s="3" t="str">
        <f>'Master List'!D247</f>
        <v>FP/7A5N/082c</v>
      </c>
      <c r="C247" s="3" t="str">
        <f>'Master List'!E247</f>
        <v>WAL/FP/082c</v>
      </c>
      <c r="D247" s="4">
        <v>1</v>
      </c>
      <c r="E247" s="71" t="str">
        <f>CONCATENATE("F1: ",J247,", ",N247,", ",R247,IF(V247="","",", "),IF(V247="","",V247),IF(V247="",""," ("),IF(V247="","",'Master List'!B247),IF(V247="","",")")," | F2: ",AA247,", ",AE247,", ",AI247,IF(AM247="","",", "),IF(AM247="","",AM247),IF(AM247="",""," ("),IF(AM247="","",'Master List'!C247),IF(AM247="","",")"))</f>
        <v>F1: General Surgery / Colorectal Surgery &amp; Upper Gastro-intestinal Surgery, Anaesthetics / Intensive Care Medicine, General (Internal) Medicine / Geriatric Medicine &amp; Stroke Medicine | F2: Paediatrics, Trauma and Orthopaedic Surgery, Emergency Medicine</v>
      </c>
      <c r="F247" s="5" t="str">
        <f>'Master List'!H247</f>
        <v>Cwm Taf Morgannwg Local University Health Board</v>
      </c>
      <c r="G247" s="5" t="str">
        <f>'Master List'!F247</f>
        <v>Dr Louise Walters</v>
      </c>
      <c r="H247" s="3" t="str">
        <f>'Master List'!I247</f>
        <v>Prince Charles Hospital</v>
      </c>
      <c r="I247" s="3" t="str">
        <f>VLOOKUP(H247, 'CWM &amp; Location'!B:D, 3, FALSE)</f>
        <v>Merthyr Tydfil</v>
      </c>
      <c r="J247" s="3" t="str">
        <f>IF('Master List'!K247="", 'Master List'!J247, CONCATENATE('Master List'!J247, " / ", 'Master List'!K247))</f>
        <v>General Surgery / Colorectal Surgery &amp; Upper Gastro-intestinal Surgery</v>
      </c>
      <c r="K247" s="3" t="str">
        <f>'Master List'!L247</f>
        <v xml:space="preserve">Mr Ashraf Masoud </v>
      </c>
      <c r="L247" s="3" t="str">
        <f>'Master List'!O247</f>
        <v>Prince Charles Hospital</v>
      </c>
      <c r="M247" s="3" t="str">
        <f>VLOOKUP(L247, 'CWM &amp; Location'!B:D, 3, FALSE)</f>
        <v>Merthyr Tydfil</v>
      </c>
      <c r="N247" s="3" t="str">
        <f>IF('Master List'!Q247="", 'Master List'!P247, CONCATENATE('Master List'!P247, " / ", 'Master List'!Q247))</f>
        <v>Anaesthetics / Intensive Care Medicine</v>
      </c>
      <c r="O247" s="3" t="str">
        <f>'Master List'!R247</f>
        <v>Dr Brian Jenkins</v>
      </c>
      <c r="P247" s="3" t="str">
        <f>'Master List'!U247</f>
        <v>Prince Charles Hospital</v>
      </c>
      <c r="Q247" s="3" t="str">
        <f>VLOOKUP(P247, 'CWM &amp; Location'!B:D, 3, FALSE)</f>
        <v>Merthyr Tydfil</v>
      </c>
      <c r="R247" s="3" t="str">
        <f>IF('Master List'!W247="", 'Master List'!V247, CONCATENATE('Master List'!V247, " / ", 'Master List'!W247))</f>
        <v>General (Internal) Medicine / Geriatric Medicine &amp; Stroke Medicine</v>
      </c>
      <c r="S247" s="3" t="str">
        <f>'Master List'!X247</f>
        <v>Dr Louise Walters</v>
      </c>
      <c r="T247" s="5" t="str">
        <f>IF('Master List'!AA247="", "", 'Master List'!AA247)</f>
        <v/>
      </c>
      <c r="U247" s="5" t="str">
        <f>IF(T247="", "", VLOOKUP(T247, 'CWM &amp; Location'!B:D, 3, FALSE))</f>
        <v/>
      </c>
      <c r="V247" s="5" t="str">
        <f>IF('Master List'!AB247="", "", 'Master List'!AB247)</f>
        <v/>
      </c>
      <c r="W247" s="5" t="str">
        <f>IF('Master List'!AC247="", "", 'Master List'!AC247)</f>
        <v/>
      </c>
      <c r="X247" s="5" t="str">
        <f>IF('Master List'!AF247="", "Supervisor to be confirmed", 'Master List'!AF247)</f>
        <v>Dr Omotakin Omolokun</v>
      </c>
      <c r="Y247" s="3" t="str">
        <f>'Master List'!AI247</f>
        <v>Prince Charles Hospital / Royal Glamorgan Hospital</v>
      </c>
      <c r="Z247" s="3" t="str">
        <f>VLOOKUP(Y247, 'CWM &amp; Location'!B:D, 3, FALSE)</f>
        <v>Merthyr Tydfil / Llantrisant</v>
      </c>
      <c r="AA247" s="3" t="str">
        <f>IF('Master List'!AK247="", 'Master List'!AJ247, CONCATENATE('Master List'!AJ247, " / ", 'Master List'!AK247))</f>
        <v>Paediatrics</v>
      </c>
      <c r="AB247" s="3" t="str">
        <f>'Master List'!AL247</f>
        <v>Dr Omotakin Omolokun</v>
      </c>
      <c r="AC247" s="3" t="str">
        <f>'Master List'!AO247</f>
        <v>Prince Charles Hospital</v>
      </c>
      <c r="AD247" s="5" t="str">
        <f>VLOOKUP(AC247, 'CWM &amp; Location'!B:D, 3, FALSE)</f>
        <v>Merthyr Tydfil</v>
      </c>
      <c r="AE247" s="3" t="str">
        <f>IF('Master List'!AQ247="", 'Master List'!AP247, CONCATENATE('Master List'!AP247, " / ", 'Master List'!AQ247))</f>
        <v>Trauma and Orthopaedic Surgery</v>
      </c>
      <c r="AF247" s="3" t="str">
        <f>'Master List'!AR247</f>
        <v>Mr Kyriakos Karras</v>
      </c>
      <c r="AG247" s="3" t="str">
        <f>'Master List'!AU247</f>
        <v>Prince Charles Hospital</v>
      </c>
      <c r="AH247" s="3" t="str">
        <f>VLOOKUP(AG247, 'CWM &amp; Location'!B:D, 3, FALSE)</f>
        <v>Merthyr Tydfil</v>
      </c>
      <c r="AI247" s="3" t="str">
        <f>IF('Master List'!AW247="", 'Master List'!AV247, CONCATENATE('Master List'!AV247, " / ", 'Master List'!AW247))</f>
        <v>Emergency Medicine</v>
      </c>
      <c r="AJ247" s="3" t="str">
        <f>'Master List'!AX247</f>
        <v>Dr Ella Harrison-Hansley</v>
      </c>
      <c r="AK247" s="5" t="str">
        <f>IF('Master List'!BA247="", "", 'Master List'!BA247)</f>
        <v/>
      </c>
      <c r="AL247" s="5" t="str">
        <f>IF(AK247="", "", VLOOKUP(AK247, 'CWM &amp; Location'!B:D, 3, FALSE))</f>
        <v/>
      </c>
      <c r="AM247" s="5" t="str">
        <f>IF('Master List'!BB247="", "", 'Master List'!BB247)</f>
        <v/>
      </c>
      <c r="AN247" s="5" t="str">
        <f>IF('Master List'!BC247="", "", 'Master List'!BC247)</f>
        <v/>
      </c>
    </row>
    <row r="248" spans="1:40" ht="29.25" customHeight="1" x14ac:dyDescent="0.25">
      <c r="A248" s="3" t="str">
        <f>'Master List'!A248</f>
        <v>LIFT</v>
      </c>
      <c r="B248" s="3" t="str">
        <f>'Master List'!D248</f>
        <v>LFP/7A1W/083a</v>
      </c>
      <c r="C248" s="3" t="str">
        <f>'Master List'!E248</f>
        <v>WAL/FP/083a</v>
      </c>
      <c r="D248" s="4">
        <v>1</v>
      </c>
      <c r="E248" s="71" t="str">
        <f>CONCATENATE("F1: ",J248,", ",N248,", ",R248,IF(V248="","",", "),IF(V248="","",V248),IF(V248="",""," ("),IF(V248="","",'Master List'!B248),IF(V248="","",")")," | F2: ",AA248,", ",AE248,", ",AI248,IF(AM248="","",", "),IF(AM248="","",AM248),IF(AM248="",""," ("),IF(AM248="","",'Master List'!C248),IF(AM248="","",")"))</f>
        <v>F1: General (Internal) Medicine / Geriatric Medicine, General Surgery / Colorectal Surgery, General (Internal) Medicine / Respiratory Medicine, General Practice (LIFT) | F2: Emergency Medicine, General Psychiatry / Adult Psychiatry, Intensive Care Medicine</v>
      </c>
      <c r="F248" s="5" t="str">
        <f>'Master List'!H248</f>
        <v>Betsi Cadwaladr University Health Board</v>
      </c>
      <c r="G248" s="5" t="str">
        <f>'Master List'!F248</f>
        <v>Dr Richard Keatinge</v>
      </c>
      <c r="H248" s="3" t="str">
        <f>'Master List'!I248</f>
        <v>Ysbyty Gwynedd</v>
      </c>
      <c r="I248" s="3" t="str">
        <f>VLOOKUP(H248, 'CWM &amp; Location'!B:D, 3, FALSE)</f>
        <v>Bangor</v>
      </c>
      <c r="J248" s="3" t="str">
        <f>IF('Master List'!K248="", 'Master List'!J248, CONCATENATE('Master List'!J248, " / ", 'Master List'!K248))</f>
        <v>General (Internal) Medicine / Geriatric Medicine</v>
      </c>
      <c r="K248" s="3" t="str">
        <f>'Master List'!L248</f>
        <v xml:space="preserve">Dr Sion Jones </v>
      </c>
      <c r="L248" s="3" t="str">
        <f>'Master List'!O248</f>
        <v>Ysbyty Gwynedd</v>
      </c>
      <c r="M248" s="3" t="str">
        <f>VLOOKUP(L248, 'CWM &amp; Location'!B:D, 3, FALSE)</f>
        <v>Bangor</v>
      </c>
      <c r="N248" s="3" t="str">
        <f>IF('Master List'!Q248="", 'Master List'!P248, CONCATENATE('Master List'!P248, " / ", 'Master List'!Q248))</f>
        <v>General Surgery / Colorectal Surgery</v>
      </c>
      <c r="O248" s="3" t="str">
        <f>'Master List'!R248</f>
        <v xml:space="preserve">Mr Edgar Gelber </v>
      </c>
      <c r="P248" s="3" t="str">
        <f>'Master List'!U248</f>
        <v>Ysbyty Gwynedd</v>
      </c>
      <c r="Q248" s="3" t="str">
        <f>VLOOKUP(P248, 'CWM &amp; Location'!B:D, 3, FALSE)</f>
        <v>Bangor</v>
      </c>
      <c r="R248" s="3" t="str">
        <f>IF('Master List'!W248="", 'Master List'!V248, CONCATENATE('Master List'!V248, " / ", 'Master List'!W248))</f>
        <v>General (Internal) Medicine / Respiratory Medicine</v>
      </c>
      <c r="S248" s="3" t="str">
        <f>'Master List'!X248</f>
        <v xml:space="preserve">Dr Damian McKeon </v>
      </c>
      <c r="T248" s="5" t="str">
        <f>IF('Master List'!AA248="", "", 'Master List'!AA248)</f>
        <v>Gwalchmai Surgery</v>
      </c>
      <c r="U248" s="5" t="str">
        <f>IF(T248="", "", VLOOKUP(T248, 'CWM &amp; Location'!B:D, 3, FALSE))</f>
        <v>Holyhead</v>
      </c>
      <c r="V248" s="5" t="str">
        <f>IF('Master List'!AB248="", "", 'Master List'!AB248)</f>
        <v>General Practice</v>
      </c>
      <c r="W248" s="5" t="str">
        <f>IF('Master List'!AC248="", "", 'Master List'!AC248)</f>
        <v>Dr Richard Keatinge</v>
      </c>
      <c r="X248" s="5" t="str">
        <f>IF('Master List'!AF248="", "Supervisor to be confirmed", 'Master List'!AF248)</f>
        <v>Dr Rob Perry</v>
      </c>
      <c r="Y248" s="3" t="str">
        <f>'Master List'!AI248</f>
        <v>Ysbyty Gwynedd</v>
      </c>
      <c r="Z248" s="3" t="str">
        <f>VLOOKUP(Y248, 'CWM &amp; Location'!B:D, 3, FALSE)</f>
        <v>Bangor</v>
      </c>
      <c r="AA248" s="3" t="str">
        <f>IF('Master List'!AK248="", 'Master List'!AJ248, CONCATENATE('Master List'!AJ248, " / ", 'Master List'!AK248))</f>
        <v>Emergency Medicine</v>
      </c>
      <c r="AB248" s="3" t="str">
        <f>'Master List'!AL248</f>
        <v>Dr Rob Perry</v>
      </c>
      <c r="AC248" s="3" t="str">
        <f>'Master List'!AO248</f>
        <v>Cefni Hospital</v>
      </c>
      <c r="AD248" s="5" t="str">
        <f>VLOOKUP(AC248, 'CWM &amp; Location'!B:D, 3, FALSE)</f>
        <v>Llangefni</v>
      </c>
      <c r="AE248" s="3" t="str">
        <f>IF('Master List'!AQ248="", 'Master List'!AP248, CONCATENATE('Master List'!AP248, " / ", 'Master List'!AQ248))</f>
        <v>General Psychiatry / Adult Psychiatry</v>
      </c>
      <c r="AF248" s="3" t="str">
        <f>'Master List'!AR248</f>
        <v>Dr Erik Van Diepen</v>
      </c>
      <c r="AG248" s="3" t="str">
        <f>'Master List'!AU248</f>
        <v>Ysbyty Gwynedd</v>
      </c>
      <c r="AH248" s="3" t="str">
        <f>VLOOKUP(AG248, 'CWM &amp; Location'!B:D, 3, FALSE)</f>
        <v>Bangor</v>
      </c>
      <c r="AI248" s="3" t="str">
        <f>IF('Master List'!AW248="", 'Master List'!AV248, CONCATENATE('Master List'!AV248, " / ", 'Master List'!AW248))</f>
        <v>Intensive Care Medicine</v>
      </c>
      <c r="AJ248" s="3" t="str">
        <f>'Master List'!AX248</f>
        <v>Dr Chris Thorpe</v>
      </c>
      <c r="AK248" s="5" t="str">
        <f>IF('Master List'!BA248="", "", 'Master List'!BA248)</f>
        <v/>
      </c>
      <c r="AL248" s="5" t="str">
        <f>IF(AK248="", "", VLOOKUP(AK248, 'CWM &amp; Location'!B:D, 3, FALSE))</f>
        <v/>
      </c>
      <c r="AM248" s="5" t="str">
        <f>IF('Master List'!BB248="", "", 'Master List'!BB248)</f>
        <v/>
      </c>
      <c r="AN248" s="5" t="str">
        <f>IF('Master List'!BC248="", "", 'Master List'!BC248)</f>
        <v/>
      </c>
    </row>
    <row r="249" spans="1:40" ht="29.25" customHeight="1" x14ac:dyDescent="0.25">
      <c r="A249" s="3" t="str">
        <f>'Master List'!A249</f>
        <v>LIFT</v>
      </c>
      <c r="B249" s="3" t="str">
        <f>'Master List'!D249</f>
        <v>LFP/7A1W/083b</v>
      </c>
      <c r="C249" s="3" t="str">
        <f>'Master List'!E249</f>
        <v>WAL/FP/083b</v>
      </c>
      <c r="D249" s="4">
        <v>1</v>
      </c>
      <c r="E249" s="71" t="str">
        <f>CONCATENATE("F1: ",J249,", ",N249,", ",R249,IF(V249="","",", "),IF(V249="","",V249),IF(V249="",""," ("),IF(V249="","",'Master List'!B249),IF(V249="","",")")," | F2: ",AA249,", ",AE249,", ",AI249,IF(AM249="","",", "),IF(AM249="","",AM249),IF(AM249="",""," ("),IF(AM249="","",'Master List'!C249),IF(AM249="","",")"))</f>
        <v>F1: General (Internal) Medicine / Respiratory Medicine, General (Internal) Medicine / Geriatric Medicine, General Surgery / Colorectal Surgery, General Practice (LIFT) | F2: Intensive Care Medicine, Emergency Medicine, General Psychiatry / Adult Psychiatry</v>
      </c>
      <c r="F249" s="5" t="str">
        <f>'Master List'!H249</f>
        <v>Betsi Cadwaladr University Health Board</v>
      </c>
      <c r="G249" s="5" t="str">
        <f>'Master List'!F249</f>
        <v>Dr James Rigby</v>
      </c>
      <c r="H249" s="3" t="str">
        <f>'Master List'!I249</f>
        <v>Ysbyty Gwynedd</v>
      </c>
      <c r="I249" s="3" t="str">
        <f>VLOOKUP(H249, 'CWM &amp; Location'!B:D, 3, FALSE)</f>
        <v>Bangor</v>
      </c>
      <c r="J249" s="3" t="str">
        <f>IF('Master List'!K249="", 'Master List'!J249, CONCATENATE('Master List'!J249, " / ", 'Master List'!K249))</f>
        <v>General (Internal) Medicine / Respiratory Medicine</v>
      </c>
      <c r="K249" s="3" t="str">
        <f>'Master List'!L249</f>
        <v xml:space="preserve">Dr Damian McKeon </v>
      </c>
      <c r="L249" s="3" t="str">
        <f>'Master List'!O249</f>
        <v>Ysbyty Gwynedd</v>
      </c>
      <c r="M249" s="3" t="str">
        <f>VLOOKUP(L249, 'CWM &amp; Location'!B:D, 3, FALSE)</f>
        <v>Bangor</v>
      </c>
      <c r="N249" s="3" t="str">
        <f>IF('Master List'!Q249="", 'Master List'!P249, CONCATENATE('Master List'!P249, " / ", 'Master List'!Q249))</f>
        <v>General (Internal) Medicine / Geriatric Medicine</v>
      </c>
      <c r="O249" s="3" t="str">
        <f>'Master List'!R249</f>
        <v xml:space="preserve">Dr Sion Jones </v>
      </c>
      <c r="P249" s="3" t="str">
        <f>'Master List'!U249</f>
        <v>Ysbyty Gwynedd</v>
      </c>
      <c r="Q249" s="3" t="str">
        <f>VLOOKUP(P249, 'CWM &amp; Location'!B:D, 3, FALSE)</f>
        <v>Bangor</v>
      </c>
      <c r="R249" s="3" t="str">
        <f>IF('Master List'!W249="", 'Master List'!V249, CONCATENATE('Master List'!V249, " / ", 'Master List'!W249))</f>
        <v>General Surgery / Colorectal Surgery</v>
      </c>
      <c r="S249" s="3" t="str">
        <f>'Master List'!X249</f>
        <v xml:space="preserve">Mr Edgar Gelber </v>
      </c>
      <c r="T249" s="5" t="str">
        <f>IF('Master List'!AA249="", "", 'Master List'!AA249)</f>
        <v>Felinheli &amp; Porthaethwy Surgery</v>
      </c>
      <c r="U249" s="5" t="str">
        <f>IF(T249="", "", VLOOKUP(T249, 'CWM &amp; Location'!B:D, 3, FALSE))</f>
        <v>Y Felinheli</v>
      </c>
      <c r="V249" s="5" t="str">
        <f>IF('Master List'!AB249="", "", 'Master List'!AB249)</f>
        <v>General Practice</v>
      </c>
      <c r="W249" s="5" t="str">
        <f>IF('Master List'!AC249="", "", 'Master List'!AC249)</f>
        <v>Dr James Rigby</v>
      </c>
      <c r="X249" s="5" t="str">
        <f>IF('Master List'!AF249="", "Supervisor to be confirmed", 'Master List'!AF249)</f>
        <v>Dr Chris Thorpe</v>
      </c>
      <c r="Y249" s="3" t="str">
        <f>'Master List'!AI249</f>
        <v>Ysbyty Gwynedd</v>
      </c>
      <c r="Z249" s="3" t="str">
        <f>VLOOKUP(Y249, 'CWM &amp; Location'!B:D, 3, FALSE)</f>
        <v>Bangor</v>
      </c>
      <c r="AA249" s="3" t="str">
        <f>IF('Master List'!AK249="", 'Master List'!AJ249, CONCATENATE('Master List'!AJ249, " / ", 'Master List'!AK249))</f>
        <v>Intensive Care Medicine</v>
      </c>
      <c r="AB249" s="3" t="str">
        <f>'Master List'!AL249</f>
        <v>Dr Chris Thorpe</v>
      </c>
      <c r="AC249" s="3" t="str">
        <f>'Master List'!AO249</f>
        <v>Ysbyty Gwynedd</v>
      </c>
      <c r="AD249" s="5" t="str">
        <f>VLOOKUP(AC249, 'CWM &amp; Location'!B:D, 3, FALSE)</f>
        <v>Bangor</v>
      </c>
      <c r="AE249" s="3" t="str">
        <f>IF('Master List'!AQ249="", 'Master List'!AP249, CONCATENATE('Master List'!AP249, " / ", 'Master List'!AQ249))</f>
        <v>Emergency Medicine</v>
      </c>
      <c r="AF249" s="3" t="str">
        <f>'Master List'!AR249</f>
        <v>Dr Rob Perry</v>
      </c>
      <c r="AG249" s="3" t="str">
        <f>'Master List'!AU249</f>
        <v>Cefni Hospital</v>
      </c>
      <c r="AH249" s="3" t="str">
        <f>VLOOKUP(AG249, 'CWM &amp; Location'!B:D, 3, FALSE)</f>
        <v>Llangefni</v>
      </c>
      <c r="AI249" s="3" t="str">
        <f>IF('Master List'!AW249="", 'Master List'!AV249, CONCATENATE('Master List'!AV249, " / ", 'Master List'!AW249))</f>
        <v>General Psychiatry / Adult Psychiatry</v>
      </c>
      <c r="AJ249" s="3" t="str">
        <f>'Master List'!AX249</f>
        <v>Dr Erik Van Diepen</v>
      </c>
      <c r="AK249" s="5" t="str">
        <f>IF('Master List'!BA249="", "", 'Master List'!BA249)</f>
        <v/>
      </c>
      <c r="AL249" s="5" t="str">
        <f>IF(AK249="", "", VLOOKUP(AK249, 'CWM &amp; Location'!B:D, 3, FALSE))</f>
        <v/>
      </c>
      <c r="AM249" s="5" t="str">
        <f>IF('Master List'!BB249="", "", 'Master List'!BB249)</f>
        <v/>
      </c>
      <c r="AN249" s="5" t="str">
        <f>IF('Master List'!BC249="", "", 'Master List'!BC249)</f>
        <v/>
      </c>
    </row>
    <row r="250" spans="1:40" ht="29.25" customHeight="1" x14ac:dyDescent="0.25">
      <c r="A250" s="3" t="str">
        <f>'Master List'!A250</f>
        <v>LIFT</v>
      </c>
      <c r="B250" s="3" t="str">
        <f>'Master List'!D250</f>
        <v>LFP/7A1W/083c</v>
      </c>
      <c r="C250" s="3" t="str">
        <f>'Master List'!E250</f>
        <v>WAL/FP/083c</v>
      </c>
      <c r="D250" s="4">
        <v>1</v>
      </c>
      <c r="E250" s="71" t="str">
        <f>CONCATENATE("F1: ",J250,", ",N250,", ",R250,IF(V250="","",", "),IF(V250="","",V250),IF(V250="",""," ("),IF(V250="","",'Master List'!B250),IF(V250="","",")")," | F2: ",AA250,", ",AE250,", ",AI250,IF(AM250="","",", "),IF(AM250="","",AM250),IF(AM250="",""," ("),IF(AM250="","",'Master List'!C250),IF(AM250="","",")"))</f>
        <v>F1: General Surgery / Colorectal Surgery, General (Internal) Medicine / Respiratory Medicine, General (Internal) Medicine / Geriatric Medicine, General Practice (LIFT) | F2: General Psychiatry / Adult Psychiatry, Intensive Care Medicine, Emergency Medicine</v>
      </c>
      <c r="F250" s="5" t="str">
        <f>'Master List'!H250</f>
        <v>Betsi Cadwaladr University Health Board</v>
      </c>
      <c r="G250" s="5" t="str">
        <f>'Master List'!F250</f>
        <v>Supervisor to be confirmed</v>
      </c>
      <c r="H250" s="3" t="str">
        <f>'Master List'!I250</f>
        <v>Ysbyty Gwynedd</v>
      </c>
      <c r="I250" s="3" t="str">
        <f>VLOOKUP(H250, 'CWM &amp; Location'!B:D, 3, FALSE)</f>
        <v>Bangor</v>
      </c>
      <c r="J250" s="3" t="str">
        <f>IF('Master List'!K250="", 'Master List'!J250, CONCATENATE('Master List'!J250, " / ", 'Master List'!K250))</f>
        <v>General Surgery / Colorectal Surgery</v>
      </c>
      <c r="K250" s="3" t="str">
        <f>'Master List'!L250</f>
        <v xml:space="preserve">Mr Edgar Gelber </v>
      </c>
      <c r="L250" s="3" t="str">
        <f>'Master List'!O250</f>
        <v>Ysbyty Gwynedd</v>
      </c>
      <c r="M250" s="3" t="str">
        <f>VLOOKUP(L250, 'CWM &amp; Location'!B:D, 3, FALSE)</f>
        <v>Bangor</v>
      </c>
      <c r="N250" s="3" t="str">
        <f>IF('Master List'!Q250="", 'Master List'!P250, CONCATENATE('Master List'!P250, " / ", 'Master List'!Q250))</f>
        <v>General (Internal) Medicine / Respiratory Medicine</v>
      </c>
      <c r="O250" s="3" t="str">
        <f>'Master List'!R250</f>
        <v xml:space="preserve">Dr Damian McKeon </v>
      </c>
      <c r="P250" s="3" t="str">
        <f>'Master List'!U250</f>
        <v>Ysbyty Gwynedd</v>
      </c>
      <c r="Q250" s="3" t="str">
        <f>VLOOKUP(P250, 'CWM &amp; Location'!B:D, 3, FALSE)</f>
        <v>Bangor</v>
      </c>
      <c r="R250" s="3" t="str">
        <f>IF('Master List'!W250="", 'Master List'!V250, CONCATENATE('Master List'!V250, " / ", 'Master List'!W250))</f>
        <v>General (Internal) Medicine / Geriatric Medicine</v>
      </c>
      <c r="S250" s="3" t="str">
        <f>'Master List'!X250</f>
        <v xml:space="preserve">Dr Sion Jones </v>
      </c>
      <c r="T250" s="5" t="str">
        <f>IF('Master List'!AA250="", "", 'Master List'!AA250)</f>
        <v>Felinheli &amp; Porthaethwy Surgery</v>
      </c>
      <c r="U250" s="5" t="str">
        <f>IF(T250="", "", VLOOKUP(T250, 'CWM &amp; Location'!B:D, 3, FALSE))</f>
        <v>Y Felinheli</v>
      </c>
      <c r="V250" s="5" t="str">
        <f>IF('Master List'!AB250="", "", 'Master List'!AB250)</f>
        <v>General Practice</v>
      </c>
      <c r="W250" s="5" t="str">
        <f>IF('Master List'!AC250="", "", 'Master List'!AC250)</f>
        <v>Dr James Rigby</v>
      </c>
      <c r="X250" s="5" t="str">
        <f>IF('Master List'!AF250="", "Supervisor to be confirmed", 'Master List'!AF250)</f>
        <v>Dr Erik Van Diepen</v>
      </c>
      <c r="Y250" s="3" t="str">
        <f>'Master List'!AI250</f>
        <v>Cefni Hospital</v>
      </c>
      <c r="Z250" s="3" t="str">
        <f>VLOOKUP(Y250, 'CWM &amp; Location'!B:D, 3, FALSE)</f>
        <v>Llangefni</v>
      </c>
      <c r="AA250" s="3" t="str">
        <f>IF('Master List'!AK250="", 'Master List'!AJ250, CONCATENATE('Master List'!AJ250, " / ", 'Master List'!AK250))</f>
        <v>General Psychiatry / Adult Psychiatry</v>
      </c>
      <c r="AB250" s="3" t="str">
        <f>'Master List'!AL250</f>
        <v>Dr Erik Van Diepen</v>
      </c>
      <c r="AC250" s="3" t="str">
        <f>'Master List'!AO250</f>
        <v>Ysbyty Gwynedd</v>
      </c>
      <c r="AD250" s="5" t="str">
        <f>VLOOKUP(AC250, 'CWM &amp; Location'!B:D, 3, FALSE)</f>
        <v>Bangor</v>
      </c>
      <c r="AE250" s="3" t="str">
        <f>IF('Master List'!AQ250="", 'Master List'!AP250, CONCATENATE('Master List'!AP250, " / ", 'Master List'!AQ250))</f>
        <v>Intensive Care Medicine</v>
      </c>
      <c r="AF250" s="3" t="str">
        <f>'Master List'!AR250</f>
        <v>Dr Chris Thorpe</v>
      </c>
      <c r="AG250" s="3" t="str">
        <f>'Master List'!AU250</f>
        <v>Ysbyty Gwynedd</v>
      </c>
      <c r="AH250" s="3" t="str">
        <f>VLOOKUP(AG250, 'CWM &amp; Location'!B:D, 3, FALSE)</f>
        <v>Bangor</v>
      </c>
      <c r="AI250" s="3" t="str">
        <f>IF('Master List'!AW250="", 'Master List'!AV250, CONCATENATE('Master List'!AV250, " / ", 'Master List'!AW250))</f>
        <v>Emergency Medicine</v>
      </c>
      <c r="AJ250" s="3" t="str">
        <f>'Master List'!AX250</f>
        <v>Dr Rob Perry</v>
      </c>
      <c r="AK250" s="5" t="str">
        <f>IF('Master List'!BA250="", "", 'Master List'!BA250)</f>
        <v/>
      </c>
      <c r="AL250" s="5" t="str">
        <f>IF(AK250="", "", VLOOKUP(AK250, 'CWM &amp; Location'!B:D, 3, FALSE))</f>
        <v/>
      </c>
      <c r="AM250" s="5" t="str">
        <f>IF('Master List'!BB250="", "", 'Master List'!BB250)</f>
        <v/>
      </c>
      <c r="AN250" s="5" t="str">
        <f>IF('Master List'!BC250="", "", 'Master List'!BC250)</f>
        <v/>
      </c>
    </row>
    <row r="251" spans="1:40" ht="29.25" customHeight="1" x14ac:dyDescent="0.25">
      <c r="A251" s="3" t="str">
        <f>'Master List'!A251</f>
        <v>FP</v>
      </c>
      <c r="B251" s="3" t="str">
        <f>'Master List'!D251</f>
        <v>FP/7A1W/084a</v>
      </c>
      <c r="C251" s="3" t="str">
        <f>'Master List'!E251</f>
        <v>WAL/FP/084a</v>
      </c>
      <c r="D251" s="4">
        <v>1</v>
      </c>
      <c r="E251" s="71" t="str">
        <f>CONCATENATE("F1: ",J251,", ",N251,", ",R251,IF(V251="","",", "),IF(V251="","",V251),IF(V251="",""," ("),IF(V251="","",'Master List'!B251),IF(V251="","",")")," | F2: ",AA251,", ",AE251,", ",AI251,IF(AM251="","",", "),IF(AM251="","",AM251),IF(AM251="",""," ("),IF(AM251="","",'Master List'!C251),IF(AM251="","",")"))</f>
        <v>F1: General (Internal) Medicine / Respiratory Medicine, General Surgery / Colorectal Surgery, General (Internal) Medicine / Renal Medicine | F2: Medical Oncology / Haematology &amp; Palliative Medicine, Acute Internal Medicine, General Practice</v>
      </c>
      <c r="F251" s="5" t="str">
        <f>'Master List'!H251</f>
        <v>Betsi Cadwaladr University Health Board</v>
      </c>
      <c r="G251" s="5" t="str">
        <f>'Master List'!F251</f>
        <v>Dr Nicole Skehan</v>
      </c>
      <c r="H251" s="3" t="str">
        <f>'Master List'!I251</f>
        <v>Ysbyty Gwynedd</v>
      </c>
      <c r="I251" s="3" t="str">
        <f>VLOOKUP(H251, 'CWM &amp; Location'!B:D, 3, FALSE)</f>
        <v>Bangor</v>
      </c>
      <c r="J251" s="3" t="str">
        <f>IF('Master List'!K251="", 'Master List'!J251, CONCATENATE('Master List'!J251, " / ", 'Master List'!K251))</f>
        <v>General (Internal) Medicine / Respiratory Medicine</v>
      </c>
      <c r="K251" s="3" t="str">
        <f>'Master List'!L251</f>
        <v>Dr Nicole Skehan</v>
      </c>
      <c r="L251" s="3" t="str">
        <f>'Master List'!O251</f>
        <v>Ysbyty Gwynedd</v>
      </c>
      <c r="M251" s="3" t="str">
        <f>VLOOKUP(L251, 'CWM &amp; Location'!B:D, 3, FALSE)</f>
        <v>Bangor</v>
      </c>
      <c r="N251" s="3" t="str">
        <f>IF('Master List'!Q251="", 'Master List'!P251, CONCATENATE('Master List'!P251, " / ", 'Master List'!Q251))</f>
        <v>General Surgery / Colorectal Surgery</v>
      </c>
      <c r="O251" s="3" t="str">
        <f>'Master List'!R251</f>
        <v xml:space="preserve">Mr Baber Chaudhary </v>
      </c>
      <c r="P251" s="3" t="str">
        <f>'Master List'!U251</f>
        <v>Ysbyty Gwynedd</v>
      </c>
      <c r="Q251" s="3" t="str">
        <f>VLOOKUP(P251, 'CWM &amp; Location'!B:D, 3, FALSE)</f>
        <v>Bangor</v>
      </c>
      <c r="R251" s="3" t="str">
        <f>IF('Master List'!W251="", 'Master List'!V251, CONCATENATE('Master List'!V251, " / ", 'Master List'!W251))</f>
        <v>General (Internal) Medicine / Renal Medicine</v>
      </c>
      <c r="S251" s="3" t="str">
        <f>'Master List'!X251</f>
        <v>Dr Fawad Muhammad</v>
      </c>
      <c r="T251" s="5" t="str">
        <f>IF('Master List'!AA251="", "", 'Master List'!AA251)</f>
        <v/>
      </c>
      <c r="U251" s="5" t="str">
        <f>IF(T251="", "", VLOOKUP(T251, 'CWM &amp; Location'!B:D, 3, FALSE))</f>
        <v/>
      </c>
      <c r="V251" s="5" t="str">
        <f>IF('Master List'!AB251="", "", 'Master List'!AB251)</f>
        <v/>
      </c>
      <c r="W251" s="5" t="str">
        <f>IF('Master List'!AC251="", "", 'Master List'!AC251)</f>
        <v/>
      </c>
      <c r="X251" s="5" t="str">
        <f>IF('Master List'!AF251="", "Supervisor to be confirmed", 'Master List'!AF251)</f>
        <v>Dr Anna Mullard</v>
      </c>
      <c r="Y251" s="3" t="str">
        <f>'Master List'!AI251</f>
        <v>Ysbyty Gwynedd</v>
      </c>
      <c r="Z251" s="3" t="str">
        <f>VLOOKUP(Y251, 'CWM &amp; Location'!B:D, 3, FALSE)</f>
        <v>Bangor</v>
      </c>
      <c r="AA251" s="3" t="str">
        <f>IF('Master List'!AK251="", 'Master List'!AJ251, CONCATENATE('Master List'!AJ251, " / ", 'Master List'!AK251))</f>
        <v>Medical Oncology / Haematology &amp; Palliative Medicine</v>
      </c>
      <c r="AB251" s="3" t="str">
        <f>'Master List'!AL251</f>
        <v>Dr Anna Mullard</v>
      </c>
      <c r="AC251" s="3" t="str">
        <f>'Master List'!AO251</f>
        <v>Ysbyty Gwynedd</v>
      </c>
      <c r="AD251" s="5" t="str">
        <f>VLOOKUP(AC251, 'CWM &amp; Location'!B:D, 3, FALSE)</f>
        <v>Bangor</v>
      </c>
      <c r="AE251" s="3" t="str">
        <f>IF('Master List'!AQ251="", 'Master List'!AP251, CONCATENATE('Master List'!AP251, " / ", 'Master List'!AQ251))</f>
        <v>Acute Internal Medicine</v>
      </c>
      <c r="AF251" s="3" t="str">
        <f>'Master List'!AR251</f>
        <v>Dr Christian Subbe</v>
      </c>
      <c r="AG251" s="3" t="str">
        <f>'Master List'!AU251</f>
        <v>Meddygfa Hafan Iechyd</v>
      </c>
      <c r="AH251" s="3" t="str">
        <f>VLOOKUP(AG251, 'CWM &amp; Location'!B:D, 3, FALSE)</f>
        <v>Caernarfon</v>
      </c>
      <c r="AI251" s="3" t="str">
        <f>IF('Master List'!AW251="", 'Master List'!AV251, CONCATENATE('Master List'!AV251, " / ", 'Master List'!AW251))</f>
        <v>General Practice</v>
      </c>
      <c r="AJ251" s="3" t="str">
        <f>'Master List'!AX251</f>
        <v xml:space="preserve">Dr Gwenllian Jones </v>
      </c>
      <c r="AK251" s="5" t="str">
        <f>IF('Master List'!BA251="", "", 'Master List'!BA251)</f>
        <v/>
      </c>
      <c r="AL251" s="5" t="str">
        <f>IF(AK251="", "", VLOOKUP(AK251, 'CWM &amp; Location'!B:D, 3, FALSE))</f>
        <v/>
      </c>
      <c r="AM251" s="5" t="str">
        <f>IF('Master List'!BB251="", "", 'Master List'!BB251)</f>
        <v/>
      </c>
      <c r="AN251" s="5" t="str">
        <f>IF('Master List'!BC251="", "", 'Master List'!BC251)</f>
        <v/>
      </c>
    </row>
    <row r="252" spans="1:40" ht="29.25" customHeight="1" x14ac:dyDescent="0.25">
      <c r="A252" s="3" t="str">
        <f>'Master List'!A252</f>
        <v>FP</v>
      </c>
      <c r="B252" s="3" t="str">
        <f>'Master List'!D252</f>
        <v>FP/7A1W/084b</v>
      </c>
      <c r="C252" s="3" t="str">
        <f>'Master List'!E252</f>
        <v>WAL/FP/084b</v>
      </c>
      <c r="D252" s="4">
        <v>1</v>
      </c>
      <c r="E252" s="71" t="str">
        <f>CONCATENATE("F1: ",J252,", ",N252,", ",R252,IF(V252="","",", "),IF(V252="","",V252),IF(V252="",""," ("),IF(V252="","",'Master List'!B252),IF(V252="","",")")," | F2: ",AA252,", ",AE252,", ",AI252,IF(AM252="","",", "),IF(AM252="","",AM252),IF(AM252="",""," ("),IF(AM252="","",'Master List'!C252),IF(AM252="","",")"))</f>
        <v>F1: General (Internal) Medicine / Renal Medicine, General (Internal) Medicine / Respiratory Medicine, General Surgery / Colorectal Surgery | F2: General Practice, Medical Oncology / Haematology &amp; Palliative Medicine, Acute Internal Medicine</v>
      </c>
      <c r="F252" s="5" t="str">
        <f>'Master List'!H252</f>
        <v>Betsi Cadwaladr University Health Board</v>
      </c>
      <c r="G252" s="5" t="str">
        <f>'Master List'!F252</f>
        <v>Dr Fawad Muhammad</v>
      </c>
      <c r="H252" s="3" t="str">
        <f>'Master List'!I252</f>
        <v>Ysbyty Gwynedd</v>
      </c>
      <c r="I252" s="3" t="str">
        <f>VLOOKUP(H252, 'CWM &amp; Location'!B:D, 3, FALSE)</f>
        <v>Bangor</v>
      </c>
      <c r="J252" s="3" t="str">
        <f>IF('Master List'!K252="", 'Master List'!J252, CONCATENATE('Master List'!J252, " / ", 'Master List'!K252))</f>
        <v>General (Internal) Medicine / Renal Medicine</v>
      </c>
      <c r="K252" s="3" t="str">
        <f>'Master List'!L252</f>
        <v>Dr Fawad Muhammad</v>
      </c>
      <c r="L252" s="3" t="str">
        <f>'Master List'!O252</f>
        <v>Ysbyty Gwynedd</v>
      </c>
      <c r="M252" s="3" t="str">
        <f>VLOOKUP(L252, 'CWM &amp; Location'!B:D, 3, FALSE)</f>
        <v>Bangor</v>
      </c>
      <c r="N252" s="3" t="str">
        <f>IF('Master List'!Q252="", 'Master List'!P252, CONCATENATE('Master List'!P252, " / ", 'Master List'!Q252))</f>
        <v>General (Internal) Medicine / Respiratory Medicine</v>
      </c>
      <c r="O252" s="3" t="str">
        <f>'Master List'!R252</f>
        <v>Dr Nicole Skehan</v>
      </c>
      <c r="P252" s="3" t="str">
        <f>'Master List'!U252</f>
        <v>Ysbyty Gwynedd</v>
      </c>
      <c r="Q252" s="3" t="str">
        <f>VLOOKUP(P252, 'CWM &amp; Location'!B:D, 3, FALSE)</f>
        <v>Bangor</v>
      </c>
      <c r="R252" s="3" t="str">
        <f>IF('Master List'!W252="", 'Master List'!V252, CONCATENATE('Master List'!V252, " / ", 'Master List'!W252))</f>
        <v>General Surgery / Colorectal Surgery</v>
      </c>
      <c r="S252" s="3" t="str">
        <f>'Master List'!X252</f>
        <v xml:space="preserve">Mr Baber Chaudhary </v>
      </c>
      <c r="T252" s="5" t="str">
        <f>IF('Master List'!AA252="", "", 'Master List'!AA252)</f>
        <v/>
      </c>
      <c r="U252" s="5" t="str">
        <f>IF(T252="", "", VLOOKUP(T252, 'CWM &amp; Location'!B:D, 3, FALSE))</f>
        <v/>
      </c>
      <c r="V252" s="5" t="str">
        <f>IF('Master List'!AB252="", "", 'Master List'!AB252)</f>
        <v/>
      </c>
      <c r="W252" s="5" t="str">
        <f>IF('Master List'!AC252="", "", 'Master List'!AC252)</f>
        <v/>
      </c>
      <c r="X252" s="5" t="str">
        <f>IF('Master List'!AF252="", "Supervisor to be confirmed", 'Master List'!AF252)</f>
        <v xml:space="preserve">Dr Gwenllian Jones </v>
      </c>
      <c r="Y252" s="3" t="str">
        <f>'Master List'!AI252</f>
        <v>Meddygfa Hafan Iechyd</v>
      </c>
      <c r="Z252" s="3" t="str">
        <f>VLOOKUP(Y252, 'CWM &amp; Location'!B:D, 3, FALSE)</f>
        <v>Caernarfon</v>
      </c>
      <c r="AA252" s="3" t="str">
        <f>IF('Master List'!AK252="", 'Master List'!AJ252, CONCATENATE('Master List'!AJ252, " / ", 'Master List'!AK252))</f>
        <v>General Practice</v>
      </c>
      <c r="AB252" s="3" t="str">
        <f>'Master List'!AL252</f>
        <v xml:space="preserve">Dr Gwenllian Jones </v>
      </c>
      <c r="AC252" s="3" t="str">
        <f>'Master List'!AO252</f>
        <v>Ysbyty Gwynedd</v>
      </c>
      <c r="AD252" s="5" t="str">
        <f>VLOOKUP(AC252, 'CWM &amp; Location'!B:D, 3, FALSE)</f>
        <v>Bangor</v>
      </c>
      <c r="AE252" s="3" t="str">
        <f>IF('Master List'!AQ252="", 'Master List'!AP252, CONCATENATE('Master List'!AP252, " / ", 'Master List'!AQ252))</f>
        <v>Medical Oncology / Haematology &amp; Palliative Medicine</v>
      </c>
      <c r="AF252" s="3" t="str">
        <f>'Master List'!AR252</f>
        <v>Dr Anna Mullard</v>
      </c>
      <c r="AG252" s="3" t="str">
        <f>'Master List'!AU252</f>
        <v>Ysbyty Gwynedd</v>
      </c>
      <c r="AH252" s="3" t="str">
        <f>VLOOKUP(AG252, 'CWM &amp; Location'!B:D, 3, FALSE)</f>
        <v>Bangor</v>
      </c>
      <c r="AI252" s="3" t="str">
        <f>IF('Master List'!AW252="", 'Master List'!AV252, CONCATENATE('Master List'!AV252, " / ", 'Master List'!AW252))</f>
        <v>Acute Internal Medicine</v>
      </c>
      <c r="AJ252" s="3" t="str">
        <f>'Master List'!AX252</f>
        <v>Dr Christian Subbe</v>
      </c>
      <c r="AK252" s="5" t="str">
        <f>IF('Master List'!BA252="", "", 'Master List'!BA252)</f>
        <v/>
      </c>
      <c r="AL252" s="5" t="str">
        <f>IF(AK252="", "", VLOOKUP(AK252, 'CWM &amp; Location'!B:D, 3, FALSE))</f>
        <v/>
      </c>
      <c r="AM252" s="5" t="str">
        <f>IF('Master List'!BB252="", "", 'Master List'!BB252)</f>
        <v/>
      </c>
      <c r="AN252" s="5" t="str">
        <f>IF('Master List'!BC252="", "", 'Master List'!BC252)</f>
        <v/>
      </c>
    </row>
    <row r="253" spans="1:40" ht="29.25" customHeight="1" x14ac:dyDescent="0.25">
      <c r="A253" s="3" t="str">
        <f>'Master List'!A253</f>
        <v>FP</v>
      </c>
      <c r="B253" s="3" t="str">
        <f>'Master List'!D253</f>
        <v>FP/7A1W/084c</v>
      </c>
      <c r="C253" s="3" t="str">
        <f>'Master List'!E253</f>
        <v>WAL/FP/084c</v>
      </c>
      <c r="D253" s="4">
        <v>1</v>
      </c>
      <c r="E253" s="71" t="str">
        <f>CONCATENATE("F1: ",J253,", ",N253,", ",R253,IF(V253="","",", "),IF(V253="","",V253),IF(V253="",""," ("),IF(V253="","",'Master List'!B253),IF(V253="","",")")," | F2: ",AA253,", ",AE253,", ",AI253,IF(AM253="","",", "),IF(AM253="","",AM253),IF(AM253="",""," ("),IF(AM253="","",'Master List'!C253),IF(AM253="","",")"))</f>
        <v>F1: General Surgery / Colorectal Surgery, General (Internal) Medicine / Renal Medicine, General (Internal) Medicine / Respiratory Medicine | F2: Acute Internal Medicine, General Practice, Medical Oncology / Haematology &amp; Palliative Medicine</v>
      </c>
      <c r="F253" s="5" t="str">
        <f>'Master List'!H253</f>
        <v>Betsi Cadwaladr University Health Board</v>
      </c>
      <c r="G253" s="5" t="str">
        <f>'Master List'!F253</f>
        <v xml:space="preserve">Mr Baber Chaudhary </v>
      </c>
      <c r="H253" s="3" t="str">
        <f>'Master List'!I253</f>
        <v>Ysbyty Gwynedd</v>
      </c>
      <c r="I253" s="3" t="str">
        <f>VLOOKUP(H253, 'CWM &amp; Location'!B:D, 3, FALSE)</f>
        <v>Bangor</v>
      </c>
      <c r="J253" s="3" t="str">
        <f>IF('Master List'!K253="", 'Master List'!J253, CONCATENATE('Master List'!J253, " / ", 'Master List'!K253))</f>
        <v>General Surgery / Colorectal Surgery</v>
      </c>
      <c r="K253" s="3" t="str">
        <f>'Master List'!L253</f>
        <v xml:space="preserve">Mr Baber Chaudhary </v>
      </c>
      <c r="L253" s="3" t="str">
        <f>'Master List'!O253</f>
        <v>Ysbyty Gwynedd</v>
      </c>
      <c r="M253" s="3" t="str">
        <f>VLOOKUP(L253, 'CWM &amp; Location'!B:D, 3, FALSE)</f>
        <v>Bangor</v>
      </c>
      <c r="N253" s="3" t="str">
        <f>IF('Master List'!Q253="", 'Master List'!P253, CONCATENATE('Master List'!P253, " / ", 'Master List'!Q253))</f>
        <v>General (Internal) Medicine / Renal Medicine</v>
      </c>
      <c r="O253" s="3" t="str">
        <f>'Master List'!R253</f>
        <v>Dr Fawad Muhammad</v>
      </c>
      <c r="P253" s="3" t="str">
        <f>'Master List'!U253</f>
        <v>Ysbyty Gwynedd</v>
      </c>
      <c r="Q253" s="3" t="str">
        <f>VLOOKUP(P253, 'CWM &amp; Location'!B:D, 3, FALSE)</f>
        <v>Bangor</v>
      </c>
      <c r="R253" s="3" t="str">
        <f>IF('Master List'!W253="", 'Master List'!V253, CONCATENATE('Master List'!V253, " / ", 'Master List'!W253))</f>
        <v>General (Internal) Medicine / Respiratory Medicine</v>
      </c>
      <c r="S253" s="3" t="str">
        <f>'Master List'!X253</f>
        <v>Dr Nicole Skehan</v>
      </c>
      <c r="T253" s="5" t="str">
        <f>IF('Master List'!AA253="", "", 'Master List'!AA253)</f>
        <v/>
      </c>
      <c r="U253" s="5" t="str">
        <f>IF(T253="", "", VLOOKUP(T253, 'CWM &amp; Location'!B:D, 3, FALSE))</f>
        <v/>
      </c>
      <c r="V253" s="5" t="str">
        <f>IF('Master List'!AB253="", "", 'Master List'!AB253)</f>
        <v/>
      </c>
      <c r="W253" s="5" t="str">
        <f>IF('Master List'!AC253="", "", 'Master List'!AC253)</f>
        <v/>
      </c>
      <c r="X253" s="5" t="str">
        <f>IF('Master List'!AF253="", "Supervisor to be confirmed", 'Master List'!AF253)</f>
        <v>Dr Christian Subbe</v>
      </c>
      <c r="Y253" s="3" t="str">
        <f>'Master List'!AI253</f>
        <v>Ysbyty Gwynedd</v>
      </c>
      <c r="Z253" s="3" t="str">
        <f>VLOOKUP(Y253, 'CWM &amp; Location'!B:D, 3, FALSE)</f>
        <v>Bangor</v>
      </c>
      <c r="AA253" s="3" t="str">
        <f>IF('Master List'!AK253="", 'Master List'!AJ253, CONCATENATE('Master List'!AJ253, " / ", 'Master List'!AK253))</f>
        <v>Acute Internal Medicine</v>
      </c>
      <c r="AB253" s="3" t="str">
        <f>'Master List'!AL253</f>
        <v>Dr Christian Subbe</v>
      </c>
      <c r="AC253" s="3" t="str">
        <f>'Master List'!AO253</f>
        <v>Meddygfa Hafan Iechyd</v>
      </c>
      <c r="AD253" s="5" t="str">
        <f>VLOOKUP(AC253, 'CWM &amp; Location'!B:D, 3, FALSE)</f>
        <v>Caernarfon</v>
      </c>
      <c r="AE253" s="3" t="str">
        <f>IF('Master List'!AQ253="", 'Master List'!AP253, CONCATENATE('Master List'!AP253, " / ", 'Master List'!AQ253))</f>
        <v>General Practice</v>
      </c>
      <c r="AF253" s="3" t="str">
        <f>'Master List'!AR253</f>
        <v xml:space="preserve">Dr Gwenllian Jones </v>
      </c>
      <c r="AG253" s="3" t="str">
        <f>'Master List'!AU253</f>
        <v>Ysbyty Gwynedd</v>
      </c>
      <c r="AH253" s="3" t="str">
        <f>VLOOKUP(AG253, 'CWM &amp; Location'!B:D, 3, FALSE)</f>
        <v>Bangor</v>
      </c>
      <c r="AI253" s="3" t="str">
        <f>IF('Master List'!AW253="", 'Master List'!AV253, CONCATENATE('Master List'!AV253, " / ", 'Master List'!AW253))</f>
        <v>Medical Oncology / Haematology &amp; Palliative Medicine</v>
      </c>
      <c r="AJ253" s="3" t="str">
        <f>'Master List'!AX253</f>
        <v>Dr Anna Mullard</v>
      </c>
      <c r="AK253" s="5" t="str">
        <f>IF('Master List'!BA253="", "", 'Master List'!BA253)</f>
        <v/>
      </c>
      <c r="AL253" s="5" t="str">
        <f>IF(AK253="", "", VLOOKUP(AK253, 'CWM &amp; Location'!B:D, 3, FALSE))</f>
        <v/>
      </c>
      <c r="AM253" s="5" t="str">
        <f>IF('Master List'!BB253="", "", 'Master List'!BB253)</f>
        <v/>
      </c>
      <c r="AN253" s="5" t="str">
        <f>IF('Master List'!BC253="", "", 'Master List'!BC253)</f>
        <v/>
      </c>
    </row>
    <row r="254" spans="1:40" ht="29.25" customHeight="1" x14ac:dyDescent="0.25">
      <c r="A254" s="3" t="str">
        <f>'Master List'!A254</f>
        <v>FP</v>
      </c>
      <c r="B254" s="3" t="str">
        <f>'Master List'!D254</f>
        <v>FP/7A1W/085a</v>
      </c>
      <c r="C254" s="3" t="str">
        <f>'Master List'!E254</f>
        <v>WAL/FP/085a</v>
      </c>
      <c r="D254" s="4">
        <v>1</v>
      </c>
      <c r="E254" s="71" t="str">
        <f>CONCATENATE("F1: ",J254,", ",N254,", ",R254,IF(V254="","",", "),IF(V254="","",V254),IF(V254="",""," ("),IF(V254="","",'Master List'!B254),IF(V254="","",")")," | F2: ",AA254,", ",AE254,", ",AI254,IF(AM254="","",", "),IF(AM254="","",AM254),IF(AM254="",""," ("),IF(AM254="","",'Master List'!C254),IF(AM254="","",")"))</f>
        <v>F1: General (Internal) Medicine / Renal Medicine, Urology, Cardiology | F2: General Practice, General Psychiatry, Paediatrics</v>
      </c>
      <c r="F254" s="5" t="str">
        <f>'Master List'!H254</f>
        <v>Betsi Cadwaladr University Health Board</v>
      </c>
      <c r="G254" s="5" t="str">
        <f>'Master List'!F254</f>
        <v xml:space="preserve">Dr Abdul Alejmi </v>
      </c>
      <c r="H254" s="3" t="str">
        <f>'Master List'!I254</f>
        <v>Ysbyty Gwynedd</v>
      </c>
      <c r="I254" s="3" t="str">
        <f>VLOOKUP(H254, 'CWM &amp; Location'!B:D, 3, FALSE)</f>
        <v>Bangor</v>
      </c>
      <c r="J254" s="3" t="str">
        <f>IF('Master List'!K254="", 'Master List'!J254, CONCATENATE('Master List'!J254, " / ", 'Master List'!K254))</f>
        <v>General (Internal) Medicine / Renal Medicine</v>
      </c>
      <c r="K254" s="3" t="str">
        <f>'Master List'!L254</f>
        <v xml:space="preserve">Dr Abdul Alejmi </v>
      </c>
      <c r="L254" s="3" t="str">
        <f>'Master List'!O254</f>
        <v>Ysbyty Gwynedd</v>
      </c>
      <c r="M254" s="3" t="str">
        <f>VLOOKUP(L254, 'CWM &amp; Location'!B:D, 3, FALSE)</f>
        <v>Bangor</v>
      </c>
      <c r="N254" s="3" t="str">
        <f>IF('Master List'!Q254="", 'Master List'!P254, CONCATENATE('Master List'!P254, " / ", 'Master List'!Q254))</f>
        <v>Urology</v>
      </c>
      <c r="O254" s="3" t="str">
        <f>'Master List'!R254</f>
        <v xml:space="preserve">Mr Kyriacos Alexandrou </v>
      </c>
      <c r="P254" s="3" t="str">
        <f>'Master List'!U254</f>
        <v>Ysbyty Gwynedd</v>
      </c>
      <c r="Q254" s="3" t="str">
        <f>VLOOKUP(P254, 'CWM &amp; Location'!B:D, 3, FALSE)</f>
        <v>Bangor</v>
      </c>
      <c r="R254" s="3" t="str">
        <f>IF('Master List'!W254="", 'Master List'!V254, CONCATENATE('Master List'!V254, " / ", 'Master List'!W254))</f>
        <v>Cardiology</v>
      </c>
      <c r="S254" s="3" t="str">
        <f>'Master List'!X254</f>
        <v xml:space="preserve">Dr Mark Payne </v>
      </c>
      <c r="T254" s="5" t="str">
        <f>IF('Master List'!AA254="", "", 'Master List'!AA254)</f>
        <v/>
      </c>
      <c r="U254" s="5" t="str">
        <f>IF(T254="", "", VLOOKUP(T254, 'CWM &amp; Location'!B:D, 3, FALSE))</f>
        <v/>
      </c>
      <c r="V254" s="5" t="str">
        <f>IF('Master List'!AB254="", "", 'Master List'!AB254)</f>
        <v/>
      </c>
      <c r="W254" s="5" t="str">
        <f>IF('Master List'!AC254="", "", 'Master List'!AC254)</f>
        <v/>
      </c>
      <c r="X254" s="5" t="str">
        <f>IF('Master List'!AF254="", "Supervisor to be confirmed", 'Master List'!AF254)</f>
        <v>Dr Louise Lomax</v>
      </c>
      <c r="Y254" s="3" t="str">
        <f>'Master List'!AI254</f>
        <v>Plas Menai Surgery</v>
      </c>
      <c r="Z254" s="3" t="str">
        <f>VLOOKUP(Y254, 'CWM &amp; Location'!B:D, 3, FALSE)</f>
        <v>Llanfairfechan</v>
      </c>
      <c r="AA254" s="3" t="str">
        <f>IF('Master List'!AK254="", 'Master List'!AJ254, CONCATENATE('Master List'!AJ254, " / ", 'Master List'!AK254))</f>
        <v>General Practice</v>
      </c>
      <c r="AB254" s="3" t="str">
        <f>'Master List'!AL254</f>
        <v>Dr Louise Lomax</v>
      </c>
      <c r="AC254" s="3" t="str">
        <f>'Master List'!AO254</f>
        <v>Ysbyty Gwynedd</v>
      </c>
      <c r="AD254" s="5" t="str">
        <f>VLOOKUP(AC254, 'CWM &amp; Location'!B:D, 3, FALSE)</f>
        <v>Bangor</v>
      </c>
      <c r="AE254" s="3" t="str">
        <f>IF('Master List'!AQ254="", 'Master List'!AP254, CONCATENATE('Master List'!AP254, " / ", 'Master List'!AQ254))</f>
        <v>General Psychiatry</v>
      </c>
      <c r="AF254" s="3" t="str">
        <f>'Master List'!AR254</f>
        <v>Dr Erik Van Diepen</v>
      </c>
      <c r="AG254" s="3" t="str">
        <f>'Master List'!AU254</f>
        <v>Ysbyty Gwynedd</v>
      </c>
      <c r="AH254" s="3" t="str">
        <f>VLOOKUP(AG254, 'CWM &amp; Location'!B:D, 3, FALSE)</f>
        <v>Bangor</v>
      </c>
      <c r="AI254" s="3" t="str">
        <f>IF('Master List'!AW254="", 'Master List'!AV254, CONCATENATE('Master List'!AV254, " / ", 'Master List'!AW254))</f>
        <v>Paediatrics</v>
      </c>
      <c r="AJ254" s="3" t="str">
        <f>'Master List'!AX254</f>
        <v>Dr Rebecca Cordingley</v>
      </c>
      <c r="AK254" s="5" t="str">
        <f>IF('Master List'!BA254="", "", 'Master List'!BA254)</f>
        <v/>
      </c>
      <c r="AL254" s="5" t="str">
        <f>IF(AK254="", "", VLOOKUP(AK254, 'CWM &amp; Location'!B:D, 3, FALSE))</f>
        <v/>
      </c>
      <c r="AM254" s="5" t="str">
        <f>IF('Master List'!BB254="", "", 'Master List'!BB254)</f>
        <v/>
      </c>
      <c r="AN254" s="5" t="str">
        <f>IF('Master List'!BC254="", "", 'Master List'!BC254)</f>
        <v/>
      </c>
    </row>
    <row r="255" spans="1:40" ht="29.25" customHeight="1" x14ac:dyDescent="0.25">
      <c r="A255" s="3" t="str">
        <f>'Master List'!A255</f>
        <v>FP</v>
      </c>
      <c r="B255" s="3" t="str">
        <f>'Master List'!D255</f>
        <v>FP/7A1W/085b</v>
      </c>
      <c r="C255" s="3" t="str">
        <f>'Master List'!E255</f>
        <v>WAL/FP/085b</v>
      </c>
      <c r="D255" s="4">
        <v>1</v>
      </c>
      <c r="E255" s="71" t="str">
        <f>CONCATENATE("F1: ",J255,", ",N255,", ",R255,IF(V255="","",", "),IF(V255="","",V255),IF(V255="",""," ("),IF(V255="","",'Master List'!B255),IF(V255="","",")")," | F2: ",AA255,", ",AE255,", ",AI255,IF(AM255="","",", "),IF(AM255="","",AM255),IF(AM255="",""," ("),IF(AM255="","",'Master List'!C255),IF(AM255="","",")"))</f>
        <v>F1: Cardiology, General (Internal) Medicine / Renal Medicine, Urology | F2: Paediatrics, General Practice, General Psychiatry</v>
      </c>
      <c r="F255" s="5" t="str">
        <f>'Master List'!H255</f>
        <v>Betsi Cadwaladr University Health Board</v>
      </c>
      <c r="G255" s="5" t="str">
        <f>'Master List'!F255</f>
        <v xml:space="preserve">Dr Mark Payne </v>
      </c>
      <c r="H255" s="3" t="str">
        <f>'Master List'!I255</f>
        <v>Ysbyty Gwynedd</v>
      </c>
      <c r="I255" s="3" t="str">
        <f>VLOOKUP(H255, 'CWM &amp; Location'!B:D, 3, FALSE)</f>
        <v>Bangor</v>
      </c>
      <c r="J255" s="3" t="str">
        <f>IF('Master List'!K255="", 'Master List'!J255, CONCATENATE('Master List'!J255, " / ", 'Master List'!K255))</f>
        <v>Cardiology</v>
      </c>
      <c r="K255" s="3" t="str">
        <f>'Master List'!L255</f>
        <v xml:space="preserve">Dr Mark Payne </v>
      </c>
      <c r="L255" s="3" t="str">
        <f>'Master List'!O255</f>
        <v>Ysbyty Gwynedd</v>
      </c>
      <c r="M255" s="3" t="str">
        <f>VLOOKUP(L255, 'CWM &amp; Location'!B:D, 3, FALSE)</f>
        <v>Bangor</v>
      </c>
      <c r="N255" s="3" t="str">
        <f>IF('Master List'!Q255="", 'Master List'!P255, CONCATENATE('Master List'!P255, " / ", 'Master List'!Q255))</f>
        <v>General (Internal) Medicine / Renal Medicine</v>
      </c>
      <c r="O255" s="3" t="str">
        <f>'Master List'!R255</f>
        <v xml:space="preserve">Dr Abdul Alejmi </v>
      </c>
      <c r="P255" s="3" t="str">
        <f>'Master List'!U255</f>
        <v>Ysbyty Gwynedd</v>
      </c>
      <c r="Q255" s="3" t="str">
        <f>VLOOKUP(P255, 'CWM &amp; Location'!B:D, 3, FALSE)</f>
        <v>Bangor</v>
      </c>
      <c r="R255" s="3" t="str">
        <f>IF('Master List'!W255="", 'Master List'!V255, CONCATENATE('Master List'!V255, " / ", 'Master List'!W255))</f>
        <v>Urology</v>
      </c>
      <c r="S255" s="3" t="str">
        <f>'Master List'!X255</f>
        <v xml:space="preserve">Mr Kyriacos Alexandrou </v>
      </c>
      <c r="T255" s="5" t="str">
        <f>IF('Master List'!AA255="", "", 'Master List'!AA255)</f>
        <v/>
      </c>
      <c r="U255" s="5" t="str">
        <f>IF(T255="", "", VLOOKUP(T255, 'CWM &amp; Location'!B:D, 3, FALSE))</f>
        <v/>
      </c>
      <c r="V255" s="5" t="str">
        <f>IF('Master List'!AB255="", "", 'Master List'!AB255)</f>
        <v/>
      </c>
      <c r="W255" s="5" t="str">
        <f>IF('Master List'!AC255="", "", 'Master List'!AC255)</f>
        <v/>
      </c>
      <c r="X255" s="5" t="str">
        <f>IF('Master List'!AF255="", "Supervisor to be confirmed", 'Master List'!AF255)</f>
        <v>Dr Rebecca Cordingley</v>
      </c>
      <c r="Y255" s="3" t="str">
        <f>'Master List'!AI255</f>
        <v>Ysbyty Gwynedd</v>
      </c>
      <c r="Z255" s="3" t="str">
        <f>VLOOKUP(Y255, 'CWM &amp; Location'!B:D, 3, FALSE)</f>
        <v>Bangor</v>
      </c>
      <c r="AA255" s="3" t="str">
        <f>IF('Master List'!AK255="", 'Master List'!AJ255, CONCATENATE('Master List'!AJ255, " / ", 'Master List'!AK255))</f>
        <v>Paediatrics</v>
      </c>
      <c r="AB255" s="3" t="str">
        <f>'Master List'!AL255</f>
        <v>Dr Rebecca Cordingley</v>
      </c>
      <c r="AC255" s="3" t="str">
        <f>'Master List'!AO255</f>
        <v>Plas Menai Surgery</v>
      </c>
      <c r="AD255" s="5" t="str">
        <f>VLOOKUP(AC255, 'CWM &amp; Location'!B:D, 3, FALSE)</f>
        <v>Llanfairfechan</v>
      </c>
      <c r="AE255" s="3" t="str">
        <f>IF('Master List'!AQ255="", 'Master List'!AP255, CONCATENATE('Master List'!AP255, " / ", 'Master List'!AQ255))</f>
        <v>General Practice</v>
      </c>
      <c r="AF255" s="3" t="str">
        <f>'Master List'!AR255</f>
        <v>Dr Louise Lomax</v>
      </c>
      <c r="AG255" s="3" t="str">
        <f>'Master List'!AU255</f>
        <v>Ysbyty Gwynedd</v>
      </c>
      <c r="AH255" s="3" t="str">
        <f>VLOOKUP(AG255, 'CWM &amp; Location'!B:D, 3, FALSE)</f>
        <v>Bangor</v>
      </c>
      <c r="AI255" s="3" t="str">
        <f>IF('Master List'!AW255="", 'Master List'!AV255, CONCATENATE('Master List'!AV255, " / ", 'Master List'!AW255))</f>
        <v>General Psychiatry</v>
      </c>
      <c r="AJ255" s="3" t="str">
        <f>'Master List'!AX255</f>
        <v>Dr Erik Van Diepen</v>
      </c>
      <c r="AK255" s="5" t="str">
        <f>IF('Master List'!BA255="", "", 'Master List'!BA255)</f>
        <v/>
      </c>
      <c r="AL255" s="5" t="str">
        <f>IF(AK255="", "", VLOOKUP(AK255, 'CWM &amp; Location'!B:D, 3, FALSE))</f>
        <v/>
      </c>
      <c r="AM255" s="5" t="str">
        <f>IF('Master List'!BB255="", "", 'Master List'!BB255)</f>
        <v/>
      </c>
      <c r="AN255" s="5" t="str">
        <f>IF('Master List'!BC255="", "", 'Master List'!BC255)</f>
        <v/>
      </c>
    </row>
    <row r="256" spans="1:40" ht="29.25" customHeight="1" x14ac:dyDescent="0.25">
      <c r="A256" s="3" t="str">
        <f>'Master List'!A256</f>
        <v>FP</v>
      </c>
      <c r="B256" s="3" t="str">
        <f>'Master List'!D256</f>
        <v>FP/7A1W/085c</v>
      </c>
      <c r="C256" s="3" t="str">
        <f>'Master List'!E256</f>
        <v>WAL/FP/085c</v>
      </c>
      <c r="D256" s="4">
        <v>1</v>
      </c>
      <c r="E256" s="71" t="str">
        <f>CONCATENATE("F1: ",J256,", ",N256,", ",R256,IF(V256="","",", "),IF(V256="","",V256),IF(V256="",""," ("),IF(V256="","",'Master List'!B256),IF(V256="","",")")," | F2: ",AA256,", ",AE256,", ",AI256,IF(AM256="","",", "),IF(AM256="","",AM256),IF(AM256="",""," ("),IF(AM256="","",'Master List'!C256),IF(AM256="","",")"))</f>
        <v>F1: Urology, Cardiology, General (Internal) Medicine / Renal Medicine | F2: General Psychiatry, Paediatrics, General Practice</v>
      </c>
      <c r="F256" s="5" t="str">
        <f>'Master List'!H256</f>
        <v>Betsi Cadwaladr University Health Board</v>
      </c>
      <c r="G256" s="5" t="str">
        <f>'Master List'!F256</f>
        <v xml:space="preserve">Mr Kyriacos Alexandrou </v>
      </c>
      <c r="H256" s="3" t="str">
        <f>'Master List'!I256</f>
        <v>Ysbyty Gwynedd</v>
      </c>
      <c r="I256" s="3" t="str">
        <f>VLOOKUP(H256, 'CWM &amp; Location'!B:D, 3, FALSE)</f>
        <v>Bangor</v>
      </c>
      <c r="J256" s="3" t="str">
        <f>IF('Master List'!K256="", 'Master List'!J256, CONCATENATE('Master List'!J256, " / ", 'Master List'!K256))</f>
        <v>Urology</v>
      </c>
      <c r="K256" s="3" t="str">
        <f>'Master List'!L256</f>
        <v xml:space="preserve">Mr Kyriacos Alexandrou </v>
      </c>
      <c r="L256" s="3" t="str">
        <f>'Master List'!O256</f>
        <v>Ysbyty Gwynedd</v>
      </c>
      <c r="M256" s="3" t="str">
        <f>VLOOKUP(L256, 'CWM &amp; Location'!B:D, 3, FALSE)</f>
        <v>Bangor</v>
      </c>
      <c r="N256" s="3" t="str">
        <f>IF('Master List'!Q256="", 'Master List'!P256, CONCATENATE('Master List'!P256, " / ", 'Master List'!Q256))</f>
        <v>Cardiology</v>
      </c>
      <c r="O256" s="3" t="str">
        <f>'Master List'!R256</f>
        <v xml:space="preserve">Dr Mark Payne </v>
      </c>
      <c r="P256" s="3" t="str">
        <f>'Master List'!U256</f>
        <v>Ysbyty Gwynedd</v>
      </c>
      <c r="Q256" s="3" t="str">
        <f>VLOOKUP(P256, 'CWM &amp; Location'!B:D, 3, FALSE)</f>
        <v>Bangor</v>
      </c>
      <c r="R256" s="3" t="str">
        <f>IF('Master List'!W256="", 'Master List'!V256, CONCATENATE('Master List'!V256, " / ", 'Master List'!W256))</f>
        <v>General (Internal) Medicine / Renal Medicine</v>
      </c>
      <c r="S256" s="3" t="str">
        <f>'Master List'!X256</f>
        <v xml:space="preserve">Dr Abdul Alejmi </v>
      </c>
      <c r="T256" s="5" t="str">
        <f>IF('Master List'!AA256="", "", 'Master List'!AA256)</f>
        <v/>
      </c>
      <c r="U256" s="5" t="str">
        <f>IF(T256="", "", VLOOKUP(T256, 'CWM &amp; Location'!B:D, 3, FALSE))</f>
        <v/>
      </c>
      <c r="V256" s="5" t="str">
        <f>IF('Master List'!AB256="", "", 'Master List'!AB256)</f>
        <v/>
      </c>
      <c r="W256" s="5" t="str">
        <f>IF('Master List'!AC256="", "", 'Master List'!AC256)</f>
        <v/>
      </c>
      <c r="X256" s="5" t="str">
        <f>IF('Master List'!AF256="", "Supervisor to be confirmed", 'Master List'!AF256)</f>
        <v>Dr Erik Van Diepen</v>
      </c>
      <c r="Y256" s="3" t="str">
        <f>'Master List'!AI256</f>
        <v>Ysbyty Gwynedd</v>
      </c>
      <c r="Z256" s="3" t="str">
        <f>VLOOKUP(Y256, 'CWM &amp; Location'!B:D, 3, FALSE)</f>
        <v>Bangor</v>
      </c>
      <c r="AA256" s="3" t="str">
        <f>IF('Master List'!AK256="", 'Master List'!AJ256, CONCATENATE('Master List'!AJ256, " / ", 'Master List'!AK256))</f>
        <v>General Psychiatry</v>
      </c>
      <c r="AB256" s="3" t="str">
        <f>'Master List'!AL256</f>
        <v>Dr Erik Van Diepen</v>
      </c>
      <c r="AC256" s="3" t="str">
        <f>'Master List'!AO256</f>
        <v>Ysbyty Gwynedd</v>
      </c>
      <c r="AD256" s="5" t="str">
        <f>VLOOKUP(AC256, 'CWM &amp; Location'!B:D, 3, FALSE)</f>
        <v>Bangor</v>
      </c>
      <c r="AE256" s="3" t="str">
        <f>IF('Master List'!AQ256="", 'Master List'!AP256, CONCATENATE('Master List'!AP256, " / ", 'Master List'!AQ256))</f>
        <v>Paediatrics</v>
      </c>
      <c r="AF256" s="3" t="str">
        <f>'Master List'!AR256</f>
        <v>Dr Rebecca Cordingley</v>
      </c>
      <c r="AG256" s="3" t="str">
        <f>'Master List'!AU256</f>
        <v>Plas Menai Surgery</v>
      </c>
      <c r="AH256" s="3" t="str">
        <f>VLOOKUP(AG256, 'CWM &amp; Location'!B:D, 3, FALSE)</f>
        <v>Llanfairfechan</v>
      </c>
      <c r="AI256" s="3" t="str">
        <f>IF('Master List'!AW256="", 'Master List'!AV256, CONCATENATE('Master List'!AV256, " / ", 'Master List'!AW256))</f>
        <v>General Practice</v>
      </c>
      <c r="AJ256" s="3" t="str">
        <f>'Master List'!AX256</f>
        <v>Dr Louise Lomax</v>
      </c>
      <c r="AK256" s="5" t="str">
        <f>IF('Master List'!BA256="", "", 'Master List'!BA256)</f>
        <v/>
      </c>
      <c r="AL256" s="5" t="str">
        <f>IF(AK256="", "", VLOOKUP(AK256, 'CWM &amp; Location'!B:D, 3, FALSE))</f>
        <v/>
      </c>
      <c r="AM256" s="5" t="str">
        <f>IF('Master List'!BB256="", "", 'Master List'!BB256)</f>
        <v/>
      </c>
      <c r="AN256" s="5" t="str">
        <f>IF('Master List'!BC256="", "", 'Master List'!BC256)</f>
        <v/>
      </c>
    </row>
    <row r="257" spans="1:40" ht="29.25" customHeight="1" x14ac:dyDescent="0.25">
      <c r="A257" s="3" t="str">
        <f>'Master List'!A257</f>
        <v>LIFT</v>
      </c>
      <c r="B257" s="3" t="str">
        <f>'Master List'!D257</f>
        <v>LFP/7A1W/086a</v>
      </c>
      <c r="C257" s="3" t="str">
        <f>'Master List'!E257</f>
        <v>WAL/FP/086a</v>
      </c>
      <c r="D257" s="4">
        <v>1</v>
      </c>
      <c r="E257" s="71" t="str">
        <f>CONCATENATE("F1: ",J257,", ",N257,", ",R257,IF(V257="","",", "),IF(V257="","",V257),IF(V257="",""," ("),IF(V257="","",'Master List'!B257),IF(V257="","",")")," | F2: ",AA257,", ",AE257,", ",AI257,IF(AM257="","",", "),IF(AM257="","",AM257),IF(AM257="",""," ("),IF(AM257="","",'Master List'!C257),IF(AM257="","",")"))</f>
        <v>F1: Emergency Medicine, General Surgery / Colorectal Surgery, General (Internal) Medicine / Gastroenterology, Liaison Psychiatry (LIFT) | F2: General Practice, Obstetrics and Gynaecology, Paediatrics</v>
      </c>
      <c r="F257" s="5" t="str">
        <f>'Master List'!H257</f>
        <v>Betsi Cadwaladr University Health Board</v>
      </c>
      <c r="G257" s="5" t="str">
        <f>'Master List'!F257</f>
        <v>Dr Jonathan Price</v>
      </c>
      <c r="H257" s="3" t="str">
        <f>'Master List'!I257</f>
        <v>Ysbyty Gwynedd</v>
      </c>
      <c r="I257" s="3" t="str">
        <f>VLOOKUP(H257, 'CWM &amp; Location'!B:D, 3, FALSE)</f>
        <v>Bangor</v>
      </c>
      <c r="J257" s="3" t="str">
        <f>IF('Master List'!K257="", 'Master List'!J257, CONCATENATE('Master List'!J257, " / ", 'Master List'!K257))</f>
        <v>Emergency Medicine</v>
      </c>
      <c r="K257" s="3" t="str">
        <f>'Master List'!L257</f>
        <v>Dr Rhiannon Talbot</v>
      </c>
      <c r="L257" s="3" t="str">
        <f>'Master List'!O257</f>
        <v>Ysbyty Gwynedd</v>
      </c>
      <c r="M257" s="3" t="str">
        <f>VLOOKUP(L257, 'CWM &amp; Location'!B:D, 3, FALSE)</f>
        <v>Bangor</v>
      </c>
      <c r="N257" s="3" t="str">
        <f>IF('Master List'!Q257="", 'Master List'!P257, CONCATENATE('Master List'!P257, " / ", 'Master List'!Q257))</f>
        <v>General Surgery / Colorectal Surgery</v>
      </c>
      <c r="O257" s="3" t="str">
        <f>'Master List'!R257</f>
        <v>Mr Anil Lala</v>
      </c>
      <c r="P257" s="3" t="str">
        <f>'Master List'!U257</f>
        <v>Ysbyty Gwynedd</v>
      </c>
      <c r="Q257" s="3" t="str">
        <f>VLOOKUP(P257, 'CWM &amp; Location'!B:D, 3, FALSE)</f>
        <v>Bangor</v>
      </c>
      <c r="R257" s="3" t="str">
        <f>IF('Master List'!W257="", 'Master List'!V257, CONCATENATE('Master List'!V257, " / ", 'Master List'!W257))</f>
        <v>General (Internal) Medicine / Gastroenterology</v>
      </c>
      <c r="S257" s="3" t="str">
        <f>'Master List'!X257</f>
        <v xml:space="preserve">Dr Jonathan Sutton </v>
      </c>
      <c r="T257" s="5" t="str">
        <f>IF('Master List'!AA257="", "", 'Master List'!AA257)</f>
        <v>Ysbyty Gwynedd</v>
      </c>
      <c r="U257" s="5" t="str">
        <f>IF(T257="", "", VLOOKUP(T257, 'CWM &amp; Location'!B:D, 3, FALSE))</f>
        <v>Bangor</v>
      </c>
      <c r="V257" s="5" t="str">
        <f>IF('Master List'!AB257="", "", 'Master List'!AB257)</f>
        <v>Liaison Psychiatry</v>
      </c>
      <c r="W257" s="5" t="str">
        <f>IF('Master List'!AC257="", "", 'Master List'!AC257)</f>
        <v>Dr Jonathan Price</v>
      </c>
      <c r="X257" s="5" t="str">
        <f>IF('Master List'!AF257="", "Supervisor to be confirmed", 'Master List'!AF257)</f>
        <v>Dr Nina Cakiroglu</v>
      </c>
      <c r="Y257" s="3" t="str">
        <f>'Master List'!AI257</f>
        <v>Bron Derw Surgery</v>
      </c>
      <c r="Z257" s="3" t="str">
        <f>VLOOKUP(Y257, 'CWM &amp; Location'!B:D, 3, FALSE)</f>
        <v>Bangor</v>
      </c>
      <c r="AA257" s="3" t="str">
        <f>IF('Master List'!AK257="", 'Master List'!AJ257, CONCATENATE('Master List'!AJ257, " / ", 'Master List'!AK257))</f>
        <v>General Practice</v>
      </c>
      <c r="AB257" s="3" t="str">
        <f>'Master List'!AL257</f>
        <v>Dr Nina Cakiroglu</v>
      </c>
      <c r="AC257" s="3" t="str">
        <f>'Master List'!AO257</f>
        <v>Ysbyty Gwynedd</v>
      </c>
      <c r="AD257" s="5" t="str">
        <f>VLOOKUP(AC257, 'CWM &amp; Location'!B:D, 3, FALSE)</f>
        <v>Bangor</v>
      </c>
      <c r="AE257" s="3" t="str">
        <f>IF('Master List'!AQ257="", 'Master List'!AP257, CONCATENATE('Master List'!AP257, " / ", 'Master List'!AQ257))</f>
        <v>Obstetrics and Gynaecology</v>
      </c>
      <c r="AF257" s="3" t="str">
        <f>'Master List'!AR257</f>
        <v>Dr Geetha Mahindrakar</v>
      </c>
      <c r="AG257" s="3" t="str">
        <f>'Master List'!AU257</f>
        <v>Ysbyty Gwynedd</v>
      </c>
      <c r="AH257" s="3" t="str">
        <f>VLOOKUP(AG257, 'CWM &amp; Location'!B:D, 3, FALSE)</f>
        <v>Bangor</v>
      </c>
      <c r="AI257" s="3" t="str">
        <f>IF('Master List'!AW257="", 'Master List'!AV257, CONCATENATE('Master List'!AV257, " / ", 'Master List'!AW257))</f>
        <v>Paediatrics</v>
      </c>
      <c r="AJ257" s="3" t="str">
        <f>'Master List'!AX257</f>
        <v>Dr Rebecca Cordingley</v>
      </c>
      <c r="AK257" s="5" t="str">
        <f>IF('Master List'!BA257="", "", 'Master List'!BA257)</f>
        <v/>
      </c>
      <c r="AL257" s="5" t="str">
        <f>IF(AK257="", "", VLOOKUP(AK257, 'CWM &amp; Location'!B:D, 3, FALSE))</f>
        <v/>
      </c>
      <c r="AM257" s="5" t="str">
        <f>IF('Master List'!BB257="", "", 'Master List'!BB257)</f>
        <v/>
      </c>
      <c r="AN257" s="5" t="str">
        <f>IF('Master List'!BC257="", "", 'Master List'!BC257)</f>
        <v/>
      </c>
    </row>
    <row r="258" spans="1:40" ht="29.25" customHeight="1" x14ac:dyDescent="0.25">
      <c r="A258" s="3" t="str">
        <f>'Master List'!A258</f>
        <v>LIFT</v>
      </c>
      <c r="B258" s="3" t="str">
        <f>'Master List'!D258</f>
        <v>LFP/7A1W/086b</v>
      </c>
      <c r="C258" s="3" t="str">
        <f>'Master List'!E258</f>
        <v>WAL/FP/086b</v>
      </c>
      <c r="D258" s="4">
        <v>1</v>
      </c>
      <c r="E258" s="71" t="str">
        <f>CONCATENATE("F1: ",J258,", ",N258,", ",R258,IF(V258="","",", "),IF(V258="","",V258),IF(V258="",""," ("),IF(V258="","",'Master List'!B258),IF(V258="","",")")," | F2: ",AA258,", ",AE258,", ",AI258,IF(AM258="","",", "),IF(AM258="","",AM258),IF(AM258="",""," ("),IF(AM258="","",'Master List'!C258),IF(AM258="","",")"))</f>
        <v>F1: General (Internal) Medicine / Gastroenterology, Emergency Medicine, General Surgery / Colorectal Surgery, Substance Misuse Psychiatry (LIFT) | F2: Paediatrics, General Practice, Obstetrics and Gynaecology</v>
      </c>
      <c r="F258" s="5" t="str">
        <f>'Master List'!H258</f>
        <v>Betsi Cadwaladr University Health Board</v>
      </c>
      <c r="G258" s="5" t="str">
        <f>'Master List'!F258</f>
        <v>Dr James O'Toole</v>
      </c>
      <c r="H258" s="3" t="str">
        <f>'Master List'!I258</f>
        <v>Ysbyty Gwynedd</v>
      </c>
      <c r="I258" s="3" t="str">
        <f>VLOOKUP(H258, 'CWM &amp; Location'!B:D, 3, FALSE)</f>
        <v>Bangor</v>
      </c>
      <c r="J258" s="3" t="str">
        <f>IF('Master List'!K258="", 'Master List'!J258, CONCATENATE('Master List'!J258, " / ", 'Master List'!K258))</f>
        <v>General (Internal) Medicine / Gastroenterology</v>
      </c>
      <c r="K258" s="3" t="str">
        <f>'Master List'!L258</f>
        <v xml:space="preserve">Dr Jonathan Sutton </v>
      </c>
      <c r="L258" s="3" t="str">
        <f>'Master List'!O258</f>
        <v>Ysbyty Gwynedd</v>
      </c>
      <c r="M258" s="3" t="str">
        <f>VLOOKUP(L258, 'CWM &amp; Location'!B:D, 3, FALSE)</f>
        <v>Bangor</v>
      </c>
      <c r="N258" s="3" t="str">
        <f>IF('Master List'!Q258="", 'Master List'!P258, CONCATENATE('Master List'!P258, " / ", 'Master List'!Q258))</f>
        <v>Emergency Medicine</v>
      </c>
      <c r="O258" s="3" t="str">
        <f>'Master List'!R258</f>
        <v>Dr Rhiannon Talbot</v>
      </c>
      <c r="P258" s="3" t="str">
        <f>'Master List'!U258</f>
        <v>Ysbyty Gwynedd</v>
      </c>
      <c r="Q258" s="3" t="str">
        <f>VLOOKUP(P258, 'CWM &amp; Location'!B:D, 3, FALSE)</f>
        <v>Bangor</v>
      </c>
      <c r="R258" s="3" t="str">
        <f>IF('Master List'!W258="", 'Master List'!V258, CONCATENATE('Master List'!V258, " / ", 'Master List'!W258))</f>
        <v>General Surgery / Colorectal Surgery</v>
      </c>
      <c r="S258" s="3" t="str">
        <f>'Master List'!X258</f>
        <v>Mr Anil Lala</v>
      </c>
      <c r="T258" s="5" t="str">
        <f>IF('Master List'!AA258="", "", 'Master List'!AA258)</f>
        <v>Ysbyty Gwynedd</v>
      </c>
      <c r="U258" s="5" t="str">
        <f>IF(T258="", "", VLOOKUP(T258, 'CWM &amp; Location'!B:D, 3, FALSE))</f>
        <v>Bangor</v>
      </c>
      <c r="V258" s="5" t="str">
        <f>IF('Master List'!AB258="", "", 'Master List'!AB258)</f>
        <v>Substance Misuse Psychiatry</v>
      </c>
      <c r="W258" s="5" t="str">
        <f>IF('Master List'!AC258="", "", 'Master List'!AC258)</f>
        <v>Dr James O'Toole</v>
      </c>
      <c r="X258" s="5" t="str">
        <f>IF('Master List'!AF258="", "Supervisor to be confirmed", 'Master List'!AF258)</f>
        <v>Dr Rebecca Cordingley</v>
      </c>
      <c r="Y258" s="3" t="str">
        <f>'Master List'!AI258</f>
        <v>Ysbyty Gwynedd</v>
      </c>
      <c r="Z258" s="3" t="str">
        <f>VLOOKUP(Y258, 'CWM &amp; Location'!B:D, 3, FALSE)</f>
        <v>Bangor</v>
      </c>
      <c r="AA258" s="3" t="str">
        <f>IF('Master List'!AK258="", 'Master List'!AJ258, CONCATENATE('Master List'!AJ258, " / ", 'Master List'!AK258))</f>
        <v>Paediatrics</v>
      </c>
      <c r="AB258" s="3" t="str">
        <f>'Master List'!AL258</f>
        <v>Dr Rebecca Cordingley</v>
      </c>
      <c r="AC258" s="3" t="str">
        <f>'Master List'!AO258</f>
        <v>Bron Derw Surgery</v>
      </c>
      <c r="AD258" s="5" t="str">
        <f>VLOOKUP(AC258, 'CWM &amp; Location'!B:D, 3, FALSE)</f>
        <v>Bangor</v>
      </c>
      <c r="AE258" s="3" t="str">
        <f>IF('Master List'!AQ258="", 'Master List'!AP258, CONCATENATE('Master List'!AP258, " / ", 'Master List'!AQ258))</f>
        <v>General Practice</v>
      </c>
      <c r="AF258" s="3" t="str">
        <f>'Master List'!AR258</f>
        <v>Dr Nina Cakiroglu</v>
      </c>
      <c r="AG258" s="3" t="str">
        <f>'Master List'!AU258</f>
        <v>Ysbyty Gwynedd</v>
      </c>
      <c r="AH258" s="3" t="str">
        <f>VLOOKUP(AG258, 'CWM &amp; Location'!B:D, 3, FALSE)</f>
        <v>Bangor</v>
      </c>
      <c r="AI258" s="3" t="str">
        <f>IF('Master List'!AW258="", 'Master List'!AV258, CONCATENATE('Master List'!AV258, " / ", 'Master List'!AW258))</f>
        <v>Obstetrics and Gynaecology</v>
      </c>
      <c r="AJ258" s="3" t="str">
        <f>'Master List'!AX258</f>
        <v>Dr Geetha Mahindrakar</v>
      </c>
      <c r="AK258" s="5" t="str">
        <f>IF('Master List'!BA258="", "", 'Master List'!BA258)</f>
        <v/>
      </c>
      <c r="AL258" s="5" t="str">
        <f>IF(AK258="", "", VLOOKUP(AK258, 'CWM &amp; Location'!B:D, 3, FALSE))</f>
        <v/>
      </c>
      <c r="AM258" s="5" t="str">
        <f>IF('Master List'!BB258="", "", 'Master List'!BB258)</f>
        <v/>
      </c>
      <c r="AN258" s="5" t="str">
        <f>IF('Master List'!BC258="", "", 'Master List'!BC258)</f>
        <v/>
      </c>
    </row>
    <row r="259" spans="1:40" ht="29.25" customHeight="1" x14ac:dyDescent="0.25">
      <c r="A259" s="3" t="str">
        <f>'Master List'!A259</f>
        <v>LIFT</v>
      </c>
      <c r="B259" s="3" t="str">
        <f>'Master List'!D259</f>
        <v>LFP/7A1W/086c</v>
      </c>
      <c r="C259" s="3" t="str">
        <f>'Master List'!E259</f>
        <v>WAL/FP/086c</v>
      </c>
      <c r="D259" s="4">
        <v>1</v>
      </c>
      <c r="E259" s="71" t="str">
        <f>CONCATENATE("F1: ",J259,", ",N259,", ",R259,IF(V259="","",", "),IF(V259="","",V259),IF(V259="",""," ("),IF(V259="","",'Master List'!B259),IF(V259="","",")")," | F2: ",AA259,", ",AE259,", ",AI259,IF(AM259="","",", "),IF(AM259="","",AM259),IF(AM259="",""," ("),IF(AM259="","",'Master List'!C259),IF(AM259="","",")"))</f>
        <v>F1: General Surgery / Colorectal Surgery, General (Internal) Medicine / Gastroenterology, Emergency Medicine, Liaison Psychiatry (LIFT) | F2: Obstetrics and Gynaecology, Paediatrics, General Practice</v>
      </c>
      <c r="F259" s="5" t="str">
        <f>'Master List'!H259</f>
        <v>Betsi Cadwaladr University Health Board</v>
      </c>
      <c r="G259" s="5" t="str">
        <f>'Master List'!F259</f>
        <v>Dr Jonathan Price</v>
      </c>
      <c r="H259" s="3" t="str">
        <f>'Master List'!I259</f>
        <v>Ysbyty Gwynedd</v>
      </c>
      <c r="I259" s="3" t="str">
        <f>VLOOKUP(H259, 'CWM &amp; Location'!B:D, 3, FALSE)</f>
        <v>Bangor</v>
      </c>
      <c r="J259" s="3" t="str">
        <f>IF('Master List'!K259="", 'Master List'!J259, CONCATENATE('Master List'!J259, " / ", 'Master List'!K259))</f>
        <v>General Surgery / Colorectal Surgery</v>
      </c>
      <c r="K259" s="3" t="str">
        <f>'Master List'!L259</f>
        <v>Mr Anil Lala</v>
      </c>
      <c r="L259" s="3" t="str">
        <f>'Master List'!O259</f>
        <v>Ysbyty Gwynedd</v>
      </c>
      <c r="M259" s="3" t="str">
        <f>VLOOKUP(L259, 'CWM &amp; Location'!B:D, 3, FALSE)</f>
        <v>Bangor</v>
      </c>
      <c r="N259" s="3" t="str">
        <f>IF('Master List'!Q259="", 'Master List'!P259, CONCATENATE('Master List'!P259, " / ", 'Master List'!Q259))</f>
        <v>General (Internal) Medicine / Gastroenterology</v>
      </c>
      <c r="O259" s="3" t="str">
        <f>'Master List'!R259</f>
        <v xml:space="preserve">Dr Jonathan Sutton </v>
      </c>
      <c r="P259" s="3" t="str">
        <f>'Master List'!U259</f>
        <v>Ysbyty Gwynedd</v>
      </c>
      <c r="Q259" s="3" t="str">
        <f>VLOOKUP(P259, 'CWM &amp; Location'!B:D, 3, FALSE)</f>
        <v>Bangor</v>
      </c>
      <c r="R259" s="3" t="str">
        <f>IF('Master List'!W259="", 'Master List'!V259, CONCATENATE('Master List'!V259, " / ", 'Master List'!W259))</f>
        <v>Emergency Medicine</v>
      </c>
      <c r="S259" s="3" t="str">
        <f>'Master List'!X259</f>
        <v>Dr Rhiannon Talbot</v>
      </c>
      <c r="T259" s="5" t="str">
        <f>IF('Master List'!AA259="", "", 'Master List'!AA259)</f>
        <v>Ysbyty Gwynedd</v>
      </c>
      <c r="U259" s="5" t="str">
        <f>IF(T259="", "", VLOOKUP(T259, 'CWM &amp; Location'!B:D, 3, FALSE))</f>
        <v>Bangor</v>
      </c>
      <c r="V259" s="5" t="str">
        <f>IF('Master List'!AB259="", "", 'Master List'!AB259)</f>
        <v>Liaison Psychiatry</v>
      </c>
      <c r="W259" s="5" t="str">
        <f>IF('Master List'!AC259="", "", 'Master List'!AC259)</f>
        <v>Dr Jonathan Price</v>
      </c>
      <c r="X259" s="5" t="str">
        <f>IF('Master List'!AF259="", "Supervisor to be confirmed", 'Master List'!AF259)</f>
        <v>Dr Geetha Mahindrakar</v>
      </c>
      <c r="Y259" s="3" t="str">
        <f>'Master List'!AI259</f>
        <v>Ysbyty Gwynedd</v>
      </c>
      <c r="Z259" s="3" t="str">
        <f>VLOOKUP(Y259, 'CWM &amp; Location'!B:D, 3, FALSE)</f>
        <v>Bangor</v>
      </c>
      <c r="AA259" s="3" t="str">
        <f>IF('Master List'!AK259="", 'Master List'!AJ259, CONCATENATE('Master List'!AJ259, " / ", 'Master List'!AK259))</f>
        <v>Obstetrics and Gynaecology</v>
      </c>
      <c r="AB259" s="3" t="str">
        <f>'Master List'!AL259</f>
        <v>Dr Geetha Mahindrakar</v>
      </c>
      <c r="AC259" s="3" t="str">
        <f>'Master List'!AO259</f>
        <v>Ysbyty Gwynedd</v>
      </c>
      <c r="AD259" s="5" t="str">
        <f>VLOOKUP(AC259, 'CWM &amp; Location'!B:D, 3, FALSE)</f>
        <v>Bangor</v>
      </c>
      <c r="AE259" s="3" t="str">
        <f>IF('Master List'!AQ259="", 'Master List'!AP259, CONCATENATE('Master List'!AP259, " / ", 'Master List'!AQ259))</f>
        <v>Paediatrics</v>
      </c>
      <c r="AF259" s="3" t="str">
        <f>'Master List'!AR259</f>
        <v>Dr Rebecca Cordingley</v>
      </c>
      <c r="AG259" s="3" t="str">
        <f>'Master List'!AU259</f>
        <v>Bron Derw Surgery</v>
      </c>
      <c r="AH259" s="3" t="str">
        <f>VLOOKUP(AG259, 'CWM &amp; Location'!B:D, 3, FALSE)</f>
        <v>Bangor</v>
      </c>
      <c r="AI259" s="3" t="str">
        <f>IF('Master List'!AW259="", 'Master List'!AV259, CONCATENATE('Master List'!AV259, " / ", 'Master List'!AW259))</f>
        <v>General Practice</v>
      </c>
      <c r="AJ259" s="3" t="str">
        <f>'Master List'!AX259</f>
        <v>Dr Nina Cakiroglu</v>
      </c>
      <c r="AK259" s="5" t="str">
        <f>IF('Master List'!BA259="", "", 'Master List'!BA259)</f>
        <v/>
      </c>
      <c r="AL259" s="5" t="str">
        <f>IF(AK259="", "", VLOOKUP(AK259, 'CWM &amp; Location'!B:D, 3, FALSE))</f>
        <v/>
      </c>
      <c r="AM259" s="5" t="str">
        <f>IF('Master List'!BB259="", "", 'Master List'!BB259)</f>
        <v/>
      </c>
      <c r="AN259" s="5" t="str">
        <f>IF('Master List'!BC259="", "", 'Master List'!BC259)</f>
        <v/>
      </c>
    </row>
    <row r="260" spans="1:40" ht="29.25" customHeight="1" x14ac:dyDescent="0.25">
      <c r="A260" s="3" t="str">
        <f>'Master List'!A260</f>
        <v>SFP-Other</v>
      </c>
      <c r="B260" s="3" t="str">
        <f>'Master List'!D260</f>
        <v>SFP/7A1W/087a</v>
      </c>
      <c r="C260" s="3" t="str">
        <f>'Master List'!E260</f>
        <v>WAL/FP/087a</v>
      </c>
      <c r="D260" s="4">
        <v>1</v>
      </c>
      <c r="E260" s="71" t="str">
        <f>CONCATENATE("F1: ",J260,", ",N260,", ",R260,IF(V260="","",", "),IF(V260="","",V260),IF(V260="",""," ("),IF(V260="","",'Master List'!B260),IF(V260="","",")")," | F2: ",AA260,", ",AE260,", ",AI260,IF(AM260="","",", "),IF(AM260="","",AM260),IF(AM260="",""," ("),IF(AM260="","",'Master List'!C260),IF(AM260="","",")"))</f>
        <v>F1: General (Internal) Medicine / Gastroenterology, General (Internal) Medicine / Respiratory Medicine, Geriatric Medicine / Orthogeriatrics | F2: Emergency Medicine, Acute Internal Medicine, Trauma and Orthopaedic Surgery / Same Day Emergency Care, "Mountain Medicine" (SFP)</v>
      </c>
      <c r="F260" s="5" t="str">
        <f>'Master List'!H260</f>
        <v>Betsi Cadwaladr University Health Board</v>
      </c>
      <c r="G260" s="5" t="str">
        <f>'Master List'!F260</f>
        <v>Dr Khaled Radwan</v>
      </c>
      <c r="H260" s="3" t="str">
        <f>'Master List'!I260</f>
        <v>Ysbyty Gwynedd</v>
      </c>
      <c r="I260" s="3" t="str">
        <f>VLOOKUP(H260, 'CWM &amp; Location'!B:D, 3, FALSE)</f>
        <v>Bangor</v>
      </c>
      <c r="J260" s="3" t="str">
        <f>IF('Master List'!K260="", 'Master List'!J260, CONCATENATE('Master List'!J260, " / ", 'Master List'!K260))</f>
        <v>General (Internal) Medicine / Gastroenterology</v>
      </c>
      <c r="K260" s="3" t="str">
        <f>'Master List'!L260</f>
        <v>Dr Khaled Radwan</v>
      </c>
      <c r="L260" s="3" t="str">
        <f>'Master List'!O260</f>
        <v>Ysbyty Gwynedd</v>
      </c>
      <c r="M260" s="3" t="str">
        <f>VLOOKUP(L260, 'CWM &amp; Location'!B:D, 3, FALSE)</f>
        <v>Bangor</v>
      </c>
      <c r="N260" s="3" t="str">
        <f>IF('Master List'!Q260="", 'Master List'!P260, CONCATENATE('Master List'!P260, " / ", 'Master List'!Q260))</f>
        <v>General (Internal) Medicine / Respiratory Medicine</v>
      </c>
      <c r="O260" s="3" t="str">
        <f>'Master List'!R260</f>
        <v xml:space="preserve">Dr Damian McKeon </v>
      </c>
      <c r="P260" s="3" t="str">
        <f>'Master List'!U260</f>
        <v>Ysbyty Gwynedd</v>
      </c>
      <c r="Q260" s="3" t="str">
        <f>VLOOKUP(P260, 'CWM &amp; Location'!B:D, 3, FALSE)</f>
        <v>Bangor</v>
      </c>
      <c r="R260" s="3" t="str">
        <f>IF('Master List'!W260="", 'Master List'!V260, CONCATENATE('Master List'!V260, " / ", 'Master List'!W260))</f>
        <v>Geriatric Medicine / Orthogeriatrics</v>
      </c>
      <c r="S260" s="3" t="str">
        <f>'Master List'!X260</f>
        <v xml:space="preserve">Dr Alan Bates </v>
      </c>
      <c r="T260" s="5" t="str">
        <f>IF('Master List'!AA260="", "", 'Master List'!AA260)</f>
        <v/>
      </c>
      <c r="U260" s="5" t="str">
        <f>IF(T260="", "", VLOOKUP(T260, 'CWM &amp; Location'!B:D, 3, FALSE))</f>
        <v/>
      </c>
      <c r="V260" s="5" t="str">
        <f>IF('Master List'!AB260="", "", 'Master List'!AB260)</f>
        <v/>
      </c>
      <c r="W260" s="5" t="str">
        <f>IF('Master List'!AC260="", "", 'Master List'!AC260)</f>
        <v/>
      </c>
      <c r="X260" s="5" t="str">
        <f>IF('Master List'!AF260="", "Supervisor to be confirmed", 'Master List'!AF260)</f>
        <v>Dr Richard Griffiths</v>
      </c>
      <c r="Y260" s="3" t="str">
        <f>'Master List'!AI260</f>
        <v>Ysbyty Gwynedd</v>
      </c>
      <c r="Z260" s="3" t="str">
        <f>VLOOKUP(Y260, 'CWM &amp; Location'!B:D, 3, FALSE)</f>
        <v>Bangor</v>
      </c>
      <c r="AA260" s="3" t="str">
        <f>IF('Master List'!AK260="", 'Master List'!AJ260, CONCATENATE('Master List'!AJ260, " / ", 'Master List'!AK260))</f>
        <v>Emergency Medicine</v>
      </c>
      <c r="AB260" s="3" t="str">
        <f>'Master List'!AL260</f>
        <v>Dr Richard Griffiths</v>
      </c>
      <c r="AC260" s="3" t="str">
        <f>'Master List'!AO260</f>
        <v>Ysbyty Gwynedd</v>
      </c>
      <c r="AD260" s="5" t="str">
        <f>VLOOKUP(AC260, 'CWM &amp; Location'!B:D, 3, FALSE)</f>
        <v>Bangor</v>
      </c>
      <c r="AE260" s="3" t="str">
        <f>IF('Master List'!AQ260="", 'Master List'!AP260, CONCATENATE('Master List'!AP260, " / ", 'Master List'!AQ260))</f>
        <v>Acute Internal Medicine</v>
      </c>
      <c r="AF260" s="3" t="str">
        <f>'Master List'!AR260</f>
        <v>Dr Chris Subbe</v>
      </c>
      <c r="AG260" s="3" t="str">
        <f>'Master List'!AU260</f>
        <v>Ysbyty Gwynedd</v>
      </c>
      <c r="AH260" s="3" t="str">
        <f>VLOOKUP(AG260, 'CWM &amp; Location'!B:D, 3, FALSE)</f>
        <v>Bangor</v>
      </c>
      <c r="AI260" s="3" t="str">
        <f>IF('Master List'!AW260="", 'Master List'!AV260, CONCATENATE('Master List'!AV260, " / ", 'Master List'!AW260))</f>
        <v>Trauma and Orthopaedic Surgery / Same Day Emergency Care</v>
      </c>
      <c r="AJ260" s="3" t="str">
        <f>'Master List'!AX260</f>
        <v>Dr Edwin Jesudason</v>
      </c>
      <c r="AK260" s="5" t="str">
        <f>IF('Master List'!BA260="", "", 'Master List'!BA260)</f>
        <v>Ysbyty Gwynedd</v>
      </c>
      <c r="AL260" s="5" t="str">
        <f>IF(AK260="", "", VLOOKUP(AK260, 'CWM &amp; Location'!B:D, 3, FALSE))</f>
        <v>Bangor</v>
      </c>
      <c r="AM260" s="5" t="str">
        <f>IF('Master List'!BB260="", "", 'Master List'!BB260)</f>
        <v>"Mountain Medicine"</v>
      </c>
      <c r="AN260" s="5" t="str">
        <f>IF('Master List'!BC260="", "", 'Master List'!BC260)</f>
        <v>Supervisor to be confirmed</v>
      </c>
    </row>
    <row r="261" spans="1:40" ht="29.25" customHeight="1" x14ac:dyDescent="0.25">
      <c r="A261" s="3" t="str">
        <f>'Master List'!A261</f>
        <v>SFP-Other</v>
      </c>
      <c r="B261" s="3" t="str">
        <f>'Master List'!D261</f>
        <v>SFP/7A1W/087b</v>
      </c>
      <c r="C261" s="3" t="str">
        <f>'Master List'!E261</f>
        <v>WAL/FP/087b</v>
      </c>
      <c r="D261" s="4">
        <v>1</v>
      </c>
      <c r="E261" s="71" t="str">
        <f>CONCATENATE("F1: ",J261,", ",N261,", ",R261,IF(V261="","",", "),IF(V261="","",V261),IF(V261="",""," ("),IF(V261="","",'Master List'!B261),IF(V261="","",")")," | F2: ",AA261,", ",AE261,", ",AI261,IF(AM261="","",", "),IF(AM261="","",AM261),IF(AM261="",""," ("),IF(AM261="","",'Master List'!C261),IF(AM261="","",")"))</f>
        <v>F1: Geriatric Medicine / Orthogeriatrics, General (Internal) Medicine / Gastroenterology, General (Internal) Medicine / Respiratory Medicine | F2: Trauma and Orthopaedic Surgery / Same Day Emergency Care, Emergency Medicine, Acute Internal Medicine, "Mountain Medicine" (SFP)</v>
      </c>
      <c r="F261" s="5" t="str">
        <f>'Master List'!H261</f>
        <v>Betsi Cadwaladr University Health Board</v>
      </c>
      <c r="G261" s="5" t="str">
        <f>'Master List'!F261</f>
        <v xml:space="preserve">Dr Alan Bates </v>
      </c>
      <c r="H261" s="3" t="str">
        <f>'Master List'!I261</f>
        <v>Ysbyty Gwynedd</v>
      </c>
      <c r="I261" s="3" t="str">
        <f>VLOOKUP(H261, 'CWM &amp; Location'!B:D, 3, FALSE)</f>
        <v>Bangor</v>
      </c>
      <c r="J261" s="3" t="str">
        <f>IF('Master List'!K261="", 'Master List'!J261, CONCATENATE('Master List'!J261, " / ", 'Master List'!K261))</f>
        <v>Geriatric Medicine / Orthogeriatrics</v>
      </c>
      <c r="K261" s="3" t="str">
        <f>'Master List'!L261</f>
        <v xml:space="preserve">Dr Alan Bates </v>
      </c>
      <c r="L261" s="3" t="str">
        <f>'Master List'!O261</f>
        <v>Ysbyty Gwynedd</v>
      </c>
      <c r="M261" s="3" t="str">
        <f>VLOOKUP(L261, 'CWM &amp; Location'!B:D, 3, FALSE)</f>
        <v>Bangor</v>
      </c>
      <c r="N261" s="3" t="str">
        <f>IF('Master List'!Q261="", 'Master List'!P261, CONCATENATE('Master List'!P261, " / ", 'Master List'!Q261))</f>
        <v>General (Internal) Medicine / Gastroenterology</v>
      </c>
      <c r="O261" s="3" t="str">
        <f>'Master List'!R261</f>
        <v>Dr Khaled Radwan</v>
      </c>
      <c r="P261" s="3" t="str">
        <f>'Master List'!U261</f>
        <v>Ysbyty Gwynedd</v>
      </c>
      <c r="Q261" s="3" t="str">
        <f>VLOOKUP(P261, 'CWM &amp; Location'!B:D, 3, FALSE)</f>
        <v>Bangor</v>
      </c>
      <c r="R261" s="3" t="str">
        <f>IF('Master List'!W261="", 'Master List'!V261, CONCATENATE('Master List'!V261, " / ", 'Master List'!W261))</f>
        <v>General (Internal) Medicine / Respiratory Medicine</v>
      </c>
      <c r="S261" s="3" t="str">
        <f>'Master List'!X261</f>
        <v xml:space="preserve">Dr Damian McKeon </v>
      </c>
      <c r="T261" s="5" t="str">
        <f>IF('Master List'!AA261="", "", 'Master List'!AA261)</f>
        <v/>
      </c>
      <c r="U261" s="5" t="str">
        <f>IF(T261="", "", VLOOKUP(T261, 'CWM &amp; Location'!B:D, 3, FALSE))</f>
        <v/>
      </c>
      <c r="V261" s="5" t="str">
        <f>IF('Master List'!AB261="", "", 'Master List'!AB261)</f>
        <v/>
      </c>
      <c r="W261" s="5" t="str">
        <f>IF('Master List'!AC261="", "", 'Master List'!AC261)</f>
        <v/>
      </c>
      <c r="X261" s="5" t="str">
        <f>IF('Master List'!AF261="", "Supervisor to be confirmed", 'Master List'!AF261)</f>
        <v>Dr Edwin Jesudason</v>
      </c>
      <c r="Y261" s="3" t="str">
        <f>'Master List'!AI261</f>
        <v>Ysbyty Gwynedd</v>
      </c>
      <c r="Z261" s="3" t="str">
        <f>VLOOKUP(Y261, 'CWM &amp; Location'!B:D, 3, FALSE)</f>
        <v>Bangor</v>
      </c>
      <c r="AA261" s="3" t="str">
        <f>IF('Master List'!AK261="", 'Master List'!AJ261, CONCATENATE('Master List'!AJ261, " / ", 'Master List'!AK261))</f>
        <v>Trauma and Orthopaedic Surgery / Same Day Emergency Care</v>
      </c>
      <c r="AB261" s="3" t="str">
        <f>'Master List'!AL261</f>
        <v>Dr Edwin Jesudason</v>
      </c>
      <c r="AC261" s="3" t="str">
        <f>'Master List'!AO261</f>
        <v>Ysbyty Gwynedd</v>
      </c>
      <c r="AD261" s="5" t="str">
        <f>VLOOKUP(AC261, 'CWM &amp; Location'!B:D, 3, FALSE)</f>
        <v>Bangor</v>
      </c>
      <c r="AE261" s="3" t="str">
        <f>IF('Master List'!AQ261="", 'Master List'!AP261, CONCATENATE('Master List'!AP261, " / ", 'Master List'!AQ261))</f>
        <v>Emergency Medicine</v>
      </c>
      <c r="AF261" s="3" t="str">
        <f>'Master List'!AR261</f>
        <v>Dr Richard Griffiths</v>
      </c>
      <c r="AG261" s="3" t="str">
        <f>'Master List'!AU261</f>
        <v>Ysbyty Gwynedd</v>
      </c>
      <c r="AH261" s="3" t="str">
        <f>VLOOKUP(AG261, 'CWM &amp; Location'!B:D, 3, FALSE)</f>
        <v>Bangor</v>
      </c>
      <c r="AI261" s="3" t="str">
        <f>IF('Master List'!AW261="", 'Master List'!AV261, CONCATENATE('Master List'!AV261, " / ", 'Master List'!AW261))</f>
        <v>Acute Internal Medicine</v>
      </c>
      <c r="AJ261" s="3" t="str">
        <f>'Master List'!AX261</f>
        <v>Dr Chris Subbe</v>
      </c>
      <c r="AK261" s="5" t="str">
        <f>IF('Master List'!BA261="", "", 'Master List'!BA261)</f>
        <v>Ysbyty Gwynedd</v>
      </c>
      <c r="AL261" s="5" t="str">
        <f>IF(AK261="", "", VLOOKUP(AK261, 'CWM &amp; Location'!B:D, 3, FALSE))</f>
        <v>Bangor</v>
      </c>
      <c r="AM261" s="5" t="str">
        <f>IF('Master List'!BB261="", "", 'Master List'!BB261)</f>
        <v>"Mountain Medicine"</v>
      </c>
      <c r="AN261" s="5" t="str">
        <f>IF('Master List'!BC261="", "", 'Master List'!BC261)</f>
        <v>Supervisor to be confirmed</v>
      </c>
    </row>
    <row r="262" spans="1:40" ht="29.25" customHeight="1" x14ac:dyDescent="0.25">
      <c r="A262" s="3" t="str">
        <f>'Master List'!A262</f>
        <v>SFP-Other</v>
      </c>
      <c r="B262" s="3" t="str">
        <f>'Master List'!D262</f>
        <v>SFP/7A1W/087c</v>
      </c>
      <c r="C262" s="3" t="str">
        <f>'Master List'!E262</f>
        <v>WAL/FP/087c</v>
      </c>
      <c r="D262" s="4">
        <v>1</v>
      </c>
      <c r="E262" s="71" t="str">
        <f>CONCATENATE("F1: ",J262,", ",N262,", ",R262,IF(V262="","",", "),IF(V262="","",V262),IF(V262="",""," ("),IF(V262="","",'Master List'!B262),IF(V262="","",")")," | F2: ",AA262,", ",AE262,", ",AI262,IF(AM262="","",", "),IF(AM262="","",AM262),IF(AM262="",""," ("),IF(AM262="","",'Master List'!C262),IF(AM262="","",")"))</f>
        <v>F1: General (Internal) Medicine / Respiratory Medicine, Geriatric Medicine / Orthogeriatrics, General (Internal) Medicine / Gastroenterology | F2: Acute Internal Medicine, Trauma and Orthopaedic Surgery / Same Day Emergency Care, Emergency Medicine, "Mountain Medicine" (SFP)</v>
      </c>
      <c r="F262" s="5" t="str">
        <f>'Master List'!H262</f>
        <v>Betsi Cadwaladr University Health Board</v>
      </c>
      <c r="G262" s="5" t="str">
        <f>'Master List'!F262</f>
        <v xml:space="preserve">Dr Damian McKeon </v>
      </c>
      <c r="H262" s="3" t="str">
        <f>'Master List'!I262</f>
        <v>Ysbyty Gwynedd</v>
      </c>
      <c r="I262" s="3" t="str">
        <f>VLOOKUP(H262, 'CWM &amp; Location'!B:D, 3, FALSE)</f>
        <v>Bangor</v>
      </c>
      <c r="J262" s="3" t="str">
        <f>IF('Master List'!K262="", 'Master List'!J262, CONCATENATE('Master List'!J262, " / ", 'Master List'!K262))</f>
        <v>General (Internal) Medicine / Respiratory Medicine</v>
      </c>
      <c r="K262" s="3" t="str">
        <f>'Master List'!L262</f>
        <v xml:space="preserve">Dr Damian McKeon </v>
      </c>
      <c r="L262" s="3" t="str">
        <f>'Master List'!O262</f>
        <v>Ysbyty Gwynedd</v>
      </c>
      <c r="M262" s="3" t="str">
        <f>VLOOKUP(L262, 'CWM &amp; Location'!B:D, 3, FALSE)</f>
        <v>Bangor</v>
      </c>
      <c r="N262" s="3" t="str">
        <f>IF('Master List'!Q262="", 'Master List'!P262, CONCATENATE('Master List'!P262, " / ", 'Master List'!Q262))</f>
        <v>Geriatric Medicine / Orthogeriatrics</v>
      </c>
      <c r="O262" s="3" t="str">
        <f>'Master List'!R262</f>
        <v xml:space="preserve">Dr Alan Bates </v>
      </c>
      <c r="P262" s="3" t="str">
        <f>'Master List'!U262</f>
        <v>Ysbyty Gwynedd</v>
      </c>
      <c r="Q262" s="3" t="str">
        <f>VLOOKUP(P262, 'CWM &amp; Location'!B:D, 3, FALSE)</f>
        <v>Bangor</v>
      </c>
      <c r="R262" s="3" t="str">
        <f>IF('Master List'!W262="", 'Master List'!V262, CONCATENATE('Master List'!V262, " / ", 'Master List'!W262))</f>
        <v>General (Internal) Medicine / Gastroenterology</v>
      </c>
      <c r="S262" s="3" t="str">
        <f>'Master List'!X262</f>
        <v>Dr Khaled Radwan</v>
      </c>
      <c r="T262" s="5" t="str">
        <f>IF('Master List'!AA262="", "", 'Master List'!AA262)</f>
        <v/>
      </c>
      <c r="U262" s="5" t="str">
        <f>IF(T262="", "", VLOOKUP(T262, 'CWM &amp; Location'!B:D, 3, FALSE))</f>
        <v/>
      </c>
      <c r="V262" s="5" t="str">
        <f>IF('Master List'!AB262="", "", 'Master List'!AB262)</f>
        <v/>
      </c>
      <c r="W262" s="5" t="str">
        <f>IF('Master List'!AC262="", "", 'Master List'!AC262)</f>
        <v/>
      </c>
      <c r="X262" s="5" t="str">
        <f>IF('Master List'!AF262="", "Supervisor to be confirmed", 'Master List'!AF262)</f>
        <v>Dr Chris Subbe</v>
      </c>
      <c r="Y262" s="3" t="str">
        <f>'Master List'!AI262</f>
        <v>Ysbyty Gwynedd</v>
      </c>
      <c r="Z262" s="3" t="str">
        <f>VLOOKUP(Y262, 'CWM &amp; Location'!B:D, 3, FALSE)</f>
        <v>Bangor</v>
      </c>
      <c r="AA262" s="3" t="str">
        <f>IF('Master List'!AK262="", 'Master List'!AJ262, CONCATENATE('Master List'!AJ262, " / ", 'Master List'!AK262))</f>
        <v>Acute Internal Medicine</v>
      </c>
      <c r="AB262" s="3" t="str">
        <f>'Master List'!AL262</f>
        <v>Dr Chris Subbe</v>
      </c>
      <c r="AC262" s="3" t="str">
        <f>'Master List'!AO262</f>
        <v>Ysbyty Gwynedd</v>
      </c>
      <c r="AD262" s="5" t="str">
        <f>VLOOKUP(AC262, 'CWM &amp; Location'!B:D, 3, FALSE)</f>
        <v>Bangor</v>
      </c>
      <c r="AE262" s="3" t="str">
        <f>IF('Master List'!AQ262="", 'Master List'!AP262, CONCATENATE('Master List'!AP262, " / ", 'Master List'!AQ262))</f>
        <v>Trauma and Orthopaedic Surgery / Same Day Emergency Care</v>
      </c>
      <c r="AF262" s="3" t="str">
        <f>'Master List'!AR262</f>
        <v>Dr Edwin Jesudason</v>
      </c>
      <c r="AG262" s="3" t="str">
        <f>'Master List'!AU262</f>
        <v>Ysbyty Gwynedd</v>
      </c>
      <c r="AH262" s="3" t="str">
        <f>VLOOKUP(AG262, 'CWM &amp; Location'!B:D, 3, FALSE)</f>
        <v>Bangor</v>
      </c>
      <c r="AI262" s="3" t="str">
        <f>IF('Master List'!AW262="", 'Master List'!AV262, CONCATENATE('Master List'!AV262, " / ", 'Master List'!AW262))</f>
        <v>Emergency Medicine</v>
      </c>
      <c r="AJ262" s="3" t="str">
        <f>'Master List'!AX262</f>
        <v>Dr Richard Griffiths</v>
      </c>
      <c r="AK262" s="5" t="str">
        <f>IF('Master List'!BA262="", "", 'Master List'!BA262)</f>
        <v>Ysbyty Gwynedd</v>
      </c>
      <c r="AL262" s="5" t="str">
        <f>IF(AK262="", "", VLOOKUP(AK262, 'CWM &amp; Location'!B:D, 3, FALSE))</f>
        <v>Bangor</v>
      </c>
      <c r="AM262" s="5" t="str">
        <f>IF('Master List'!BB262="", "", 'Master List'!BB262)</f>
        <v>"Mountain Medicine"</v>
      </c>
      <c r="AN262" s="5" t="str">
        <f>IF('Master List'!BC262="", "", 'Master List'!BC262)</f>
        <v>Supervisor to be confirmed</v>
      </c>
    </row>
    <row r="263" spans="1:40" ht="29.25" customHeight="1" x14ac:dyDescent="0.25">
      <c r="A263" s="3" t="str">
        <f>'Master List'!A263</f>
        <v>SFP-Res</v>
      </c>
      <c r="B263" s="3" t="str">
        <f>'Master List'!D263</f>
        <v>AFP/7A1W/088a</v>
      </c>
      <c r="C263" s="3" t="str">
        <f>'Master List'!E263</f>
        <v>WAL/FP/088a</v>
      </c>
      <c r="D263" s="4">
        <v>1</v>
      </c>
      <c r="E263" s="71" t="str">
        <f>CONCATENATE("F1: ",J263,", ",N263,", ",R263,IF(V263="","",", "),IF(V263="","",V263),IF(V263="",""," ("),IF(V263="","",'Master List'!B263),IF(V263="","",")")," | F2: ",AA263,", ",AE263,", ",AI263,IF(AM263="","",", "),IF(AM263="","",AM263),IF(AM263="",""," ("),IF(AM263="","",'Master List'!C263),IF(AM263="","",")"))</f>
        <v>F1: General (Internal) Medicine / Endocrinology and Diabetes Mellitus, General Surgery, Haematology / Clinical Oncology &amp; Palliative Medicine | F2: Emergency Medicine, Community Sexual and Reproductive Health / *HIV, General (Internal) Medicine / Renal Medicine, F2 SFP Project (SFP)</v>
      </c>
      <c r="F263" s="5" t="str">
        <f>'Master List'!H263</f>
        <v>Betsi Cadwaladr University Health Board</v>
      </c>
      <c r="G263" s="5" t="str">
        <f>'Master List'!F263</f>
        <v>Dr Tony Wilton</v>
      </c>
      <c r="H263" s="3" t="str">
        <f>'Master List'!I263</f>
        <v>Ysbyty Gwynedd</v>
      </c>
      <c r="I263" s="3" t="str">
        <f>VLOOKUP(H263, 'CWM &amp; Location'!B:D, 3, FALSE)</f>
        <v>Bangor</v>
      </c>
      <c r="J263" s="3" t="str">
        <f>IF('Master List'!K263="", 'Master List'!J263, CONCATENATE('Master List'!J263, " / ", 'Master List'!K263))</f>
        <v>General (Internal) Medicine / Endocrinology and Diabetes Mellitus</v>
      </c>
      <c r="K263" s="3" t="str">
        <f>'Master List'!L263</f>
        <v>Dr Tony Wilton</v>
      </c>
      <c r="L263" s="3" t="str">
        <f>'Master List'!O263</f>
        <v>Ysbyty Gwynedd</v>
      </c>
      <c r="M263" s="3" t="str">
        <f>VLOOKUP(L263, 'CWM &amp; Location'!B:D, 3, FALSE)</f>
        <v>Bangor</v>
      </c>
      <c r="N263" s="3" t="str">
        <f>IF('Master List'!Q263="", 'Master List'!P263, CONCATENATE('Master List'!P263, " / ", 'Master List'!Q263))</f>
        <v>General Surgery</v>
      </c>
      <c r="O263" s="3" t="str">
        <f>'Master List'!R263</f>
        <v>Mr Chris Houlden</v>
      </c>
      <c r="P263" s="3" t="str">
        <f>'Master List'!U263</f>
        <v>Ysbyty Gwynedd</v>
      </c>
      <c r="Q263" s="3" t="str">
        <f>VLOOKUP(P263, 'CWM &amp; Location'!B:D, 3, FALSE)</f>
        <v>Bangor</v>
      </c>
      <c r="R263" s="3" t="str">
        <f>IF('Master List'!W263="", 'Master List'!V263, CONCATENATE('Master List'!V263, " / ", 'Master List'!W263))</f>
        <v>Haematology / Clinical Oncology &amp; Palliative Medicine</v>
      </c>
      <c r="S263" s="3" t="str">
        <f>'Master List'!X263</f>
        <v>Dr Gemma Lewis-Williams</v>
      </c>
      <c r="T263" s="5" t="str">
        <f>IF('Master List'!AA263="", "", 'Master List'!AA263)</f>
        <v/>
      </c>
      <c r="U263" s="5" t="str">
        <f>IF(T263="", "", VLOOKUP(T263, 'CWM &amp; Location'!B:D, 3, FALSE))</f>
        <v/>
      </c>
      <c r="V263" s="5" t="str">
        <f>IF('Master List'!AB263="", "", 'Master List'!AB263)</f>
        <v/>
      </c>
      <c r="W263" s="5" t="str">
        <f>IF('Master List'!AC263="", "", 'Master List'!AC263)</f>
        <v/>
      </c>
      <c r="X263" s="5" t="str">
        <f>IF('Master List'!AF263="", "Supervisor to be confirmed", 'Master List'!AF263)</f>
        <v xml:space="preserve">Dr Rhiannon Talbot </v>
      </c>
      <c r="Y263" s="3" t="str">
        <f>'Master List'!AI263</f>
        <v>Ysbyty Gwynedd</v>
      </c>
      <c r="Z263" s="3" t="str">
        <f>VLOOKUP(Y263, 'CWM &amp; Location'!B:D, 3, FALSE)</f>
        <v>Bangor</v>
      </c>
      <c r="AA263" s="3" t="str">
        <f>IF('Master List'!AK263="", 'Master List'!AJ263, CONCATENATE('Master List'!AJ263, " / ", 'Master List'!AK263))</f>
        <v>Emergency Medicine</v>
      </c>
      <c r="AB263" s="3" t="str">
        <f>'Master List'!AL263</f>
        <v xml:space="preserve">Dr Rhiannon Talbot </v>
      </c>
      <c r="AC263" s="3" t="str">
        <f>'Master List'!AO263</f>
        <v>Ysbyty Gwynedd</v>
      </c>
      <c r="AD263" s="5" t="str">
        <f>VLOOKUP(AC263, 'CWM &amp; Location'!B:D, 3, FALSE)</f>
        <v>Bangor</v>
      </c>
      <c r="AE263" s="3" t="str">
        <f>IF('Master List'!AQ263="", 'Master List'!AP263, CONCATENATE('Master List'!AP263, " / ", 'Master List'!AQ263))</f>
        <v>Community Sexual and Reproductive Health / *HIV</v>
      </c>
      <c r="AF263" s="3" t="str">
        <f>'Master List'!AR263</f>
        <v>Dr Ushan Andrady</v>
      </c>
      <c r="AG263" s="3" t="str">
        <f>'Master List'!AU263</f>
        <v>Ysbyty Gwynedd</v>
      </c>
      <c r="AH263" s="3" t="str">
        <f>VLOOKUP(AG263, 'CWM &amp; Location'!B:D, 3, FALSE)</f>
        <v>Bangor</v>
      </c>
      <c r="AI263" s="3" t="str">
        <f>IF('Master List'!AW263="", 'Master List'!AV263, CONCATENATE('Master List'!AV263, " / ", 'Master List'!AW263))</f>
        <v>General (Internal) Medicine / Renal Medicine</v>
      </c>
      <c r="AJ263" s="3" t="str">
        <f>'Master List'!AX263</f>
        <v>Dr Abdul Alejmi</v>
      </c>
      <c r="AK263" s="5" t="str">
        <f>IF('Master List'!BA263="", "", 'Master List'!BA263)</f>
        <v>Site to be confirmed</v>
      </c>
      <c r="AL263" s="5" t="str">
        <f>IF(AK263="", "", VLOOKUP(AK263, 'CWM &amp; Location'!B:D, 3, FALSE))</f>
        <v>Site To Be Confirmed</v>
      </c>
      <c r="AM263" s="5" t="str">
        <f>IF('Master List'!BB263="", "", 'Master List'!BB263)</f>
        <v>F2 SFP Project</v>
      </c>
      <c r="AN263" s="5" t="str">
        <f>IF('Master List'!BC263="", "", 'Master List'!BC263)</f>
        <v>Supervisor to be confirmed</v>
      </c>
    </row>
    <row r="264" spans="1:40" ht="29.25" customHeight="1" x14ac:dyDescent="0.25">
      <c r="A264" s="3" t="str">
        <f>'Master List'!A264</f>
        <v>SFP-Res</v>
      </c>
      <c r="B264" s="3" t="str">
        <f>'Master List'!D264</f>
        <v>AFP/7A1W/088b</v>
      </c>
      <c r="C264" s="3" t="str">
        <f>'Master List'!E264</f>
        <v>WAL/FP/088b</v>
      </c>
      <c r="D264" s="4">
        <v>1</v>
      </c>
      <c r="E264" s="71" t="str">
        <f>CONCATENATE("F1: ",J264,", ",N264,", ",R264,IF(V264="","",", "),IF(V264="","",V264),IF(V264="",""," ("),IF(V264="","",'Master List'!B264),IF(V264="","",")")," | F2: ",AA264,", ",AE264,", ",AI264,IF(AM264="","",", "),IF(AM264="","",AM264),IF(AM264="",""," ("),IF(AM264="","",'Master List'!C264),IF(AM264="","",")"))</f>
        <v>F1: Haematology / Clinical Oncology &amp; Palliative Medicine, General (Internal) Medicine / Endocrinology and Diabetes Mellitus, General Surgery | F2: General (Internal) Medicine / Renal Medicine, Emergency Medicine, Community Sexual and Reproductive Health / HIV, F2 SFP Project (SFP)</v>
      </c>
      <c r="F264" s="5" t="str">
        <f>'Master List'!H264</f>
        <v>Betsi Cadwaladr University Health Board</v>
      </c>
      <c r="G264" s="5" t="str">
        <f>'Master List'!F264</f>
        <v>Dr Gemma Lewis-Williams</v>
      </c>
      <c r="H264" s="3" t="str">
        <f>'Master List'!I264</f>
        <v>Ysbyty Gwynedd</v>
      </c>
      <c r="I264" s="3" t="str">
        <f>VLOOKUP(H264, 'CWM &amp; Location'!B:D, 3, FALSE)</f>
        <v>Bangor</v>
      </c>
      <c r="J264" s="3" t="str">
        <f>IF('Master List'!K264="", 'Master List'!J264, CONCATENATE('Master List'!J264, " / ", 'Master List'!K264))</f>
        <v>Haematology / Clinical Oncology &amp; Palliative Medicine</v>
      </c>
      <c r="K264" s="3" t="str">
        <f>'Master List'!L264</f>
        <v>Dr Gemma Lewis-Williams</v>
      </c>
      <c r="L264" s="3" t="str">
        <f>'Master List'!O264</f>
        <v>Ysbyty Gwynedd</v>
      </c>
      <c r="M264" s="3" t="str">
        <f>VLOOKUP(L264, 'CWM &amp; Location'!B:D, 3, FALSE)</f>
        <v>Bangor</v>
      </c>
      <c r="N264" s="3" t="str">
        <f>IF('Master List'!Q264="", 'Master List'!P264, CONCATENATE('Master List'!P264, " / ", 'Master List'!Q264))</f>
        <v>General (Internal) Medicine / Endocrinology and Diabetes Mellitus</v>
      </c>
      <c r="O264" s="3" t="str">
        <f>'Master List'!R264</f>
        <v>Dr Tony Wilton</v>
      </c>
      <c r="P264" s="3" t="str">
        <f>'Master List'!U264</f>
        <v>Ysbyty Gwynedd</v>
      </c>
      <c r="Q264" s="3" t="str">
        <f>VLOOKUP(P264, 'CWM &amp; Location'!B:D, 3, FALSE)</f>
        <v>Bangor</v>
      </c>
      <c r="R264" s="3" t="str">
        <f>IF('Master List'!W264="", 'Master List'!V264, CONCATENATE('Master List'!V264, " / ", 'Master List'!W264))</f>
        <v>General Surgery</v>
      </c>
      <c r="S264" s="3" t="str">
        <f>'Master List'!X264</f>
        <v>Mr Chris Houlden</v>
      </c>
      <c r="T264" s="5" t="str">
        <f>IF('Master List'!AA264="", "", 'Master List'!AA264)</f>
        <v/>
      </c>
      <c r="U264" s="5" t="str">
        <f>IF(T264="", "", VLOOKUP(T264, 'CWM &amp; Location'!B:D, 3, FALSE))</f>
        <v/>
      </c>
      <c r="V264" s="5" t="str">
        <f>IF('Master List'!AB264="", "", 'Master List'!AB264)</f>
        <v/>
      </c>
      <c r="W264" s="5" t="str">
        <f>IF('Master List'!AC264="", "", 'Master List'!AC264)</f>
        <v/>
      </c>
      <c r="X264" s="5" t="str">
        <f>IF('Master List'!AF264="", "Supervisor to be confirmed", 'Master List'!AF264)</f>
        <v>Dr Abdul Alejmi</v>
      </c>
      <c r="Y264" s="3" t="str">
        <f>'Master List'!AI264</f>
        <v>Ysbyty Gwynedd</v>
      </c>
      <c r="Z264" s="3" t="str">
        <f>VLOOKUP(Y264, 'CWM &amp; Location'!B:D, 3, FALSE)</f>
        <v>Bangor</v>
      </c>
      <c r="AA264" s="3" t="str">
        <f>IF('Master List'!AK264="", 'Master List'!AJ264, CONCATENATE('Master List'!AJ264, " / ", 'Master List'!AK264))</f>
        <v>General (Internal) Medicine / Renal Medicine</v>
      </c>
      <c r="AB264" s="3" t="str">
        <f>'Master List'!AL264</f>
        <v>Dr Abdul Alejmi</v>
      </c>
      <c r="AC264" s="3" t="str">
        <f>'Master List'!AO264</f>
        <v>Ysbyty Gwynedd</v>
      </c>
      <c r="AD264" s="5" t="str">
        <f>VLOOKUP(AC264, 'CWM &amp; Location'!B:D, 3, FALSE)</f>
        <v>Bangor</v>
      </c>
      <c r="AE264" s="3" t="str">
        <f>IF('Master List'!AQ264="", 'Master List'!AP264, CONCATENATE('Master List'!AP264, " / ", 'Master List'!AQ264))</f>
        <v>Emergency Medicine</v>
      </c>
      <c r="AF264" s="3" t="str">
        <f>'Master List'!AR264</f>
        <v>Dr Rhiannon Talbot</v>
      </c>
      <c r="AG264" s="3" t="str">
        <f>'Master List'!AU264</f>
        <v>Ysbyty Gwynedd</v>
      </c>
      <c r="AH264" s="3" t="str">
        <f>VLOOKUP(AG264, 'CWM &amp; Location'!B:D, 3, FALSE)</f>
        <v>Bangor</v>
      </c>
      <c r="AI264" s="3" t="str">
        <f>IF('Master List'!AW264="", 'Master List'!AV264, CONCATENATE('Master List'!AV264, " / ", 'Master List'!AW264))</f>
        <v>Community Sexual and Reproductive Health / HIV</v>
      </c>
      <c r="AJ264" s="3" t="str">
        <f>'Master List'!AX264</f>
        <v>Dr Ushan Andrady</v>
      </c>
      <c r="AK264" s="5" t="str">
        <f>IF('Master List'!BA264="", "", 'Master List'!BA264)</f>
        <v>Site to be confirmed</v>
      </c>
      <c r="AL264" s="5" t="str">
        <f>IF(AK264="", "", VLOOKUP(AK264, 'CWM &amp; Location'!B:D, 3, FALSE))</f>
        <v>Site To Be Confirmed</v>
      </c>
      <c r="AM264" s="5" t="str">
        <f>IF('Master List'!BB264="", "", 'Master List'!BB264)</f>
        <v>F2 SFP Project</v>
      </c>
      <c r="AN264" s="5" t="str">
        <f>IF('Master List'!BC264="", "", 'Master List'!BC264)</f>
        <v>Supervisor to be confirmed</v>
      </c>
    </row>
    <row r="265" spans="1:40" ht="29.25" customHeight="1" x14ac:dyDescent="0.25">
      <c r="A265" s="3" t="str">
        <f>'Master List'!A265</f>
        <v>SFP-Res</v>
      </c>
      <c r="B265" s="3" t="str">
        <f>'Master List'!D265</f>
        <v>AFP/7A1W/088c</v>
      </c>
      <c r="C265" s="3" t="str">
        <f>'Master List'!E265</f>
        <v>WAL/FP/088c</v>
      </c>
      <c r="D265" s="4">
        <v>1</v>
      </c>
      <c r="E265" s="71" t="str">
        <f>CONCATENATE("F1: ",J265,", ",N265,", ",R265,IF(V265="","",", "),IF(V265="","",V265),IF(V265="",""," ("),IF(V265="","",'Master List'!B265),IF(V265="","",")")," | F2: ",AA265,", ",AE265,", ",AI265,IF(AM265="","",", "),IF(AM265="","",AM265),IF(AM265="",""," ("),IF(AM265="","",'Master List'!C265),IF(AM265="","",")"))</f>
        <v>F1: General Surgery, Haematology / Clinical Oncology &amp; Palliative Medicine, General (Internal) Medicine / Endocrinology and Diabetes Mellitus | F2: Community Sexual and Reproductive Health / HIV, General (Internal) Medicine / Renal Medicine, Emergency Medicine, F2 SFP Project (SFP)</v>
      </c>
      <c r="F265" s="5" t="str">
        <f>'Master List'!H265</f>
        <v>Betsi Cadwaladr University Health Board</v>
      </c>
      <c r="G265" s="5" t="str">
        <f>'Master List'!F265</f>
        <v>Mr Chris Houlden</v>
      </c>
      <c r="H265" s="3" t="str">
        <f>'Master List'!I265</f>
        <v>Ysbyty Gwynedd</v>
      </c>
      <c r="I265" s="3" t="str">
        <f>VLOOKUP(H265, 'CWM &amp; Location'!B:D, 3, FALSE)</f>
        <v>Bangor</v>
      </c>
      <c r="J265" s="3" t="str">
        <f>IF('Master List'!K265="", 'Master List'!J265, CONCATENATE('Master List'!J265, " / ", 'Master List'!K265))</f>
        <v>General Surgery</v>
      </c>
      <c r="K265" s="3" t="str">
        <f>'Master List'!L265</f>
        <v>Mr Chris Houlden</v>
      </c>
      <c r="L265" s="3" t="str">
        <f>'Master List'!O265</f>
        <v>Ysbyty Gwynedd</v>
      </c>
      <c r="M265" s="3" t="str">
        <f>VLOOKUP(L265, 'CWM &amp; Location'!B:D, 3, FALSE)</f>
        <v>Bangor</v>
      </c>
      <c r="N265" s="3" t="str">
        <f>IF('Master List'!Q265="", 'Master List'!P265, CONCATENATE('Master List'!P265, " / ", 'Master List'!Q265))</f>
        <v>Haematology / Clinical Oncology &amp; Palliative Medicine</v>
      </c>
      <c r="O265" s="3" t="str">
        <f>'Master List'!R265</f>
        <v>Dr Gemma Lewis-Williams</v>
      </c>
      <c r="P265" s="3" t="str">
        <f>'Master List'!U265</f>
        <v>Ysbyty Gwynedd</v>
      </c>
      <c r="Q265" s="3" t="str">
        <f>VLOOKUP(P265, 'CWM &amp; Location'!B:D, 3, FALSE)</f>
        <v>Bangor</v>
      </c>
      <c r="R265" s="3" t="str">
        <f>IF('Master List'!W265="", 'Master List'!V265, CONCATENATE('Master List'!V265, " / ", 'Master List'!W265))</f>
        <v>General (Internal) Medicine / Endocrinology and Diabetes Mellitus</v>
      </c>
      <c r="S265" s="3" t="str">
        <f>'Master List'!X265</f>
        <v>Dr Tony Wilton</v>
      </c>
      <c r="T265" s="5" t="str">
        <f>IF('Master List'!AA265="", "", 'Master List'!AA265)</f>
        <v/>
      </c>
      <c r="U265" s="5" t="str">
        <f>IF(T265="", "", VLOOKUP(T265, 'CWM &amp; Location'!B:D, 3, FALSE))</f>
        <v/>
      </c>
      <c r="V265" s="5" t="str">
        <f>IF('Master List'!AB265="", "", 'Master List'!AB265)</f>
        <v/>
      </c>
      <c r="W265" s="5" t="str">
        <f>IF('Master List'!AC265="", "", 'Master List'!AC265)</f>
        <v/>
      </c>
      <c r="X265" s="5" t="str">
        <f>IF('Master List'!AF265="", "Supervisor to be confirmed", 'Master List'!AF265)</f>
        <v>Dr Ushan Andrady</v>
      </c>
      <c r="Y265" s="3" t="str">
        <f>'Master List'!AI265</f>
        <v>Ysbyty Gwynedd</v>
      </c>
      <c r="Z265" s="3" t="str">
        <f>VLOOKUP(Y265, 'CWM &amp; Location'!B:D, 3, FALSE)</f>
        <v>Bangor</v>
      </c>
      <c r="AA265" s="3" t="str">
        <f>IF('Master List'!AK265="", 'Master List'!AJ265, CONCATENATE('Master List'!AJ265, " / ", 'Master List'!AK265))</f>
        <v>Community Sexual and Reproductive Health / HIV</v>
      </c>
      <c r="AB265" s="3" t="str">
        <f>'Master List'!AL265</f>
        <v>Dr Ushan Andrady</v>
      </c>
      <c r="AC265" s="3" t="str">
        <f>'Master List'!AO265</f>
        <v>Ysbyty Gwynedd</v>
      </c>
      <c r="AD265" s="5" t="str">
        <f>VLOOKUP(AC265, 'CWM &amp; Location'!B:D, 3, FALSE)</f>
        <v>Bangor</v>
      </c>
      <c r="AE265" s="3" t="str">
        <f>IF('Master List'!AQ265="", 'Master List'!AP265, CONCATENATE('Master List'!AP265, " / ", 'Master List'!AQ265))</f>
        <v>General (Internal) Medicine / Renal Medicine</v>
      </c>
      <c r="AF265" s="3" t="str">
        <f>'Master List'!AR265</f>
        <v>Dr Abdul Alejmi</v>
      </c>
      <c r="AG265" s="3" t="str">
        <f>'Master List'!AU265</f>
        <v>Ysbyty Gwynedd</v>
      </c>
      <c r="AH265" s="3" t="str">
        <f>VLOOKUP(AG265, 'CWM &amp; Location'!B:D, 3, FALSE)</f>
        <v>Bangor</v>
      </c>
      <c r="AI265" s="3" t="str">
        <f>IF('Master List'!AW265="", 'Master List'!AV265, CONCATENATE('Master List'!AV265, " / ", 'Master List'!AW265))</f>
        <v>Emergency Medicine</v>
      </c>
      <c r="AJ265" s="3" t="str">
        <f>'Master List'!AX265</f>
        <v xml:space="preserve">Dr Rhiannon Talbot </v>
      </c>
      <c r="AK265" s="5" t="str">
        <f>IF('Master List'!BA265="", "", 'Master List'!BA265)</f>
        <v>Site to be confirmed</v>
      </c>
      <c r="AL265" s="5" t="str">
        <f>IF(AK265="", "", VLOOKUP(AK265, 'CWM &amp; Location'!B:D, 3, FALSE))</f>
        <v>Site To Be Confirmed</v>
      </c>
      <c r="AM265" s="5" t="str">
        <f>IF('Master List'!BB265="", "", 'Master List'!BB265)</f>
        <v>F2 SFP Project</v>
      </c>
      <c r="AN265" s="5" t="str">
        <f>IF('Master List'!BC265="", "", 'Master List'!BC265)</f>
        <v>Supervisor to be confirmed</v>
      </c>
    </row>
    <row r="266" spans="1:40" s="50" customFormat="1" ht="29.25" customHeight="1" x14ac:dyDescent="0.25">
      <c r="A266" s="3" t="str">
        <f>'Master List'!A266</f>
        <v>SFP-Other</v>
      </c>
      <c r="B266" s="72" t="str">
        <f>'Master List'!D266</f>
        <v>SFP/7A2W/089a</v>
      </c>
      <c r="C266" s="72" t="str">
        <f>'Master List'!E266</f>
        <v>WAL/FP/089a</v>
      </c>
      <c r="D266" s="73">
        <v>1</v>
      </c>
      <c r="E266" s="74" t="str">
        <f>CONCATENATE("F1: ",J266,", ",N266,", ",R266,IF(V266="","",", "),IF(V266="","",V266),IF(V266="",""," ("),IF(V266="","",'Master List'!B266),IF(V266="","",")")," | F2: ",AA266,", ",AE266,", ",AI266,IF(AM266="","",", "),IF(AM266="","",AM266),IF(AM266="",""," ("),IF(AM266="","",'Master List'!C266),IF(AM266="","",")"))</f>
        <v>F1: General (Internal) Medicine / Endocrinology and Diabetes Mellitus, General Surgery, General (Internal) Medicine / Cardiology | F2: Acute Internal Medicine, General Psychiatry, Emergency Medicine, "Coastal Medicine" (SFP)</v>
      </c>
      <c r="F266" s="61" t="str">
        <f>'Master List'!H266</f>
        <v>Hywel Dda University Health Board</v>
      </c>
      <c r="G266" s="61" t="str">
        <f>'Master List'!F266</f>
        <v>Dr Elizabeta Both</v>
      </c>
      <c r="H266" s="72" t="str">
        <f>'Master List'!I266</f>
        <v>Withybush General Hospital</v>
      </c>
      <c r="I266" s="72" t="str">
        <f>VLOOKUP(H266, 'CWM &amp; Location'!B:D, 3, FALSE)</f>
        <v>Haverfordwest</v>
      </c>
      <c r="J266" s="72" t="str">
        <f>IF('Master List'!K266="", 'Master List'!J266, CONCATENATE('Master List'!J266, " / ", 'Master List'!K266))</f>
        <v>General (Internal) Medicine / Endocrinology and Diabetes Mellitus</v>
      </c>
      <c r="K266" s="72" t="str">
        <f>'Master List'!L266</f>
        <v>Dr Elizabeta Both</v>
      </c>
      <c r="L266" s="72" t="str">
        <f>'Master List'!O266</f>
        <v>Withybush General Hospital</v>
      </c>
      <c r="M266" s="72" t="str">
        <f>VLOOKUP(L266, 'CWM &amp; Location'!B:D, 3, FALSE)</f>
        <v>Haverfordwest</v>
      </c>
      <c r="N266" s="72" t="str">
        <f>IF('Master List'!Q266="", 'Master List'!P266, CONCATENATE('Master List'!P266, " / ", 'Master List'!Q266))</f>
        <v>General Surgery</v>
      </c>
      <c r="O266" s="72" t="str">
        <f>'Master List'!R266</f>
        <v xml:space="preserve">Mr Oomar Nur </v>
      </c>
      <c r="P266" s="72" t="str">
        <f>'Master List'!U266</f>
        <v>Withybush General Hospital</v>
      </c>
      <c r="Q266" s="72" t="str">
        <f>VLOOKUP(P266, 'CWM &amp; Location'!B:D, 3, FALSE)</f>
        <v>Haverfordwest</v>
      </c>
      <c r="R266" s="72" t="str">
        <f>IF('Master List'!W266="", 'Master List'!V266, CONCATENATE('Master List'!V266, " / ", 'Master List'!W266))</f>
        <v>General (Internal) Medicine / Cardiology</v>
      </c>
      <c r="S266" s="72" t="str">
        <f>'Master List'!X266</f>
        <v>Dr Chander Bhan</v>
      </c>
      <c r="T266" s="61" t="str">
        <f>IF('Master List'!AA266="", "", 'Master List'!AA266)</f>
        <v/>
      </c>
      <c r="U266" s="61" t="str">
        <f>IF(T266="", "", VLOOKUP(T266, 'CWM &amp; Location'!B:D, 3, FALSE))</f>
        <v/>
      </c>
      <c r="V266" s="61" t="str">
        <f>IF('Master List'!AB266="", "", 'Master List'!AB266)</f>
        <v/>
      </c>
      <c r="W266" s="61" t="str">
        <f>IF('Master List'!AC266="", "", 'Master List'!AC266)</f>
        <v/>
      </c>
      <c r="X266" s="61" t="str">
        <f>IF('Master List'!AF266="", "Supervisor to be confirmed", 'Master List'!AF266)</f>
        <v>Dr Karen Brown</v>
      </c>
      <c r="Y266" s="72" t="str">
        <f>'Master List'!AI266</f>
        <v>Withybush General Hospital</v>
      </c>
      <c r="Z266" s="72" t="str">
        <f>VLOOKUP(Y266, 'CWM &amp; Location'!B:D, 3, FALSE)</f>
        <v>Haverfordwest</v>
      </c>
      <c r="AA266" s="72" t="str">
        <f>IF('Master List'!AK266="", 'Master List'!AJ266, CONCATENATE('Master List'!AJ266, " / ", 'Master List'!AK266))</f>
        <v>Acute Internal Medicine</v>
      </c>
      <c r="AB266" s="72" t="str">
        <f>'Master List'!AL266</f>
        <v>Dr Karen Brown</v>
      </c>
      <c r="AC266" s="72" t="str">
        <f>'Master List'!AO266</f>
        <v>Withybush General Hospital</v>
      </c>
      <c r="AD266" s="61" t="str">
        <f>VLOOKUP(AC266, 'CWM &amp; Location'!B:D, 3, FALSE)</f>
        <v>Haverfordwest</v>
      </c>
      <c r="AE266" s="72" t="str">
        <f>IF('Master List'!AQ266="", 'Master List'!AP266, CONCATENATE('Master List'!AP266, " / ", 'Master List'!AQ266))</f>
        <v>General Psychiatry</v>
      </c>
      <c r="AF266" s="72" t="str">
        <f>'Master List'!AR266</f>
        <v>Dr Richard Leonard</v>
      </c>
      <c r="AG266" s="72" t="str">
        <f>'Master List'!AU266</f>
        <v>Withybush General Hospital</v>
      </c>
      <c r="AH266" s="72" t="str">
        <f>VLOOKUP(AG266, 'CWM &amp; Location'!B:D, 3, FALSE)</f>
        <v>Haverfordwest</v>
      </c>
      <c r="AI266" s="72" t="str">
        <f>IF('Master List'!AW266="", 'Master List'!AV266, CONCATENATE('Master List'!AV266, " / ", 'Master List'!AW266))</f>
        <v>Emergency Medicine</v>
      </c>
      <c r="AJ266" s="72" t="str">
        <f>'Master List'!AX266</f>
        <v>Dr Nicola Drake</v>
      </c>
      <c r="AK266" s="61" t="str">
        <f>IF('Master List'!BA266="", "", 'Master List'!BA266)</f>
        <v>St Davids Lifeboat Station</v>
      </c>
      <c r="AL266" s="61" t="str">
        <f>IF(AK266="", "", VLOOKUP(AK266, 'CWM &amp; Location'!B:D, 3, FALSE))</f>
        <v>St Davids</v>
      </c>
      <c r="AM266" s="61" t="str">
        <f>IF('Master List'!BB266="", "", 'Master List'!BB266)</f>
        <v>"Coastal Medicine"</v>
      </c>
      <c r="AN266" s="61" t="str">
        <f>IF('Master List'!BC266="", "", 'Master List'!BC266)</f>
        <v>Supervisor to be confirmed</v>
      </c>
    </row>
    <row r="267" spans="1:40" s="50" customFormat="1" ht="29.25" customHeight="1" x14ac:dyDescent="0.25">
      <c r="A267" s="3" t="str">
        <f>'Master List'!A267</f>
        <v>SFP-Other</v>
      </c>
      <c r="B267" s="72" t="str">
        <f>'Master List'!D267</f>
        <v>SFP/7A2W/089b</v>
      </c>
      <c r="C267" s="72" t="str">
        <f>'Master List'!E267</f>
        <v>WAL/FP/089b</v>
      </c>
      <c r="D267" s="73">
        <v>1</v>
      </c>
      <c r="E267" s="74" t="str">
        <f>CONCATENATE("F1: ",J267,", ",N267,", ",R267,IF(V267="","",", "),IF(V267="","",V267),IF(V267="",""," ("),IF(V267="","",'Master List'!B267),IF(V267="","",")")," | F2: ",AA267,", ",AE267,", ",AI267,IF(AM267="","",", "),IF(AM267="","",AM267),IF(AM267="",""," ("),IF(AM267="","",'Master List'!C267),IF(AM267="","",")"))</f>
        <v>F1: General (Internal) Medicine / Cardiology, General (Internal) Medicine / Endocrinology and Diabetes Mellitus, General Surgery | F2: Emergency Medicine, Acute Internal Medicine, General Psychiatry, "Coastal Medicine" (SFP)</v>
      </c>
      <c r="F267" s="61" t="str">
        <f>'Master List'!H267</f>
        <v>Hywel Dda University Health Board</v>
      </c>
      <c r="G267" s="61" t="str">
        <f>'Master List'!F267</f>
        <v>Dr Chander Bhan</v>
      </c>
      <c r="H267" s="72" t="str">
        <f>'Master List'!I267</f>
        <v>Withybush General Hospital</v>
      </c>
      <c r="I267" s="72" t="str">
        <f>VLOOKUP(H267, 'CWM &amp; Location'!B:D, 3, FALSE)</f>
        <v>Haverfordwest</v>
      </c>
      <c r="J267" s="72" t="str">
        <f>IF('Master List'!K267="", 'Master List'!J267, CONCATENATE('Master List'!J267, " / ", 'Master List'!K267))</f>
        <v>General (Internal) Medicine / Cardiology</v>
      </c>
      <c r="K267" s="72" t="str">
        <f>'Master List'!L267</f>
        <v>Dr Chander Bhan</v>
      </c>
      <c r="L267" s="72" t="str">
        <f>'Master List'!O267</f>
        <v>Withybush General Hospital</v>
      </c>
      <c r="M267" s="72" t="str">
        <f>VLOOKUP(L267, 'CWM &amp; Location'!B:D, 3, FALSE)</f>
        <v>Haverfordwest</v>
      </c>
      <c r="N267" s="72" t="str">
        <f>IF('Master List'!Q267="", 'Master List'!P267, CONCATENATE('Master List'!P267, " / ", 'Master List'!Q267))</f>
        <v>General (Internal) Medicine / Endocrinology and Diabetes Mellitus</v>
      </c>
      <c r="O267" s="72" t="str">
        <f>'Master List'!R267</f>
        <v>Dr Elizabeta Both</v>
      </c>
      <c r="P267" s="72" t="str">
        <f>'Master List'!U267</f>
        <v>Withybush General Hospital</v>
      </c>
      <c r="Q267" s="72" t="str">
        <f>VLOOKUP(P267, 'CWM &amp; Location'!B:D, 3, FALSE)</f>
        <v>Haverfordwest</v>
      </c>
      <c r="R267" s="72" t="str">
        <f>IF('Master List'!W267="", 'Master List'!V267, CONCATENATE('Master List'!V267, " / ", 'Master List'!W267))</f>
        <v>General Surgery</v>
      </c>
      <c r="S267" s="72" t="str">
        <f>'Master List'!X267</f>
        <v xml:space="preserve">Mr Oomar Nur </v>
      </c>
      <c r="T267" s="61" t="str">
        <f>IF('Master List'!AA267="", "", 'Master List'!AA267)</f>
        <v/>
      </c>
      <c r="U267" s="61" t="str">
        <f>IF(T267="", "", VLOOKUP(T267, 'CWM &amp; Location'!B:D, 3, FALSE))</f>
        <v/>
      </c>
      <c r="V267" s="61" t="str">
        <f>IF('Master List'!AB267="", "", 'Master List'!AB267)</f>
        <v/>
      </c>
      <c r="W267" s="61" t="str">
        <f>IF('Master List'!AC267="", "", 'Master List'!AC267)</f>
        <v/>
      </c>
      <c r="X267" s="61" t="str">
        <f>IF('Master List'!AF267="", "Supervisor to be confirmed", 'Master List'!AF267)</f>
        <v>Dr Nicola Drake</v>
      </c>
      <c r="Y267" s="72" t="str">
        <f>'Master List'!AI267</f>
        <v>Withybush General Hospital</v>
      </c>
      <c r="Z267" s="72" t="str">
        <f>VLOOKUP(Y267, 'CWM &amp; Location'!B:D, 3, FALSE)</f>
        <v>Haverfordwest</v>
      </c>
      <c r="AA267" s="72" t="str">
        <f>IF('Master List'!AK267="", 'Master List'!AJ267, CONCATENATE('Master List'!AJ267, " / ", 'Master List'!AK267))</f>
        <v>Emergency Medicine</v>
      </c>
      <c r="AB267" s="72" t="str">
        <f>'Master List'!AL267</f>
        <v>Dr Nicola Drake</v>
      </c>
      <c r="AC267" s="72" t="str">
        <f>'Master List'!AO267</f>
        <v>Withybush General Hospital</v>
      </c>
      <c r="AD267" s="61" t="str">
        <f>VLOOKUP(AC267, 'CWM &amp; Location'!B:D, 3, FALSE)</f>
        <v>Haverfordwest</v>
      </c>
      <c r="AE267" s="72" t="str">
        <f>IF('Master List'!AQ267="", 'Master List'!AP267, CONCATENATE('Master List'!AP267, " / ", 'Master List'!AQ267))</f>
        <v>Acute Internal Medicine</v>
      </c>
      <c r="AF267" s="72" t="str">
        <f>'Master List'!AR267</f>
        <v>Dr Karen Brown</v>
      </c>
      <c r="AG267" s="72" t="str">
        <f>'Master List'!AU267</f>
        <v>Withybush General Hospital</v>
      </c>
      <c r="AH267" s="72" t="str">
        <f>VLOOKUP(AG267, 'CWM &amp; Location'!B:D, 3, FALSE)</f>
        <v>Haverfordwest</v>
      </c>
      <c r="AI267" s="72" t="str">
        <f>IF('Master List'!AW267="", 'Master List'!AV267, CONCATENATE('Master List'!AV267, " / ", 'Master List'!AW267))</f>
        <v>General Psychiatry</v>
      </c>
      <c r="AJ267" s="72" t="str">
        <f>'Master List'!AX267</f>
        <v>Dr Richard Leonard</v>
      </c>
      <c r="AK267" s="61" t="str">
        <f>IF('Master List'!BA267="", "", 'Master List'!BA267)</f>
        <v>St Davids Lifeboat Station</v>
      </c>
      <c r="AL267" s="61" t="str">
        <f>IF(AK267="", "", VLOOKUP(AK267, 'CWM &amp; Location'!B:D, 3, FALSE))</f>
        <v>St Davids</v>
      </c>
      <c r="AM267" s="61" t="str">
        <f>IF('Master List'!BB267="", "", 'Master List'!BB267)</f>
        <v>"Coastal Medicine"</v>
      </c>
      <c r="AN267" s="61" t="str">
        <f>IF('Master List'!BC267="", "", 'Master List'!BC267)</f>
        <v>Supervisor to be confirmed</v>
      </c>
    </row>
    <row r="268" spans="1:40" s="50" customFormat="1" ht="29.25" customHeight="1" x14ac:dyDescent="0.25">
      <c r="A268" s="3" t="str">
        <f>'Master List'!A268</f>
        <v>SFP-Other</v>
      </c>
      <c r="B268" s="72" t="str">
        <f>'Master List'!D268</f>
        <v>SFP/7A2W/089c</v>
      </c>
      <c r="C268" s="72" t="str">
        <f>'Master List'!E268</f>
        <v>WAL/FP/089c</v>
      </c>
      <c r="D268" s="73">
        <v>1</v>
      </c>
      <c r="E268" s="74" t="str">
        <f>CONCATENATE("F1: ",J268,", ",N268,", ",R268,IF(V268="","",", "),IF(V268="","",V268),IF(V268="",""," ("),IF(V268="","",'Master List'!B268),IF(V268="","",")")," | F2: ",AA268,", ",AE268,", ",AI268,IF(AM268="","",", "),IF(AM268="","",AM268),IF(AM268="",""," ("),IF(AM268="","",'Master List'!C268),IF(AM268="","",")"))</f>
        <v>F1: General Surgery, General (Internal) Medicine / Cardiology, General (Internal) Medicine / Endocrinology and Diabetes Mellitus | F2: General Psychiatry, Emergency Medicine, Acute Internal Medicine, "Coastal Medicine" (SFP)</v>
      </c>
      <c r="F268" s="61" t="str">
        <f>'Master List'!H268</f>
        <v>Hywel Dda University Health Board</v>
      </c>
      <c r="G268" s="61" t="str">
        <f>'Master List'!F268</f>
        <v xml:space="preserve">Mr Oomar Nur </v>
      </c>
      <c r="H268" s="72" t="str">
        <f>'Master List'!I268</f>
        <v>Withybush General Hospital</v>
      </c>
      <c r="I268" s="72" t="str">
        <f>VLOOKUP(H268, 'CWM &amp; Location'!B:D, 3, FALSE)</f>
        <v>Haverfordwest</v>
      </c>
      <c r="J268" s="72" t="str">
        <f>IF('Master List'!K268="", 'Master List'!J268, CONCATENATE('Master List'!J268, " / ", 'Master List'!K268))</f>
        <v>General Surgery</v>
      </c>
      <c r="K268" s="72" t="str">
        <f>'Master List'!L268</f>
        <v xml:space="preserve">Mr Oomar Nur </v>
      </c>
      <c r="L268" s="72" t="str">
        <f>'Master List'!O268</f>
        <v>Withybush General Hospital</v>
      </c>
      <c r="M268" s="72" t="str">
        <f>VLOOKUP(L268, 'CWM &amp; Location'!B:D, 3, FALSE)</f>
        <v>Haverfordwest</v>
      </c>
      <c r="N268" s="72" t="str">
        <f>IF('Master List'!Q268="", 'Master List'!P268, CONCATENATE('Master List'!P268, " / ", 'Master List'!Q268))</f>
        <v>General (Internal) Medicine / Cardiology</v>
      </c>
      <c r="O268" s="72" t="str">
        <f>'Master List'!R268</f>
        <v>Dr Chander Bhan</v>
      </c>
      <c r="P268" s="72" t="str">
        <f>'Master List'!U268</f>
        <v>Withybush General Hospital</v>
      </c>
      <c r="Q268" s="72" t="str">
        <f>VLOOKUP(P268, 'CWM &amp; Location'!B:D, 3, FALSE)</f>
        <v>Haverfordwest</v>
      </c>
      <c r="R268" s="72" t="str">
        <f>IF('Master List'!W268="", 'Master List'!V268, CONCATENATE('Master List'!V268, " / ", 'Master List'!W268))</f>
        <v>General (Internal) Medicine / Endocrinology and Diabetes Mellitus</v>
      </c>
      <c r="S268" s="72" t="str">
        <f>'Master List'!X268</f>
        <v>Dr Elizabeta Both</v>
      </c>
      <c r="T268" s="61" t="str">
        <f>IF('Master List'!AA268="", "", 'Master List'!AA268)</f>
        <v/>
      </c>
      <c r="U268" s="61" t="str">
        <f>IF(T268="", "", VLOOKUP(T268, 'CWM &amp; Location'!B:D, 3, FALSE))</f>
        <v/>
      </c>
      <c r="V268" s="61" t="str">
        <f>IF('Master List'!AB268="", "", 'Master List'!AB268)</f>
        <v/>
      </c>
      <c r="W268" s="61" t="str">
        <f>IF('Master List'!AC268="", "", 'Master List'!AC268)</f>
        <v/>
      </c>
      <c r="X268" s="61" t="str">
        <f>IF('Master List'!AF268="", "Supervisor to be confirmed", 'Master List'!AF268)</f>
        <v>Dr Richard Leonard</v>
      </c>
      <c r="Y268" s="72" t="str">
        <f>'Master List'!AI268</f>
        <v>Withybush General Hospital</v>
      </c>
      <c r="Z268" s="72" t="str">
        <f>VLOOKUP(Y268, 'CWM &amp; Location'!B:D, 3, FALSE)</f>
        <v>Haverfordwest</v>
      </c>
      <c r="AA268" s="72" t="str">
        <f>IF('Master List'!AK268="", 'Master List'!AJ268, CONCATENATE('Master List'!AJ268, " / ", 'Master List'!AK268))</f>
        <v>General Psychiatry</v>
      </c>
      <c r="AB268" s="72" t="str">
        <f>'Master List'!AL268</f>
        <v>Dr Richard Leonard</v>
      </c>
      <c r="AC268" s="72" t="str">
        <f>'Master List'!AO268</f>
        <v>Withybush General Hospital</v>
      </c>
      <c r="AD268" s="61" t="str">
        <f>VLOOKUP(AC268, 'CWM &amp; Location'!B:D, 3, FALSE)</f>
        <v>Haverfordwest</v>
      </c>
      <c r="AE268" s="72" t="str">
        <f>IF('Master List'!AQ268="", 'Master List'!AP268, CONCATENATE('Master List'!AP268, " / ", 'Master List'!AQ268))</f>
        <v>Emergency Medicine</v>
      </c>
      <c r="AF268" s="72" t="str">
        <f>'Master List'!AR268</f>
        <v>Dr Nicola Drake</v>
      </c>
      <c r="AG268" s="72" t="str">
        <f>'Master List'!AU268</f>
        <v>Withybush General Hospital</v>
      </c>
      <c r="AH268" s="72" t="str">
        <f>VLOOKUP(AG268, 'CWM &amp; Location'!B:D, 3, FALSE)</f>
        <v>Haverfordwest</v>
      </c>
      <c r="AI268" s="72" t="str">
        <f>IF('Master List'!AW268="", 'Master List'!AV268, CONCATENATE('Master List'!AV268, " / ", 'Master List'!AW268))</f>
        <v>Acute Internal Medicine</v>
      </c>
      <c r="AJ268" s="72" t="str">
        <f>'Master List'!AX268</f>
        <v>Dr Karen Brown</v>
      </c>
      <c r="AK268" s="61" t="str">
        <f>IF('Master List'!BA268="", "", 'Master List'!BA268)</f>
        <v>St Davids Lifeboat Station</v>
      </c>
      <c r="AL268" s="61" t="str">
        <f>IF(AK268="", "", VLOOKUP(AK268, 'CWM &amp; Location'!B:D, 3, FALSE))</f>
        <v>St Davids</v>
      </c>
      <c r="AM268" s="61" t="str">
        <f>IF('Master List'!BB268="", "", 'Master List'!BB268)</f>
        <v>"Coastal Medicine"</v>
      </c>
      <c r="AN268" s="61" t="str">
        <f>IF('Master List'!BC268="", "", 'Master List'!BC268)</f>
        <v>Supervisor to be confirmed</v>
      </c>
    </row>
    <row r="269" spans="1:40" s="50" customFormat="1" ht="29.25" customHeight="1" x14ac:dyDescent="0.25">
      <c r="A269" s="3" t="str">
        <f>'Master List'!A269</f>
        <v>FP</v>
      </c>
      <c r="B269" s="72" t="str">
        <f>'Master List'!D269</f>
        <v>FP/7A2W/090a</v>
      </c>
      <c r="C269" s="72" t="str">
        <f>'Master List'!E269</f>
        <v>WAL/FP/090a</v>
      </c>
      <c r="D269" s="73">
        <v>1</v>
      </c>
      <c r="E269" s="74" t="str">
        <f>CONCATENATE("F1: ",J269,", ",N269,", ",R269,IF(V269="","",", "),IF(V269="","",V269),IF(V269="",""," ("),IF(V269="","",'Master List'!B269),IF(V269="","",")")," | F2: ",AA269,", ",AE269,", ",AI269,IF(AM269="","",", "),IF(AM269="","",AM269),IF(AM269="",""," ("),IF(AM269="","",'Master List'!C269),IF(AM269="","",")"))</f>
        <v>F1: General (Internal) Medicine / Geriatric Medicine &amp; Stroke Medicine, General Surgery / Colorectal Surgery, General (Internal) Medicine / Cardiology | F2: General Surgery, Emergency Medicine, Obstetrics and Gynaecology</v>
      </c>
      <c r="F269" s="61" t="str">
        <f>'Master List'!H269</f>
        <v>Hywel Dda University Health Board</v>
      </c>
      <c r="G269" s="61" t="str">
        <f>'Master List'!F269</f>
        <v xml:space="preserve">Dr Christopher James </v>
      </c>
      <c r="H269" s="72" t="str">
        <f>'Master List'!I269</f>
        <v>Withybush General Hospital</v>
      </c>
      <c r="I269" s="72" t="str">
        <f>VLOOKUP(H269, 'CWM &amp; Location'!B:D, 3, FALSE)</f>
        <v>Haverfordwest</v>
      </c>
      <c r="J269" s="72" t="str">
        <f>IF('Master List'!K269="", 'Master List'!J269, CONCATENATE('Master List'!J269, " / ", 'Master List'!K269))</f>
        <v>General (Internal) Medicine / Geriatric Medicine &amp; Stroke Medicine</v>
      </c>
      <c r="K269" s="72" t="str">
        <f>'Master List'!L269</f>
        <v xml:space="preserve">Dr Christopher James </v>
      </c>
      <c r="L269" s="72" t="str">
        <f>'Master List'!O269</f>
        <v>Withybush General Hospital</v>
      </c>
      <c r="M269" s="72" t="str">
        <f>VLOOKUP(L269, 'CWM &amp; Location'!B:D, 3, FALSE)</f>
        <v>Haverfordwest</v>
      </c>
      <c r="N269" s="72" t="str">
        <f>IF('Master List'!Q269="", 'Master List'!P269, CONCATENATE('Master List'!P269, " / ", 'Master List'!Q269))</f>
        <v>General Surgery / Colorectal Surgery</v>
      </c>
      <c r="O269" s="72" t="str">
        <f>'Master List'!R269</f>
        <v xml:space="preserve">Mr Jegadish Mathias </v>
      </c>
      <c r="P269" s="72" t="str">
        <f>'Master List'!U269</f>
        <v>Withybush General Hospital</v>
      </c>
      <c r="Q269" s="72" t="str">
        <f>VLOOKUP(P269, 'CWM &amp; Location'!B:D, 3, FALSE)</f>
        <v>Haverfordwest</v>
      </c>
      <c r="R269" s="72" t="str">
        <f>IF('Master List'!W269="", 'Master List'!V269, CONCATENATE('Master List'!V269, " / ", 'Master List'!W269))</f>
        <v>General (Internal) Medicine / Cardiology</v>
      </c>
      <c r="S269" s="72" t="str">
        <f>'Master List'!X269</f>
        <v xml:space="preserve">Dr Nikolaos Anatoliotakis </v>
      </c>
      <c r="T269" s="61" t="str">
        <f>IF('Master List'!AA269="", "", 'Master List'!AA269)</f>
        <v/>
      </c>
      <c r="U269" s="61" t="str">
        <f>IF(T269="", "", VLOOKUP(T269, 'CWM &amp; Location'!B:D, 3, FALSE))</f>
        <v/>
      </c>
      <c r="V269" s="61" t="str">
        <f>IF('Master List'!AB269="", "", 'Master List'!AB269)</f>
        <v/>
      </c>
      <c r="W269" s="61" t="str">
        <f>IF('Master List'!AC269="", "", 'Master List'!AC269)</f>
        <v/>
      </c>
      <c r="X269" s="61" t="str">
        <f>IF('Master List'!AF269="", "Supervisor to be confirmed", 'Master List'!AF269)</f>
        <v>Mr Jegadish Mathias</v>
      </c>
      <c r="Y269" s="72" t="str">
        <f>'Master List'!AI269</f>
        <v>Withybush General Hospital</v>
      </c>
      <c r="Z269" s="72" t="str">
        <f>VLOOKUP(Y269, 'CWM &amp; Location'!B:D, 3, FALSE)</f>
        <v>Haverfordwest</v>
      </c>
      <c r="AA269" s="72" t="str">
        <f>IF('Master List'!AK269="", 'Master List'!AJ269, CONCATENATE('Master List'!AJ269, " / ", 'Master List'!AK269))</f>
        <v>General Surgery</v>
      </c>
      <c r="AB269" s="72" t="str">
        <f>'Master List'!AL269</f>
        <v>Mr Jegadish Mathias</v>
      </c>
      <c r="AC269" s="72" t="str">
        <f>'Master List'!AO269</f>
        <v>Withybush General Hospital</v>
      </c>
      <c r="AD269" s="61" t="str">
        <f>VLOOKUP(AC269, 'CWM &amp; Location'!B:D, 3, FALSE)</f>
        <v>Haverfordwest</v>
      </c>
      <c r="AE269" s="72" t="str">
        <f>IF('Master List'!AQ269="", 'Master List'!AP269, CONCATENATE('Master List'!AP269, " / ", 'Master List'!AQ269))</f>
        <v>Emergency Medicine</v>
      </c>
      <c r="AF269" s="72" t="str">
        <f>'Master List'!AR269</f>
        <v>Dr Samit Purkayastha</v>
      </c>
      <c r="AG269" s="72" t="str">
        <f>'Master List'!AU269</f>
        <v>Withybush General Hospital (Glangwili General Hospital on call)</v>
      </c>
      <c r="AH269" s="72" t="str">
        <f>VLOOKUP(AG269, 'CWM &amp; Location'!B:D, 3, FALSE)</f>
        <v>Haverfordwest (Carmarthen)</v>
      </c>
      <c r="AI269" s="72" t="str">
        <f>IF('Master List'!AW269="", 'Master List'!AV269, CONCATENATE('Master List'!AV269, " / ", 'Master List'!AW269))</f>
        <v>Obstetrics and Gynaecology</v>
      </c>
      <c r="AJ269" s="72" t="str">
        <f>'Master List'!AX269</f>
        <v>Dr Eman Elkattan</v>
      </c>
      <c r="AK269" s="61" t="str">
        <f>IF('Master List'!BA269="", "", 'Master List'!BA269)</f>
        <v/>
      </c>
      <c r="AL269" s="61" t="str">
        <f>IF(AK269="", "", VLOOKUP(AK269, 'CWM &amp; Location'!B:D, 3, FALSE))</f>
        <v/>
      </c>
      <c r="AM269" s="61" t="str">
        <f>IF('Master List'!BB269="", "", 'Master List'!BB269)</f>
        <v/>
      </c>
      <c r="AN269" s="61" t="str">
        <f>IF('Master List'!BC269="", "", 'Master List'!BC269)</f>
        <v/>
      </c>
    </row>
    <row r="270" spans="1:40" s="50" customFormat="1" ht="29.25" customHeight="1" x14ac:dyDescent="0.25">
      <c r="A270" s="3" t="str">
        <f>'Master List'!A270</f>
        <v>FP</v>
      </c>
      <c r="B270" s="72" t="str">
        <f>'Master List'!D270</f>
        <v>FP/7A2W/090b</v>
      </c>
      <c r="C270" s="72" t="str">
        <f>'Master List'!E270</f>
        <v>WAL/FP/090b</v>
      </c>
      <c r="D270" s="73">
        <v>1</v>
      </c>
      <c r="E270" s="74" t="str">
        <f>CONCATENATE("F1: ",J270,", ",N270,", ",R270,IF(V270="","",", "),IF(V270="","",V270),IF(V270="",""," ("),IF(V270="","",'Master List'!B270),IF(V270="","",")")," | F2: ",AA270,", ",AE270,", ",AI270,IF(AM270="","",", "),IF(AM270="","",AM270),IF(AM270="",""," ("),IF(AM270="","",'Master List'!C270),IF(AM270="","",")"))</f>
        <v>F1: General (Internal) Medicine / Cardiology, General (Internal) Medicine / Geriatric Medicine &amp; Stroke Medicine, General Surgery / Colorectal Surgery | F2: Obstetrics and Gynaecology, General Surgery, Emergency Medicine</v>
      </c>
      <c r="F270" s="61" t="str">
        <f>'Master List'!H270</f>
        <v>Hywel Dda University Health Board</v>
      </c>
      <c r="G270" s="61" t="str">
        <f>'Master List'!F270</f>
        <v xml:space="preserve">Dr Nikolaos Anatoliotakis </v>
      </c>
      <c r="H270" s="72" t="str">
        <f>'Master List'!I270</f>
        <v>Withybush General Hospital</v>
      </c>
      <c r="I270" s="72" t="str">
        <f>VLOOKUP(H270, 'CWM &amp; Location'!B:D, 3, FALSE)</f>
        <v>Haverfordwest</v>
      </c>
      <c r="J270" s="72" t="str">
        <f>IF('Master List'!K270="", 'Master List'!J270, CONCATENATE('Master List'!J270, " / ", 'Master List'!K270))</f>
        <v>General (Internal) Medicine / Cardiology</v>
      </c>
      <c r="K270" s="72" t="str">
        <f>'Master List'!L270</f>
        <v xml:space="preserve">Dr Nikolaos Anatoliotakis </v>
      </c>
      <c r="L270" s="72" t="str">
        <f>'Master List'!O270</f>
        <v>Withybush General Hospital</v>
      </c>
      <c r="M270" s="72" t="str">
        <f>VLOOKUP(L270, 'CWM &amp; Location'!B:D, 3, FALSE)</f>
        <v>Haverfordwest</v>
      </c>
      <c r="N270" s="72" t="str">
        <f>IF('Master List'!Q270="", 'Master List'!P270, CONCATENATE('Master List'!P270, " / ", 'Master List'!Q270))</f>
        <v>General (Internal) Medicine / Geriatric Medicine &amp; Stroke Medicine</v>
      </c>
      <c r="O270" s="72" t="str">
        <f>'Master List'!R270</f>
        <v xml:space="preserve">Dr Christopher James </v>
      </c>
      <c r="P270" s="72" t="str">
        <f>'Master List'!U270</f>
        <v>Withybush General Hospital</v>
      </c>
      <c r="Q270" s="72" t="str">
        <f>VLOOKUP(P270, 'CWM &amp; Location'!B:D, 3, FALSE)</f>
        <v>Haverfordwest</v>
      </c>
      <c r="R270" s="72" t="str">
        <f>IF('Master List'!W270="", 'Master List'!V270, CONCATENATE('Master List'!V270, " / ", 'Master List'!W270))</f>
        <v>General Surgery / Colorectal Surgery</v>
      </c>
      <c r="S270" s="72" t="str">
        <f>'Master List'!X270</f>
        <v xml:space="preserve">Mr Jegadish Mathias </v>
      </c>
      <c r="T270" s="61" t="str">
        <f>IF('Master List'!AA270="", "", 'Master List'!AA270)</f>
        <v/>
      </c>
      <c r="U270" s="61" t="str">
        <f>IF(T270="", "", VLOOKUP(T270, 'CWM &amp; Location'!B:D, 3, FALSE))</f>
        <v/>
      </c>
      <c r="V270" s="61" t="str">
        <f>IF('Master List'!AB270="", "", 'Master List'!AB270)</f>
        <v/>
      </c>
      <c r="W270" s="61" t="str">
        <f>IF('Master List'!AC270="", "", 'Master List'!AC270)</f>
        <v/>
      </c>
      <c r="X270" s="61" t="str">
        <f>IF('Master List'!AF270="", "Supervisor to be confirmed", 'Master List'!AF270)</f>
        <v>Dr Islam Abdelrahman</v>
      </c>
      <c r="Y270" s="72" t="str">
        <f>'Master List'!AI270</f>
        <v>Withybush General Hospital (Glangwili General Hospital on call)</v>
      </c>
      <c r="Z270" s="72" t="str">
        <f>VLOOKUP(Y270, 'CWM &amp; Location'!B:D, 3, FALSE)</f>
        <v>Haverfordwest (Carmarthen)</v>
      </c>
      <c r="AA270" s="72" t="str">
        <f>IF('Master List'!AK270="", 'Master List'!AJ270, CONCATENATE('Master List'!AJ270, " / ", 'Master List'!AK270))</f>
        <v>Obstetrics and Gynaecology</v>
      </c>
      <c r="AB270" s="72" t="str">
        <f>'Master List'!AL270</f>
        <v>Dr Eman Elkattan</v>
      </c>
      <c r="AC270" s="72" t="str">
        <f>'Master List'!AO270</f>
        <v>Withybush General Hospital</v>
      </c>
      <c r="AD270" s="61" t="str">
        <f>VLOOKUP(AC270, 'CWM &amp; Location'!B:D, 3, FALSE)</f>
        <v>Haverfordwest</v>
      </c>
      <c r="AE270" s="72" t="str">
        <f>IF('Master List'!AQ270="", 'Master List'!AP270, CONCATENATE('Master List'!AP270, " / ", 'Master List'!AQ270))</f>
        <v>General Surgery</v>
      </c>
      <c r="AF270" s="72" t="str">
        <f>'Master List'!AR270</f>
        <v>Mr Jegadish Mathias</v>
      </c>
      <c r="AG270" s="72" t="str">
        <f>'Master List'!AU270</f>
        <v>Withybush General Hospital</v>
      </c>
      <c r="AH270" s="72" t="str">
        <f>VLOOKUP(AG270, 'CWM &amp; Location'!B:D, 3, FALSE)</f>
        <v>Haverfordwest</v>
      </c>
      <c r="AI270" s="72" t="str">
        <f>IF('Master List'!AW270="", 'Master List'!AV270, CONCATENATE('Master List'!AV270, " / ", 'Master List'!AW270))</f>
        <v>Emergency Medicine</v>
      </c>
      <c r="AJ270" s="72" t="str">
        <f>'Master List'!AX270</f>
        <v>Dr Samit Purkayastha</v>
      </c>
      <c r="AK270" s="61" t="str">
        <f>IF('Master List'!BA270="", "", 'Master List'!BA270)</f>
        <v/>
      </c>
      <c r="AL270" s="61" t="str">
        <f>IF(AK270="", "", VLOOKUP(AK270, 'CWM &amp; Location'!B:D, 3, FALSE))</f>
        <v/>
      </c>
      <c r="AM270" s="61" t="str">
        <f>IF('Master List'!BB270="", "", 'Master List'!BB270)</f>
        <v/>
      </c>
      <c r="AN270" s="61" t="str">
        <f>IF('Master List'!BC270="", "", 'Master List'!BC270)</f>
        <v/>
      </c>
    </row>
    <row r="271" spans="1:40" s="50" customFormat="1" ht="29.25" customHeight="1" x14ac:dyDescent="0.25">
      <c r="A271" s="3" t="str">
        <f>'Master List'!A271</f>
        <v>FP</v>
      </c>
      <c r="B271" s="72" t="str">
        <f>'Master List'!D271</f>
        <v>FP/7A2W/090c</v>
      </c>
      <c r="C271" s="72" t="str">
        <f>'Master List'!E271</f>
        <v>WAL/FP/090c</v>
      </c>
      <c r="D271" s="73">
        <v>1</v>
      </c>
      <c r="E271" s="74" t="str">
        <f>CONCATENATE("F1: ",J271,", ",N271,", ",R271,IF(V271="","",", "),IF(V271="","",V271),IF(V271="",""," ("),IF(V271="","",'Master List'!B271),IF(V271="","",")")," | F2: ",AA271,", ",AE271,", ",AI271,IF(AM271="","",", "),IF(AM271="","",AM271),IF(AM271="",""," ("),IF(AM271="","",'Master List'!C271),IF(AM271="","",")"))</f>
        <v>F1: General Surgery / Colorectal Surgery, General (Internal) Medicine / Cardiology, General (Internal) Medicine / Geriatric Medicine &amp; Stroke Medicine | F2: Emergency Medicine, Obstetrics and Gynaecology, General Surgery</v>
      </c>
      <c r="F271" s="61" t="str">
        <f>'Master List'!H271</f>
        <v>Hywel Dda University Health Board</v>
      </c>
      <c r="G271" s="61" t="str">
        <f>'Master List'!F271</f>
        <v xml:space="preserve">Mr Jegadish Mathias </v>
      </c>
      <c r="H271" s="72" t="str">
        <f>'Master List'!I271</f>
        <v>Withybush General Hospital</v>
      </c>
      <c r="I271" s="72" t="str">
        <f>VLOOKUP(H271, 'CWM &amp; Location'!B:D, 3, FALSE)</f>
        <v>Haverfordwest</v>
      </c>
      <c r="J271" s="72" t="str">
        <f>IF('Master List'!K271="", 'Master List'!J271, CONCATENATE('Master List'!J271, " / ", 'Master List'!K271))</f>
        <v>General Surgery / Colorectal Surgery</v>
      </c>
      <c r="K271" s="72" t="str">
        <f>'Master List'!L271</f>
        <v xml:space="preserve">Mr Jegadish Mathias </v>
      </c>
      <c r="L271" s="72" t="str">
        <f>'Master List'!O271</f>
        <v>Withybush General Hospital</v>
      </c>
      <c r="M271" s="72" t="str">
        <f>VLOOKUP(L271, 'CWM &amp; Location'!B:D, 3, FALSE)</f>
        <v>Haverfordwest</v>
      </c>
      <c r="N271" s="72" t="str">
        <f>IF('Master List'!Q271="", 'Master List'!P271, CONCATENATE('Master List'!P271, " / ", 'Master List'!Q271))</f>
        <v>General (Internal) Medicine / Cardiology</v>
      </c>
      <c r="O271" s="72" t="str">
        <f>'Master List'!R271</f>
        <v xml:space="preserve">Dr Nikolaos Anatoliotakis </v>
      </c>
      <c r="P271" s="72" t="str">
        <f>'Master List'!U271</f>
        <v>Withybush General Hospital</v>
      </c>
      <c r="Q271" s="72" t="str">
        <f>VLOOKUP(P271, 'CWM &amp; Location'!B:D, 3, FALSE)</f>
        <v>Haverfordwest</v>
      </c>
      <c r="R271" s="72" t="str">
        <f>IF('Master List'!W271="", 'Master List'!V271, CONCATENATE('Master List'!V271, " / ", 'Master List'!W271))</f>
        <v>General (Internal) Medicine / Geriatric Medicine &amp; Stroke Medicine</v>
      </c>
      <c r="S271" s="72" t="str">
        <f>'Master List'!X271</f>
        <v xml:space="preserve">Dr Christopher James </v>
      </c>
      <c r="T271" s="61" t="str">
        <f>IF('Master List'!AA271="", "", 'Master List'!AA271)</f>
        <v/>
      </c>
      <c r="U271" s="61" t="str">
        <f>IF(T271="", "", VLOOKUP(T271, 'CWM &amp; Location'!B:D, 3, FALSE))</f>
        <v/>
      </c>
      <c r="V271" s="61" t="str">
        <f>IF('Master List'!AB271="", "", 'Master List'!AB271)</f>
        <v/>
      </c>
      <c r="W271" s="61" t="str">
        <f>IF('Master List'!AC271="", "", 'Master List'!AC271)</f>
        <v/>
      </c>
      <c r="X271" s="61" t="str">
        <f>IF('Master List'!AF271="", "Supervisor to be confirmed", 'Master List'!AF271)</f>
        <v>Dr Samit Purkayastha</v>
      </c>
      <c r="Y271" s="72" t="str">
        <f>'Master List'!AI271</f>
        <v>Withybush General Hospital</v>
      </c>
      <c r="Z271" s="72" t="str">
        <f>VLOOKUP(Y271, 'CWM &amp; Location'!B:D, 3, FALSE)</f>
        <v>Haverfordwest</v>
      </c>
      <c r="AA271" s="72" t="str">
        <f>IF('Master List'!AK271="", 'Master List'!AJ271, CONCATENATE('Master List'!AJ271, " / ", 'Master List'!AK271))</f>
        <v>Emergency Medicine</v>
      </c>
      <c r="AB271" s="72" t="str">
        <f>'Master List'!AL271</f>
        <v>Dr Samit Purkayastha</v>
      </c>
      <c r="AC271" s="72" t="str">
        <f>'Master List'!AO271</f>
        <v>Withybush General Hospital (Glangwili General Hospital on call)</v>
      </c>
      <c r="AD271" s="61" t="str">
        <f>VLOOKUP(AC271, 'CWM &amp; Location'!B:D, 3, FALSE)</f>
        <v>Haverfordwest (Carmarthen)</v>
      </c>
      <c r="AE271" s="72" t="str">
        <f>IF('Master List'!AQ271="", 'Master List'!AP271, CONCATENATE('Master List'!AP271, " / ", 'Master List'!AQ271))</f>
        <v>Obstetrics and Gynaecology</v>
      </c>
      <c r="AF271" s="72" t="str">
        <f>'Master List'!AR271</f>
        <v>Dr Eman Elkattan</v>
      </c>
      <c r="AG271" s="72" t="str">
        <f>'Master List'!AU271</f>
        <v>Withybush General Hospital</v>
      </c>
      <c r="AH271" s="72" t="str">
        <f>VLOOKUP(AG271, 'CWM &amp; Location'!B:D, 3, FALSE)</f>
        <v>Haverfordwest</v>
      </c>
      <c r="AI271" s="72" t="str">
        <f>IF('Master List'!AW271="", 'Master List'!AV271, CONCATENATE('Master List'!AV271, " / ", 'Master List'!AW271))</f>
        <v>General Surgery</v>
      </c>
      <c r="AJ271" s="72" t="str">
        <f>'Master List'!AX271</f>
        <v>Mr Jegadish Mathias</v>
      </c>
      <c r="AK271" s="61" t="str">
        <f>IF('Master List'!BA271="", "", 'Master List'!BA271)</f>
        <v/>
      </c>
      <c r="AL271" s="61" t="str">
        <f>IF(AK271="", "", VLOOKUP(AK271, 'CWM &amp; Location'!B:D, 3, FALSE))</f>
        <v/>
      </c>
      <c r="AM271" s="61" t="str">
        <f>IF('Master List'!BB271="", "", 'Master List'!BB271)</f>
        <v/>
      </c>
      <c r="AN271" s="61" t="str">
        <f>IF('Master List'!BC271="", "", 'Master List'!BC271)</f>
        <v/>
      </c>
    </row>
    <row r="272" spans="1:40" ht="29.25" customHeight="1" x14ac:dyDescent="0.25">
      <c r="A272" s="3" t="str">
        <f>'Master List'!A272</f>
        <v>FP</v>
      </c>
      <c r="B272" s="3" t="str">
        <f>'Master List'!D272</f>
        <v>FP/7A2W/091a</v>
      </c>
      <c r="C272" s="3" t="str">
        <f>'Master List'!E272</f>
        <v>WAL/FP/091a</v>
      </c>
      <c r="D272" s="4">
        <v>1</v>
      </c>
      <c r="E272" s="71" t="str">
        <f>CONCATENATE("F1: ",J272,", ",N272,", ",R272,IF(V272="","",", "),IF(V272="","",V272),IF(V272="",""," ("),IF(V272="","",'Master List'!B272),IF(V272="","",")")," | F2: ",AA272,", ",AE272,", ",AI272,IF(AM272="","",", "),IF(AM272="","",AM272),IF(AM272="",""," ("),IF(AM272="","",'Master List'!C272),IF(AM272="","",")"))</f>
        <v>F1: General (Internal) Medicine / Geriatric Medicine &amp; Stroke Medicine, General Surgery / Colorectal Surgery, Emergency Medicine | F2: General Practice, General (Internal) Medicine, Intensive Care Medicine</v>
      </c>
      <c r="F272" s="5" t="str">
        <f>'Master List'!H272</f>
        <v>Hywel Dda University Health Board</v>
      </c>
      <c r="G272" s="5" t="str">
        <f>'Master List'!F272</f>
        <v xml:space="preserve">Dr Sarah Davidson </v>
      </c>
      <c r="H272" s="3" t="str">
        <f>'Master List'!I272</f>
        <v>Withybush General Hospital</v>
      </c>
      <c r="I272" s="3" t="str">
        <f>VLOOKUP(H272, 'CWM &amp; Location'!B:D, 3, FALSE)</f>
        <v>Haverfordwest</v>
      </c>
      <c r="J272" s="3" t="str">
        <f>IF('Master List'!K272="", 'Master List'!J272, CONCATENATE('Master List'!J272, " / ", 'Master List'!K272))</f>
        <v>General (Internal) Medicine / Geriatric Medicine &amp; Stroke Medicine</v>
      </c>
      <c r="K272" s="3" t="str">
        <f>'Master List'!L272</f>
        <v xml:space="preserve">Dr Sarah Davidson </v>
      </c>
      <c r="L272" s="3" t="str">
        <f>'Master List'!O272</f>
        <v>Withybush General Hospital</v>
      </c>
      <c r="M272" s="3" t="str">
        <f>VLOOKUP(L272, 'CWM &amp; Location'!B:D, 3, FALSE)</f>
        <v>Haverfordwest</v>
      </c>
      <c r="N272" s="3" t="str">
        <f>IF('Master List'!Q272="", 'Master List'!P272, CONCATENATE('Master List'!P272, " / ", 'Master List'!Q272))</f>
        <v>General Surgery / Colorectal Surgery</v>
      </c>
      <c r="O272" s="3" t="str">
        <f>'Master List'!R272</f>
        <v xml:space="preserve">Mr Andrew Burns </v>
      </c>
      <c r="P272" s="3" t="str">
        <f>'Master List'!U272</f>
        <v>Withybush General Hospital</v>
      </c>
      <c r="Q272" s="3" t="str">
        <f>VLOOKUP(P272, 'CWM &amp; Location'!B:D, 3, FALSE)</f>
        <v>Haverfordwest</v>
      </c>
      <c r="R272" s="3" t="str">
        <f>IF('Master List'!W272="", 'Master List'!V272, CONCATENATE('Master List'!V272, " / ", 'Master List'!W272))</f>
        <v>Emergency Medicine</v>
      </c>
      <c r="S272" s="3" t="str">
        <f>'Master List'!X272</f>
        <v>Dr Samit Purkayastha</v>
      </c>
      <c r="T272" s="5" t="str">
        <f>IF('Master List'!AA272="", "", 'Master List'!AA272)</f>
        <v/>
      </c>
      <c r="U272" s="5" t="str">
        <f>IF(T272="", "", VLOOKUP(T272, 'CWM &amp; Location'!B:D, 3, FALSE))</f>
        <v/>
      </c>
      <c r="V272" s="5" t="str">
        <f>IF('Master List'!AB272="", "", 'Master List'!AB272)</f>
        <v/>
      </c>
      <c r="W272" s="5" t="str">
        <f>IF('Master List'!AC272="", "", 'Master List'!AC272)</f>
        <v/>
      </c>
      <c r="X272" s="5" t="str">
        <f>IF('Master List'!AF272="", "Supervisor to be confirmed", 'Master List'!AF272)</f>
        <v>Dr Vivek Buntwal</v>
      </c>
      <c r="Y272" s="3" t="str">
        <f>'Master List'!AI272</f>
        <v>St Thomas Surgery (Haverfordwest)</v>
      </c>
      <c r="Z272" s="3" t="str">
        <f>VLOOKUP(Y272, 'CWM &amp; Location'!B:D, 3, FALSE)</f>
        <v>Haverfordwest</v>
      </c>
      <c r="AA272" s="3" t="str">
        <f>IF('Master List'!AK272="", 'Master List'!AJ272, CONCATENATE('Master List'!AJ272, " / ", 'Master List'!AK272))</f>
        <v>General Practice</v>
      </c>
      <c r="AB272" s="3" t="str">
        <f>'Master List'!AL272</f>
        <v>Dr Vivek Buntwal</v>
      </c>
      <c r="AC272" s="3" t="str">
        <f>'Master List'!AO272</f>
        <v>Withybush General Hospital</v>
      </c>
      <c r="AD272" s="5" t="str">
        <f>VLOOKUP(AC272, 'CWM &amp; Location'!B:D, 3, FALSE)</f>
        <v>Haverfordwest</v>
      </c>
      <c r="AE272" s="3" t="str">
        <f>IF('Master List'!AQ272="", 'Master List'!AP272, CONCATENATE('Master List'!AP272, " / ", 'Master List'!AQ272))</f>
        <v>General (Internal) Medicine</v>
      </c>
      <c r="AF272" s="3" t="str">
        <f>'Master List'!AR272</f>
        <v>Supervisor to be confirmed</v>
      </c>
      <c r="AG272" s="3" t="str">
        <f>'Master List'!AU272</f>
        <v>Withybush General Hospital</v>
      </c>
      <c r="AH272" s="3" t="str">
        <f>VLOOKUP(AG272, 'CWM &amp; Location'!B:D, 3, FALSE)</f>
        <v>Haverfordwest</v>
      </c>
      <c r="AI272" s="3" t="str">
        <f>IF('Master List'!AW272="", 'Master List'!AV272, CONCATENATE('Master List'!AV272, " / ", 'Master List'!AW272))</f>
        <v>Intensive Care Medicine</v>
      </c>
      <c r="AJ272" s="3" t="str">
        <f>'Master List'!AX272</f>
        <v>Supervisor to be confirmed</v>
      </c>
      <c r="AK272" s="5" t="str">
        <f>IF('Master List'!BA272="", "", 'Master List'!BA272)</f>
        <v/>
      </c>
      <c r="AL272" s="5" t="str">
        <f>IF(AK272="", "", VLOOKUP(AK272, 'CWM &amp; Location'!B:D, 3, FALSE))</f>
        <v/>
      </c>
      <c r="AM272" s="5" t="str">
        <f>IF('Master List'!BB272="", "", 'Master List'!BB272)</f>
        <v/>
      </c>
      <c r="AN272" s="5" t="str">
        <f>IF('Master List'!BC272="", "", 'Master List'!BC272)</f>
        <v/>
      </c>
    </row>
    <row r="273" spans="1:40" ht="29.25" customHeight="1" x14ac:dyDescent="0.25">
      <c r="A273" s="3" t="str">
        <f>'Master List'!A273</f>
        <v>FP</v>
      </c>
      <c r="B273" s="3" t="str">
        <f>'Master List'!D273</f>
        <v>FP/7A2W/091b</v>
      </c>
      <c r="C273" s="3" t="str">
        <f>'Master List'!E273</f>
        <v>WAL/FP/091b</v>
      </c>
      <c r="D273" s="4">
        <v>1</v>
      </c>
      <c r="E273" s="71" t="str">
        <f>CONCATENATE("F1: ",J273,", ",N273,", ",R273,IF(V273="","",", "),IF(V273="","",V273),IF(V273="",""," ("),IF(V273="","",'Master List'!B273),IF(V273="","",")")," | F2: ",AA273,", ",AE273,", ",AI273,IF(AM273="","",", "),IF(AM273="","",AM273),IF(AM273="",""," ("),IF(AM273="","",'Master List'!C273),IF(AM273="","",")"))</f>
        <v>F1: Emergency Medicine, General (Internal) Medicine / Geriatric Medicine &amp; Stroke Medicine, General Surgery / Colorectal Surgery | F2: Intensive Care Medicine, General Practice, General (Internal) Medicine</v>
      </c>
      <c r="F273" s="5" t="str">
        <f>'Master List'!H273</f>
        <v>Hywel Dda University Health Board</v>
      </c>
      <c r="G273" s="5" t="str">
        <f>'Master List'!F273</f>
        <v>Dr Samit Purkayastha</v>
      </c>
      <c r="H273" s="3" t="str">
        <f>'Master List'!I273</f>
        <v>Withybush General Hospital</v>
      </c>
      <c r="I273" s="3" t="str">
        <f>VLOOKUP(H273, 'CWM &amp; Location'!B:D, 3, FALSE)</f>
        <v>Haverfordwest</v>
      </c>
      <c r="J273" s="3" t="str">
        <f>IF('Master List'!K273="", 'Master List'!J273, CONCATENATE('Master List'!J273, " / ", 'Master List'!K273))</f>
        <v>Emergency Medicine</v>
      </c>
      <c r="K273" s="3" t="str">
        <f>'Master List'!L273</f>
        <v>Dr Samit Purkayastha</v>
      </c>
      <c r="L273" s="3" t="str">
        <f>'Master List'!O273</f>
        <v>Withybush General Hospital</v>
      </c>
      <c r="M273" s="3" t="str">
        <f>VLOOKUP(L273, 'CWM &amp; Location'!B:D, 3, FALSE)</f>
        <v>Haverfordwest</v>
      </c>
      <c r="N273" s="3" t="str">
        <f>IF('Master List'!Q273="", 'Master List'!P273, CONCATENATE('Master List'!P273, " / ", 'Master List'!Q273))</f>
        <v>General (Internal) Medicine / Geriatric Medicine &amp; Stroke Medicine</v>
      </c>
      <c r="O273" s="3" t="str">
        <f>'Master List'!R273</f>
        <v xml:space="preserve">Dr Sarah Davidson </v>
      </c>
      <c r="P273" s="3" t="str">
        <f>'Master List'!U273</f>
        <v>Withybush General Hospital</v>
      </c>
      <c r="Q273" s="3" t="str">
        <f>VLOOKUP(P273, 'CWM &amp; Location'!B:D, 3, FALSE)</f>
        <v>Haverfordwest</v>
      </c>
      <c r="R273" s="3" t="str">
        <f>IF('Master List'!W273="", 'Master List'!V273, CONCATENATE('Master List'!V273, " / ", 'Master List'!W273))</f>
        <v>General Surgery / Colorectal Surgery</v>
      </c>
      <c r="S273" s="3" t="str">
        <f>'Master List'!X273</f>
        <v xml:space="preserve">Mr Andrew Burns </v>
      </c>
      <c r="T273" s="5" t="str">
        <f>IF('Master List'!AA273="", "", 'Master List'!AA273)</f>
        <v/>
      </c>
      <c r="U273" s="5" t="str">
        <f>IF(T273="", "", VLOOKUP(T273, 'CWM &amp; Location'!B:D, 3, FALSE))</f>
        <v/>
      </c>
      <c r="V273" s="5" t="str">
        <f>IF('Master List'!AB273="", "", 'Master List'!AB273)</f>
        <v/>
      </c>
      <c r="W273" s="5" t="str">
        <f>IF('Master List'!AC273="", "", 'Master List'!AC273)</f>
        <v/>
      </c>
      <c r="X273" s="5" t="str">
        <f>IF('Master List'!AF273="", "Supervisor to be confirmed", 'Master List'!AF273)</f>
        <v>Supervisor to be confirmed</v>
      </c>
      <c r="Y273" s="3" t="str">
        <f>'Master List'!AI273</f>
        <v>Withybush General Hospital</v>
      </c>
      <c r="Z273" s="3" t="str">
        <f>VLOOKUP(Y273, 'CWM &amp; Location'!B:D, 3, FALSE)</f>
        <v>Haverfordwest</v>
      </c>
      <c r="AA273" s="3" t="str">
        <f>IF('Master List'!AK273="", 'Master List'!AJ273, CONCATENATE('Master List'!AJ273, " / ", 'Master List'!AK273))</f>
        <v>Intensive Care Medicine</v>
      </c>
      <c r="AB273" s="3" t="str">
        <f>'Master List'!AL273</f>
        <v>Supervisor to be confirmed</v>
      </c>
      <c r="AC273" s="3" t="str">
        <f>'Master List'!AO273</f>
        <v>St Thomas Surgery (Haverfordwest)</v>
      </c>
      <c r="AD273" s="5" t="str">
        <f>VLOOKUP(AC273, 'CWM &amp; Location'!B:D, 3, FALSE)</f>
        <v>Haverfordwest</v>
      </c>
      <c r="AE273" s="3" t="str">
        <f>IF('Master List'!AQ273="", 'Master List'!AP273, CONCATENATE('Master List'!AP273, " / ", 'Master List'!AQ273))</f>
        <v>General Practice</v>
      </c>
      <c r="AF273" s="3" t="str">
        <f>'Master List'!AR273</f>
        <v>Dr Vivek Buntwal</v>
      </c>
      <c r="AG273" s="3" t="str">
        <f>'Master List'!AU273</f>
        <v>Withybush General Hospital</v>
      </c>
      <c r="AH273" s="3" t="str">
        <f>VLOOKUP(AG273, 'CWM &amp; Location'!B:D, 3, FALSE)</f>
        <v>Haverfordwest</v>
      </c>
      <c r="AI273" s="3" t="str">
        <f>IF('Master List'!AW273="", 'Master List'!AV273, CONCATENATE('Master List'!AV273, " / ", 'Master List'!AW273))</f>
        <v>General (Internal) Medicine</v>
      </c>
      <c r="AJ273" s="3" t="str">
        <f>'Master List'!AX273</f>
        <v>Supervisor to be confirmed</v>
      </c>
      <c r="AK273" s="5" t="str">
        <f>IF('Master List'!BA273="", "", 'Master List'!BA273)</f>
        <v/>
      </c>
      <c r="AL273" s="5" t="str">
        <f>IF(AK273="", "", VLOOKUP(AK273, 'CWM &amp; Location'!B:D, 3, FALSE))</f>
        <v/>
      </c>
      <c r="AM273" s="5" t="str">
        <f>IF('Master List'!BB273="", "", 'Master List'!BB273)</f>
        <v/>
      </c>
      <c r="AN273" s="5" t="str">
        <f>IF('Master List'!BC273="", "", 'Master List'!BC273)</f>
        <v/>
      </c>
    </row>
    <row r="274" spans="1:40" ht="29.25" customHeight="1" x14ac:dyDescent="0.25">
      <c r="A274" s="3" t="str">
        <f>'Master List'!A274</f>
        <v>FP</v>
      </c>
      <c r="B274" s="3" t="str">
        <f>'Master List'!D274</f>
        <v>FP/7A2W/091c</v>
      </c>
      <c r="C274" s="3" t="str">
        <f>'Master List'!E274</f>
        <v>WAL/FP/091c</v>
      </c>
      <c r="D274" s="4">
        <v>1</v>
      </c>
      <c r="E274" s="71" t="str">
        <f>CONCATENATE("F1: ",J274,", ",N274,", ",R274,IF(V274="","",", "),IF(V274="","",V274),IF(V274="",""," ("),IF(V274="","",'Master List'!B274),IF(V274="","",")")," | F2: ",AA274,", ",AE274,", ",AI274,IF(AM274="","",", "),IF(AM274="","",AM274),IF(AM274="",""," ("),IF(AM274="","",'Master List'!C274),IF(AM274="","",")"))</f>
        <v>F1: General Surgery / Colorectal Surgery, Emergency Medicine, General (Internal) Medicine / Geriatric Medicine &amp; Stroke Medicine | F2: General (Internal) Medicine, Intensive Care Medicine, General Practice</v>
      </c>
      <c r="F274" s="5" t="str">
        <f>'Master List'!H274</f>
        <v>Hywel Dda University Health Board</v>
      </c>
      <c r="G274" s="5" t="str">
        <f>'Master List'!F274</f>
        <v xml:space="preserve">Mr Andrew Burns </v>
      </c>
      <c r="H274" s="3" t="str">
        <f>'Master List'!I274</f>
        <v>Withybush General Hospital</v>
      </c>
      <c r="I274" s="3" t="str">
        <f>VLOOKUP(H274, 'CWM &amp; Location'!B:D, 3, FALSE)</f>
        <v>Haverfordwest</v>
      </c>
      <c r="J274" s="3" t="str">
        <f>IF('Master List'!K274="", 'Master List'!J274, CONCATENATE('Master List'!J274, " / ", 'Master List'!K274))</f>
        <v>General Surgery / Colorectal Surgery</v>
      </c>
      <c r="K274" s="3" t="str">
        <f>'Master List'!L274</f>
        <v xml:space="preserve">Mr Andrew Burns </v>
      </c>
      <c r="L274" s="3" t="str">
        <f>'Master List'!O274</f>
        <v>Withybush General Hospital</v>
      </c>
      <c r="M274" s="3" t="str">
        <f>VLOOKUP(L274, 'CWM &amp; Location'!B:D, 3, FALSE)</f>
        <v>Haverfordwest</v>
      </c>
      <c r="N274" s="3" t="str">
        <f>IF('Master List'!Q274="", 'Master List'!P274, CONCATENATE('Master List'!P274, " / ", 'Master List'!Q274))</f>
        <v>Emergency Medicine</v>
      </c>
      <c r="O274" s="3" t="str">
        <f>'Master List'!R274</f>
        <v>Dr Samit Purkayastha</v>
      </c>
      <c r="P274" s="3" t="str">
        <f>'Master List'!U274</f>
        <v>Withybush General Hospital</v>
      </c>
      <c r="Q274" s="3" t="str">
        <f>VLOOKUP(P274, 'CWM &amp; Location'!B:D, 3, FALSE)</f>
        <v>Haverfordwest</v>
      </c>
      <c r="R274" s="3" t="str">
        <f>IF('Master List'!W274="", 'Master List'!V274, CONCATENATE('Master List'!V274, " / ", 'Master List'!W274))</f>
        <v>General (Internal) Medicine / Geriatric Medicine &amp; Stroke Medicine</v>
      </c>
      <c r="S274" s="3" t="str">
        <f>'Master List'!X274</f>
        <v xml:space="preserve">Dr Sarah Davidson </v>
      </c>
      <c r="T274" s="5" t="str">
        <f>IF('Master List'!AA274="", "", 'Master List'!AA274)</f>
        <v/>
      </c>
      <c r="U274" s="5" t="str">
        <f>IF(T274="", "", VLOOKUP(T274, 'CWM &amp; Location'!B:D, 3, FALSE))</f>
        <v/>
      </c>
      <c r="V274" s="5" t="str">
        <f>IF('Master List'!AB274="", "", 'Master List'!AB274)</f>
        <v/>
      </c>
      <c r="W274" s="5" t="str">
        <f>IF('Master List'!AC274="", "", 'Master List'!AC274)</f>
        <v/>
      </c>
      <c r="X274" s="5" t="str">
        <f>IF('Master List'!AF274="", "Supervisor to be confirmed", 'Master List'!AF274)</f>
        <v>Supervisor to be confirmed</v>
      </c>
      <c r="Y274" s="3" t="str">
        <f>'Master List'!AI274</f>
        <v>Withybush General Hospital</v>
      </c>
      <c r="Z274" s="3" t="str">
        <f>VLOOKUP(Y274, 'CWM &amp; Location'!B:D, 3, FALSE)</f>
        <v>Haverfordwest</v>
      </c>
      <c r="AA274" s="3" t="str">
        <f>IF('Master List'!AK274="", 'Master List'!AJ274, CONCATENATE('Master List'!AJ274, " / ", 'Master List'!AK274))</f>
        <v>General (Internal) Medicine</v>
      </c>
      <c r="AB274" s="3" t="str">
        <f>'Master List'!AL274</f>
        <v>Supervisor to be confirmed</v>
      </c>
      <c r="AC274" s="3" t="str">
        <f>'Master List'!AO274</f>
        <v>Withybush General Hospital</v>
      </c>
      <c r="AD274" s="5" t="str">
        <f>VLOOKUP(AC274, 'CWM &amp; Location'!B:D, 3, FALSE)</f>
        <v>Haverfordwest</v>
      </c>
      <c r="AE274" s="3" t="str">
        <f>IF('Master List'!AQ274="", 'Master List'!AP274, CONCATENATE('Master List'!AP274, " / ", 'Master List'!AQ274))</f>
        <v>Intensive Care Medicine</v>
      </c>
      <c r="AF274" s="3" t="str">
        <f>'Master List'!AR274</f>
        <v>Supervisor to be confirmed</v>
      </c>
      <c r="AG274" s="3" t="str">
        <f>'Master List'!AU274</f>
        <v>St Thomas Surgery (Haverfordwest)</v>
      </c>
      <c r="AH274" s="3" t="str">
        <f>VLOOKUP(AG274, 'CWM &amp; Location'!B:D, 3, FALSE)</f>
        <v>Haverfordwest</v>
      </c>
      <c r="AI274" s="3" t="str">
        <f>IF('Master List'!AW274="", 'Master List'!AV274, CONCATENATE('Master List'!AV274, " / ", 'Master List'!AW274))</f>
        <v>General Practice</v>
      </c>
      <c r="AJ274" s="3" t="str">
        <f>'Master List'!AX274</f>
        <v>Dr Vivek Buntwal</v>
      </c>
      <c r="AK274" s="5" t="str">
        <f>IF('Master List'!BA274="", "", 'Master List'!BA274)</f>
        <v/>
      </c>
      <c r="AL274" s="5" t="str">
        <f>IF(AK274="", "", VLOOKUP(AK274, 'CWM &amp; Location'!B:D, 3, FALSE))</f>
        <v/>
      </c>
      <c r="AM274" s="5" t="str">
        <f>IF('Master List'!BB274="", "", 'Master List'!BB274)</f>
        <v/>
      </c>
      <c r="AN274" s="5" t="str">
        <f>IF('Master List'!BC274="", "", 'Master List'!BC274)</f>
        <v/>
      </c>
    </row>
    <row r="275" spans="1:40" ht="29.25" customHeight="1" x14ac:dyDescent="0.25">
      <c r="A275" s="3" t="str">
        <f>'Master List'!A275</f>
        <v>FP</v>
      </c>
      <c r="B275" s="3" t="str">
        <f>'Master List'!D275</f>
        <v>FP/7A2W/092a</v>
      </c>
      <c r="C275" s="3" t="str">
        <f>'Master List'!E275</f>
        <v>WAL/FP/092a</v>
      </c>
      <c r="D275" s="4">
        <v>1</v>
      </c>
      <c r="E275" s="71" t="str">
        <f>CONCATENATE("F1: ",J275,", ",N275,", ",R275,IF(V275="","",", "),IF(V275="","",V275),IF(V275="",""," ("),IF(V275="","",'Master List'!B275),IF(V275="","",")")," | F2: ",AA275,", ",AE275,", ",AI275,IF(AM275="","",", "),IF(AM275="","",AM275),IF(AM275="",""," ("),IF(AM275="","",'Master List'!C275),IF(AM275="","",")"))</f>
        <v>F1: General (Internal) Medicine / Geriatric Medicine, General Surgery / Colorectal Surgery, General (Internal) Medicine / Haematology | F2: General Surgery / Colorectal Surgery, General Practice, Trauma and Orthopaedic Surgery</v>
      </c>
      <c r="F275" s="5" t="str">
        <f>'Master List'!H275</f>
        <v>Hywel Dda University Health Board</v>
      </c>
      <c r="G275" s="5" t="str">
        <f>'Master List'!F275</f>
        <v xml:space="preserve">Dr Angela Puffett </v>
      </c>
      <c r="H275" s="3" t="str">
        <f>'Master List'!I275</f>
        <v>Withybush General Hospital</v>
      </c>
      <c r="I275" s="3" t="str">
        <f>VLOOKUP(H275, 'CWM &amp; Location'!B:D, 3, FALSE)</f>
        <v>Haverfordwest</v>
      </c>
      <c r="J275" s="3" t="str">
        <f>IF('Master List'!K275="", 'Master List'!J275, CONCATENATE('Master List'!J275, " / ", 'Master List'!K275))</f>
        <v>General (Internal) Medicine / Geriatric Medicine</v>
      </c>
      <c r="K275" s="3" t="str">
        <f>'Master List'!L275</f>
        <v xml:space="preserve">Dr Angela Puffett </v>
      </c>
      <c r="L275" s="3" t="str">
        <f>'Master List'!O275</f>
        <v>Withybush General Hospital</v>
      </c>
      <c r="M275" s="3" t="str">
        <f>VLOOKUP(L275, 'CWM &amp; Location'!B:D, 3, FALSE)</f>
        <v>Haverfordwest</v>
      </c>
      <c r="N275" s="3" t="str">
        <f>IF('Master List'!Q275="", 'Master List'!P275, CONCATENATE('Master List'!P275, " / ", 'Master List'!Q275))</f>
        <v>General Surgery / Colorectal Surgery</v>
      </c>
      <c r="O275" s="3" t="str">
        <f>'Master List'!R275</f>
        <v xml:space="preserve">Mr Otumeluke Umughele </v>
      </c>
      <c r="P275" s="3" t="str">
        <f>'Master List'!U275</f>
        <v>Withybush General Hospital</v>
      </c>
      <c r="Q275" s="3" t="str">
        <f>VLOOKUP(P275, 'CWM &amp; Location'!B:D, 3, FALSE)</f>
        <v>Haverfordwest</v>
      </c>
      <c r="R275" s="3" t="str">
        <f>IF('Master List'!W275="", 'Master List'!V275, CONCATENATE('Master List'!V275, " / ", 'Master List'!W275))</f>
        <v>General (Internal) Medicine / Haematology</v>
      </c>
      <c r="S275" s="3" t="str">
        <f>'Master List'!X275</f>
        <v>Dr Harry Grubb</v>
      </c>
      <c r="T275" s="5" t="str">
        <f>IF('Master List'!AA275="", "", 'Master List'!AA275)</f>
        <v/>
      </c>
      <c r="U275" s="5" t="str">
        <f>IF(T275="", "", VLOOKUP(T275, 'CWM &amp; Location'!B:D, 3, FALSE))</f>
        <v/>
      </c>
      <c r="V275" s="5" t="str">
        <f>IF('Master List'!AB275="", "", 'Master List'!AB275)</f>
        <v/>
      </c>
      <c r="W275" s="5" t="str">
        <f>IF('Master List'!AC275="", "", 'Master List'!AC275)</f>
        <v/>
      </c>
      <c r="X275" s="5" t="str">
        <f>IF('Master List'!AF275="", "Supervisor to be confirmed", 'Master List'!AF275)</f>
        <v>Mr Otumeluke Umughele</v>
      </c>
      <c r="Y275" s="3" t="str">
        <f>'Master List'!AI275</f>
        <v>Withybush General Hospital</v>
      </c>
      <c r="Z275" s="3" t="str">
        <f>VLOOKUP(Y275, 'CWM &amp; Location'!B:D, 3, FALSE)</f>
        <v>Haverfordwest</v>
      </c>
      <c r="AA275" s="3" t="str">
        <f>IF('Master List'!AK275="", 'Master List'!AJ275, CONCATENATE('Master List'!AJ275, " / ", 'Master List'!AK275))</f>
        <v>General Surgery / Colorectal Surgery</v>
      </c>
      <c r="AB275" s="3" t="str">
        <f>'Master List'!AL275</f>
        <v>Mr Otumeluke Umughele</v>
      </c>
      <c r="AC275" s="3" t="str">
        <f>'Master List'!AO275</f>
        <v>Robert Street Practice</v>
      </c>
      <c r="AD275" s="5" t="str">
        <f>VLOOKUP(AC275, 'CWM &amp; Location'!B:D, 3, FALSE)</f>
        <v>Milford Haven</v>
      </c>
      <c r="AE275" s="3" t="str">
        <f>IF('Master List'!AQ275="", 'Master List'!AP275, CONCATENATE('Master List'!AP275, " / ", 'Master List'!AQ275))</f>
        <v>General Practice</v>
      </c>
      <c r="AF275" s="3" t="str">
        <f>'Master List'!AR275</f>
        <v>Dr Ben Aubrey</v>
      </c>
      <c r="AG275" s="3" t="str">
        <f>'Master List'!AU275</f>
        <v>Withybush General Hospital</v>
      </c>
      <c r="AH275" s="3" t="str">
        <f>VLOOKUP(AG275, 'CWM &amp; Location'!B:D, 3, FALSE)</f>
        <v>Haverfordwest</v>
      </c>
      <c r="AI275" s="3" t="str">
        <f>IF('Master List'!AW275="", 'Master List'!AV275, CONCATENATE('Master List'!AV275, " / ", 'Master List'!AW275))</f>
        <v>Trauma and Orthopaedic Surgery</v>
      </c>
      <c r="AJ275" s="3" t="str">
        <f>'Master List'!AX275</f>
        <v>Mr Mohammed Yaqoob</v>
      </c>
      <c r="AK275" s="5" t="str">
        <f>IF('Master List'!BA275="", "", 'Master List'!BA275)</f>
        <v/>
      </c>
      <c r="AL275" s="5" t="str">
        <f>IF(AK275="", "", VLOOKUP(AK275, 'CWM &amp; Location'!B:D, 3, FALSE))</f>
        <v/>
      </c>
      <c r="AM275" s="5" t="str">
        <f>IF('Master List'!BB275="", "", 'Master List'!BB275)</f>
        <v/>
      </c>
      <c r="AN275" s="5" t="str">
        <f>IF('Master List'!BC275="", "", 'Master List'!BC275)</f>
        <v/>
      </c>
    </row>
    <row r="276" spans="1:40" ht="29.25" customHeight="1" x14ac:dyDescent="0.25">
      <c r="A276" s="3" t="str">
        <f>'Master List'!A276</f>
        <v>FP</v>
      </c>
      <c r="B276" s="3" t="str">
        <f>'Master List'!D276</f>
        <v>FP/7A2W/092b</v>
      </c>
      <c r="C276" s="3" t="str">
        <f>'Master List'!E276</f>
        <v>WAL/FP/092b</v>
      </c>
      <c r="D276" s="4">
        <v>0</v>
      </c>
      <c r="E276" s="71" t="str">
        <f>CONCATENATE("F1: ",J276,", ",N276,", ",R276,IF(V276="","",", "),IF(V276="","",V276),IF(V276="",""," ("),IF(V276="","",'Master List'!B276),IF(V276="","",")")," | F2: ",AA276,", ",AE276,", ",AI276,IF(AM276="","",", "),IF(AM276="","",AM276),IF(AM276="",""," ("),IF(AM276="","",'Master List'!C276),IF(AM276="","",")"))</f>
        <v>F1: General (Internal) Medicine / Haematology, General (Internal) Medicine / Geriatric Medicine, General Surgery / Colorectal Surgery | F2: Trauma and Orthopaedic Surgery, General Surgery / Colorectal Surgery, General Practice</v>
      </c>
      <c r="F276" s="5" t="str">
        <f>'Master List'!H276</f>
        <v>Hywel Dda University Health Board</v>
      </c>
      <c r="G276" s="5" t="str">
        <f>'Master List'!F276</f>
        <v>Dr Harry Grubb</v>
      </c>
      <c r="H276" s="3" t="str">
        <f>'Master List'!I276</f>
        <v>Withybush General Hospital</v>
      </c>
      <c r="I276" s="3" t="str">
        <f>VLOOKUP(H276, 'CWM &amp; Location'!B:D, 3, FALSE)</f>
        <v>Haverfordwest</v>
      </c>
      <c r="J276" s="3" t="str">
        <f>IF('Master List'!K276="", 'Master List'!J276, CONCATENATE('Master List'!J276, " / ", 'Master List'!K276))</f>
        <v>General (Internal) Medicine / Haematology</v>
      </c>
      <c r="K276" s="3" t="str">
        <f>'Master List'!L276</f>
        <v>Dr Harry Grubb</v>
      </c>
      <c r="L276" s="3" t="str">
        <f>'Master List'!O276</f>
        <v>Withybush General Hospital</v>
      </c>
      <c r="M276" s="3" t="str">
        <f>VLOOKUP(L276, 'CWM &amp; Location'!B:D, 3, FALSE)</f>
        <v>Haverfordwest</v>
      </c>
      <c r="N276" s="3" t="str">
        <f>IF('Master List'!Q276="", 'Master List'!P276, CONCATENATE('Master List'!P276, " / ", 'Master List'!Q276))</f>
        <v>General (Internal) Medicine / Geriatric Medicine</v>
      </c>
      <c r="O276" s="3" t="str">
        <f>'Master List'!R276</f>
        <v xml:space="preserve">Dr Angela Puffett </v>
      </c>
      <c r="P276" s="3" t="str">
        <f>'Master List'!U276</f>
        <v>Withybush General Hospital</v>
      </c>
      <c r="Q276" s="3" t="str">
        <f>VLOOKUP(P276, 'CWM &amp; Location'!B:D, 3, FALSE)</f>
        <v>Haverfordwest</v>
      </c>
      <c r="R276" s="3" t="str">
        <f>IF('Master List'!W276="", 'Master List'!V276, CONCATENATE('Master List'!V276, " / ", 'Master List'!W276))</f>
        <v>General Surgery / Colorectal Surgery</v>
      </c>
      <c r="S276" s="3" t="str">
        <f>'Master List'!X276</f>
        <v xml:space="preserve">Mr Otumeluke Umughele </v>
      </c>
      <c r="T276" s="5" t="str">
        <f>IF('Master List'!AA276="", "", 'Master List'!AA276)</f>
        <v/>
      </c>
      <c r="U276" s="5" t="str">
        <f>IF(T276="", "", VLOOKUP(T276, 'CWM &amp; Location'!B:D, 3, FALSE))</f>
        <v/>
      </c>
      <c r="V276" s="5" t="str">
        <f>IF('Master List'!AB276="", "", 'Master List'!AB276)</f>
        <v/>
      </c>
      <c r="W276" s="5" t="str">
        <f>IF('Master List'!AC276="", "", 'Master List'!AC276)</f>
        <v/>
      </c>
      <c r="X276" s="5" t="str">
        <f>IF('Master List'!AF276="", "Supervisor to be confirmed", 'Master List'!AF276)</f>
        <v>Mr Mohammed Yaqoob</v>
      </c>
      <c r="Y276" s="3" t="str">
        <f>'Master List'!AI276</f>
        <v>Withybush General Hospital</v>
      </c>
      <c r="Z276" s="3" t="str">
        <f>VLOOKUP(Y276, 'CWM &amp; Location'!B:D, 3, FALSE)</f>
        <v>Haverfordwest</v>
      </c>
      <c r="AA276" s="3" t="str">
        <f>IF('Master List'!AK276="", 'Master List'!AJ276, CONCATENATE('Master List'!AJ276, " / ", 'Master List'!AK276))</f>
        <v>Trauma and Orthopaedic Surgery</v>
      </c>
      <c r="AB276" s="3" t="str">
        <f>'Master List'!AL276</f>
        <v>Mr Mohammed Yaqoob</v>
      </c>
      <c r="AC276" s="3" t="str">
        <f>'Master List'!AO276</f>
        <v>Withybush General Hospital</v>
      </c>
      <c r="AD276" s="5" t="str">
        <f>VLOOKUP(AC276, 'CWM &amp; Location'!B:D, 3, FALSE)</f>
        <v>Haverfordwest</v>
      </c>
      <c r="AE276" s="3" t="str">
        <f>IF('Master List'!AQ276="", 'Master List'!AP276, CONCATENATE('Master List'!AP276, " / ", 'Master List'!AQ276))</f>
        <v>General Surgery / Colorectal Surgery</v>
      </c>
      <c r="AF276" s="3" t="str">
        <f>'Master List'!AR276</f>
        <v>Mr Otumeluke Umughele</v>
      </c>
      <c r="AG276" s="3" t="str">
        <f>'Master List'!AU276</f>
        <v>Robert Street Practice</v>
      </c>
      <c r="AH276" s="3" t="str">
        <f>VLOOKUP(AG276, 'CWM &amp; Location'!B:D, 3, FALSE)</f>
        <v>Milford Haven</v>
      </c>
      <c r="AI276" s="3" t="str">
        <f>IF('Master List'!AW276="", 'Master List'!AV276, CONCATENATE('Master List'!AV276, " / ", 'Master List'!AW276))</f>
        <v>General Practice</v>
      </c>
      <c r="AJ276" s="3" t="str">
        <f>'Master List'!AX276</f>
        <v>Dr Ben Aubrey</v>
      </c>
      <c r="AK276" s="5" t="str">
        <f>IF('Master List'!BA276="", "", 'Master List'!BA276)</f>
        <v/>
      </c>
      <c r="AL276" s="5" t="str">
        <f>IF(AK276="", "", VLOOKUP(AK276, 'CWM &amp; Location'!B:D, 3, FALSE))</f>
        <v/>
      </c>
      <c r="AM276" s="5" t="str">
        <f>IF('Master List'!BB276="", "", 'Master List'!BB276)</f>
        <v/>
      </c>
      <c r="AN276" s="5" t="str">
        <f>IF('Master List'!BC276="", "", 'Master List'!BC276)</f>
        <v/>
      </c>
    </row>
    <row r="277" spans="1:40" ht="29.25" customHeight="1" x14ac:dyDescent="0.25">
      <c r="A277" s="3" t="str">
        <f>'Master List'!A277</f>
        <v>FP</v>
      </c>
      <c r="B277" s="3" t="str">
        <f>'Master List'!D277</f>
        <v>FP/7A2W/092c</v>
      </c>
      <c r="C277" s="3" t="str">
        <f>'Master List'!E277</f>
        <v>WAL/FP/092c</v>
      </c>
      <c r="D277" s="4">
        <v>1</v>
      </c>
      <c r="E277" s="71" t="str">
        <f>CONCATENATE("F1: ",J277,", ",N277,", ",R277,IF(V277="","",", "),IF(V277="","",V277),IF(V277="",""," ("),IF(V277="","",'Master List'!B277),IF(V277="","",")")," | F2: ",AA277,", ",AE277,", ",AI277,IF(AM277="","",", "),IF(AM277="","",AM277),IF(AM277="",""," ("),IF(AM277="","",'Master List'!C277),IF(AM277="","",")"))</f>
        <v>F1: General Surgery / Colorectal Surgery, General (Internal) Medicine / Haematology, General (Internal) Medicine / Geriatric Medicine | F2: General Practice, Trauma and Orthopaedic Surgery, General Surgery / Colorectal Surgery</v>
      </c>
      <c r="F277" s="5" t="str">
        <f>'Master List'!H277</f>
        <v>Hywel Dda University Health Board</v>
      </c>
      <c r="G277" s="5" t="str">
        <f>'Master List'!F277</f>
        <v xml:space="preserve">Mr Otumeluke Umughele </v>
      </c>
      <c r="H277" s="3" t="str">
        <f>'Master List'!I277</f>
        <v>Withybush General Hospital</v>
      </c>
      <c r="I277" s="3" t="str">
        <f>VLOOKUP(H277, 'CWM &amp; Location'!B:D, 3, FALSE)</f>
        <v>Haverfordwest</v>
      </c>
      <c r="J277" s="3" t="str">
        <f>IF('Master List'!K277="", 'Master List'!J277, CONCATENATE('Master List'!J277, " / ", 'Master List'!K277))</f>
        <v>General Surgery / Colorectal Surgery</v>
      </c>
      <c r="K277" s="3" t="str">
        <f>'Master List'!L277</f>
        <v xml:space="preserve">Mr Otumeluke Umughele </v>
      </c>
      <c r="L277" s="3" t="str">
        <f>'Master List'!O277</f>
        <v>Withybush General Hospital</v>
      </c>
      <c r="M277" s="3" t="str">
        <f>VLOOKUP(L277, 'CWM &amp; Location'!B:D, 3, FALSE)</f>
        <v>Haverfordwest</v>
      </c>
      <c r="N277" s="3" t="str">
        <f>IF('Master List'!Q277="", 'Master List'!P277, CONCATENATE('Master List'!P277, " / ", 'Master List'!Q277))</f>
        <v>General (Internal) Medicine / Haematology</v>
      </c>
      <c r="O277" s="3" t="str">
        <f>'Master List'!R277</f>
        <v>Dr Harry Grubb</v>
      </c>
      <c r="P277" s="3" t="str">
        <f>'Master List'!U277</f>
        <v>Withybush General Hospital</v>
      </c>
      <c r="Q277" s="3" t="str">
        <f>VLOOKUP(P277, 'CWM &amp; Location'!B:D, 3, FALSE)</f>
        <v>Haverfordwest</v>
      </c>
      <c r="R277" s="3" t="str">
        <f>IF('Master List'!W277="", 'Master List'!V277, CONCATENATE('Master List'!V277, " / ", 'Master List'!W277))</f>
        <v>General (Internal) Medicine / Geriatric Medicine</v>
      </c>
      <c r="S277" s="3" t="str">
        <f>'Master List'!X277</f>
        <v xml:space="preserve">Dr Angela Puffett </v>
      </c>
      <c r="T277" s="5" t="str">
        <f>IF('Master List'!AA277="", "", 'Master List'!AA277)</f>
        <v/>
      </c>
      <c r="U277" s="5" t="str">
        <f>IF(T277="", "", VLOOKUP(T277, 'CWM &amp; Location'!B:D, 3, FALSE))</f>
        <v/>
      </c>
      <c r="V277" s="5" t="str">
        <f>IF('Master List'!AB277="", "", 'Master List'!AB277)</f>
        <v/>
      </c>
      <c r="W277" s="5" t="str">
        <f>IF('Master List'!AC277="", "", 'Master List'!AC277)</f>
        <v/>
      </c>
      <c r="X277" s="5" t="str">
        <f>IF('Master List'!AF277="", "Supervisor to be confirmed", 'Master List'!AF277)</f>
        <v>Dr Ben Aubrey</v>
      </c>
      <c r="Y277" s="3" t="str">
        <f>'Master List'!AI277</f>
        <v>Robert Street Practice</v>
      </c>
      <c r="Z277" s="3" t="str">
        <f>VLOOKUP(Y277, 'CWM &amp; Location'!B:D, 3, FALSE)</f>
        <v>Milford Haven</v>
      </c>
      <c r="AA277" s="3" t="str">
        <f>IF('Master List'!AK277="", 'Master List'!AJ277, CONCATENATE('Master List'!AJ277, " / ", 'Master List'!AK277))</f>
        <v>General Practice</v>
      </c>
      <c r="AB277" s="3" t="str">
        <f>'Master List'!AL277</f>
        <v>Dr Ben Aubrey</v>
      </c>
      <c r="AC277" s="3" t="str">
        <f>'Master List'!AO277</f>
        <v>Withybush General Hospital</v>
      </c>
      <c r="AD277" s="5" t="str">
        <f>VLOOKUP(AC277, 'CWM &amp; Location'!B:D, 3, FALSE)</f>
        <v>Haverfordwest</v>
      </c>
      <c r="AE277" s="3" t="str">
        <f>IF('Master List'!AQ277="", 'Master List'!AP277, CONCATENATE('Master List'!AP277, " / ", 'Master List'!AQ277))</f>
        <v>Trauma and Orthopaedic Surgery</v>
      </c>
      <c r="AF277" s="3" t="str">
        <f>'Master List'!AR277</f>
        <v>Mr Mohammed Yaqoob</v>
      </c>
      <c r="AG277" s="3" t="str">
        <f>'Master List'!AU277</f>
        <v>Withybush General Hospital</v>
      </c>
      <c r="AH277" s="3" t="str">
        <f>VLOOKUP(AG277, 'CWM &amp; Location'!B:D, 3, FALSE)</f>
        <v>Haverfordwest</v>
      </c>
      <c r="AI277" s="3" t="str">
        <f>IF('Master List'!AW277="", 'Master List'!AV277, CONCATENATE('Master List'!AV277, " / ", 'Master List'!AW277))</f>
        <v>General Surgery / Colorectal Surgery</v>
      </c>
      <c r="AJ277" s="3" t="str">
        <f>'Master List'!AX277</f>
        <v>Mr Otumeluke Umughele</v>
      </c>
      <c r="AK277" s="5" t="str">
        <f>IF('Master List'!BA277="", "", 'Master List'!BA277)</f>
        <v/>
      </c>
      <c r="AL277" s="5" t="str">
        <f>IF(AK277="", "", VLOOKUP(AK277, 'CWM &amp; Location'!B:D, 3, FALSE))</f>
        <v/>
      </c>
      <c r="AM277" s="5" t="str">
        <f>IF('Master List'!BB277="", "", 'Master List'!BB277)</f>
        <v/>
      </c>
      <c r="AN277" s="5" t="str">
        <f>IF('Master List'!BC277="", "", 'Master List'!BC277)</f>
        <v/>
      </c>
    </row>
    <row r="278" spans="1:40" ht="29.25" customHeight="1" x14ac:dyDescent="0.25">
      <c r="A278" s="3" t="str">
        <f>'Master List'!A278</f>
        <v>FP</v>
      </c>
      <c r="B278" s="3" t="str">
        <f>'Master List'!D278</f>
        <v>FP/7A5S/093a</v>
      </c>
      <c r="C278" s="3" t="str">
        <f>'Master List'!E278</f>
        <v>WAL/FP/093a</v>
      </c>
      <c r="D278" s="4">
        <v>1</v>
      </c>
      <c r="E278" s="71" t="str">
        <f>CONCATENATE("F1: ",J278,", ",N278,", ",R278,IF(V278="","",", "),IF(V278="","",V278),IF(V278="",""," ("),IF(V278="","",'Master List'!B278),IF(V278="","",")")," | F2: ",AA278,", ",AE278,", ",AI278,IF(AM278="","",", "),IF(AM278="","",AM278),IF(AM278="",""," ("),IF(AM278="","",'Master List'!C278),IF(AM278="","",")"))</f>
        <v>F1: General (Internal) Medicine / Respiratory Medicine, General Surgery / Colorectal Surgery, Otolaryngology | F2: General (Internal) Medicine / Haematology, Paediatrics, General Practice</v>
      </c>
      <c r="F278" s="5" t="str">
        <f>'Master List'!H278</f>
        <v>Cwm Taf Morgannwg Local University Health Board</v>
      </c>
      <c r="G278" s="5" t="str">
        <f>'Master List'!F278</f>
        <v>Dr Anna Lewis</v>
      </c>
      <c r="H278" s="3" t="str">
        <f>'Master List'!I278</f>
        <v>Royal Glamorgan Hospital</v>
      </c>
      <c r="I278" s="3" t="str">
        <f>VLOOKUP(H278, 'CWM &amp; Location'!B:D, 3, FALSE)</f>
        <v>Pontyclun</v>
      </c>
      <c r="J278" s="3" t="str">
        <f>IF('Master List'!K278="", 'Master List'!J278, CONCATENATE('Master List'!J278, " / ", 'Master List'!K278))</f>
        <v>General (Internal) Medicine / Respiratory Medicine</v>
      </c>
      <c r="K278" s="3" t="str">
        <f>'Master List'!L278</f>
        <v>Dr Anna Lewis</v>
      </c>
      <c r="L278" s="3" t="str">
        <f>'Master List'!O278</f>
        <v>Royal Glamorgan Hospital</v>
      </c>
      <c r="M278" s="3" t="str">
        <f>VLOOKUP(L278, 'CWM &amp; Location'!B:D, 3, FALSE)</f>
        <v>Pontyclun</v>
      </c>
      <c r="N278" s="3" t="str">
        <f>IF('Master List'!Q278="", 'Master List'!P278, CONCATENATE('Master List'!P278, " / ", 'Master List'!Q278))</f>
        <v>General Surgery / Colorectal Surgery</v>
      </c>
      <c r="O278" s="3" t="str">
        <f>'Master List'!R278</f>
        <v xml:space="preserve">Miss Deborah Cairns </v>
      </c>
      <c r="P278" s="3" t="str">
        <f>'Master List'!U278</f>
        <v>Royal Glamorgan Hospital</v>
      </c>
      <c r="Q278" s="3" t="str">
        <f>VLOOKUP(P278, 'CWM &amp; Location'!B:D, 3, FALSE)</f>
        <v>Pontyclun</v>
      </c>
      <c r="R278" s="3" t="str">
        <f>IF('Master List'!W278="", 'Master List'!V278, CONCATENATE('Master List'!V278, " / ", 'Master List'!W278))</f>
        <v>Otolaryngology</v>
      </c>
      <c r="S278" s="3" t="str">
        <f>'Master List'!X278</f>
        <v xml:space="preserve">Mr Huw Williams </v>
      </c>
      <c r="T278" s="5" t="str">
        <f>IF('Master List'!AA278="", "", 'Master List'!AA278)</f>
        <v/>
      </c>
      <c r="U278" s="5" t="str">
        <f>IF(T278="", "", VLOOKUP(T278, 'CWM &amp; Location'!B:D, 3, FALSE))</f>
        <v/>
      </c>
      <c r="V278" s="5" t="str">
        <f>IF('Master List'!AB278="", "", 'Master List'!AB278)</f>
        <v/>
      </c>
      <c r="W278" s="5" t="str">
        <f>IF('Master List'!AC278="", "", 'Master List'!AC278)</f>
        <v/>
      </c>
      <c r="X278" s="5" t="str">
        <f>IF('Master List'!AF278="", "Supervisor to be confirmed", 'Master List'!AF278)</f>
        <v>Dr Hanadi Ezmigna</v>
      </c>
      <c r="Y278" s="3" t="str">
        <f>'Master List'!AI278</f>
        <v>Royal Glamorgan Hospital</v>
      </c>
      <c r="Z278" s="3" t="str">
        <f>VLOOKUP(Y278, 'CWM &amp; Location'!B:D, 3, FALSE)</f>
        <v>Pontyclun</v>
      </c>
      <c r="AA278" s="3" t="str">
        <f>IF('Master List'!AK278="", 'Master List'!AJ278, CONCATENATE('Master List'!AJ278, " / ", 'Master List'!AK278))</f>
        <v>General (Internal) Medicine / Haematology</v>
      </c>
      <c r="AB278" s="3" t="str">
        <f>'Master List'!AL278</f>
        <v>Dr Hanadi Ezmigna</v>
      </c>
      <c r="AC278" s="3" t="str">
        <f>'Master List'!AO278</f>
        <v>Prince Charles Hospital / Royal Glamorgan Hospital</v>
      </c>
      <c r="AD278" s="5" t="str">
        <f>VLOOKUP(AC278, 'CWM &amp; Location'!B:D, 3, FALSE)</f>
        <v>Merthyr Tydfil / Llantrisant</v>
      </c>
      <c r="AE278" s="3" t="str">
        <f>IF('Master List'!AQ278="", 'Master List'!AP278, CONCATENATE('Master List'!AP278, " / ", 'Master List'!AQ278))</f>
        <v>Paediatrics</v>
      </c>
      <c r="AF278" s="3" t="str">
        <f>'Master List'!AR278</f>
        <v>Dr Iyad Al-Muzaffar</v>
      </c>
      <c r="AG278" s="3" t="str">
        <f>'Master List'!AU278</f>
        <v>Parc Canol Surgery</v>
      </c>
      <c r="AH278" s="3" t="str">
        <f>VLOOKUP(AG278, 'CWM &amp; Location'!B:D, 3, FALSE)</f>
        <v>Pontypridd</v>
      </c>
      <c r="AI278" s="3" t="str">
        <f>IF('Master List'!AW278="", 'Master List'!AV278, CONCATENATE('Master List'!AV278, " / ", 'Master List'!AW278))</f>
        <v>General Practice</v>
      </c>
      <c r="AJ278" s="3" t="str">
        <f>'Master List'!AX278</f>
        <v>Dr Richard Skevington</v>
      </c>
      <c r="AK278" s="5" t="str">
        <f>IF('Master List'!BA278="", "", 'Master List'!BA278)</f>
        <v/>
      </c>
      <c r="AL278" s="5" t="str">
        <f>IF(AK278="", "", VLOOKUP(AK278, 'CWM &amp; Location'!B:D, 3, FALSE))</f>
        <v/>
      </c>
      <c r="AM278" s="5" t="str">
        <f>IF('Master List'!BB278="", "", 'Master List'!BB278)</f>
        <v/>
      </c>
      <c r="AN278" s="5" t="str">
        <f>IF('Master List'!BC278="", "", 'Master List'!BC278)</f>
        <v/>
      </c>
    </row>
    <row r="279" spans="1:40" ht="29.25" customHeight="1" x14ac:dyDescent="0.25">
      <c r="A279" s="3" t="str">
        <f>'Master List'!A279</f>
        <v>FP</v>
      </c>
      <c r="B279" s="3" t="str">
        <f>'Master List'!D279</f>
        <v>FP/7A5S/093b</v>
      </c>
      <c r="C279" s="3" t="str">
        <f>'Master List'!E279</f>
        <v>WAL/FP/093b</v>
      </c>
      <c r="D279" s="4">
        <v>1</v>
      </c>
      <c r="E279" s="71" t="str">
        <f>CONCATENATE("F1: ",J279,", ",N279,", ",R279,IF(V279="","",", "),IF(V279="","",V279),IF(V279="",""," ("),IF(V279="","",'Master List'!B279),IF(V279="","",")")," | F2: ",AA279,", ",AE279,", ",AI279,IF(AM279="","",", "),IF(AM279="","",AM279),IF(AM279="",""," ("),IF(AM279="","",'Master List'!C279),IF(AM279="","",")"))</f>
        <v>F1: Otolaryngology, General (Internal) Medicine / Respiratory Medicine, General Surgery / Colorectal Surgery | F2: General Practice, General (Internal) Medicine / Haematology, Paediatrics</v>
      </c>
      <c r="F279" s="5" t="str">
        <f>'Master List'!H279</f>
        <v>Cwm Taf Morgannwg Local University Health Board</v>
      </c>
      <c r="G279" s="5" t="str">
        <f>'Master List'!F279</f>
        <v xml:space="preserve">Mr Huw Williams </v>
      </c>
      <c r="H279" s="3" t="str">
        <f>'Master List'!I279</f>
        <v>Royal Glamorgan Hospital</v>
      </c>
      <c r="I279" s="3" t="str">
        <f>VLOOKUP(H279, 'CWM &amp; Location'!B:D, 3, FALSE)</f>
        <v>Pontyclun</v>
      </c>
      <c r="J279" s="3" t="str">
        <f>IF('Master List'!K279="", 'Master List'!J279, CONCATENATE('Master List'!J279, " / ", 'Master List'!K279))</f>
        <v>Otolaryngology</v>
      </c>
      <c r="K279" s="3" t="str">
        <f>'Master List'!L279</f>
        <v xml:space="preserve">Mr Huw Williams </v>
      </c>
      <c r="L279" s="3" t="str">
        <f>'Master List'!O279</f>
        <v>Royal Glamorgan Hospital</v>
      </c>
      <c r="M279" s="3" t="str">
        <f>VLOOKUP(L279, 'CWM &amp; Location'!B:D, 3, FALSE)</f>
        <v>Pontyclun</v>
      </c>
      <c r="N279" s="3" t="str">
        <f>IF('Master List'!Q279="", 'Master List'!P279, CONCATENATE('Master List'!P279, " / ", 'Master List'!Q279))</f>
        <v>General (Internal) Medicine / Respiratory Medicine</v>
      </c>
      <c r="O279" s="3" t="str">
        <f>'Master List'!R279</f>
        <v>Dr Anna Lewis</v>
      </c>
      <c r="P279" s="3" t="str">
        <f>'Master List'!U279</f>
        <v>Royal Glamorgan Hospital</v>
      </c>
      <c r="Q279" s="3" t="str">
        <f>VLOOKUP(P279, 'CWM &amp; Location'!B:D, 3, FALSE)</f>
        <v>Pontyclun</v>
      </c>
      <c r="R279" s="3" t="str">
        <f>IF('Master List'!W279="", 'Master List'!V279, CONCATENATE('Master List'!V279, " / ", 'Master List'!W279))</f>
        <v>General Surgery / Colorectal Surgery</v>
      </c>
      <c r="S279" s="3" t="str">
        <f>'Master List'!X279</f>
        <v xml:space="preserve">Miss Deborah Cairns </v>
      </c>
      <c r="T279" s="5" t="str">
        <f>IF('Master List'!AA279="", "", 'Master List'!AA279)</f>
        <v/>
      </c>
      <c r="U279" s="5" t="str">
        <f>IF(T279="", "", VLOOKUP(T279, 'CWM &amp; Location'!B:D, 3, FALSE))</f>
        <v/>
      </c>
      <c r="V279" s="5" t="str">
        <f>IF('Master List'!AB279="", "", 'Master List'!AB279)</f>
        <v/>
      </c>
      <c r="W279" s="5" t="str">
        <f>IF('Master List'!AC279="", "", 'Master List'!AC279)</f>
        <v/>
      </c>
      <c r="X279" s="5" t="str">
        <f>IF('Master List'!AF279="", "Supervisor to be confirmed", 'Master List'!AF279)</f>
        <v>Dr Richard Skevington</v>
      </c>
      <c r="Y279" s="3" t="str">
        <f>'Master List'!AI279</f>
        <v>Parc Canol Surgery</v>
      </c>
      <c r="Z279" s="3" t="str">
        <f>VLOOKUP(Y279, 'CWM &amp; Location'!B:D, 3, FALSE)</f>
        <v>Pontypridd</v>
      </c>
      <c r="AA279" s="3" t="str">
        <f>IF('Master List'!AK279="", 'Master List'!AJ279, CONCATENATE('Master List'!AJ279, " / ", 'Master List'!AK279))</f>
        <v>General Practice</v>
      </c>
      <c r="AB279" s="3" t="str">
        <f>'Master List'!AL279</f>
        <v>Dr Richard Skevington</v>
      </c>
      <c r="AC279" s="3" t="str">
        <f>'Master List'!AO279</f>
        <v>Royal Glamorgan Hospital</v>
      </c>
      <c r="AD279" s="5" t="str">
        <f>VLOOKUP(AC279, 'CWM &amp; Location'!B:D, 3, FALSE)</f>
        <v>Pontyclun</v>
      </c>
      <c r="AE279" s="3" t="str">
        <f>IF('Master List'!AQ279="", 'Master List'!AP279, CONCATENATE('Master List'!AP279, " / ", 'Master List'!AQ279))</f>
        <v>General (Internal) Medicine / Haematology</v>
      </c>
      <c r="AF279" s="3" t="str">
        <f>'Master List'!AR279</f>
        <v>Dr Hanadi Ezmigna</v>
      </c>
      <c r="AG279" s="3" t="str">
        <f>'Master List'!AU279</f>
        <v>Prince Charles Hospital / Royal Glamorgan Hospital</v>
      </c>
      <c r="AH279" s="3" t="str">
        <f>VLOOKUP(AG279, 'CWM &amp; Location'!B:D, 3, FALSE)</f>
        <v>Merthyr Tydfil / Llantrisant</v>
      </c>
      <c r="AI279" s="3" t="str">
        <f>IF('Master List'!AW279="", 'Master List'!AV279, CONCATENATE('Master List'!AV279, " / ", 'Master List'!AW279))</f>
        <v>Paediatrics</v>
      </c>
      <c r="AJ279" s="3" t="str">
        <f>'Master List'!AX279</f>
        <v>Dr Iyad Al-Muzaffar</v>
      </c>
      <c r="AK279" s="5" t="str">
        <f>IF('Master List'!BA279="", "", 'Master List'!BA279)</f>
        <v/>
      </c>
      <c r="AL279" s="5" t="str">
        <f>IF(AK279="", "", VLOOKUP(AK279, 'CWM &amp; Location'!B:D, 3, FALSE))</f>
        <v/>
      </c>
      <c r="AM279" s="5" t="str">
        <f>IF('Master List'!BB279="", "", 'Master List'!BB279)</f>
        <v/>
      </c>
      <c r="AN279" s="5" t="str">
        <f>IF('Master List'!BC279="", "", 'Master List'!BC279)</f>
        <v/>
      </c>
    </row>
    <row r="280" spans="1:40" ht="29.25" customHeight="1" x14ac:dyDescent="0.25">
      <c r="A280" s="3" t="str">
        <f>'Master List'!A280</f>
        <v>FP</v>
      </c>
      <c r="B280" s="3" t="str">
        <f>'Master List'!D280</f>
        <v>FP/7A5S/093c</v>
      </c>
      <c r="C280" s="3" t="str">
        <f>'Master List'!E280</f>
        <v>WAL/FP/093c</v>
      </c>
      <c r="D280" s="4">
        <v>1</v>
      </c>
      <c r="E280" s="71" t="str">
        <f>CONCATENATE("F1: ",J280,", ",N280,", ",R280,IF(V280="","",", "),IF(V280="","",V280),IF(V280="",""," ("),IF(V280="","",'Master List'!B280),IF(V280="","",")")," | F2: ",AA280,", ",AE280,", ",AI280,IF(AM280="","",", "),IF(AM280="","",AM280),IF(AM280="",""," ("),IF(AM280="","",'Master List'!C280),IF(AM280="","",")"))</f>
        <v>F1: General Surgery / Colorectal Surgery, Otolaryngology, General (Internal) Medicine / Respiratory Medicine | F2: Paediatrics, General Practice, General (Internal) Medicine / Haematology</v>
      </c>
      <c r="F280" s="5" t="str">
        <f>'Master List'!H280</f>
        <v>Cwm Taf Morgannwg Local University Health Board</v>
      </c>
      <c r="G280" s="5" t="str">
        <f>'Master List'!F280</f>
        <v xml:space="preserve">Miss Deborah Cairns </v>
      </c>
      <c r="H280" s="3" t="str">
        <f>'Master List'!I280</f>
        <v>Royal Glamorgan Hospital</v>
      </c>
      <c r="I280" s="3" t="str">
        <f>VLOOKUP(H280, 'CWM &amp; Location'!B:D, 3, FALSE)</f>
        <v>Pontyclun</v>
      </c>
      <c r="J280" s="3" t="str">
        <f>IF('Master List'!K280="", 'Master List'!J280, CONCATENATE('Master List'!J280, " / ", 'Master List'!K280))</f>
        <v>General Surgery / Colorectal Surgery</v>
      </c>
      <c r="K280" s="3" t="str">
        <f>'Master List'!L280</f>
        <v xml:space="preserve">Miss Deborah Cairns </v>
      </c>
      <c r="L280" s="3" t="str">
        <f>'Master List'!O280</f>
        <v>Royal Glamorgan Hospital</v>
      </c>
      <c r="M280" s="3" t="str">
        <f>VLOOKUP(L280, 'CWM &amp; Location'!B:D, 3, FALSE)</f>
        <v>Pontyclun</v>
      </c>
      <c r="N280" s="3" t="str">
        <f>IF('Master List'!Q280="", 'Master List'!P280, CONCATENATE('Master List'!P280, " / ", 'Master List'!Q280))</f>
        <v>Otolaryngology</v>
      </c>
      <c r="O280" s="3" t="str">
        <f>'Master List'!R280</f>
        <v xml:space="preserve">Mr Huw Williams </v>
      </c>
      <c r="P280" s="3" t="str">
        <f>'Master List'!U280</f>
        <v>Royal Glamorgan Hospital</v>
      </c>
      <c r="Q280" s="3" t="str">
        <f>VLOOKUP(P280, 'CWM &amp; Location'!B:D, 3, FALSE)</f>
        <v>Pontyclun</v>
      </c>
      <c r="R280" s="3" t="str">
        <f>IF('Master List'!W280="", 'Master List'!V280, CONCATENATE('Master List'!V280, " / ", 'Master List'!W280))</f>
        <v>General (Internal) Medicine / Respiratory Medicine</v>
      </c>
      <c r="S280" s="3" t="str">
        <f>'Master List'!X280</f>
        <v>Dr Anna Lewis</v>
      </c>
      <c r="T280" s="5" t="str">
        <f>IF('Master List'!AA280="", "", 'Master List'!AA280)</f>
        <v/>
      </c>
      <c r="U280" s="5" t="str">
        <f>IF(T280="", "", VLOOKUP(T280, 'CWM &amp; Location'!B:D, 3, FALSE))</f>
        <v/>
      </c>
      <c r="V280" s="5" t="str">
        <f>IF('Master List'!AB280="", "", 'Master List'!AB280)</f>
        <v/>
      </c>
      <c r="W280" s="5" t="str">
        <f>IF('Master List'!AC280="", "", 'Master List'!AC280)</f>
        <v/>
      </c>
      <c r="X280" s="5" t="str">
        <f>IF('Master List'!AF280="", "Supervisor to be confirmed", 'Master List'!AF280)</f>
        <v>Dr Iyad Al-Muzaffar</v>
      </c>
      <c r="Y280" s="3" t="str">
        <f>'Master List'!AI280</f>
        <v>Prince Charles Hospital / Royal Glamorgan Hospital</v>
      </c>
      <c r="Z280" s="3" t="str">
        <f>VLOOKUP(Y280, 'CWM &amp; Location'!B:D, 3, FALSE)</f>
        <v>Merthyr Tydfil / Llantrisant</v>
      </c>
      <c r="AA280" s="3" t="str">
        <f>IF('Master List'!AK280="", 'Master List'!AJ280, CONCATENATE('Master List'!AJ280, " / ", 'Master List'!AK280))</f>
        <v>Paediatrics</v>
      </c>
      <c r="AB280" s="3" t="str">
        <f>'Master List'!AL280</f>
        <v>Dr Iyad Al-Muzaffar</v>
      </c>
      <c r="AC280" s="3" t="str">
        <f>'Master List'!AO280</f>
        <v>Parc Canol Surgery</v>
      </c>
      <c r="AD280" s="5" t="str">
        <f>VLOOKUP(AC280, 'CWM &amp; Location'!B:D, 3, FALSE)</f>
        <v>Pontypridd</v>
      </c>
      <c r="AE280" s="3" t="str">
        <f>IF('Master List'!AQ280="", 'Master List'!AP280, CONCATENATE('Master List'!AP280, " / ", 'Master List'!AQ280))</f>
        <v>General Practice</v>
      </c>
      <c r="AF280" s="3" t="str">
        <f>'Master List'!AR280</f>
        <v>Dr Richard Skevington</v>
      </c>
      <c r="AG280" s="3" t="str">
        <f>'Master List'!AU280</f>
        <v>Royal Glamorgan Hospital</v>
      </c>
      <c r="AH280" s="3" t="str">
        <f>VLOOKUP(AG280, 'CWM &amp; Location'!B:D, 3, FALSE)</f>
        <v>Pontyclun</v>
      </c>
      <c r="AI280" s="3" t="str">
        <f>IF('Master List'!AW280="", 'Master List'!AV280, CONCATENATE('Master List'!AV280, " / ", 'Master List'!AW280))</f>
        <v>General (Internal) Medicine / Haematology</v>
      </c>
      <c r="AJ280" s="3" t="str">
        <f>'Master List'!AX280</f>
        <v>Dr Hanadi Ezmigna</v>
      </c>
      <c r="AK280" s="5" t="str">
        <f>IF('Master List'!BA280="", "", 'Master List'!BA280)</f>
        <v/>
      </c>
      <c r="AL280" s="5" t="str">
        <f>IF(AK280="", "", VLOOKUP(AK280, 'CWM &amp; Location'!B:D, 3, FALSE))</f>
        <v/>
      </c>
      <c r="AM280" s="5" t="str">
        <f>IF('Master List'!BB280="", "", 'Master List'!BB280)</f>
        <v/>
      </c>
      <c r="AN280" s="5" t="str">
        <f>IF('Master List'!BC280="", "", 'Master List'!BC280)</f>
        <v/>
      </c>
    </row>
    <row r="281" spans="1:40" ht="29.25" customHeight="1" x14ac:dyDescent="0.25">
      <c r="A281" s="3" t="str">
        <f>'Master List'!A281</f>
        <v>FP</v>
      </c>
      <c r="B281" s="3" t="str">
        <f>'Master List'!D281</f>
        <v>FP/7A5S/094a</v>
      </c>
      <c r="C281" s="3" t="str">
        <f>'Master List'!E281</f>
        <v>WAL/FP/094a</v>
      </c>
      <c r="D281" s="4">
        <v>1</v>
      </c>
      <c r="E281" s="71" t="str">
        <f>CONCATENATE("F1: ",J281,", ",N281,", ",R281,IF(V281="","",", "),IF(V281="","",V281),IF(V281="",""," ("),IF(V281="","",'Master List'!B281),IF(V281="","",")")," | F2: ",AA281,", ",AE281,", ",AI281,IF(AM281="","",", "),IF(AM281="","",AM281),IF(AM281="",""," ("),IF(AM281="","",'Master List'!C281),IF(AM281="","",")"))</f>
        <v>F1: General (Internal) Medicine / Endocrinology and Diabetes Mellitus, General Surgery, Anaesthetics / Intensive Care Medicine | F2: Specialty to be confirmed, Specialty to be confirmed, Specialty to be confirmed</v>
      </c>
      <c r="F281" s="5" t="str">
        <f>'Master List'!H281</f>
        <v>Cwm Taf Morgannwg Local University Health Board</v>
      </c>
      <c r="G281" s="5" t="str">
        <f>'Master List'!F281</f>
        <v>Dr Penelope Owen</v>
      </c>
      <c r="H281" s="3" t="str">
        <f>'Master List'!I281</f>
        <v>Royal Glamorgan Hospital</v>
      </c>
      <c r="I281" s="3" t="str">
        <f>VLOOKUP(H281, 'CWM &amp; Location'!B:D, 3, FALSE)</f>
        <v>Pontyclun</v>
      </c>
      <c r="J281" s="3" t="str">
        <f>IF('Master List'!K281="", 'Master List'!J281, CONCATENATE('Master List'!J281, " / ", 'Master List'!K281))</f>
        <v>General (Internal) Medicine / Endocrinology and Diabetes Mellitus</v>
      </c>
      <c r="K281" s="3" t="str">
        <f>'Master List'!L281</f>
        <v>Dr Penelope Owen</v>
      </c>
      <c r="L281" s="3" t="str">
        <f>'Master List'!O281</f>
        <v>Royal Glamorgan Hospital</v>
      </c>
      <c r="M281" s="3" t="str">
        <f>VLOOKUP(L281, 'CWM &amp; Location'!B:D, 3, FALSE)</f>
        <v>Pontyclun</v>
      </c>
      <c r="N281" s="3" t="str">
        <f>IF('Master List'!Q281="", 'Master List'!P281, CONCATENATE('Master List'!P281, " / ", 'Master List'!Q281))</f>
        <v>General Surgery</v>
      </c>
      <c r="O281" s="3" t="str">
        <f>'Master List'!R281</f>
        <v xml:space="preserve">Mr Mubashir Mulla </v>
      </c>
      <c r="P281" s="3" t="str">
        <f>'Master List'!U281</f>
        <v>Royal Glamorgan Hospital</v>
      </c>
      <c r="Q281" s="3" t="str">
        <f>VLOOKUP(P281, 'CWM &amp; Location'!B:D, 3, FALSE)</f>
        <v>Pontyclun</v>
      </c>
      <c r="R281" s="3" t="str">
        <f>IF('Master List'!W281="", 'Master List'!V281, CONCATENATE('Master List'!V281, " / ", 'Master List'!W281))</f>
        <v>Anaesthetics / Intensive Care Medicine</v>
      </c>
      <c r="S281" s="3" t="str">
        <f>'Master List'!X281</f>
        <v xml:space="preserve">Dr Peter Fitzgerald </v>
      </c>
      <c r="T281" s="5" t="str">
        <f>IF('Master List'!AA281="", "", 'Master List'!AA281)</f>
        <v/>
      </c>
      <c r="U281" s="5" t="str">
        <f>IF(T281="", "", VLOOKUP(T281, 'CWM &amp; Location'!B:D, 3, FALSE))</f>
        <v/>
      </c>
      <c r="V281" s="5" t="str">
        <f>IF('Master List'!AB281="", "", 'Master List'!AB281)</f>
        <v/>
      </c>
      <c r="W281" s="5" t="str">
        <f>IF('Master List'!AC281="", "", 'Master List'!AC281)</f>
        <v/>
      </c>
      <c r="X281" s="5" t="str">
        <f>IF('Master List'!AF281="", "Supervisor to be confirmed", 'Master List'!AF281)</f>
        <v>Supervisor to be confirmed</v>
      </c>
      <c r="Y281" s="3" t="str">
        <f>'Master List'!AI281</f>
        <v>Site to be confirmed</v>
      </c>
      <c r="Z281" s="3" t="str">
        <f>VLOOKUP(Y281, 'CWM &amp; Location'!B:D, 3, FALSE)</f>
        <v>Site To Be Confirmed</v>
      </c>
      <c r="AA281" s="3" t="str">
        <f>IF('Master List'!AK281="", 'Master List'!AJ281, CONCATENATE('Master List'!AJ281, " / ", 'Master List'!AK281))</f>
        <v>Specialty to be confirmed</v>
      </c>
      <c r="AB281" s="3" t="str">
        <f>'Master List'!AL281</f>
        <v>Supervisor to be confirmed</v>
      </c>
      <c r="AC281" s="3" t="str">
        <f>'Master List'!AO281</f>
        <v>Site to be confirmed</v>
      </c>
      <c r="AD281" s="5" t="str">
        <f>VLOOKUP(AC281, 'CWM &amp; Location'!B:D, 3, FALSE)</f>
        <v>Site To Be Confirmed</v>
      </c>
      <c r="AE281" s="3" t="str">
        <f>IF('Master List'!AQ281="", 'Master List'!AP281, CONCATENATE('Master List'!AP281, " / ", 'Master List'!AQ281))</f>
        <v>Specialty to be confirmed</v>
      </c>
      <c r="AF281" s="3" t="str">
        <f>'Master List'!AR281</f>
        <v>Supervisor to be confirmed</v>
      </c>
      <c r="AG281" s="3" t="str">
        <f>'Master List'!AU281</f>
        <v>Site to be confirmed</v>
      </c>
      <c r="AH281" s="3" t="str">
        <f>VLOOKUP(AG281, 'CWM &amp; Location'!B:D, 3, FALSE)</f>
        <v>Site To Be Confirmed</v>
      </c>
      <c r="AI281" s="3" t="str">
        <f>IF('Master List'!AW281="", 'Master List'!AV281, CONCATENATE('Master List'!AV281, " / ", 'Master List'!AW281))</f>
        <v>Specialty to be confirmed</v>
      </c>
      <c r="AJ281" s="3" t="str">
        <f>'Master List'!AX281</f>
        <v>Supervisor to be confirmed</v>
      </c>
      <c r="AK281" s="5" t="str">
        <f>IF('Master List'!BA281="", "", 'Master List'!BA281)</f>
        <v/>
      </c>
      <c r="AL281" s="5" t="str">
        <f>IF(AK281="", "", VLOOKUP(AK281, 'CWM &amp; Location'!B:D, 3, FALSE))</f>
        <v/>
      </c>
      <c r="AM281" s="5" t="str">
        <f>IF('Master List'!BB281="", "", 'Master List'!BB281)</f>
        <v/>
      </c>
      <c r="AN281" s="5" t="str">
        <f>IF('Master List'!BC281="", "", 'Master List'!BC281)</f>
        <v/>
      </c>
    </row>
    <row r="282" spans="1:40" ht="29.25" customHeight="1" x14ac:dyDescent="0.25">
      <c r="A282" s="3" t="str">
        <f>'Master List'!A282</f>
        <v>FP</v>
      </c>
      <c r="B282" s="3" t="str">
        <f>'Master List'!D282</f>
        <v>FP/7A5S/094b</v>
      </c>
      <c r="C282" s="3" t="str">
        <f>'Master List'!E282</f>
        <v>WAL/FP/094b</v>
      </c>
      <c r="D282" s="4">
        <v>1</v>
      </c>
      <c r="E282" s="71" t="str">
        <f>CONCATENATE("F1: ",J282,", ",N282,", ",R282,IF(V282="","",", "),IF(V282="","",V282),IF(V282="",""," ("),IF(V282="","",'Master List'!B282),IF(V282="","",")")," | F2: ",AA282,", ",AE282,", ",AI282,IF(AM282="","",", "),IF(AM282="","",AM282),IF(AM282="",""," ("),IF(AM282="","",'Master List'!C282),IF(AM282="","",")"))</f>
        <v>F1: Anaesthetics / Intensive Care Medicine, General (Internal) Medicine / Endocrinology and Diabetes Mellitus, General Surgery | F2: Specialty to be confirmed, Specialty to be confirmed, Specialty to be confirmed</v>
      </c>
      <c r="F282" s="5" t="str">
        <f>'Master List'!H282</f>
        <v>Cwm Taf Morgannwg Local University Health Board</v>
      </c>
      <c r="G282" s="5" t="str">
        <f>'Master List'!F282</f>
        <v xml:space="preserve">Dr Peter Fitzgerald </v>
      </c>
      <c r="H282" s="3" t="str">
        <f>'Master List'!I282</f>
        <v>Royal Glamorgan Hospital</v>
      </c>
      <c r="I282" s="3" t="str">
        <f>VLOOKUP(H282, 'CWM &amp; Location'!B:D, 3, FALSE)</f>
        <v>Pontyclun</v>
      </c>
      <c r="J282" s="3" t="str">
        <f>IF('Master List'!K282="", 'Master List'!J282, CONCATENATE('Master List'!J282, " / ", 'Master List'!K282))</f>
        <v>Anaesthetics / Intensive Care Medicine</v>
      </c>
      <c r="K282" s="3" t="str">
        <f>'Master List'!L282</f>
        <v xml:space="preserve">Dr Peter Fitzgerald </v>
      </c>
      <c r="L282" s="3" t="str">
        <f>'Master List'!O282</f>
        <v>Royal Glamorgan Hospital</v>
      </c>
      <c r="M282" s="3" t="str">
        <f>VLOOKUP(L282, 'CWM &amp; Location'!B:D, 3, FALSE)</f>
        <v>Pontyclun</v>
      </c>
      <c r="N282" s="3" t="str">
        <f>IF('Master List'!Q282="", 'Master List'!P282, CONCATENATE('Master List'!P282, " / ", 'Master List'!Q282))</f>
        <v>General (Internal) Medicine / Endocrinology and Diabetes Mellitus</v>
      </c>
      <c r="O282" s="3" t="str">
        <f>'Master List'!R282</f>
        <v>Dr Penelope Owen</v>
      </c>
      <c r="P282" s="3" t="str">
        <f>'Master List'!U282</f>
        <v>Royal Glamorgan Hospital</v>
      </c>
      <c r="Q282" s="3" t="str">
        <f>VLOOKUP(P282, 'CWM &amp; Location'!B:D, 3, FALSE)</f>
        <v>Pontyclun</v>
      </c>
      <c r="R282" s="3" t="str">
        <f>IF('Master List'!W282="", 'Master List'!V282, CONCATENATE('Master List'!V282, " / ", 'Master List'!W282))</f>
        <v>General Surgery</v>
      </c>
      <c r="S282" s="3" t="str">
        <f>'Master List'!X282</f>
        <v xml:space="preserve">Mr Mubashir Mulla </v>
      </c>
      <c r="T282" s="5" t="str">
        <f>IF('Master List'!AA282="", "", 'Master List'!AA282)</f>
        <v/>
      </c>
      <c r="U282" s="5" t="str">
        <f>IF(T282="", "", VLOOKUP(T282, 'CWM &amp; Location'!B:D, 3, FALSE))</f>
        <v/>
      </c>
      <c r="V282" s="5" t="str">
        <f>IF('Master List'!AB282="", "", 'Master List'!AB282)</f>
        <v/>
      </c>
      <c r="W282" s="5" t="str">
        <f>IF('Master List'!AC282="", "", 'Master List'!AC282)</f>
        <v/>
      </c>
      <c r="X282" s="5" t="str">
        <f>IF('Master List'!AF282="", "Supervisor to be confirmed", 'Master List'!AF282)</f>
        <v>Supervisor to be confirmed</v>
      </c>
      <c r="Y282" s="3" t="str">
        <f>'Master List'!AI282</f>
        <v>Site to be confirmed</v>
      </c>
      <c r="Z282" s="3" t="str">
        <f>VLOOKUP(Y282, 'CWM &amp; Location'!B:D, 3, FALSE)</f>
        <v>Site To Be Confirmed</v>
      </c>
      <c r="AA282" s="3" t="str">
        <f>IF('Master List'!AK282="", 'Master List'!AJ282, CONCATENATE('Master List'!AJ282, " / ", 'Master List'!AK282))</f>
        <v>Specialty to be confirmed</v>
      </c>
      <c r="AB282" s="3" t="str">
        <f>'Master List'!AL282</f>
        <v>Supervisor to be confirmed</v>
      </c>
      <c r="AC282" s="3" t="str">
        <f>'Master List'!AO282</f>
        <v>Site to be confirmed</v>
      </c>
      <c r="AD282" s="5" t="str">
        <f>VLOOKUP(AC282, 'CWM &amp; Location'!B:D, 3, FALSE)</f>
        <v>Site To Be Confirmed</v>
      </c>
      <c r="AE282" s="3" t="str">
        <f>IF('Master List'!AQ282="", 'Master List'!AP282, CONCATENATE('Master List'!AP282, " / ", 'Master List'!AQ282))</f>
        <v>Specialty to be confirmed</v>
      </c>
      <c r="AF282" s="3" t="str">
        <f>'Master List'!AR282</f>
        <v>Supervisor to be confirmed</v>
      </c>
      <c r="AG282" s="3" t="str">
        <f>'Master List'!AU282</f>
        <v>Site to be confirmed</v>
      </c>
      <c r="AH282" s="3" t="str">
        <f>VLOOKUP(AG282, 'CWM &amp; Location'!B:D, 3, FALSE)</f>
        <v>Site To Be Confirmed</v>
      </c>
      <c r="AI282" s="3" t="str">
        <f>IF('Master List'!AW282="", 'Master List'!AV282, CONCATENATE('Master List'!AV282, " / ", 'Master List'!AW282))</f>
        <v>Specialty to be confirmed</v>
      </c>
      <c r="AJ282" s="3" t="str">
        <f>'Master List'!AX282</f>
        <v>Supervisor to be confirmed</v>
      </c>
      <c r="AK282" s="5" t="str">
        <f>IF('Master List'!BA282="", "", 'Master List'!BA282)</f>
        <v/>
      </c>
      <c r="AL282" s="5" t="str">
        <f>IF(AK282="", "", VLOOKUP(AK282, 'CWM &amp; Location'!B:D, 3, FALSE))</f>
        <v/>
      </c>
      <c r="AM282" s="5" t="str">
        <f>IF('Master List'!BB282="", "", 'Master List'!BB282)</f>
        <v/>
      </c>
      <c r="AN282" s="5" t="str">
        <f>IF('Master List'!BC282="", "", 'Master List'!BC282)</f>
        <v/>
      </c>
    </row>
    <row r="283" spans="1:40" ht="29.25" customHeight="1" x14ac:dyDescent="0.25">
      <c r="A283" s="3" t="str">
        <f>'Master List'!A283</f>
        <v>FP</v>
      </c>
      <c r="B283" s="3" t="str">
        <f>'Master List'!D283</f>
        <v>FP/7A5S/094c</v>
      </c>
      <c r="C283" s="3" t="str">
        <f>'Master List'!E283</f>
        <v>WAL/FP/094c</v>
      </c>
      <c r="D283" s="4">
        <v>1</v>
      </c>
      <c r="E283" s="71" t="str">
        <f>CONCATENATE("F1: ",J283,", ",N283,", ",R283,IF(V283="","",", "),IF(V283="","",V283),IF(V283="",""," ("),IF(V283="","",'Master List'!B283),IF(V283="","",")")," | F2: ",AA283,", ",AE283,", ",AI283,IF(AM283="","",", "),IF(AM283="","",AM283),IF(AM283="",""," ("),IF(AM283="","",'Master List'!C283),IF(AM283="","",")"))</f>
        <v>F1: General Surgery, Anaesthetics / Intensive Care Medicine, General (Internal) Medicine / Endocrinology and Diabetes Mellitus | F2: Specialty to be confirmed, Specialty to be confirmed, Specialty to be confirmed</v>
      </c>
      <c r="F283" s="5" t="str">
        <f>'Master List'!H283</f>
        <v>Cwm Taf Morgannwg Local University Health Board</v>
      </c>
      <c r="G283" s="5" t="str">
        <f>'Master List'!F283</f>
        <v xml:space="preserve">Mr Mubashir Mulla </v>
      </c>
      <c r="H283" s="3" t="str">
        <f>'Master List'!I283</f>
        <v>Royal Glamorgan Hospital</v>
      </c>
      <c r="I283" s="3" t="str">
        <f>VLOOKUP(H283, 'CWM &amp; Location'!B:D, 3, FALSE)</f>
        <v>Pontyclun</v>
      </c>
      <c r="J283" s="3" t="str">
        <f>IF('Master List'!K283="", 'Master List'!J283, CONCATENATE('Master List'!J283, " / ", 'Master List'!K283))</f>
        <v>General Surgery</v>
      </c>
      <c r="K283" s="3" t="str">
        <f>'Master List'!L283</f>
        <v xml:space="preserve">Mr Mubashir Mulla </v>
      </c>
      <c r="L283" s="3" t="str">
        <f>'Master List'!O283</f>
        <v>Royal Glamorgan Hospital</v>
      </c>
      <c r="M283" s="3" t="str">
        <f>VLOOKUP(L283, 'CWM &amp; Location'!B:D, 3, FALSE)</f>
        <v>Pontyclun</v>
      </c>
      <c r="N283" s="3" t="str">
        <f>IF('Master List'!Q283="", 'Master List'!P283, CONCATENATE('Master List'!P283, " / ", 'Master List'!Q283))</f>
        <v>Anaesthetics / Intensive Care Medicine</v>
      </c>
      <c r="O283" s="3" t="str">
        <f>'Master List'!R283</f>
        <v xml:space="preserve">Dr Peter Fitzgerald </v>
      </c>
      <c r="P283" s="3" t="str">
        <f>'Master List'!U283</f>
        <v>Royal Glamorgan Hospital</v>
      </c>
      <c r="Q283" s="3" t="str">
        <f>VLOOKUP(P283, 'CWM &amp; Location'!B:D, 3, FALSE)</f>
        <v>Pontyclun</v>
      </c>
      <c r="R283" s="3" t="str">
        <f>IF('Master List'!W283="", 'Master List'!V283, CONCATENATE('Master List'!V283, " / ", 'Master List'!W283))</f>
        <v>General (Internal) Medicine / Endocrinology and Diabetes Mellitus</v>
      </c>
      <c r="S283" s="3" t="str">
        <f>'Master List'!X283</f>
        <v>Dr Penelope Owen</v>
      </c>
      <c r="T283" s="5" t="str">
        <f>IF('Master List'!AA283="", "", 'Master List'!AA283)</f>
        <v/>
      </c>
      <c r="U283" s="5" t="str">
        <f>IF(T283="", "", VLOOKUP(T283, 'CWM &amp; Location'!B:D, 3, FALSE))</f>
        <v/>
      </c>
      <c r="V283" s="5" t="str">
        <f>IF('Master List'!AB283="", "", 'Master List'!AB283)</f>
        <v/>
      </c>
      <c r="W283" s="5" t="str">
        <f>IF('Master List'!AC283="", "", 'Master List'!AC283)</f>
        <v/>
      </c>
      <c r="X283" s="5" t="str">
        <f>IF('Master List'!AF283="", "Supervisor to be confirmed", 'Master List'!AF283)</f>
        <v>Supervisor to be confirmed</v>
      </c>
      <c r="Y283" s="3" t="str">
        <f>'Master List'!AI283</f>
        <v>Site to be confirmed</v>
      </c>
      <c r="Z283" s="3" t="str">
        <f>VLOOKUP(Y283, 'CWM &amp; Location'!B:D, 3, FALSE)</f>
        <v>Site To Be Confirmed</v>
      </c>
      <c r="AA283" s="3" t="str">
        <f>IF('Master List'!AK283="", 'Master List'!AJ283, CONCATENATE('Master List'!AJ283, " / ", 'Master List'!AK283))</f>
        <v>Specialty to be confirmed</v>
      </c>
      <c r="AB283" s="3" t="str">
        <f>'Master List'!AL283</f>
        <v>Supervisor to be confirmed</v>
      </c>
      <c r="AC283" s="3" t="str">
        <f>'Master List'!AO283</f>
        <v>Site to be confirmed</v>
      </c>
      <c r="AD283" s="5" t="str">
        <f>VLOOKUP(AC283, 'CWM &amp; Location'!B:D, 3, FALSE)</f>
        <v>Site To Be Confirmed</v>
      </c>
      <c r="AE283" s="3" t="str">
        <f>IF('Master List'!AQ283="", 'Master List'!AP283, CONCATENATE('Master List'!AP283, " / ", 'Master List'!AQ283))</f>
        <v>Specialty to be confirmed</v>
      </c>
      <c r="AF283" s="3" t="str">
        <f>'Master List'!AR283</f>
        <v>Supervisor to be confirmed</v>
      </c>
      <c r="AG283" s="3" t="str">
        <f>'Master List'!AU283</f>
        <v>Site to be confirmed</v>
      </c>
      <c r="AH283" s="3" t="str">
        <f>VLOOKUP(AG283, 'CWM &amp; Location'!B:D, 3, FALSE)</f>
        <v>Site To Be Confirmed</v>
      </c>
      <c r="AI283" s="3" t="str">
        <f>IF('Master List'!AW283="", 'Master List'!AV283, CONCATENATE('Master List'!AV283, " / ", 'Master List'!AW283))</f>
        <v>Specialty to be confirmed</v>
      </c>
      <c r="AJ283" s="3" t="str">
        <f>'Master List'!AX283</f>
        <v>Supervisor to be confirmed</v>
      </c>
      <c r="AK283" s="5" t="str">
        <f>IF('Master List'!BA283="", "", 'Master List'!BA283)</f>
        <v/>
      </c>
      <c r="AL283" s="5" t="str">
        <f>IF(AK283="", "", VLOOKUP(AK283, 'CWM &amp; Location'!B:D, 3, FALSE))</f>
        <v/>
      </c>
      <c r="AM283" s="5" t="str">
        <f>IF('Master List'!BB283="", "", 'Master List'!BB283)</f>
        <v/>
      </c>
      <c r="AN283" s="5" t="str">
        <f>IF('Master List'!BC283="", "", 'Master List'!BC283)</f>
        <v/>
      </c>
    </row>
    <row r="284" spans="1:40" ht="29.25" customHeight="1" x14ac:dyDescent="0.25">
      <c r="A284" s="3" t="str">
        <f>'Master List'!A284</f>
        <v>SFP-Res</v>
      </c>
      <c r="B284" s="3" t="str">
        <f>'Master List'!D284</f>
        <v>AFP/7A5S/095a</v>
      </c>
      <c r="C284" s="3" t="str">
        <f>'Master List'!E284</f>
        <v>WAL/FP/095a</v>
      </c>
      <c r="D284" s="4">
        <v>1</v>
      </c>
      <c r="E284" s="71" t="str">
        <f>CONCATENATE("F1: ",J284,", ",N284,", ",R284,IF(V284="","",", "),IF(V284="","",V284),IF(V284="",""," ("),IF(V284="","",'Master List'!B284),IF(V284="","",")")," | F2: ",AA284,", ",AE284,", ",AI284,IF(AM284="","",", "),IF(AM284="","",AM284),IF(AM284="",""," ("),IF(AM284="","",'Master List'!C284),IF(AM284="","",")"))</f>
        <v>F1: General (Internal) Medicine / Respiratory Medicine, General Surgery / Breast Surgery, Acute Internal Medicine | F2: General Psychiatry / Old Age Psychiatry, Specialty to be confirmed, Palliative Medicine / Cancer, F2 SFP Project (SFP)</v>
      </c>
      <c r="F284" s="5" t="str">
        <f>'Master List'!H284</f>
        <v>Cwm Taf Morgannwg Local University Health Board</v>
      </c>
      <c r="G284" s="5" t="str">
        <f>'Master List'!F284</f>
        <v>Dr John Amit Benjamin</v>
      </c>
      <c r="H284" s="3" t="str">
        <f>'Master List'!I284</f>
        <v>Royal Glamorgan Hospital</v>
      </c>
      <c r="I284" s="3" t="str">
        <f>VLOOKUP(H284, 'CWM &amp; Location'!B:D, 3, FALSE)</f>
        <v>Pontyclun</v>
      </c>
      <c r="J284" s="3" t="str">
        <f>IF('Master List'!K284="", 'Master List'!J284, CONCATENATE('Master List'!J284, " / ", 'Master List'!K284))</f>
        <v>General (Internal) Medicine / Respiratory Medicine</v>
      </c>
      <c r="K284" s="3" t="str">
        <f>'Master List'!L284</f>
        <v>Dr John Amit Benjamin</v>
      </c>
      <c r="L284" s="3" t="str">
        <f>'Master List'!O284</f>
        <v>Royal Glamorgan Hospital</v>
      </c>
      <c r="M284" s="3" t="str">
        <f>VLOOKUP(L284, 'CWM &amp; Location'!B:D, 3, FALSE)</f>
        <v>Pontyclun</v>
      </c>
      <c r="N284" s="3" t="str">
        <f>IF('Master List'!Q284="", 'Master List'!P284, CONCATENATE('Master List'!P284, " / ", 'Master List'!Q284))</f>
        <v>General Surgery / Breast Surgery</v>
      </c>
      <c r="O284" s="3" t="str">
        <f>'Master List'!R284</f>
        <v>Ms Asmaa Al-Allak</v>
      </c>
      <c r="P284" s="3" t="str">
        <f>'Master List'!U284</f>
        <v>Royal Glamorgan Hospital</v>
      </c>
      <c r="Q284" s="3" t="str">
        <f>VLOOKUP(P284, 'CWM &amp; Location'!B:D, 3, FALSE)</f>
        <v>Pontyclun</v>
      </c>
      <c r="R284" s="3" t="str">
        <f>IF('Master List'!W284="", 'Master List'!V284, CONCATENATE('Master List'!V284, " / ", 'Master List'!W284))</f>
        <v>Acute Internal Medicine</v>
      </c>
      <c r="S284" s="3" t="str">
        <f>'Master List'!X284</f>
        <v xml:space="preserve">Dr Nia Rathbone </v>
      </c>
      <c r="T284" s="5" t="str">
        <f>IF('Master List'!AA284="", "", 'Master List'!AA284)</f>
        <v/>
      </c>
      <c r="U284" s="5" t="str">
        <f>IF(T284="", "", VLOOKUP(T284, 'CWM &amp; Location'!B:D, 3, FALSE))</f>
        <v/>
      </c>
      <c r="V284" s="5" t="str">
        <f>IF('Master List'!AB284="", "", 'Master List'!AB284)</f>
        <v/>
      </c>
      <c r="W284" s="5" t="str">
        <f>IF('Master List'!AC284="", "", 'Master List'!AC284)</f>
        <v/>
      </c>
      <c r="X284" s="5" t="str">
        <f>IF('Master List'!AF284="", "Supervisor to be confirmed", 'Master List'!AF284)</f>
        <v>Dr Danika Rafferty</v>
      </c>
      <c r="Y284" s="3" t="str">
        <f>'Master List'!AI284</f>
        <v>Maritime Resource Centre</v>
      </c>
      <c r="Z284" s="3" t="str">
        <f>VLOOKUP(Y284, 'CWM &amp; Location'!B:D, 3, FALSE)</f>
        <v>Pontypridd</v>
      </c>
      <c r="AA284" s="3" t="str">
        <f>IF('Master List'!AK284="", 'Master List'!AJ284, CONCATENATE('Master List'!AJ284, " / ", 'Master List'!AK284))</f>
        <v>General Psychiatry / Old Age Psychiatry</v>
      </c>
      <c r="AB284" s="3" t="str">
        <f>'Master List'!AL284</f>
        <v>Dr Danika Rafferty</v>
      </c>
      <c r="AC284" s="3" t="str">
        <f>'Master List'!AO284</f>
        <v>Site to be confirmed</v>
      </c>
      <c r="AD284" s="5" t="str">
        <f>VLOOKUP(AC284, 'CWM &amp; Location'!B:D, 3, FALSE)</f>
        <v>Site To Be Confirmed</v>
      </c>
      <c r="AE284" s="3" t="str">
        <f>IF('Master List'!AQ284="", 'Master List'!AP284, CONCATENATE('Master List'!AP284, " / ", 'Master List'!AQ284))</f>
        <v>Specialty to be confirmed</v>
      </c>
      <c r="AF284" s="3" t="str">
        <f>'Master List'!AR284</f>
        <v>Supervisor to be confirmed</v>
      </c>
      <c r="AG284" s="3" t="str">
        <f>'Master List'!AU284</f>
        <v>Royal Glamorgan Hospital</v>
      </c>
      <c r="AH284" s="3" t="str">
        <f>VLOOKUP(AG284, 'CWM &amp; Location'!B:D, 3, FALSE)</f>
        <v>Pontyclun</v>
      </c>
      <c r="AI284" s="3" t="str">
        <f>IF('Master List'!AW284="", 'Master List'!AV284, CONCATENATE('Master List'!AV284, " / ", 'Master List'!AW284))</f>
        <v>Palliative Medicine / Cancer</v>
      </c>
      <c r="AJ284" s="3" t="str">
        <f>'Master List'!AX284</f>
        <v>Dr Bethan Jones</v>
      </c>
      <c r="AK284" s="5" t="str">
        <f>IF('Master List'!BA284="", "", 'Master List'!BA284)</f>
        <v>Site to be confirmed</v>
      </c>
      <c r="AL284" s="5" t="str">
        <f>IF(AK284="", "", VLOOKUP(AK284, 'CWM &amp; Location'!B:D, 3, FALSE))</f>
        <v>Site To Be Confirmed</v>
      </c>
      <c r="AM284" s="5" t="str">
        <f>IF('Master List'!BB284="", "", 'Master List'!BB284)</f>
        <v>F2 SFP Project</v>
      </c>
      <c r="AN284" s="5" t="str">
        <f>IF('Master List'!BC284="", "", 'Master List'!BC284)</f>
        <v>Supervisor to be confirmed</v>
      </c>
    </row>
    <row r="285" spans="1:40" ht="29.25" customHeight="1" x14ac:dyDescent="0.25">
      <c r="A285" s="3" t="str">
        <f>'Master List'!A285</f>
        <v>SFP-Res</v>
      </c>
      <c r="B285" s="3" t="str">
        <f>'Master List'!D285</f>
        <v>AFP/7A5S/095b</v>
      </c>
      <c r="C285" s="3" t="str">
        <f>'Master List'!E285</f>
        <v>WAL/FP/095b</v>
      </c>
      <c r="D285" s="4">
        <v>1</v>
      </c>
      <c r="E285" s="71" t="str">
        <f>CONCATENATE("F1: ",J285,", ",N285,", ",R285,IF(V285="","",", "),IF(V285="","",V285),IF(V285="",""," ("),IF(V285="","",'Master List'!B285),IF(V285="","",")")," | F2: ",AA285,", ",AE285,", ",AI285,IF(AM285="","",", "),IF(AM285="","",AM285),IF(AM285="",""," ("),IF(AM285="","",'Master List'!C285),IF(AM285="","",")"))</f>
        <v>F1: Acute Internal Medicine, General (Internal) Medicine / Respiratory Medicine, General Surgery / Breast Surgery | F2: Palliative Medicine / Cancer, General Psychiatry / Old Age Psychiatry, Specialty to be confirmed, F2 SFP Project (SFP)</v>
      </c>
      <c r="F285" s="5" t="str">
        <f>'Master List'!H285</f>
        <v>Cwm Taf Morgannwg Local University Health Board</v>
      </c>
      <c r="G285" s="5" t="str">
        <f>'Master List'!F285</f>
        <v xml:space="preserve">Dr Nia Rathbone </v>
      </c>
      <c r="H285" s="3" t="str">
        <f>'Master List'!I285</f>
        <v>Royal Glamorgan Hospital</v>
      </c>
      <c r="I285" s="3" t="str">
        <f>VLOOKUP(H285, 'CWM &amp; Location'!B:D, 3, FALSE)</f>
        <v>Pontyclun</v>
      </c>
      <c r="J285" s="3" t="str">
        <f>IF('Master List'!K285="", 'Master List'!J285, CONCATENATE('Master List'!J285, " / ", 'Master List'!K285))</f>
        <v>Acute Internal Medicine</v>
      </c>
      <c r="K285" s="3" t="str">
        <f>'Master List'!L285</f>
        <v xml:space="preserve">Dr Nia Rathbone </v>
      </c>
      <c r="L285" s="3" t="str">
        <f>'Master List'!O285</f>
        <v>Royal Glamorgan Hospital</v>
      </c>
      <c r="M285" s="3" t="str">
        <f>VLOOKUP(L285, 'CWM &amp; Location'!B:D, 3, FALSE)</f>
        <v>Pontyclun</v>
      </c>
      <c r="N285" s="3" t="str">
        <f>IF('Master List'!Q285="", 'Master List'!P285, CONCATENATE('Master List'!P285, " / ", 'Master List'!Q285))</f>
        <v>General (Internal) Medicine / Respiratory Medicine</v>
      </c>
      <c r="O285" s="3" t="str">
        <f>'Master List'!R285</f>
        <v>Dr John Amit Benjamin</v>
      </c>
      <c r="P285" s="3" t="str">
        <f>'Master List'!U285</f>
        <v>Royal Glamorgan Hospital</v>
      </c>
      <c r="Q285" s="3" t="str">
        <f>VLOOKUP(P285, 'CWM &amp; Location'!B:D, 3, FALSE)</f>
        <v>Pontyclun</v>
      </c>
      <c r="R285" s="3" t="str">
        <f>IF('Master List'!W285="", 'Master List'!V285, CONCATENATE('Master List'!V285, " / ", 'Master List'!W285))</f>
        <v>General Surgery / Breast Surgery</v>
      </c>
      <c r="S285" s="3" t="str">
        <f>'Master List'!X285</f>
        <v>Ms Asmaa Al-Allak</v>
      </c>
      <c r="T285" s="5" t="str">
        <f>IF('Master List'!AA285="", "", 'Master List'!AA285)</f>
        <v/>
      </c>
      <c r="U285" s="5" t="str">
        <f>IF(T285="", "", VLOOKUP(T285, 'CWM &amp; Location'!B:D, 3, FALSE))</f>
        <v/>
      </c>
      <c r="V285" s="5" t="str">
        <f>IF('Master List'!AB285="", "", 'Master List'!AB285)</f>
        <v/>
      </c>
      <c r="W285" s="5" t="str">
        <f>IF('Master List'!AC285="", "", 'Master List'!AC285)</f>
        <v/>
      </c>
      <c r="X285" s="5" t="str">
        <f>IF('Master List'!AF285="", "Supervisor to be confirmed", 'Master List'!AF285)</f>
        <v>Dr Bethan Jones</v>
      </c>
      <c r="Y285" s="3" t="str">
        <f>'Master List'!AI285</f>
        <v>Royal Glamorgan Hospital</v>
      </c>
      <c r="Z285" s="3" t="str">
        <f>VLOOKUP(Y285, 'CWM &amp; Location'!B:D, 3, FALSE)</f>
        <v>Pontyclun</v>
      </c>
      <c r="AA285" s="3" t="str">
        <f>IF('Master List'!AK285="", 'Master List'!AJ285, CONCATENATE('Master List'!AJ285, " / ", 'Master List'!AK285))</f>
        <v>Palliative Medicine / Cancer</v>
      </c>
      <c r="AB285" s="3" t="str">
        <f>'Master List'!AL285</f>
        <v>Dr Bethan Jones</v>
      </c>
      <c r="AC285" s="3" t="str">
        <f>'Master List'!AO285</f>
        <v>Maritime Resource Centre</v>
      </c>
      <c r="AD285" s="5" t="str">
        <f>VLOOKUP(AC285, 'CWM &amp; Location'!B:D, 3, FALSE)</f>
        <v>Pontypridd</v>
      </c>
      <c r="AE285" s="3" t="str">
        <f>IF('Master List'!AQ285="", 'Master List'!AP285, CONCATENATE('Master List'!AP285, " / ", 'Master List'!AQ285))</f>
        <v>General Psychiatry / Old Age Psychiatry</v>
      </c>
      <c r="AF285" s="3" t="str">
        <f>'Master List'!AR285</f>
        <v>Dr Danika Rafferty</v>
      </c>
      <c r="AG285" s="3" t="str">
        <f>'Master List'!AU285</f>
        <v>Site to be confirmed</v>
      </c>
      <c r="AH285" s="3" t="str">
        <f>VLOOKUP(AG285, 'CWM &amp; Location'!B:D, 3, FALSE)</f>
        <v>Site To Be Confirmed</v>
      </c>
      <c r="AI285" s="3" t="str">
        <f>IF('Master List'!AW285="", 'Master List'!AV285, CONCATENATE('Master List'!AV285, " / ", 'Master List'!AW285))</f>
        <v>Specialty to be confirmed</v>
      </c>
      <c r="AJ285" s="3" t="str">
        <f>'Master List'!AX285</f>
        <v>Supervisor to be confirmed</v>
      </c>
      <c r="AK285" s="5" t="str">
        <f>IF('Master List'!BA285="", "", 'Master List'!BA285)</f>
        <v>Site to be confirmed</v>
      </c>
      <c r="AL285" s="5" t="str">
        <f>IF(AK285="", "", VLOOKUP(AK285, 'CWM &amp; Location'!B:D, 3, FALSE))</f>
        <v>Site To Be Confirmed</v>
      </c>
      <c r="AM285" s="5" t="str">
        <f>IF('Master List'!BB285="", "", 'Master List'!BB285)</f>
        <v>F2 SFP Project</v>
      </c>
      <c r="AN285" s="5" t="str">
        <f>IF('Master List'!BC285="", "", 'Master List'!BC285)</f>
        <v>Supervisor to be confirmed</v>
      </c>
    </row>
    <row r="286" spans="1:40" ht="29.25" customHeight="1" x14ac:dyDescent="0.25">
      <c r="A286" s="3" t="str">
        <f>'Master List'!A286</f>
        <v>SFP-Res</v>
      </c>
      <c r="B286" s="3" t="str">
        <f>'Master List'!D286</f>
        <v>AFP/7A5S/095c</v>
      </c>
      <c r="C286" s="3" t="str">
        <f>'Master List'!E286</f>
        <v>WAL/FP/095c</v>
      </c>
      <c r="D286" s="4">
        <v>1</v>
      </c>
      <c r="E286" s="71" t="str">
        <f>CONCATENATE("F1: ",J286,", ",N286,", ",R286,IF(V286="","",", "),IF(V286="","",V286),IF(V286="",""," ("),IF(V286="","",'Master List'!B286),IF(V286="","",")")," | F2: ",AA286,", ",AE286,", ",AI286,IF(AM286="","",", "),IF(AM286="","",AM286),IF(AM286="",""," ("),IF(AM286="","",'Master List'!C286),IF(AM286="","",")"))</f>
        <v>F1: General Surgery / Breast Surgery, Acute Internal Medicine, General (Internal) Medicine / Respiratory Medicine | F2: Specialty to be confirmed, Palliative Medicine / Cancer, General Psychiatry / Old Age Psychiatry, F2 SFP Project (SFP)</v>
      </c>
      <c r="F286" s="5" t="str">
        <f>'Master List'!H286</f>
        <v>Cwm Taf Morgannwg Local University Health Board</v>
      </c>
      <c r="G286" s="5" t="str">
        <f>'Master List'!F286</f>
        <v>Ms Asmaa Al-Allak</v>
      </c>
      <c r="H286" s="3" t="str">
        <f>'Master List'!I286</f>
        <v>Royal Glamorgan Hospital</v>
      </c>
      <c r="I286" s="3" t="str">
        <f>VLOOKUP(H286, 'CWM &amp; Location'!B:D, 3, FALSE)</f>
        <v>Pontyclun</v>
      </c>
      <c r="J286" s="3" t="str">
        <f>IF('Master List'!K286="", 'Master List'!J286, CONCATENATE('Master List'!J286, " / ", 'Master List'!K286))</f>
        <v>General Surgery / Breast Surgery</v>
      </c>
      <c r="K286" s="3" t="str">
        <f>'Master List'!L286</f>
        <v>Ms Asmaa Al-Allak</v>
      </c>
      <c r="L286" s="3" t="str">
        <f>'Master List'!O286</f>
        <v>Royal Glamorgan Hospital</v>
      </c>
      <c r="M286" s="3" t="str">
        <f>VLOOKUP(L286, 'CWM &amp; Location'!B:D, 3, FALSE)</f>
        <v>Pontyclun</v>
      </c>
      <c r="N286" s="3" t="str">
        <f>IF('Master List'!Q286="", 'Master List'!P286, CONCATENATE('Master List'!P286, " / ", 'Master List'!Q286))</f>
        <v>Acute Internal Medicine</v>
      </c>
      <c r="O286" s="3" t="str">
        <f>'Master List'!R286</f>
        <v xml:space="preserve">Dr Nia Rathbone </v>
      </c>
      <c r="P286" s="3" t="str">
        <f>'Master List'!U286</f>
        <v>Royal Glamorgan Hospital</v>
      </c>
      <c r="Q286" s="3" t="str">
        <f>VLOOKUP(P286, 'CWM &amp; Location'!B:D, 3, FALSE)</f>
        <v>Pontyclun</v>
      </c>
      <c r="R286" s="3" t="str">
        <f>IF('Master List'!W286="", 'Master List'!V286, CONCATENATE('Master List'!V286, " / ", 'Master List'!W286))</f>
        <v>General (Internal) Medicine / Respiratory Medicine</v>
      </c>
      <c r="S286" s="3" t="str">
        <f>'Master List'!X286</f>
        <v>Dr John Amit Benjamin</v>
      </c>
      <c r="T286" s="5" t="str">
        <f>IF('Master List'!AA286="", "", 'Master List'!AA286)</f>
        <v/>
      </c>
      <c r="U286" s="5" t="str">
        <f>IF(T286="", "", VLOOKUP(T286, 'CWM &amp; Location'!B:D, 3, FALSE))</f>
        <v/>
      </c>
      <c r="V286" s="5" t="str">
        <f>IF('Master List'!AB286="", "", 'Master List'!AB286)</f>
        <v/>
      </c>
      <c r="W286" s="5" t="str">
        <f>IF('Master List'!AC286="", "", 'Master List'!AC286)</f>
        <v/>
      </c>
      <c r="X286" s="5" t="str">
        <f>IF('Master List'!AF286="", "Supervisor to be confirmed", 'Master List'!AF286)</f>
        <v>Supervisor to be confirmed</v>
      </c>
      <c r="Y286" s="3" t="str">
        <f>'Master List'!AI286</f>
        <v>Site to be confirmed</v>
      </c>
      <c r="Z286" s="3" t="str">
        <f>VLOOKUP(Y286, 'CWM &amp; Location'!B:D, 3, FALSE)</f>
        <v>Site To Be Confirmed</v>
      </c>
      <c r="AA286" s="3" t="str">
        <f>IF('Master List'!AK286="", 'Master List'!AJ286, CONCATENATE('Master List'!AJ286, " / ", 'Master List'!AK286))</f>
        <v>Specialty to be confirmed</v>
      </c>
      <c r="AB286" s="3" t="str">
        <f>'Master List'!AL286</f>
        <v>Supervisor to be confirmed</v>
      </c>
      <c r="AC286" s="3" t="str">
        <f>'Master List'!AO286</f>
        <v>Royal Glamorgan Hospital</v>
      </c>
      <c r="AD286" s="5" t="str">
        <f>VLOOKUP(AC286, 'CWM &amp; Location'!B:D, 3, FALSE)</f>
        <v>Pontyclun</v>
      </c>
      <c r="AE286" s="3" t="str">
        <f>IF('Master List'!AQ286="", 'Master List'!AP286, CONCATENATE('Master List'!AP286, " / ", 'Master List'!AQ286))</f>
        <v>Palliative Medicine / Cancer</v>
      </c>
      <c r="AF286" s="3" t="str">
        <f>'Master List'!AR286</f>
        <v>Dr Bethan Jones</v>
      </c>
      <c r="AG286" s="3" t="str">
        <f>'Master List'!AU286</f>
        <v>Maritime Resource Centre</v>
      </c>
      <c r="AH286" s="3" t="str">
        <f>VLOOKUP(AG286, 'CWM &amp; Location'!B:D, 3, FALSE)</f>
        <v>Pontypridd</v>
      </c>
      <c r="AI286" s="3" t="str">
        <f>IF('Master List'!AW286="", 'Master List'!AV286, CONCATENATE('Master List'!AV286, " / ", 'Master List'!AW286))</f>
        <v>General Psychiatry / Old Age Psychiatry</v>
      </c>
      <c r="AJ286" s="3" t="str">
        <f>'Master List'!AX286</f>
        <v>Dr Danika Rafferty</v>
      </c>
      <c r="AK286" s="5" t="str">
        <f>IF('Master List'!BA286="", "", 'Master List'!BA286)</f>
        <v>Site to be confirmed</v>
      </c>
      <c r="AL286" s="5" t="str">
        <f>IF(AK286="", "", VLOOKUP(AK286, 'CWM &amp; Location'!B:D, 3, FALSE))</f>
        <v>Site To Be Confirmed</v>
      </c>
      <c r="AM286" s="5" t="str">
        <f>IF('Master List'!BB286="", "", 'Master List'!BB286)</f>
        <v>F2 SFP Project</v>
      </c>
      <c r="AN286" s="5" t="str">
        <f>IF('Master List'!BC286="", "", 'Master List'!BC286)</f>
        <v>Supervisor to be confirmed</v>
      </c>
    </row>
    <row r="287" spans="1:40" ht="29.25" customHeight="1" x14ac:dyDescent="0.25">
      <c r="A287" s="3" t="str">
        <f>'Master List'!A287</f>
        <v>FP</v>
      </c>
      <c r="B287" s="3" t="str">
        <f>'Master List'!D287</f>
        <v>FP/7A5S/096a</v>
      </c>
      <c r="C287" s="3" t="str">
        <f>'Master List'!E287</f>
        <v>WAL/FP/096a</v>
      </c>
      <c r="D287" s="4">
        <v>1</v>
      </c>
      <c r="E287" s="71" t="str">
        <f>CONCATENATE("F1: ",J287,", ",N287,", ",R287,IF(V287="","",", "),IF(V287="","",V287),IF(V287="",""," ("),IF(V287="","",'Master List'!B287),IF(V287="","",")")," | F2: ",AA287,", ",AE287,", ",AI287,IF(AM287="","",", "),IF(AM287="","",AM287),IF(AM287="",""," ("),IF(AM287="","",'Master List'!C287),IF(AM287="","",")"))</f>
        <v>F1: General (Internal) Medicine / Gastroenterology, General Surgery, Urology | F2: General (Internal) Medicine / Geriatric Medicine, General Practice, Ophthalmology</v>
      </c>
      <c r="F287" s="5" t="str">
        <f>'Master List'!H287</f>
        <v>Cwm Taf Morgannwg Local University Health Board</v>
      </c>
      <c r="G287" s="5" t="str">
        <f>'Master List'!F287</f>
        <v>Dr Bee Lee</v>
      </c>
      <c r="H287" s="3" t="str">
        <f>'Master List'!I287</f>
        <v>Royal Glamorgan Hospital</v>
      </c>
      <c r="I287" s="3" t="str">
        <f>VLOOKUP(H287, 'CWM &amp; Location'!B:D, 3, FALSE)</f>
        <v>Pontyclun</v>
      </c>
      <c r="J287" s="3" t="str">
        <f>IF('Master List'!K287="", 'Master List'!J287, CONCATENATE('Master List'!J287, " / ", 'Master List'!K287))</f>
        <v>General (Internal) Medicine / Gastroenterology</v>
      </c>
      <c r="K287" s="3" t="str">
        <f>'Master List'!L287</f>
        <v>Dr Bee Lee</v>
      </c>
      <c r="L287" s="3" t="str">
        <f>'Master List'!O287</f>
        <v>Royal Glamorgan Hospital</v>
      </c>
      <c r="M287" s="3" t="str">
        <f>VLOOKUP(L287, 'CWM &amp; Location'!B:D, 3, FALSE)</f>
        <v>Pontyclun</v>
      </c>
      <c r="N287" s="3" t="str">
        <f>IF('Master List'!Q287="", 'Master List'!P287, CONCATENATE('Master List'!P287, " / ", 'Master List'!Q287))</f>
        <v>General Surgery</v>
      </c>
      <c r="O287" s="3" t="str">
        <f>'Master List'!R287</f>
        <v xml:space="preserve">Mr Parin Shah </v>
      </c>
      <c r="P287" s="3" t="str">
        <f>'Master List'!U287</f>
        <v>Royal Glamorgan Hospital</v>
      </c>
      <c r="Q287" s="3" t="str">
        <f>VLOOKUP(P287, 'CWM &amp; Location'!B:D, 3, FALSE)</f>
        <v>Pontyclun</v>
      </c>
      <c r="R287" s="3" t="str">
        <f>IF('Master List'!W287="", 'Master List'!V287, CONCATENATE('Master List'!V287, " / ", 'Master List'!W287))</f>
        <v>Urology</v>
      </c>
      <c r="S287" s="3" t="str">
        <f>'Master List'!X287</f>
        <v xml:space="preserve">Mr Tim Appanna </v>
      </c>
      <c r="T287" s="5" t="str">
        <f>IF('Master List'!AA287="", "", 'Master List'!AA287)</f>
        <v/>
      </c>
      <c r="U287" s="5" t="str">
        <f>IF(T287="", "", VLOOKUP(T287, 'CWM &amp; Location'!B:D, 3, FALSE))</f>
        <v/>
      </c>
      <c r="V287" s="5" t="str">
        <f>IF('Master List'!AB287="", "", 'Master List'!AB287)</f>
        <v/>
      </c>
      <c r="W287" s="5" t="str">
        <f>IF('Master List'!AC287="", "", 'Master List'!AC287)</f>
        <v/>
      </c>
      <c r="X287" s="5" t="str">
        <f>IF('Master List'!AF287="", "Supervisor to be confirmed", 'Master List'!AF287)</f>
        <v>Dr James Bolt</v>
      </c>
      <c r="Y287" s="3" t="str">
        <f>'Master List'!AI287</f>
        <v>Royal Glamorgan Hospital</v>
      </c>
      <c r="Z287" s="3" t="str">
        <f>VLOOKUP(Y287, 'CWM &amp; Location'!B:D, 3, FALSE)</f>
        <v>Pontyclun</v>
      </c>
      <c r="AA287" s="3" t="str">
        <f>IF('Master List'!AK287="", 'Master List'!AJ287, CONCATENATE('Master List'!AJ287, " / ", 'Master List'!AK287))</f>
        <v>General (Internal) Medicine / Geriatric Medicine</v>
      </c>
      <c r="AB287" s="3" t="str">
        <f>'Master List'!AL287</f>
        <v>Dr James Bolt</v>
      </c>
      <c r="AC287" s="3" t="str">
        <f>'Master List'!AO287</f>
        <v>Eglwysbach Medical Practice</v>
      </c>
      <c r="AD287" s="5" t="str">
        <f>VLOOKUP(AC287, 'CWM &amp; Location'!B:D, 3, FALSE)</f>
        <v>Pontypridd</v>
      </c>
      <c r="AE287" s="3" t="str">
        <f>IF('Master List'!AQ287="", 'Master List'!AP287, CONCATENATE('Master List'!AP287, " / ", 'Master List'!AQ287))</f>
        <v>General Practice</v>
      </c>
      <c r="AF287" s="3" t="str">
        <f>'Master List'!AR287</f>
        <v>Dr Anna Auchterlonie</v>
      </c>
      <c r="AG287" s="3" t="str">
        <f>'Master List'!AU287</f>
        <v>Royal Glamorgan Hospital</v>
      </c>
      <c r="AH287" s="3" t="str">
        <f>VLOOKUP(AG287, 'CWM &amp; Location'!B:D, 3, FALSE)</f>
        <v>Pontyclun</v>
      </c>
      <c r="AI287" s="3" t="str">
        <f>IF('Master List'!AW287="", 'Master List'!AV287, CONCATENATE('Master List'!AV287, " / ", 'Master List'!AW287))</f>
        <v>Ophthalmology</v>
      </c>
      <c r="AJ287" s="3" t="str">
        <f>'Master List'!AX287</f>
        <v>Mr Ankur Das</v>
      </c>
      <c r="AK287" s="5" t="str">
        <f>IF('Master List'!BA287="", "", 'Master List'!BA287)</f>
        <v/>
      </c>
      <c r="AL287" s="5" t="str">
        <f>IF(AK287="", "", VLOOKUP(AK287, 'CWM &amp; Location'!B:D, 3, FALSE))</f>
        <v/>
      </c>
      <c r="AM287" s="5" t="str">
        <f>IF('Master List'!BB287="", "", 'Master List'!BB287)</f>
        <v/>
      </c>
      <c r="AN287" s="5" t="str">
        <f>IF('Master List'!BC287="", "", 'Master List'!BC287)</f>
        <v/>
      </c>
    </row>
    <row r="288" spans="1:40" ht="29.25" customHeight="1" x14ac:dyDescent="0.25">
      <c r="A288" s="3" t="str">
        <f>'Master List'!A288</f>
        <v>FP</v>
      </c>
      <c r="B288" s="3" t="str">
        <f>'Master List'!D288</f>
        <v>FP/7A5S/096b</v>
      </c>
      <c r="C288" s="3" t="str">
        <f>'Master List'!E288</f>
        <v>WAL/FP/096b</v>
      </c>
      <c r="D288" s="4">
        <v>1</v>
      </c>
      <c r="E288" s="71" t="str">
        <f>CONCATENATE("F1: ",J288,", ",N288,", ",R288,IF(V288="","",", "),IF(V288="","",V288),IF(V288="",""," ("),IF(V288="","",'Master List'!B288),IF(V288="","",")")," | F2: ",AA288,", ",AE288,", ",AI288,IF(AM288="","",", "),IF(AM288="","",AM288),IF(AM288="",""," ("),IF(AM288="","",'Master List'!C288),IF(AM288="","",")"))</f>
        <v>F1: Urology, General (Internal) Medicine / Gastroenterology, General Surgery | F2: Ophthalmology, General (Internal) Medicine / Geriatric Medicine, General Practice</v>
      </c>
      <c r="F288" s="5" t="str">
        <f>'Master List'!H288</f>
        <v>Cwm Taf Morgannwg Local University Health Board</v>
      </c>
      <c r="G288" s="5" t="str">
        <f>'Master List'!F288</f>
        <v xml:space="preserve">Mr Tim Appanna </v>
      </c>
      <c r="H288" s="3" t="str">
        <f>'Master List'!I288</f>
        <v>Royal Glamorgan Hospital</v>
      </c>
      <c r="I288" s="3" t="str">
        <f>VLOOKUP(H288, 'CWM &amp; Location'!B:D, 3, FALSE)</f>
        <v>Pontyclun</v>
      </c>
      <c r="J288" s="3" t="str">
        <f>IF('Master List'!K288="", 'Master List'!J288, CONCATENATE('Master List'!J288, " / ", 'Master List'!K288))</f>
        <v>Urology</v>
      </c>
      <c r="K288" s="3" t="str">
        <f>'Master List'!L288</f>
        <v xml:space="preserve">Mr Tim Appanna </v>
      </c>
      <c r="L288" s="3" t="str">
        <f>'Master List'!O288</f>
        <v>Royal Glamorgan Hospital</v>
      </c>
      <c r="M288" s="3" t="str">
        <f>VLOOKUP(L288, 'CWM &amp; Location'!B:D, 3, FALSE)</f>
        <v>Pontyclun</v>
      </c>
      <c r="N288" s="3" t="str">
        <f>IF('Master List'!Q288="", 'Master List'!P288, CONCATENATE('Master List'!P288, " / ", 'Master List'!Q288))</f>
        <v>General (Internal) Medicine / Gastroenterology</v>
      </c>
      <c r="O288" s="3" t="str">
        <f>'Master List'!R288</f>
        <v>Dr Bee Lee</v>
      </c>
      <c r="P288" s="3" t="str">
        <f>'Master List'!U288</f>
        <v>Royal Glamorgan Hospital</v>
      </c>
      <c r="Q288" s="3" t="str">
        <f>VLOOKUP(P288, 'CWM &amp; Location'!B:D, 3, FALSE)</f>
        <v>Pontyclun</v>
      </c>
      <c r="R288" s="3" t="str">
        <f>IF('Master List'!W288="", 'Master List'!V288, CONCATENATE('Master List'!V288, " / ", 'Master List'!W288))</f>
        <v>General Surgery</v>
      </c>
      <c r="S288" s="3" t="str">
        <f>'Master List'!X288</f>
        <v xml:space="preserve">Mr Parin Shah </v>
      </c>
      <c r="T288" s="5" t="str">
        <f>IF('Master List'!AA288="", "", 'Master List'!AA288)</f>
        <v/>
      </c>
      <c r="U288" s="5" t="str">
        <f>IF(T288="", "", VLOOKUP(T288, 'CWM &amp; Location'!B:D, 3, FALSE))</f>
        <v/>
      </c>
      <c r="V288" s="5" t="str">
        <f>IF('Master List'!AB288="", "", 'Master List'!AB288)</f>
        <v/>
      </c>
      <c r="W288" s="5" t="str">
        <f>IF('Master List'!AC288="", "", 'Master List'!AC288)</f>
        <v/>
      </c>
      <c r="X288" s="5" t="str">
        <f>IF('Master List'!AF288="", "Supervisor to be confirmed", 'Master List'!AF288)</f>
        <v>Mr Ankur Das</v>
      </c>
      <c r="Y288" s="3" t="str">
        <f>'Master List'!AI288</f>
        <v>Royal Glamorgan Hospital</v>
      </c>
      <c r="Z288" s="3" t="str">
        <f>VLOOKUP(Y288, 'CWM &amp; Location'!B:D, 3, FALSE)</f>
        <v>Pontyclun</v>
      </c>
      <c r="AA288" s="3" t="str">
        <f>IF('Master List'!AK288="", 'Master List'!AJ288, CONCATENATE('Master List'!AJ288, " / ", 'Master List'!AK288))</f>
        <v>Ophthalmology</v>
      </c>
      <c r="AB288" s="3" t="str">
        <f>'Master List'!AL288</f>
        <v>Mr Ankur Das</v>
      </c>
      <c r="AC288" s="3" t="str">
        <f>'Master List'!AO288</f>
        <v>Royal Glamorgan Hospital</v>
      </c>
      <c r="AD288" s="5" t="str">
        <f>VLOOKUP(AC288, 'CWM &amp; Location'!B:D, 3, FALSE)</f>
        <v>Pontyclun</v>
      </c>
      <c r="AE288" s="3" t="str">
        <f>IF('Master List'!AQ288="", 'Master List'!AP288, CONCATENATE('Master List'!AP288, " / ", 'Master List'!AQ288))</f>
        <v>General (Internal) Medicine / Geriatric Medicine</v>
      </c>
      <c r="AF288" s="3" t="str">
        <f>'Master List'!AR288</f>
        <v>Dr James Bolt</v>
      </c>
      <c r="AG288" s="3" t="str">
        <f>'Master List'!AU288</f>
        <v>Eglwysbach Medical Practice</v>
      </c>
      <c r="AH288" s="3" t="str">
        <f>VLOOKUP(AG288, 'CWM &amp; Location'!B:D, 3, FALSE)</f>
        <v>Pontypridd</v>
      </c>
      <c r="AI288" s="3" t="str">
        <f>IF('Master List'!AW288="", 'Master List'!AV288, CONCATENATE('Master List'!AV288, " / ", 'Master List'!AW288))</f>
        <v>General Practice</v>
      </c>
      <c r="AJ288" s="3" t="str">
        <f>'Master List'!AX288</f>
        <v>Dr Anna Auchterlonie</v>
      </c>
      <c r="AK288" s="5" t="str">
        <f>IF('Master List'!BA288="", "", 'Master List'!BA288)</f>
        <v/>
      </c>
      <c r="AL288" s="5" t="str">
        <f>IF(AK288="", "", VLOOKUP(AK288, 'CWM &amp; Location'!B:D, 3, FALSE))</f>
        <v/>
      </c>
      <c r="AM288" s="5" t="str">
        <f>IF('Master List'!BB288="", "", 'Master List'!BB288)</f>
        <v/>
      </c>
      <c r="AN288" s="5" t="str">
        <f>IF('Master List'!BC288="", "", 'Master List'!BC288)</f>
        <v/>
      </c>
    </row>
    <row r="289" spans="1:40" ht="29.25" customHeight="1" x14ac:dyDescent="0.25">
      <c r="A289" s="3" t="str">
        <f>'Master List'!A289</f>
        <v>FP</v>
      </c>
      <c r="B289" s="3" t="str">
        <f>'Master List'!D289</f>
        <v>FP/7A5S/096c</v>
      </c>
      <c r="C289" s="3" t="str">
        <f>'Master List'!E289</f>
        <v>WAL/FP/096c</v>
      </c>
      <c r="D289" s="4">
        <v>1</v>
      </c>
      <c r="E289" s="71" t="str">
        <f>CONCATENATE("F1: ",J289,", ",N289,", ",R289,IF(V289="","",", "),IF(V289="","",V289),IF(V289="",""," ("),IF(V289="","",'Master List'!B289),IF(V289="","",")")," | F2: ",AA289,", ",AE289,", ",AI289,IF(AM289="","",", "),IF(AM289="","",AM289),IF(AM289="",""," ("),IF(AM289="","",'Master List'!C289),IF(AM289="","",")"))</f>
        <v>F1: General Surgery, Urology, General (Internal) Medicine / Gastroenterology | F2: General Practice, Ophthalmology, General (Internal) Medicine / Geriatric Medicine</v>
      </c>
      <c r="F289" s="5" t="str">
        <f>'Master List'!H289</f>
        <v>Cwm Taf Morgannwg Local University Health Board</v>
      </c>
      <c r="G289" s="5" t="str">
        <f>'Master List'!F289</f>
        <v xml:space="preserve">Mr Parin Shah </v>
      </c>
      <c r="H289" s="3" t="str">
        <f>'Master List'!I289</f>
        <v>Royal Glamorgan Hospital</v>
      </c>
      <c r="I289" s="3" t="str">
        <f>VLOOKUP(H289, 'CWM &amp; Location'!B:D, 3, FALSE)</f>
        <v>Pontyclun</v>
      </c>
      <c r="J289" s="3" t="str">
        <f>IF('Master List'!K289="", 'Master List'!J289, CONCATENATE('Master List'!J289, " / ", 'Master List'!K289))</f>
        <v>General Surgery</v>
      </c>
      <c r="K289" s="3" t="str">
        <f>'Master List'!L289</f>
        <v xml:space="preserve">Mr Parin Shah </v>
      </c>
      <c r="L289" s="3" t="str">
        <f>'Master List'!O289</f>
        <v>Royal Glamorgan Hospital</v>
      </c>
      <c r="M289" s="3" t="str">
        <f>VLOOKUP(L289, 'CWM &amp; Location'!B:D, 3, FALSE)</f>
        <v>Pontyclun</v>
      </c>
      <c r="N289" s="3" t="str">
        <f>IF('Master List'!Q289="", 'Master List'!P289, CONCATENATE('Master List'!P289, " / ", 'Master List'!Q289))</f>
        <v>Urology</v>
      </c>
      <c r="O289" s="3" t="str">
        <f>'Master List'!R289</f>
        <v xml:space="preserve">Mr Tim Appanna </v>
      </c>
      <c r="P289" s="3" t="str">
        <f>'Master List'!U289</f>
        <v>Royal Glamorgan Hospital</v>
      </c>
      <c r="Q289" s="3" t="str">
        <f>VLOOKUP(P289, 'CWM &amp; Location'!B:D, 3, FALSE)</f>
        <v>Pontyclun</v>
      </c>
      <c r="R289" s="3" t="str">
        <f>IF('Master List'!W289="", 'Master List'!V289, CONCATENATE('Master List'!V289, " / ", 'Master List'!W289))</f>
        <v>General (Internal) Medicine / Gastroenterology</v>
      </c>
      <c r="S289" s="3" t="str">
        <f>'Master List'!X289</f>
        <v>Dr Bee Lee</v>
      </c>
      <c r="T289" s="5" t="str">
        <f>IF('Master List'!AA289="", "", 'Master List'!AA289)</f>
        <v/>
      </c>
      <c r="U289" s="5" t="str">
        <f>IF(T289="", "", VLOOKUP(T289, 'CWM &amp; Location'!B:D, 3, FALSE))</f>
        <v/>
      </c>
      <c r="V289" s="5" t="str">
        <f>IF('Master List'!AB289="", "", 'Master List'!AB289)</f>
        <v/>
      </c>
      <c r="W289" s="5" t="str">
        <f>IF('Master List'!AC289="", "", 'Master List'!AC289)</f>
        <v/>
      </c>
      <c r="X289" s="5" t="str">
        <f>IF('Master List'!AF289="", "Supervisor to be confirmed", 'Master List'!AF289)</f>
        <v>Dr Anna Auchterlonie</v>
      </c>
      <c r="Y289" s="3" t="str">
        <f>'Master List'!AI289</f>
        <v>Eglwysbach Medical Practice</v>
      </c>
      <c r="Z289" s="3" t="str">
        <f>VLOOKUP(Y289, 'CWM &amp; Location'!B:D, 3, FALSE)</f>
        <v>Pontypridd</v>
      </c>
      <c r="AA289" s="3" t="str">
        <f>IF('Master List'!AK289="", 'Master List'!AJ289, CONCATENATE('Master List'!AJ289, " / ", 'Master List'!AK289))</f>
        <v>General Practice</v>
      </c>
      <c r="AB289" s="3" t="str">
        <f>'Master List'!AL289</f>
        <v>Dr Anna Auchterlonie</v>
      </c>
      <c r="AC289" s="3" t="str">
        <f>'Master List'!AO289</f>
        <v>Royal Glamorgan Hospital</v>
      </c>
      <c r="AD289" s="5" t="str">
        <f>VLOOKUP(AC289, 'CWM &amp; Location'!B:D, 3, FALSE)</f>
        <v>Pontyclun</v>
      </c>
      <c r="AE289" s="3" t="str">
        <f>IF('Master List'!AQ289="", 'Master List'!AP289, CONCATENATE('Master List'!AP289, " / ", 'Master List'!AQ289))</f>
        <v>Ophthalmology</v>
      </c>
      <c r="AF289" s="3" t="str">
        <f>'Master List'!AR289</f>
        <v>Mr Ankur Das</v>
      </c>
      <c r="AG289" s="3" t="str">
        <f>'Master List'!AU289</f>
        <v>Royal Glamorgan Hospital</v>
      </c>
      <c r="AH289" s="3" t="str">
        <f>VLOOKUP(AG289, 'CWM &amp; Location'!B:D, 3, FALSE)</f>
        <v>Pontyclun</v>
      </c>
      <c r="AI289" s="3" t="str">
        <f>IF('Master List'!AW289="", 'Master List'!AV289, CONCATENATE('Master List'!AV289, " / ", 'Master List'!AW289))</f>
        <v>General (Internal) Medicine / Geriatric Medicine</v>
      </c>
      <c r="AJ289" s="3" t="str">
        <f>'Master List'!AX289</f>
        <v>Dr James Bolt</v>
      </c>
      <c r="AK289" s="5" t="str">
        <f>IF('Master List'!BA289="", "", 'Master List'!BA289)</f>
        <v/>
      </c>
      <c r="AL289" s="5" t="str">
        <f>IF(AK289="", "", VLOOKUP(AK289, 'CWM &amp; Location'!B:D, 3, FALSE))</f>
        <v/>
      </c>
      <c r="AM289" s="5" t="str">
        <f>IF('Master List'!BB289="", "", 'Master List'!BB289)</f>
        <v/>
      </c>
      <c r="AN289" s="5" t="str">
        <f>IF('Master List'!BC289="", "", 'Master List'!BC289)</f>
        <v/>
      </c>
    </row>
    <row r="290" spans="1:40" ht="29.25" customHeight="1" x14ac:dyDescent="0.25">
      <c r="A290" s="3" t="str">
        <f>'Master List'!A290</f>
        <v>FP</v>
      </c>
      <c r="B290" s="3" t="str">
        <f>'Master List'!D290</f>
        <v>FP/7A5S/097a</v>
      </c>
      <c r="C290" s="3" t="str">
        <f>'Master List'!E290</f>
        <v>WAL/FP/097a</v>
      </c>
      <c r="D290" s="4">
        <v>1</v>
      </c>
      <c r="E290" s="71" t="str">
        <f>CONCATENATE("F1: ",J290,", ",N290,", ",R290,IF(V290="","",", "),IF(V290="","",V290),IF(V290="",""," ("),IF(V290="","",'Master List'!B290),IF(V290="","",")")," | F2: ",AA290,", ",AE290,", ",AI290,IF(AM290="","",", "),IF(AM290="","",AM290),IF(AM290="",""," ("),IF(AM290="","",'Master List'!C290),IF(AM290="","",")"))</f>
        <v>F1: Cardiology, General Surgery, Acute Internal Medicine | F2: Specialty to be confirmed, Specialty to be confirmed, Specialty to be confirmed</v>
      </c>
      <c r="F290" s="5" t="str">
        <f>'Master List'!H290</f>
        <v>Cwm Taf Morgannwg Local University Health Board</v>
      </c>
      <c r="G290" s="5" t="str">
        <f>'Master List'!F290</f>
        <v xml:space="preserve">Dr John Huish </v>
      </c>
      <c r="H290" s="3" t="str">
        <f>'Master List'!I290</f>
        <v>Royal Glamorgan Hospital</v>
      </c>
      <c r="I290" s="3" t="str">
        <f>VLOOKUP(H290, 'CWM &amp; Location'!B:D, 3, FALSE)</f>
        <v>Pontyclun</v>
      </c>
      <c r="J290" s="3" t="str">
        <f>IF('Master List'!K290="", 'Master List'!J290, CONCATENATE('Master List'!J290, " / ", 'Master List'!K290))</f>
        <v>Cardiology</v>
      </c>
      <c r="K290" s="3" t="str">
        <f>'Master List'!L290</f>
        <v xml:space="preserve">Dr John Huish </v>
      </c>
      <c r="L290" s="3" t="str">
        <f>'Master List'!O290</f>
        <v>Royal Glamorgan Hospital</v>
      </c>
      <c r="M290" s="3" t="str">
        <f>VLOOKUP(L290, 'CWM &amp; Location'!B:D, 3, FALSE)</f>
        <v>Pontyclun</v>
      </c>
      <c r="N290" s="3" t="str">
        <f>IF('Master List'!Q290="", 'Master List'!P290, CONCATENATE('Master List'!P290, " / ", 'Master List'!Q290))</f>
        <v>General Surgery</v>
      </c>
      <c r="O290" s="3" t="str">
        <f>'Master List'!R290</f>
        <v xml:space="preserve">Mr Tim Havard </v>
      </c>
      <c r="P290" s="3" t="str">
        <f>'Master List'!U290</f>
        <v>Royal Glamorgan Hospital</v>
      </c>
      <c r="Q290" s="3" t="str">
        <f>VLOOKUP(P290, 'CWM &amp; Location'!B:D, 3, FALSE)</f>
        <v>Pontyclun</v>
      </c>
      <c r="R290" s="3" t="str">
        <f>IF('Master List'!W290="", 'Master List'!V290, CONCATENATE('Master List'!V290, " / ", 'Master List'!W290))</f>
        <v>Acute Internal Medicine</v>
      </c>
      <c r="S290" s="3" t="str">
        <f>'Master List'!X290</f>
        <v xml:space="preserve">Dr Nia Rathbone </v>
      </c>
      <c r="T290" s="5" t="str">
        <f>IF('Master List'!AA290="", "", 'Master List'!AA290)</f>
        <v/>
      </c>
      <c r="U290" s="5" t="str">
        <f>IF(T290="", "", VLOOKUP(T290, 'CWM &amp; Location'!B:D, 3, FALSE))</f>
        <v/>
      </c>
      <c r="V290" s="5" t="str">
        <f>IF('Master List'!AB290="", "", 'Master List'!AB290)</f>
        <v/>
      </c>
      <c r="W290" s="5" t="str">
        <f>IF('Master List'!AC290="", "", 'Master List'!AC290)</f>
        <v/>
      </c>
      <c r="X290" s="5" t="str">
        <f>IF('Master List'!AF290="", "Supervisor to be confirmed", 'Master List'!AF290)</f>
        <v>Supervisor to be confirmed</v>
      </c>
      <c r="Y290" s="3" t="str">
        <f>'Master List'!AI290</f>
        <v>Site to be confirmed</v>
      </c>
      <c r="Z290" s="3" t="str">
        <f>VLOOKUP(Y290, 'CWM &amp; Location'!B:D, 3, FALSE)</f>
        <v>Site To Be Confirmed</v>
      </c>
      <c r="AA290" s="3" t="str">
        <f>IF('Master List'!AK290="", 'Master List'!AJ290, CONCATENATE('Master List'!AJ290, " / ", 'Master List'!AK290))</f>
        <v>Specialty to be confirmed</v>
      </c>
      <c r="AB290" s="3" t="str">
        <f>'Master List'!AL290</f>
        <v>Supervisor to be confirmed</v>
      </c>
      <c r="AC290" s="3" t="str">
        <f>'Master List'!AO290</f>
        <v>Site to be confirmed</v>
      </c>
      <c r="AD290" s="5" t="str">
        <f>VLOOKUP(AC290, 'CWM &amp; Location'!B:D, 3, FALSE)</f>
        <v>Site To Be Confirmed</v>
      </c>
      <c r="AE290" s="3" t="str">
        <f>IF('Master List'!AQ290="", 'Master List'!AP290, CONCATENATE('Master List'!AP290, " / ", 'Master List'!AQ290))</f>
        <v>Specialty to be confirmed</v>
      </c>
      <c r="AF290" s="3" t="str">
        <f>'Master List'!AR290</f>
        <v>Supervisor to be confirmed</v>
      </c>
      <c r="AG290" s="3" t="str">
        <f>'Master List'!AU290</f>
        <v>Site to be confirmed</v>
      </c>
      <c r="AH290" s="3" t="str">
        <f>VLOOKUP(AG290, 'CWM &amp; Location'!B:D, 3, FALSE)</f>
        <v>Site To Be Confirmed</v>
      </c>
      <c r="AI290" s="3" t="str">
        <f>IF('Master List'!AW290="", 'Master List'!AV290, CONCATENATE('Master List'!AV290, " / ", 'Master List'!AW290))</f>
        <v>Specialty to be confirmed</v>
      </c>
      <c r="AJ290" s="3" t="str">
        <f>'Master List'!AX290</f>
        <v>Supervisor to be confirmed</v>
      </c>
      <c r="AK290" s="5" t="str">
        <f>IF('Master List'!BA290="", "", 'Master List'!BA290)</f>
        <v/>
      </c>
      <c r="AL290" s="5" t="str">
        <f>IF(AK290="", "", VLOOKUP(AK290, 'CWM &amp; Location'!B:D, 3, FALSE))</f>
        <v/>
      </c>
      <c r="AM290" s="5" t="str">
        <f>IF('Master List'!BB290="", "", 'Master List'!BB290)</f>
        <v/>
      </c>
      <c r="AN290" s="5" t="str">
        <f>IF('Master List'!BC290="", "", 'Master List'!BC290)</f>
        <v/>
      </c>
    </row>
    <row r="291" spans="1:40" ht="29.25" customHeight="1" x14ac:dyDescent="0.25">
      <c r="A291" s="3" t="str">
        <f>'Master List'!A291</f>
        <v>FP</v>
      </c>
      <c r="B291" s="3" t="str">
        <f>'Master List'!D291</f>
        <v>FP/7A5S/097b</v>
      </c>
      <c r="C291" s="3" t="str">
        <f>'Master List'!E291</f>
        <v>WAL/FP/097b</v>
      </c>
      <c r="D291" s="4">
        <v>1</v>
      </c>
      <c r="E291" s="71" t="str">
        <f>CONCATENATE("F1: ",J291,", ",N291,", ",R291,IF(V291="","",", "),IF(V291="","",V291),IF(V291="",""," ("),IF(V291="","",'Master List'!B291),IF(V291="","",")")," | F2: ",AA291,", ",AE291,", ",AI291,IF(AM291="","",", "),IF(AM291="","",AM291),IF(AM291="",""," ("),IF(AM291="","",'Master List'!C291),IF(AM291="","",")"))</f>
        <v>F1: Acute Internal Medicine, Cardiology, General Surgery | F2: Specialty to be confirmed, Specialty to be confirmed, Specialty to be confirmed</v>
      </c>
      <c r="F291" s="5" t="str">
        <f>'Master List'!H291</f>
        <v>Cwm Taf Morgannwg Local University Health Board</v>
      </c>
      <c r="G291" s="5" t="str">
        <f>'Master List'!F291</f>
        <v xml:space="preserve">Dr Nia Rathbone </v>
      </c>
      <c r="H291" s="3" t="str">
        <f>'Master List'!I291</f>
        <v>Royal Glamorgan Hospital</v>
      </c>
      <c r="I291" s="3" t="str">
        <f>VLOOKUP(H291, 'CWM &amp; Location'!B:D, 3, FALSE)</f>
        <v>Pontyclun</v>
      </c>
      <c r="J291" s="3" t="str">
        <f>IF('Master List'!K291="", 'Master List'!J291, CONCATENATE('Master List'!J291, " / ", 'Master List'!K291))</f>
        <v>Acute Internal Medicine</v>
      </c>
      <c r="K291" s="3" t="str">
        <f>'Master List'!L291</f>
        <v xml:space="preserve">Dr Nia Rathbone </v>
      </c>
      <c r="L291" s="3" t="str">
        <f>'Master List'!O291</f>
        <v>Royal Glamorgan Hospital</v>
      </c>
      <c r="M291" s="3" t="str">
        <f>VLOOKUP(L291, 'CWM &amp; Location'!B:D, 3, FALSE)</f>
        <v>Pontyclun</v>
      </c>
      <c r="N291" s="3" t="str">
        <f>IF('Master List'!Q291="", 'Master List'!P291, CONCATENATE('Master List'!P291, " / ", 'Master List'!Q291))</f>
        <v>Cardiology</v>
      </c>
      <c r="O291" s="3" t="str">
        <f>'Master List'!R291</f>
        <v xml:space="preserve">Dr John Huish </v>
      </c>
      <c r="P291" s="3" t="str">
        <f>'Master List'!U291</f>
        <v>Royal Glamorgan Hospital</v>
      </c>
      <c r="Q291" s="3" t="str">
        <f>VLOOKUP(P291, 'CWM &amp; Location'!B:D, 3, FALSE)</f>
        <v>Pontyclun</v>
      </c>
      <c r="R291" s="3" t="str">
        <f>IF('Master List'!W291="", 'Master List'!V291, CONCATENATE('Master List'!V291, " / ", 'Master List'!W291))</f>
        <v>General Surgery</v>
      </c>
      <c r="S291" s="3" t="str">
        <f>'Master List'!X291</f>
        <v xml:space="preserve">Mr Tim Havard </v>
      </c>
      <c r="T291" s="5" t="str">
        <f>IF('Master List'!AA291="", "", 'Master List'!AA291)</f>
        <v/>
      </c>
      <c r="U291" s="5" t="str">
        <f>IF(T291="", "", VLOOKUP(T291, 'CWM &amp; Location'!B:D, 3, FALSE))</f>
        <v/>
      </c>
      <c r="V291" s="5" t="str">
        <f>IF('Master List'!AB291="", "", 'Master List'!AB291)</f>
        <v/>
      </c>
      <c r="W291" s="5" t="str">
        <f>IF('Master List'!AC291="", "", 'Master List'!AC291)</f>
        <v/>
      </c>
      <c r="X291" s="5" t="str">
        <f>IF('Master List'!AF291="", "Supervisor to be confirmed", 'Master List'!AF291)</f>
        <v>Supervisor to be confirmed</v>
      </c>
      <c r="Y291" s="3" t="str">
        <f>'Master List'!AI291</f>
        <v>Site to be confirmed</v>
      </c>
      <c r="Z291" s="3" t="str">
        <f>VLOOKUP(Y291, 'CWM &amp; Location'!B:D, 3, FALSE)</f>
        <v>Site To Be Confirmed</v>
      </c>
      <c r="AA291" s="3" t="str">
        <f>IF('Master List'!AK291="", 'Master List'!AJ291, CONCATENATE('Master List'!AJ291, " / ", 'Master List'!AK291))</f>
        <v>Specialty to be confirmed</v>
      </c>
      <c r="AB291" s="3" t="str">
        <f>'Master List'!AL291</f>
        <v>Supervisor to be confirmed</v>
      </c>
      <c r="AC291" s="3" t="str">
        <f>'Master List'!AO291</f>
        <v>Site to be confirmed</v>
      </c>
      <c r="AD291" s="5" t="str">
        <f>VLOOKUP(AC291, 'CWM &amp; Location'!B:D, 3, FALSE)</f>
        <v>Site To Be Confirmed</v>
      </c>
      <c r="AE291" s="3" t="str">
        <f>IF('Master List'!AQ291="", 'Master List'!AP291, CONCATENATE('Master List'!AP291, " / ", 'Master List'!AQ291))</f>
        <v>Specialty to be confirmed</v>
      </c>
      <c r="AF291" s="3" t="str">
        <f>'Master List'!AR291</f>
        <v>Supervisor to be confirmed</v>
      </c>
      <c r="AG291" s="3" t="str">
        <f>'Master List'!AU291</f>
        <v>Site to be confirmed</v>
      </c>
      <c r="AH291" s="3" t="str">
        <f>VLOOKUP(AG291, 'CWM &amp; Location'!B:D, 3, FALSE)</f>
        <v>Site To Be Confirmed</v>
      </c>
      <c r="AI291" s="3" t="str">
        <f>IF('Master List'!AW291="", 'Master List'!AV291, CONCATENATE('Master List'!AV291, " / ", 'Master List'!AW291))</f>
        <v>Specialty to be confirmed</v>
      </c>
      <c r="AJ291" s="3" t="str">
        <f>'Master List'!AX291</f>
        <v>Supervisor to be confirmed</v>
      </c>
      <c r="AK291" s="5" t="str">
        <f>IF('Master List'!BA291="", "", 'Master List'!BA291)</f>
        <v/>
      </c>
      <c r="AL291" s="5" t="str">
        <f>IF(AK291="", "", VLOOKUP(AK291, 'CWM &amp; Location'!B:D, 3, FALSE))</f>
        <v/>
      </c>
      <c r="AM291" s="5" t="str">
        <f>IF('Master List'!BB291="", "", 'Master List'!BB291)</f>
        <v/>
      </c>
      <c r="AN291" s="5" t="str">
        <f>IF('Master List'!BC291="", "", 'Master List'!BC291)</f>
        <v/>
      </c>
    </row>
    <row r="292" spans="1:40" ht="29.25" customHeight="1" x14ac:dyDescent="0.25">
      <c r="A292" s="3" t="str">
        <f>'Master List'!A292</f>
        <v>FP</v>
      </c>
      <c r="B292" s="3" t="str">
        <f>'Master List'!D292</f>
        <v>FP/7A5S/097c</v>
      </c>
      <c r="C292" s="3" t="str">
        <f>'Master List'!E292</f>
        <v>WAL/FP/097c</v>
      </c>
      <c r="D292" s="4">
        <v>1</v>
      </c>
      <c r="E292" s="71" t="str">
        <f>CONCATENATE("F1: ",J292,", ",N292,", ",R292,IF(V292="","",", "),IF(V292="","",V292),IF(V292="",""," ("),IF(V292="","",'Master List'!B292),IF(V292="","",")")," | F2: ",AA292,", ",AE292,", ",AI292,IF(AM292="","",", "),IF(AM292="","",AM292),IF(AM292="",""," ("),IF(AM292="","",'Master List'!C292),IF(AM292="","",")"))</f>
        <v>F1: General Surgery, Acute Internal Medicine, Cardiology | F2: Specialty to be confirmed, Specialty to be confirmed, Specialty to be confirmed</v>
      </c>
      <c r="F292" s="5" t="str">
        <f>'Master List'!H292</f>
        <v>Cwm Taf Morgannwg Local University Health Board</v>
      </c>
      <c r="G292" s="5" t="str">
        <f>'Master List'!F292</f>
        <v xml:space="preserve">Mr Tim Havard </v>
      </c>
      <c r="H292" s="3" t="str">
        <f>'Master List'!I292</f>
        <v>Royal Glamorgan Hospital</v>
      </c>
      <c r="I292" s="3" t="str">
        <f>VLOOKUP(H292, 'CWM &amp; Location'!B:D, 3, FALSE)</f>
        <v>Pontyclun</v>
      </c>
      <c r="J292" s="3" t="str">
        <f>IF('Master List'!K292="", 'Master List'!J292, CONCATENATE('Master List'!J292, " / ", 'Master List'!K292))</f>
        <v>General Surgery</v>
      </c>
      <c r="K292" s="3" t="str">
        <f>'Master List'!L292</f>
        <v xml:space="preserve">Mr Tim Havard </v>
      </c>
      <c r="L292" s="3" t="str">
        <f>'Master List'!O292</f>
        <v>Royal Glamorgan Hospital</v>
      </c>
      <c r="M292" s="3" t="str">
        <f>VLOOKUP(L292, 'CWM &amp; Location'!B:D, 3, FALSE)</f>
        <v>Pontyclun</v>
      </c>
      <c r="N292" s="3" t="str">
        <f>IF('Master List'!Q292="", 'Master List'!P292, CONCATENATE('Master List'!P292, " / ", 'Master List'!Q292))</f>
        <v>Acute Internal Medicine</v>
      </c>
      <c r="O292" s="3" t="str">
        <f>'Master List'!R292</f>
        <v xml:space="preserve">Dr Nia Rathbone </v>
      </c>
      <c r="P292" s="3" t="str">
        <f>'Master List'!U292</f>
        <v>Royal Glamorgan Hospital</v>
      </c>
      <c r="Q292" s="3" t="str">
        <f>VLOOKUP(P292, 'CWM &amp; Location'!B:D, 3, FALSE)</f>
        <v>Pontyclun</v>
      </c>
      <c r="R292" s="3" t="str">
        <f>IF('Master List'!W292="", 'Master List'!V292, CONCATENATE('Master List'!V292, " / ", 'Master List'!W292))</f>
        <v>Cardiology</v>
      </c>
      <c r="S292" s="3" t="str">
        <f>'Master List'!X292</f>
        <v xml:space="preserve">Dr John Huish </v>
      </c>
      <c r="T292" s="5" t="str">
        <f>IF('Master List'!AA292="", "", 'Master List'!AA292)</f>
        <v/>
      </c>
      <c r="U292" s="5" t="str">
        <f>IF(T292="", "", VLOOKUP(T292, 'CWM &amp; Location'!B:D, 3, FALSE))</f>
        <v/>
      </c>
      <c r="V292" s="5" t="str">
        <f>IF('Master List'!AB292="", "", 'Master List'!AB292)</f>
        <v/>
      </c>
      <c r="W292" s="5" t="str">
        <f>IF('Master List'!AC292="", "", 'Master List'!AC292)</f>
        <v/>
      </c>
      <c r="X292" s="5" t="str">
        <f>IF('Master List'!AF292="", "Supervisor to be confirmed", 'Master List'!AF292)</f>
        <v>Supervisor to be confirmed</v>
      </c>
      <c r="Y292" s="3" t="str">
        <f>'Master List'!AI292</f>
        <v>Site to be confirmed</v>
      </c>
      <c r="Z292" s="3" t="str">
        <f>VLOOKUP(Y292, 'CWM &amp; Location'!B:D, 3, FALSE)</f>
        <v>Site To Be Confirmed</v>
      </c>
      <c r="AA292" s="3" t="str">
        <f>IF('Master List'!AK292="", 'Master List'!AJ292, CONCATENATE('Master List'!AJ292, " / ", 'Master List'!AK292))</f>
        <v>Specialty to be confirmed</v>
      </c>
      <c r="AB292" s="3" t="str">
        <f>'Master List'!AL292</f>
        <v>Supervisor to be confirmed</v>
      </c>
      <c r="AC292" s="3" t="str">
        <f>'Master List'!AO292</f>
        <v>Site to be confirmed</v>
      </c>
      <c r="AD292" s="5" t="str">
        <f>VLOOKUP(AC292, 'CWM &amp; Location'!B:D, 3, FALSE)</f>
        <v>Site To Be Confirmed</v>
      </c>
      <c r="AE292" s="3" t="str">
        <f>IF('Master List'!AQ292="", 'Master List'!AP292, CONCATENATE('Master List'!AP292, " / ", 'Master List'!AQ292))</f>
        <v>Specialty to be confirmed</v>
      </c>
      <c r="AF292" s="3" t="str">
        <f>'Master List'!AR292</f>
        <v>Supervisor to be confirmed</v>
      </c>
      <c r="AG292" s="3" t="str">
        <f>'Master List'!AU292</f>
        <v>Site to be confirmed</v>
      </c>
      <c r="AH292" s="3" t="str">
        <f>VLOOKUP(AG292, 'CWM &amp; Location'!B:D, 3, FALSE)</f>
        <v>Site To Be Confirmed</v>
      </c>
      <c r="AI292" s="3" t="str">
        <f>IF('Master List'!AW292="", 'Master List'!AV292, CONCATENATE('Master List'!AV292, " / ", 'Master List'!AW292))</f>
        <v>Specialty to be confirmed</v>
      </c>
      <c r="AJ292" s="3" t="str">
        <f>'Master List'!AX292</f>
        <v>Supervisor to be confirmed</v>
      </c>
      <c r="AK292" s="5" t="str">
        <f>IF('Master List'!BA292="", "", 'Master List'!BA292)</f>
        <v/>
      </c>
      <c r="AL292" s="5" t="str">
        <f>IF(AK292="", "", VLOOKUP(AK292, 'CWM &amp; Location'!B:D, 3, FALSE))</f>
        <v/>
      </c>
      <c r="AM292" s="5" t="str">
        <f>IF('Master List'!BB292="", "", 'Master List'!BB292)</f>
        <v/>
      </c>
      <c r="AN292" s="5" t="str">
        <f>IF('Master List'!BC292="", "", 'Master List'!BC292)</f>
        <v/>
      </c>
    </row>
    <row r="293" spans="1:40" ht="29.25" customHeight="1" x14ac:dyDescent="0.25">
      <c r="A293" s="3" t="str">
        <f>'Master List'!A293</f>
        <v>FP</v>
      </c>
      <c r="B293" s="3" t="str">
        <f>'Master List'!D293</f>
        <v>FP/7A5S/098a</v>
      </c>
      <c r="C293" s="3" t="str">
        <f>'Master List'!E293</f>
        <v>WAL/FP/098a</v>
      </c>
      <c r="D293" s="4">
        <v>1</v>
      </c>
      <c r="E293" s="71" t="str">
        <f>CONCATENATE("F1: ",J293,", ",N293,", ",R293,IF(V293="","",", "),IF(V293="","",V293),IF(V293="",""," ("),IF(V293="","",'Master List'!B293),IF(V293="","",")")," | F2: ",AA293,", ",AE293,", ",AI293,IF(AM293="","",", "),IF(AM293="","",AM293),IF(AM293="",""," ("),IF(AM293="","",'Master List'!C293),IF(AM293="","",")"))</f>
        <v>F1: General (Internal) Medicine / Geriatric Medicine, General Surgery / Colorectal Surgery, General (Internal) Medicine / Gastroenterology | F2: Paediatrics, Specialty to be confirmed, Ophthalmology</v>
      </c>
      <c r="F293" s="5" t="str">
        <f>'Master List'!H293</f>
        <v>Cwm Taf Morgannwg Local University Health Board</v>
      </c>
      <c r="G293" s="5" t="str">
        <f>'Master List'!F293</f>
        <v>Dr Robin Martin</v>
      </c>
      <c r="H293" s="3" t="str">
        <f>'Master List'!I293</f>
        <v>Royal Glamorgan Hospital</v>
      </c>
      <c r="I293" s="3" t="str">
        <f>VLOOKUP(H293, 'CWM &amp; Location'!B:D, 3, FALSE)</f>
        <v>Pontyclun</v>
      </c>
      <c r="J293" s="3" t="str">
        <f>IF('Master List'!K293="", 'Master List'!J293, CONCATENATE('Master List'!J293, " / ", 'Master List'!K293))</f>
        <v>General (Internal) Medicine / Geriatric Medicine</v>
      </c>
      <c r="K293" s="3" t="str">
        <f>'Master List'!L293</f>
        <v>Dr Robin Martin</v>
      </c>
      <c r="L293" s="3" t="str">
        <f>'Master List'!O293</f>
        <v>Royal Glamorgan Hospital</v>
      </c>
      <c r="M293" s="3" t="str">
        <f>VLOOKUP(L293, 'CWM &amp; Location'!B:D, 3, FALSE)</f>
        <v>Pontyclun</v>
      </c>
      <c r="N293" s="3" t="str">
        <f>IF('Master List'!Q293="", 'Master List'!P293, CONCATENATE('Master List'!P293, " / ", 'Master List'!Q293))</f>
        <v>General Surgery / Colorectal Surgery</v>
      </c>
      <c r="O293" s="3" t="str">
        <f>'Master List'!R293</f>
        <v>Mr Mahmood Abdel-Dayem</v>
      </c>
      <c r="P293" s="3" t="str">
        <f>'Master List'!U293</f>
        <v>Royal Glamorgan Hospital</v>
      </c>
      <c r="Q293" s="3" t="str">
        <f>VLOOKUP(P293, 'CWM &amp; Location'!B:D, 3, FALSE)</f>
        <v>Pontyclun</v>
      </c>
      <c r="R293" s="3" t="str">
        <f>IF('Master List'!W293="", 'Master List'!V293, CONCATENATE('Master List'!V293, " / ", 'Master List'!W293))</f>
        <v>General (Internal) Medicine / Gastroenterology</v>
      </c>
      <c r="S293" s="3" t="str">
        <f>'Master List'!X293</f>
        <v>Dr Joanna Hurley</v>
      </c>
      <c r="T293" s="5" t="str">
        <f>IF('Master List'!AA293="", "", 'Master List'!AA293)</f>
        <v/>
      </c>
      <c r="U293" s="5" t="str">
        <f>IF(T293="", "", VLOOKUP(T293, 'CWM &amp; Location'!B:D, 3, FALSE))</f>
        <v/>
      </c>
      <c r="V293" s="5" t="str">
        <f>IF('Master List'!AB293="", "", 'Master List'!AB293)</f>
        <v/>
      </c>
      <c r="W293" s="5" t="str">
        <f>IF('Master List'!AC293="", "", 'Master List'!AC293)</f>
        <v/>
      </c>
      <c r="X293" s="5" t="str">
        <f>IF('Master List'!AF293="", "Supervisor to be confirmed", 'Master List'!AF293)</f>
        <v>Dr Iyad Al-Muzaffar</v>
      </c>
      <c r="Y293" s="3" t="str">
        <f>'Master List'!AI293</f>
        <v>Prince Charles Hospital / Royal Glamorgan Hospital</v>
      </c>
      <c r="Z293" s="3" t="str">
        <f>VLOOKUP(Y293, 'CWM &amp; Location'!B:D, 3, FALSE)</f>
        <v>Merthyr Tydfil / Llantrisant</v>
      </c>
      <c r="AA293" s="3" t="str">
        <f>IF('Master List'!AK293="", 'Master List'!AJ293, CONCATENATE('Master List'!AJ293, " / ", 'Master List'!AK293))</f>
        <v>Paediatrics</v>
      </c>
      <c r="AB293" s="3" t="str">
        <f>'Master List'!AL293</f>
        <v>Dr Iyad Al-Muzaffar</v>
      </c>
      <c r="AC293" s="3" t="str">
        <f>'Master List'!AO293</f>
        <v>Site to be confirmed</v>
      </c>
      <c r="AD293" s="5" t="str">
        <f>VLOOKUP(AC293, 'CWM &amp; Location'!B:D, 3, FALSE)</f>
        <v>Site To Be Confirmed</v>
      </c>
      <c r="AE293" s="3" t="str">
        <f>IF('Master List'!AQ293="", 'Master List'!AP293, CONCATENATE('Master List'!AP293, " / ", 'Master List'!AQ293))</f>
        <v>Specialty to be confirmed</v>
      </c>
      <c r="AF293" s="3" t="str">
        <f>'Master List'!AR293</f>
        <v>Supervisor to be confirmed</v>
      </c>
      <c r="AG293" s="3" t="str">
        <f>'Master List'!AU293</f>
        <v>Royal Glamorgan Hospital</v>
      </c>
      <c r="AH293" s="3" t="str">
        <f>VLOOKUP(AG293, 'CWM &amp; Location'!B:D, 3, FALSE)</f>
        <v>Pontyclun</v>
      </c>
      <c r="AI293" s="3" t="str">
        <f>IF('Master List'!AW293="", 'Master List'!AV293, CONCATENATE('Master List'!AV293, " / ", 'Master List'!AW293))</f>
        <v>Ophthalmology</v>
      </c>
      <c r="AJ293" s="3" t="str">
        <f>'Master List'!AX293</f>
        <v>Mr Ankur Das</v>
      </c>
      <c r="AK293" s="5" t="str">
        <f>IF('Master List'!BA293="", "", 'Master List'!BA293)</f>
        <v/>
      </c>
      <c r="AL293" s="5" t="str">
        <f>IF(AK293="", "", VLOOKUP(AK293, 'CWM &amp; Location'!B:D, 3, FALSE))</f>
        <v/>
      </c>
      <c r="AM293" s="5" t="str">
        <f>IF('Master List'!BB293="", "", 'Master List'!BB293)</f>
        <v/>
      </c>
      <c r="AN293" s="5" t="str">
        <f>IF('Master List'!BC293="", "", 'Master List'!BC293)</f>
        <v/>
      </c>
    </row>
    <row r="294" spans="1:40" ht="29.25" customHeight="1" x14ac:dyDescent="0.25">
      <c r="A294" s="3" t="str">
        <f>'Master List'!A294</f>
        <v>FP</v>
      </c>
      <c r="B294" s="3" t="str">
        <f>'Master List'!D294</f>
        <v>FP/7A5S/098b</v>
      </c>
      <c r="C294" s="3" t="str">
        <f>'Master List'!E294</f>
        <v>WAL/FP/098b</v>
      </c>
      <c r="D294" s="4">
        <v>1</v>
      </c>
      <c r="E294" s="71" t="str">
        <f>CONCATENATE("F1: ",J294,", ",N294,", ",R294,IF(V294="","",", "),IF(V294="","",V294),IF(V294="",""," ("),IF(V294="","",'Master List'!B294),IF(V294="","",")")," | F2: ",AA294,", ",AE294,", ",AI294,IF(AM294="","",", "),IF(AM294="","",AM294),IF(AM294="",""," ("),IF(AM294="","",'Master List'!C294),IF(AM294="","",")"))</f>
        <v>F1: General (Internal) Medicine / Gastroenterology, General (Internal) Medicine / Geriatric Medicine, General Surgery / Colorectal Surgery | F2: Ophthalmology, Paediatrics, Specialty to be confirmed</v>
      </c>
      <c r="F294" s="5" t="str">
        <f>'Master List'!H294</f>
        <v>Cwm Taf Morgannwg Local University Health Board</v>
      </c>
      <c r="G294" s="5" t="str">
        <f>'Master List'!F294</f>
        <v>Dr Joanna Hurley</v>
      </c>
      <c r="H294" s="3" t="str">
        <f>'Master List'!I294</f>
        <v>Royal Glamorgan Hospital</v>
      </c>
      <c r="I294" s="3" t="str">
        <f>VLOOKUP(H294, 'CWM &amp; Location'!B:D, 3, FALSE)</f>
        <v>Pontyclun</v>
      </c>
      <c r="J294" s="3" t="str">
        <f>IF('Master List'!K294="", 'Master List'!J294, CONCATENATE('Master List'!J294, " / ", 'Master List'!K294))</f>
        <v>General (Internal) Medicine / Gastroenterology</v>
      </c>
      <c r="K294" s="3" t="str">
        <f>'Master List'!L294</f>
        <v>Dr Joanna Hurley</v>
      </c>
      <c r="L294" s="3" t="str">
        <f>'Master List'!O294</f>
        <v>Royal Glamorgan Hospital</v>
      </c>
      <c r="M294" s="3" t="str">
        <f>VLOOKUP(L294, 'CWM &amp; Location'!B:D, 3, FALSE)</f>
        <v>Pontyclun</v>
      </c>
      <c r="N294" s="3" t="str">
        <f>IF('Master List'!Q294="", 'Master List'!P294, CONCATENATE('Master List'!P294, " / ", 'Master List'!Q294))</f>
        <v>General (Internal) Medicine / Geriatric Medicine</v>
      </c>
      <c r="O294" s="3" t="str">
        <f>'Master List'!R294</f>
        <v>Dr Robin Martin</v>
      </c>
      <c r="P294" s="3" t="str">
        <f>'Master List'!U294</f>
        <v>Royal Glamorgan Hospital</v>
      </c>
      <c r="Q294" s="3" t="str">
        <f>VLOOKUP(P294, 'CWM &amp; Location'!B:D, 3, FALSE)</f>
        <v>Pontyclun</v>
      </c>
      <c r="R294" s="3" t="str">
        <f>IF('Master List'!W294="", 'Master List'!V294, CONCATENATE('Master List'!V294, " / ", 'Master List'!W294))</f>
        <v>General Surgery / Colorectal Surgery</v>
      </c>
      <c r="S294" s="3" t="str">
        <f>'Master List'!X294</f>
        <v>Mr Mahmood Abdel-Dayem</v>
      </c>
      <c r="T294" s="5" t="str">
        <f>IF('Master List'!AA294="", "", 'Master List'!AA294)</f>
        <v/>
      </c>
      <c r="U294" s="5" t="str">
        <f>IF(T294="", "", VLOOKUP(T294, 'CWM &amp; Location'!B:D, 3, FALSE))</f>
        <v/>
      </c>
      <c r="V294" s="5" t="str">
        <f>IF('Master List'!AB294="", "", 'Master List'!AB294)</f>
        <v/>
      </c>
      <c r="W294" s="5" t="str">
        <f>IF('Master List'!AC294="", "", 'Master List'!AC294)</f>
        <v/>
      </c>
      <c r="X294" s="5" t="str">
        <f>IF('Master List'!AF294="", "Supervisor to be confirmed", 'Master List'!AF294)</f>
        <v>Mr Ankur Das</v>
      </c>
      <c r="Y294" s="3" t="str">
        <f>'Master List'!AI294</f>
        <v>Royal Glamorgan Hospital</v>
      </c>
      <c r="Z294" s="3" t="str">
        <f>VLOOKUP(Y294, 'CWM &amp; Location'!B:D, 3, FALSE)</f>
        <v>Pontyclun</v>
      </c>
      <c r="AA294" s="3" t="str">
        <f>IF('Master List'!AK294="", 'Master List'!AJ294, CONCATENATE('Master List'!AJ294, " / ", 'Master List'!AK294))</f>
        <v>Ophthalmology</v>
      </c>
      <c r="AB294" s="3" t="str">
        <f>'Master List'!AL294</f>
        <v>Mr Ankur Das</v>
      </c>
      <c r="AC294" s="3" t="str">
        <f>'Master List'!AO294</f>
        <v>Prince Charles Hospital / Royal Glamorgan Hospital</v>
      </c>
      <c r="AD294" s="5" t="str">
        <f>VLOOKUP(AC294, 'CWM &amp; Location'!B:D, 3, FALSE)</f>
        <v>Merthyr Tydfil / Llantrisant</v>
      </c>
      <c r="AE294" s="3" t="str">
        <f>IF('Master List'!AQ294="", 'Master List'!AP294, CONCATENATE('Master List'!AP294, " / ", 'Master List'!AQ294))</f>
        <v>Paediatrics</v>
      </c>
      <c r="AF294" s="3" t="str">
        <f>'Master List'!AR294</f>
        <v>Dr Iyad Al-Muzaffar</v>
      </c>
      <c r="AG294" s="3" t="str">
        <f>'Master List'!AU294</f>
        <v>Site to be confirmed</v>
      </c>
      <c r="AH294" s="3" t="str">
        <f>VLOOKUP(AG294, 'CWM &amp; Location'!B:D, 3, FALSE)</f>
        <v>Site To Be Confirmed</v>
      </c>
      <c r="AI294" s="3" t="str">
        <f>IF('Master List'!AW294="", 'Master List'!AV294, CONCATENATE('Master List'!AV294, " / ", 'Master List'!AW294))</f>
        <v>Specialty to be confirmed</v>
      </c>
      <c r="AJ294" s="3" t="str">
        <f>'Master List'!AX294</f>
        <v>Supervisor to be confirmed</v>
      </c>
      <c r="AK294" s="5" t="str">
        <f>IF('Master List'!BA294="", "", 'Master List'!BA294)</f>
        <v/>
      </c>
      <c r="AL294" s="5" t="str">
        <f>IF(AK294="", "", VLOOKUP(AK294, 'CWM &amp; Location'!B:D, 3, FALSE))</f>
        <v/>
      </c>
      <c r="AM294" s="5" t="str">
        <f>IF('Master List'!BB294="", "", 'Master List'!BB294)</f>
        <v/>
      </c>
      <c r="AN294" s="5" t="str">
        <f>IF('Master List'!BC294="", "", 'Master List'!BC294)</f>
        <v/>
      </c>
    </row>
    <row r="295" spans="1:40" ht="29.25" customHeight="1" x14ac:dyDescent="0.25">
      <c r="A295" s="3" t="str">
        <f>'Master List'!A295</f>
        <v>FP</v>
      </c>
      <c r="B295" s="3" t="str">
        <f>'Master List'!D295</f>
        <v>FP/7A5S/098c</v>
      </c>
      <c r="C295" s="3" t="str">
        <f>'Master List'!E295</f>
        <v>WAL/FP/098c</v>
      </c>
      <c r="D295" s="4">
        <v>1</v>
      </c>
      <c r="E295" s="71" t="str">
        <f>CONCATENATE("F1: ",J295,", ",N295,", ",R295,IF(V295="","",", "),IF(V295="","",V295),IF(V295="",""," ("),IF(V295="","",'Master List'!B295),IF(V295="","",")")," | F2: ",AA295,", ",AE295,", ",AI295,IF(AM295="","",", "),IF(AM295="","",AM295),IF(AM295="",""," ("),IF(AM295="","",'Master List'!C295),IF(AM295="","",")"))</f>
        <v>F1: General Surgery / Colorectal Surgery, General (Internal) Medicine / Gastroenterology, General (Internal) Medicine / Geriatric Medicine | F2: Specialty to be confirmed, Ophthalmology, Paediatrics</v>
      </c>
      <c r="F295" s="5" t="str">
        <f>'Master List'!H295</f>
        <v>Cwm Taf Morgannwg Local University Health Board</v>
      </c>
      <c r="G295" s="5" t="str">
        <f>'Master List'!F295</f>
        <v>Mr Mahmood Abdel-Dayem</v>
      </c>
      <c r="H295" s="3" t="str">
        <f>'Master List'!I295</f>
        <v>Royal Glamorgan Hospital</v>
      </c>
      <c r="I295" s="3" t="str">
        <f>VLOOKUP(H295, 'CWM &amp; Location'!B:D, 3, FALSE)</f>
        <v>Pontyclun</v>
      </c>
      <c r="J295" s="3" t="str">
        <f>IF('Master List'!K295="", 'Master List'!J295, CONCATENATE('Master List'!J295, " / ", 'Master List'!K295))</f>
        <v>General Surgery / Colorectal Surgery</v>
      </c>
      <c r="K295" s="3" t="str">
        <f>'Master List'!L295</f>
        <v>Mr Mahmood Abdel-Dayem</v>
      </c>
      <c r="L295" s="3" t="str">
        <f>'Master List'!O295</f>
        <v>Royal Glamorgan Hospital</v>
      </c>
      <c r="M295" s="3" t="str">
        <f>VLOOKUP(L295, 'CWM &amp; Location'!B:D, 3, FALSE)</f>
        <v>Pontyclun</v>
      </c>
      <c r="N295" s="3" t="str">
        <f>IF('Master List'!Q295="", 'Master List'!P295, CONCATENATE('Master List'!P295, " / ", 'Master List'!Q295))</f>
        <v>General (Internal) Medicine / Gastroenterology</v>
      </c>
      <c r="O295" s="3" t="str">
        <f>'Master List'!R295</f>
        <v>Dr Joanna Hurley</v>
      </c>
      <c r="P295" s="3" t="str">
        <f>'Master List'!U295</f>
        <v>Royal Glamorgan Hospital</v>
      </c>
      <c r="Q295" s="3" t="str">
        <f>VLOOKUP(P295, 'CWM &amp; Location'!B:D, 3, FALSE)</f>
        <v>Pontyclun</v>
      </c>
      <c r="R295" s="3" t="str">
        <f>IF('Master List'!W295="", 'Master List'!V295, CONCATENATE('Master List'!V295, " / ", 'Master List'!W295))</f>
        <v>General (Internal) Medicine / Geriatric Medicine</v>
      </c>
      <c r="S295" s="3" t="str">
        <f>'Master List'!X295</f>
        <v>Dr Robin Martin</v>
      </c>
      <c r="T295" s="5" t="str">
        <f>IF('Master List'!AA295="", "", 'Master List'!AA295)</f>
        <v/>
      </c>
      <c r="U295" s="5" t="str">
        <f>IF(T295="", "", VLOOKUP(T295, 'CWM &amp; Location'!B:D, 3, FALSE))</f>
        <v/>
      </c>
      <c r="V295" s="5" t="str">
        <f>IF('Master List'!AB295="", "", 'Master List'!AB295)</f>
        <v/>
      </c>
      <c r="W295" s="5" t="str">
        <f>IF('Master List'!AC295="", "", 'Master List'!AC295)</f>
        <v/>
      </c>
      <c r="X295" s="5" t="str">
        <f>IF('Master List'!AF295="", "Supervisor to be confirmed", 'Master List'!AF295)</f>
        <v>Supervisor to be confirmed</v>
      </c>
      <c r="Y295" s="3" t="str">
        <f>'Master List'!AI295</f>
        <v>Site to be confirmed</v>
      </c>
      <c r="Z295" s="3" t="str">
        <f>VLOOKUP(Y295, 'CWM &amp; Location'!B:D, 3, FALSE)</f>
        <v>Site To Be Confirmed</v>
      </c>
      <c r="AA295" s="3" t="str">
        <f>IF('Master List'!AK295="", 'Master List'!AJ295, CONCATENATE('Master List'!AJ295, " / ", 'Master List'!AK295))</f>
        <v>Specialty to be confirmed</v>
      </c>
      <c r="AB295" s="3" t="str">
        <f>'Master List'!AL295</f>
        <v>Supervisor to be confirmed</v>
      </c>
      <c r="AC295" s="3" t="str">
        <f>'Master List'!AO295</f>
        <v>Royal Glamorgan Hospital</v>
      </c>
      <c r="AD295" s="5" t="str">
        <f>VLOOKUP(AC295, 'CWM &amp; Location'!B:D, 3, FALSE)</f>
        <v>Pontyclun</v>
      </c>
      <c r="AE295" s="3" t="str">
        <f>IF('Master List'!AQ295="", 'Master List'!AP295, CONCATENATE('Master List'!AP295, " / ", 'Master List'!AQ295))</f>
        <v>Ophthalmology</v>
      </c>
      <c r="AF295" s="3" t="str">
        <f>'Master List'!AR295</f>
        <v>Mr Ankur Das</v>
      </c>
      <c r="AG295" s="3" t="str">
        <f>'Master List'!AU295</f>
        <v>Prince Charles Hospital / Royal Glamorgan Hospital</v>
      </c>
      <c r="AH295" s="3" t="str">
        <f>VLOOKUP(AG295, 'CWM &amp; Location'!B:D, 3, FALSE)</f>
        <v>Merthyr Tydfil / Llantrisant</v>
      </c>
      <c r="AI295" s="3" t="str">
        <f>IF('Master List'!AW295="", 'Master List'!AV295, CONCATENATE('Master List'!AV295, " / ", 'Master List'!AW295))</f>
        <v>Paediatrics</v>
      </c>
      <c r="AJ295" s="3" t="str">
        <f>'Master List'!AX295</f>
        <v>Dr Iyad Al-Muzaffar</v>
      </c>
      <c r="AK295" s="5" t="str">
        <f>IF('Master List'!BA295="", "", 'Master List'!BA295)</f>
        <v/>
      </c>
      <c r="AL295" s="5" t="str">
        <f>IF(AK295="", "", VLOOKUP(AK295, 'CWM &amp; Location'!B:D, 3, FALSE))</f>
        <v/>
      </c>
      <c r="AM295" s="5" t="str">
        <f>IF('Master List'!BB295="", "", 'Master List'!BB295)</f>
        <v/>
      </c>
      <c r="AN295" s="5" t="str">
        <f>IF('Master List'!BC295="", "", 'Master List'!BC295)</f>
        <v/>
      </c>
    </row>
    <row r="296" spans="1:40" ht="29.25" customHeight="1" x14ac:dyDescent="0.25">
      <c r="A296" s="3" t="str">
        <f>'Master List'!A296</f>
        <v>FP</v>
      </c>
      <c r="B296" s="3" t="str">
        <f>'Master List'!D296</f>
        <v>FP/7A5S/099a</v>
      </c>
      <c r="C296" s="3" t="str">
        <f>'Master List'!E296</f>
        <v>WAL/FP/099a</v>
      </c>
      <c r="D296" s="4">
        <v>1</v>
      </c>
      <c r="E296" s="71" t="str">
        <f>CONCATENATE("F1: ",J296,", ",N296,", ",R296,IF(V296="","",", "),IF(V296="","",V296),IF(V296="",""," ("),IF(V296="","",'Master List'!B296),IF(V296="","",")")," | F2: ",AA296,", ",AE296,", ",AI296,IF(AM296="","",", "),IF(AM296="","",AM296),IF(AM296="",""," ("),IF(AM296="","",'Master List'!C296),IF(AM296="","",")"))</f>
        <v>F1: General Surgery, General (Internal) Medicine / Rheumatology, General (Internal) Medicine | F2: Specialty to be confirmed, Specialty to be confirmed, Specialty to be confirmed</v>
      </c>
      <c r="F296" s="5" t="str">
        <f>'Master List'!H296</f>
        <v>Cwm Taf Morgannwg Local University Health Board</v>
      </c>
      <c r="G296" s="5" t="str">
        <f>'Master List'!F296</f>
        <v xml:space="preserve">Mr Parin Shah </v>
      </c>
      <c r="H296" s="3" t="str">
        <f>'Master List'!I296</f>
        <v>Royal Glamorgan Hospital</v>
      </c>
      <c r="I296" s="3" t="str">
        <f>VLOOKUP(H296, 'CWM &amp; Location'!B:D, 3, FALSE)</f>
        <v>Pontyclun</v>
      </c>
      <c r="J296" s="3" t="str">
        <f>IF('Master List'!K296="", 'Master List'!J296, CONCATENATE('Master List'!J296, " / ", 'Master List'!K296))</f>
        <v>General Surgery</v>
      </c>
      <c r="K296" s="3" t="str">
        <f>'Master List'!L296</f>
        <v xml:space="preserve">Mr Parin Shah </v>
      </c>
      <c r="L296" s="3" t="str">
        <f>'Master List'!O296</f>
        <v>Royal Glamorgan Hospital / Dewi Sant Hospital</v>
      </c>
      <c r="M296" s="3" t="str">
        <f>VLOOKUP(L296, 'CWM &amp; Location'!B:D, 3, FALSE)</f>
        <v>Pontyclun / Pontypridd</v>
      </c>
      <c r="N296" s="3" t="str">
        <f>IF('Master List'!Q296="", 'Master List'!P296, CONCATENATE('Master List'!P296, " / ", 'Master List'!Q296))</f>
        <v>General (Internal) Medicine / Rheumatology</v>
      </c>
      <c r="O296" s="3" t="str">
        <f>'Master List'!R296</f>
        <v xml:space="preserve">Dr Ceril Rhys-Dillon </v>
      </c>
      <c r="P296" s="3" t="str">
        <f>'Master List'!U296</f>
        <v>Royal Glamorgan Hospital</v>
      </c>
      <c r="Q296" s="3" t="str">
        <f>VLOOKUP(P296, 'CWM &amp; Location'!B:D, 3, FALSE)</f>
        <v>Pontyclun</v>
      </c>
      <c r="R296" s="3" t="str">
        <f>IF('Master List'!W296="", 'Master List'!V296, CONCATENATE('Master List'!V296, " / ", 'Master List'!W296))</f>
        <v>General (Internal) Medicine</v>
      </c>
      <c r="S296" s="3" t="str">
        <f>'Master List'!X296</f>
        <v xml:space="preserve">Dr Sally-Ann Price </v>
      </c>
      <c r="T296" s="5" t="str">
        <f>IF('Master List'!AA296="", "", 'Master List'!AA296)</f>
        <v/>
      </c>
      <c r="U296" s="5" t="str">
        <f>IF(T296="", "", VLOOKUP(T296, 'CWM &amp; Location'!B:D, 3, FALSE))</f>
        <v/>
      </c>
      <c r="V296" s="5" t="str">
        <f>IF('Master List'!AB296="", "", 'Master List'!AB296)</f>
        <v/>
      </c>
      <c r="W296" s="5" t="str">
        <f>IF('Master List'!AC296="", "", 'Master List'!AC296)</f>
        <v/>
      </c>
      <c r="X296" s="5" t="str">
        <f>IF('Master List'!AF296="", "Supervisor to be confirmed", 'Master List'!AF296)</f>
        <v>Supervisor to be confirmed</v>
      </c>
      <c r="Y296" s="3" t="str">
        <f>'Master List'!AI296</f>
        <v>Site to be confirmed</v>
      </c>
      <c r="Z296" s="3" t="str">
        <f>VLOOKUP(Y296, 'CWM &amp; Location'!B:D, 3, FALSE)</f>
        <v>Site To Be Confirmed</v>
      </c>
      <c r="AA296" s="3" t="str">
        <f>IF('Master List'!AK296="", 'Master List'!AJ296, CONCATENATE('Master List'!AJ296, " / ", 'Master List'!AK296))</f>
        <v>Specialty to be confirmed</v>
      </c>
      <c r="AB296" s="3" t="str">
        <f>'Master List'!AL296</f>
        <v>Supervisor to be confirmed</v>
      </c>
      <c r="AC296" s="3" t="str">
        <f>'Master List'!AO296</f>
        <v>Site to be confirmed</v>
      </c>
      <c r="AD296" s="5" t="str">
        <f>VLOOKUP(AC296, 'CWM &amp; Location'!B:D, 3, FALSE)</f>
        <v>Site To Be Confirmed</v>
      </c>
      <c r="AE296" s="3" t="str">
        <f>IF('Master List'!AQ296="", 'Master List'!AP296, CONCATENATE('Master List'!AP296, " / ", 'Master List'!AQ296))</f>
        <v>Specialty to be confirmed</v>
      </c>
      <c r="AF296" s="3" t="str">
        <f>'Master List'!AR296</f>
        <v>Supervisor to be confirmed</v>
      </c>
      <c r="AG296" s="3" t="str">
        <f>'Master List'!AU296</f>
        <v>Site to be confirmed</v>
      </c>
      <c r="AH296" s="3" t="str">
        <f>VLOOKUP(AG296, 'CWM &amp; Location'!B:D, 3, FALSE)</f>
        <v>Site To Be Confirmed</v>
      </c>
      <c r="AI296" s="3" t="str">
        <f>IF('Master List'!AW296="", 'Master List'!AV296, CONCATENATE('Master List'!AV296, " / ", 'Master List'!AW296))</f>
        <v>Specialty to be confirmed</v>
      </c>
      <c r="AJ296" s="3" t="str">
        <f>'Master List'!AX296</f>
        <v>Supervisor to be confirmed</v>
      </c>
      <c r="AK296" s="5" t="str">
        <f>IF('Master List'!BA296="", "", 'Master List'!BA296)</f>
        <v/>
      </c>
      <c r="AL296" s="5" t="str">
        <f>IF(AK296="", "", VLOOKUP(AK296, 'CWM &amp; Location'!B:D, 3, FALSE))</f>
        <v/>
      </c>
      <c r="AM296" s="5" t="str">
        <f>IF('Master List'!BB296="", "", 'Master List'!BB296)</f>
        <v/>
      </c>
      <c r="AN296" s="5" t="str">
        <f>IF('Master List'!BC296="", "", 'Master List'!BC296)</f>
        <v/>
      </c>
    </row>
    <row r="297" spans="1:40" ht="29.25" customHeight="1" x14ac:dyDescent="0.25">
      <c r="A297" s="3" t="str">
        <f>'Master List'!A297</f>
        <v>FP</v>
      </c>
      <c r="B297" s="3" t="str">
        <f>'Master List'!D297</f>
        <v>FP/7A5S/099b</v>
      </c>
      <c r="C297" s="3" t="str">
        <f>'Master List'!E297</f>
        <v>WAL/FP/099b</v>
      </c>
      <c r="D297" s="4">
        <v>1</v>
      </c>
      <c r="E297" s="71" t="str">
        <f>CONCATENATE("F1: ",J297,", ",N297,", ",R297,IF(V297="","",", "),IF(V297="","",V297),IF(V297="",""," ("),IF(V297="","",'Master List'!B297),IF(V297="","",")")," | F2: ",AA297,", ",AE297,", ",AI297,IF(AM297="","",", "),IF(AM297="","",AM297),IF(AM297="",""," ("),IF(AM297="","",'Master List'!C297),IF(AM297="","",")"))</f>
        <v>F1: General (Internal) Medicine, General Surgery, General (Internal) Medicine / Rheumatology | F2: Specialty to be confirmed, Specialty to be confirmed, Specialty to be confirmed</v>
      </c>
      <c r="F297" s="5" t="str">
        <f>'Master List'!H297</f>
        <v>Cwm Taf Morgannwg Local University Health Board</v>
      </c>
      <c r="G297" s="5" t="str">
        <f>'Master List'!F297</f>
        <v xml:space="preserve">Dr Sally-Ann Price </v>
      </c>
      <c r="H297" s="3" t="str">
        <f>'Master List'!I297</f>
        <v>Royal Glamorgan Hospital</v>
      </c>
      <c r="I297" s="3" t="str">
        <f>VLOOKUP(H297, 'CWM &amp; Location'!B:D, 3, FALSE)</f>
        <v>Pontyclun</v>
      </c>
      <c r="J297" s="3" t="str">
        <f>IF('Master List'!K297="", 'Master List'!J297, CONCATENATE('Master List'!J297, " / ", 'Master List'!K297))</f>
        <v>General (Internal) Medicine</v>
      </c>
      <c r="K297" s="3" t="str">
        <f>'Master List'!L297</f>
        <v xml:space="preserve">Dr Sally-Ann Price </v>
      </c>
      <c r="L297" s="3" t="str">
        <f>'Master List'!O297</f>
        <v>Royal Glamorgan Hospital</v>
      </c>
      <c r="M297" s="3" t="str">
        <f>VLOOKUP(L297, 'CWM &amp; Location'!B:D, 3, FALSE)</f>
        <v>Pontyclun</v>
      </c>
      <c r="N297" s="3" t="str">
        <f>IF('Master List'!Q297="", 'Master List'!P297, CONCATENATE('Master List'!P297, " / ", 'Master List'!Q297))</f>
        <v>General Surgery</v>
      </c>
      <c r="O297" s="3" t="str">
        <f>'Master List'!R297</f>
        <v xml:space="preserve">Mr Parin Shah </v>
      </c>
      <c r="P297" s="3" t="str">
        <f>'Master List'!U297</f>
        <v>Royal Glamorgan Hospital / Dewi Sant Hospital</v>
      </c>
      <c r="Q297" s="3" t="str">
        <f>VLOOKUP(P297, 'CWM &amp; Location'!B:D, 3, FALSE)</f>
        <v>Pontyclun / Pontypridd</v>
      </c>
      <c r="R297" s="3" t="str">
        <f>IF('Master List'!W297="", 'Master List'!V297, CONCATENATE('Master List'!V297, " / ", 'Master List'!W297))</f>
        <v>General (Internal) Medicine / Rheumatology</v>
      </c>
      <c r="S297" s="3" t="str">
        <f>'Master List'!X297</f>
        <v xml:space="preserve">Dr Ceril Rhys-Dillon </v>
      </c>
      <c r="T297" s="5" t="str">
        <f>IF('Master List'!AA297="", "", 'Master List'!AA297)</f>
        <v/>
      </c>
      <c r="U297" s="5" t="str">
        <f>IF(T297="", "", VLOOKUP(T297, 'CWM &amp; Location'!B:D, 3, FALSE))</f>
        <v/>
      </c>
      <c r="V297" s="5" t="str">
        <f>IF('Master List'!AB297="", "", 'Master List'!AB297)</f>
        <v/>
      </c>
      <c r="W297" s="5" t="str">
        <f>IF('Master List'!AC297="", "", 'Master List'!AC297)</f>
        <v/>
      </c>
      <c r="X297" s="5" t="str">
        <f>IF('Master List'!AF297="", "Supervisor to be confirmed", 'Master List'!AF297)</f>
        <v>Supervisor to be confirmed</v>
      </c>
      <c r="Y297" s="3" t="str">
        <f>'Master List'!AI297</f>
        <v>Site to be confirmed</v>
      </c>
      <c r="Z297" s="3" t="str">
        <f>VLOOKUP(Y297, 'CWM &amp; Location'!B:D, 3, FALSE)</f>
        <v>Site To Be Confirmed</v>
      </c>
      <c r="AA297" s="3" t="str">
        <f>IF('Master List'!AK297="", 'Master List'!AJ297, CONCATENATE('Master List'!AJ297, " / ", 'Master List'!AK297))</f>
        <v>Specialty to be confirmed</v>
      </c>
      <c r="AB297" s="3" t="str">
        <f>'Master List'!AL297</f>
        <v>Supervisor to be confirmed</v>
      </c>
      <c r="AC297" s="3" t="str">
        <f>'Master List'!AO297</f>
        <v>Site to be confirmed</v>
      </c>
      <c r="AD297" s="5" t="str">
        <f>VLOOKUP(AC297, 'CWM &amp; Location'!B:D, 3, FALSE)</f>
        <v>Site To Be Confirmed</v>
      </c>
      <c r="AE297" s="3" t="str">
        <f>IF('Master List'!AQ297="", 'Master List'!AP297, CONCATENATE('Master List'!AP297, " / ", 'Master List'!AQ297))</f>
        <v>Specialty to be confirmed</v>
      </c>
      <c r="AF297" s="3" t="str">
        <f>'Master List'!AR297</f>
        <v>Supervisor to be confirmed</v>
      </c>
      <c r="AG297" s="3" t="str">
        <f>'Master List'!AU297</f>
        <v>Site to be confirmed</v>
      </c>
      <c r="AH297" s="3" t="str">
        <f>VLOOKUP(AG297, 'CWM &amp; Location'!B:D, 3, FALSE)</f>
        <v>Site To Be Confirmed</v>
      </c>
      <c r="AI297" s="3" t="str">
        <f>IF('Master List'!AW297="", 'Master List'!AV297, CONCATENATE('Master List'!AV297, " / ", 'Master List'!AW297))</f>
        <v>Specialty to be confirmed</v>
      </c>
      <c r="AJ297" s="3" t="str">
        <f>'Master List'!AX297</f>
        <v>Supervisor to be confirmed</v>
      </c>
      <c r="AK297" s="5" t="str">
        <f>IF('Master List'!BA297="", "", 'Master List'!BA297)</f>
        <v/>
      </c>
      <c r="AL297" s="5" t="str">
        <f>IF(AK297="", "", VLOOKUP(AK297, 'CWM &amp; Location'!B:D, 3, FALSE))</f>
        <v/>
      </c>
      <c r="AM297" s="5" t="str">
        <f>IF('Master List'!BB297="", "", 'Master List'!BB297)</f>
        <v/>
      </c>
      <c r="AN297" s="5" t="str">
        <f>IF('Master List'!BC297="", "", 'Master List'!BC297)</f>
        <v/>
      </c>
    </row>
    <row r="298" spans="1:40" ht="29.25" customHeight="1" x14ac:dyDescent="0.25">
      <c r="A298" s="3" t="str">
        <f>'Master List'!A298</f>
        <v>FP</v>
      </c>
      <c r="B298" s="3" t="str">
        <f>'Master List'!D298</f>
        <v>FP/7A5S/099c</v>
      </c>
      <c r="C298" s="3" t="str">
        <f>'Master List'!E298</f>
        <v>WAL/FP/099c</v>
      </c>
      <c r="D298" s="4">
        <v>1</v>
      </c>
      <c r="E298" s="71" t="str">
        <f>CONCATENATE("F1: ",J298,", ",N298,", ",R298,IF(V298="","",", "),IF(V298="","",V298),IF(V298="",""," ("),IF(V298="","",'Master List'!B298),IF(V298="","",")")," | F2: ",AA298,", ",AE298,", ",AI298,IF(AM298="","",", "),IF(AM298="","",AM298),IF(AM298="",""," ("),IF(AM298="","",'Master List'!C298),IF(AM298="","",")"))</f>
        <v>F1: General (Internal) Medicine / Rheumatology, General (Internal) Medicine, General Surgery | F2: Specialty to be confirmed, Specialty to be confirmed, Specialty to be confirmed</v>
      </c>
      <c r="F298" s="5" t="str">
        <f>'Master List'!H298</f>
        <v>Cwm Taf Morgannwg Local University Health Board</v>
      </c>
      <c r="G298" s="5" t="str">
        <f>'Master List'!F298</f>
        <v xml:space="preserve">Dr Ceril Rhys-Dillon </v>
      </c>
      <c r="H298" s="3" t="str">
        <f>'Master List'!I298</f>
        <v>Royal Glamorgan Hospital / Dewi Sant Hospital</v>
      </c>
      <c r="I298" s="3" t="str">
        <f>VLOOKUP(H298, 'CWM &amp; Location'!B:D, 3, FALSE)</f>
        <v>Pontyclun / Pontypridd</v>
      </c>
      <c r="J298" s="3" t="str">
        <f>IF('Master List'!K298="", 'Master List'!J298, CONCATENATE('Master List'!J298, " / ", 'Master List'!K298))</f>
        <v>General (Internal) Medicine / Rheumatology</v>
      </c>
      <c r="K298" s="3" t="str">
        <f>'Master List'!L298</f>
        <v xml:space="preserve">Dr Ceril Rhys-Dillon </v>
      </c>
      <c r="L298" s="3" t="str">
        <f>'Master List'!O298</f>
        <v>Royal Glamorgan Hospital</v>
      </c>
      <c r="M298" s="3" t="str">
        <f>VLOOKUP(L298, 'CWM &amp; Location'!B:D, 3, FALSE)</f>
        <v>Pontyclun</v>
      </c>
      <c r="N298" s="3" t="str">
        <f>IF('Master List'!Q298="", 'Master List'!P298, CONCATENATE('Master List'!P298, " / ", 'Master List'!Q298))</f>
        <v>General (Internal) Medicine</v>
      </c>
      <c r="O298" s="3" t="str">
        <f>'Master List'!R298</f>
        <v xml:space="preserve">Dr Sally-Ann Price </v>
      </c>
      <c r="P298" s="3" t="str">
        <f>'Master List'!U298</f>
        <v>Royal Glamorgan Hospital</v>
      </c>
      <c r="Q298" s="3" t="str">
        <f>VLOOKUP(P298, 'CWM &amp; Location'!B:D, 3, FALSE)</f>
        <v>Pontyclun</v>
      </c>
      <c r="R298" s="3" t="str">
        <f>IF('Master List'!W298="", 'Master List'!V298, CONCATENATE('Master List'!V298, " / ", 'Master List'!W298))</f>
        <v>General Surgery</v>
      </c>
      <c r="S298" s="3" t="str">
        <f>'Master List'!X298</f>
        <v xml:space="preserve">Mr Parin Shah </v>
      </c>
      <c r="T298" s="5" t="str">
        <f>IF('Master List'!AA298="", "", 'Master List'!AA298)</f>
        <v/>
      </c>
      <c r="U298" s="5" t="str">
        <f>IF(T298="", "", VLOOKUP(T298, 'CWM &amp; Location'!B:D, 3, FALSE))</f>
        <v/>
      </c>
      <c r="V298" s="5" t="str">
        <f>IF('Master List'!AB298="", "", 'Master List'!AB298)</f>
        <v/>
      </c>
      <c r="W298" s="5" t="str">
        <f>IF('Master List'!AC298="", "", 'Master List'!AC298)</f>
        <v/>
      </c>
      <c r="X298" s="5" t="str">
        <f>IF('Master List'!AF298="", "Supervisor to be confirmed", 'Master List'!AF298)</f>
        <v>Supervisor to be confirmed</v>
      </c>
      <c r="Y298" s="3" t="str">
        <f>'Master List'!AI298</f>
        <v>Site to be confirmed</v>
      </c>
      <c r="Z298" s="3" t="str">
        <f>VLOOKUP(Y298, 'CWM &amp; Location'!B:D, 3, FALSE)</f>
        <v>Site To Be Confirmed</v>
      </c>
      <c r="AA298" s="3" t="str">
        <f>IF('Master List'!AK298="", 'Master List'!AJ298, CONCATENATE('Master List'!AJ298, " / ", 'Master List'!AK298))</f>
        <v>Specialty to be confirmed</v>
      </c>
      <c r="AB298" s="3" t="str">
        <f>'Master List'!AL298</f>
        <v>Supervisor to be confirmed</v>
      </c>
      <c r="AC298" s="3" t="str">
        <f>'Master List'!AO298</f>
        <v>Site to be confirmed</v>
      </c>
      <c r="AD298" s="5" t="str">
        <f>VLOOKUP(AC298, 'CWM &amp; Location'!B:D, 3, FALSE)</f>
        <v>Site To Be Confirmed</v>
      </c>
      <c r="AE298" s="3" t="str">
        <f>IF('Master List'!AQ298="", 'Master List'!AP298, CONCATENATE('Master List'!AP298, " / ", 'Master List'!AQ298))</f>
        <v>Specialty to be confirmed</v>
      </c>
      <c r="AF298" s="3" t="str">
        <f>'Master List'!AR298</f>
        <v>Supervisor to be confirmed</v>
      </c>
      <c r="AG298" s="3" t="str">
        <f>'Master List'!AU298</f>
        <v>Site to be confirmed</v>
      </c>
      <c r="AH298" s="3" t="str">
        <f>VLOOKUP(AG298, 'CWM &amp; Location'!B:D, 3, FALSE)</f>
        <v>Site To Be Confirmed</v>
      </c>
      <c r="AI298" s="3" t="str">
        <f>IF('Master List'!AW298="", 'Master List'!AV298, CONCATENATE('Master List'!AV298, " / ", 'Master List'!AW298))</f>
        <v>Specialty to be confirmed</v>
      </c>
      <c r="AJ298" s="3" t="str">
        <f>'Master List'!AX298</f>
        <v>Supervisor to be confirmed</v>
      </c>
      <c r="AK298" s="5" t="str">
        <f>IF('Master List'!BA298="", "", 'Master List'!BA298)</f>
        <v/>
      </c>
      <c r="AL298" s="5" t="str">
        <f>IF(AK298="", "", VLOOKUP(AK298, 'CWM &amp; Location'!B:D, 3, FALSE))</f>
        <v/>
      </c>
      <c r="AM298" s="5" t="str">
        <f>IF('Master List'!BB298="", "", 'Master List'!BB298)</f>
        <v/>
      </c>
      <c r="AN298" s="5" t="str">
        <f>IF('Master List'!BC298="", "", 'Master List'!BC298)</f>
        <v/>
      </c>
    </row>
    <row r="299" spans="1:40" ht="29.25" customHeight="1" x14ac:dyDescent="0.25">
      <c r="A299" s="3" t="str">
        <f>'Master List'!A299</f>
        <v>FP</v>
      </c>
      <c r="B299" s="3" t="str">
        <f>'Master List'!D299</f>
        <v>FP/7A3/100a</v>
      </c>
      <c r="C299" s="3" t="str">
        <f>'Master List'!E299</f>
        <v>WAL/FP/100a</v>
      </c>
      <c r="D299" s="4">
        <v>1</v>
      </c>
      <c r="E299" s="71" t="str">
        <f>CONCATENATE("F1: ",J299,", ",N299,", ",R299,IF(V299="","",", "),IF(V299="","",V299),IF(V299="",""," ("),IF(V299="","",'Master List'!B299),IF(V299="","",")")," | F2: ",AA299,", ",AE299,", ",AI299,IF(AM299="","",", "),IF(AM299="","",AM299),IF(AM299="",""," ("),IF(AM299="","",'Master List'!C299),IF(AM299="","",")"))</f>
        <v>F1: General (Internal) Medicine / Gastroenterology, General Surgery / Vascular Surgery, General (Internal) Medicine / Respiratory Medicine | F2: General Practice, General Surgery / Colorectal Surgery, Paediatrics</v>
      </c>
      <c r="F299" s="5" t="str">
        <f>'Master List'!H299</f>
        <v>Swansea Bay Local University Health Board</v>
      </c>
      <c r="G299" s="5" t="str">
        <f>'Master List'!F299</f>
        <v xml:space="preserve">Dr Linzi Thomas </v>
      </c>
      <c r="H299" s="3" t="str">
        <f>'Master List'!I299</f>
        <v>Morriston Hospital</v>
      </c>
      <c r="I299" s="3" t="str">
        <f>VLOOKUP(H299, 'CWM &amp; Location'!B:D, 3, FALSE)</f>
        <v>Swansea</v>
      </c>
      <c r="J299" s="3" t="str">
        <f>IF('Master List'!K299="", 'Master List'!J299, CONCATENATE('Master List'!J299, " / ", 'Master List'!K299))</f>
        <v>General (Internal) Medicine / Gastroenterology</v>
      </c>
      <c r="K299" s="3" t="str">
        <f>'Master List'!L299</f>
        <v xml:space="preserve">Dr Linzi Thomas </v>
      </c>
      <c r="L299" s="3" t="str">
        <f>'Master List'!O299</f>
        <v>Morriston Hospital</v>
      </c>
      <c r="M299" s="3" t="str">
        <f>VLOOKUP(L299, 'CWM &amp; Location'!B:D, 3, FALSE)</f>
        <v>Swansea</v>
      </c>
      <c r="N299" s="3" t="str">
        <f>IF('Master List'!Q299="", 'Master List'!P299, CONCATENATE('Master List'!P299, " / ", 'Master List'!Q299))</f>
        <v>General Surgery / Vascular Surgery</v>
      </c>
      <c r="O299" s="3" t="str">
        <f>'Master List'!R299</f>
        <v xml:space="preserve">Mr Justin Woolgar </v>
      </c>
      <c r="P299" s="3" t="str">
        <f>'Master List'!U299</f>
        <v>Morriston Hospital</v>
      </c>
      <c r="Q299" s="3" t="str">
        <f>VLOOKUP(P299, 'CWM &amp; Location'!B:D, 3, FALSE)</f>
        <v>Swansea</v>
      </c>
      <c r="R299" s="3" t="str">
        <f>IF('Master List'!W299="", 'Master List'!V299, CONCATENATE('Master List'!V299, " / ", 'Master List'!W299))</f>
        <v>General (Internal) Medicine / Respiratory Medicine</v>
      </c>
      <c r="S299" s="3" t="str">
        <f>'Master List'!X299</f>
        <v xml:space="preserve">Dr Rhian Finn </v>
      </c>
      <c r="T299" s="5" t="str">
        <f>IF('Master List'!AA299="", "", 'Master List'!AA299)</f>
        <v/>
      </c>
      <c r="U299" s="5" t="str">
        <f>IF(T299="", "", VLOOKUP(T299, 'CWM &amp; Location'!B:D, 3, FALSE))</f>
        <v/>
      </c>
      <c r="V299" s="5" t="str">
        <f>IF('Master List'!AB299="", "", 'Master List'!AB299)</f>
        <v/>
      </c>
      <c r="W299" s="5" t="str">
        <f>IF('Master List'!AC299="", "", 'Master List'!AC299)</f>
        <v/>
      </c>
      <c r="X299" s="5" t="str">
        <f>IF('Master List'!AF299="", "Supervisor to be confirmed", 'Master List'!AF299)</f>
        <v>Dr Richard Gibby</v>
      </c>
      <c r="Y299" s="3" t="str">
        <f>'Master List'!AI299</f>
        <v>Sketty &amp; Killay Surgeries</v>
      </c>
      <c r="Z299" s="3" t="str">
        <f>VLOOKUP(Y299, 'CWM &amp; Location'!B:D, 3, FALSE)</f>
        <v>Swansea</v>
      </c>
      <c r="AA299" s="3" t="str">
        <f>IF('Master List'!AK299="", 'Master List'!AJ299, CONCATENATE('Master List'!AJ299, " / ", 'Master List'!AK299))</f>
        <v>General Practice</v>
      </c>
      <c r="AB299" s="3" t="str">
        <f>'Master List'!AL299</f>
        <v>Dr Richard Gibby</v>
      </c>
      <c r="AC299" s="3" t="str">
        <f>'Master List'!AO299</f>
        <v>Morriston Hospital</v>
      </c>
      <c r="AD299" s="5" t="str">
        <f>VLOOKUP(AC299, 'CWM &amp; Location'!B:D, 3, FALSE)</f>
        <v>Swansea</v>
      </c>
      <c r="AE299" s="3" t="str">
        <f>IF('Master List'!AQ299="", 'Master List'!AP299, CONCATENATE('Master List'!AP299, " / ", 'Master List'!AQ299))</f>
        <v>General Surgery / Colorectal Surgery</v>
      </c>
      <c r="AF299" s="3" t="str">
        <f>'Master List'!AR299</f>
        <v>Mr Mark Davies</v>
      </c>
      <c r="AG299" s="3" t="str">
        <f>'Master List'!AU299</f>
        <v>Morriston Hospital</v>
      </c>
      <c r="AH299" s="3" t="str">
        <f>VLOOKUP(AG299, 'CWM &amp; Location'!B:D, 3, FALSE)</f>
        <v>Swansea</v>
      </c>
      <c r="AI299" s="3" t="str">
        <f>IF('Master List'!AW299="", 'Master List'!AV299, CONCATENATE('Master List'!AV299, " / ", 'Master List'!AW299))</f>
        <v>Paediatrics</v>
      </c>
      <c r="AJ299" s="3" t="str">
        <f>'Master List'!AX299</f>
        <v>Dr Gareth Thomas</v>
      </c>
      <c r="AK299" s="5" t="str">
        <f>IF('Master List'!BA299="", "", 'Master List'!BA299)</f>
        <v/>
      </c>
      <c r="AL299" s="5" t="str">
        <f>IF(AK299="", "", VLOOKUP(AK299, 'CWM &amp; Location'!B:D, 3, FALSE))</f>
        <v/>
      </c>
      <c r="AM299" s="5" t="str">
        <f>IF('Master List'!BB299="", "", 'Master List'!BB299)</f>
        <v/>
      </c>
      <c r="AN299" s="5" t="str">
        <f>IF('Master List'!BC299="", "", 'Master List'!BC299)</f>
        <v/>
      </c>
    </row>
    <row r="300" spans="1:40" ht="29.25" customHeight="1" x14ac:dyDescent="0.25">
      <c r="A300" s="3" t="str">
        <f>'Master List'!A300</f>
        <v>FP</v>
      </c>
      <c r="B300" s="3" t="str">
        <f>'Master List'!D300</f>
        <v>FP/7A3/100b</v>
      </c>
      <c r="C300" s="3" t="str">
        <f>'Master List'!E300</f>
        <v>WAL/FP/100b</v>
      </c>
      <c r="D300" s="4">
        <v>1</v>
      </c>
      <c r="E300" s="71" t="str">
        <f>CONCATENATE("F1: ",J300,", ",N300,", ",R300,IF(V300="","",", "),IF(V300="","",V300),IF(V300="",""," ("),IF(V300="","",'Master List'!B300),IF(V300="","",")")," | F2: ",AA300,", ",AE300,", ",AI300,IF(AM300="","",", "),IF(AM300="","",AM300),IF(AM300="",""," ("),IF(AM300="","",'Master List'!C300),IF(AM300="","",")"))</f>
        <v>F1: General (Internal) Medicine / Respiratory Medicine, General (Internal) Medicine / Gastroenterology, General Surgery / Vascular Surgery | F2: Paediatrics, General Practice, General Surgery / Colorectal Surgery</v>
      </c>
      <c r="F300" s="5" t="str">
        <f>'Master List'!H300</f>
        <v>Swansea Bay Local University Health Board</v>
      </c>
      <c r="G300" s="5" t="str">
        <f>'Master List'!F300</f>
        <v xml:space="preserve">Dr Rhian Finn </v>
      </c>
      <c r="H300" s="3" t="str">
        <f>'Master List'!I300</f>
        <v>Morriston Hospital</v>
      </c>
      <c r="I300" s="3" t="str">
        <f>VLOOKUP(H300, 'CWM &amp; Location'!B:D, 3, FALSE)</f>
        <v>Swansea</v>
      </c>
      <c r="J300" s="3" t="str">
        <f>IF('Master List'!K300="", 'Master List'!J300, CONCATENATE('Master List'!J300, " / ", 'Master List'!K300))</f>
        <v>General (Internal) Medicine / Respiratory Medicine</v>
      </c>
      <c r="K300" s="3" t="str">
        <f>'Master List'!L300</f>
        <v xml:space="preserve">Dr Rhian Finn </v>
      </c>
      <c r="L300" s="3" t="str">
        <f>'Master List'!O300</f>
        <v>Morriston Hospital</v>
      </c>
      <c r="M300" s="3" t="str">
        <f>VLOOKUP(L300, 'CWM &amp; Location'!B:D, 3, FALSE)</f>
        <v>Swansea</v>
      </c>
      <c r="N300" s="3" t="str">
        <f>IF('Master List'!Q300="", 'Master List'!P300, CONCATENATE('Master List'!P300, " / ", 'Master List'!Q300))</f>
        <v>General (Internal) Medicine / Gastroenterology</v>
      </c>
      <c r="O300" s="3" t="str">
        <f>'Master List'!R300</f>
        <v xml:space="preserve">Dr Linzi Thomas </v>
      </c>
      <c r="P300" s="3" t="str">
        <f>'Master List'!U300</f>
        <v>Morriston Hospital</v>
      </c>
      <c r="Q300" s="3" t="str">
        <f>VLOOKUP(P300, 'CWM &amp; Location'!B:D, 3, FALSE)</f>
        <v>Swansea</v>
      </c>
      <c r="R300" s="3" t="str">
        <f>IF('Master List'!W300="", 'Master List'!V300, CONCATENATE('Master List'!V300, " / ", 'Master List'!W300))</f>
        <v>General Surgery / Vascular Surgery</v>
      </c>
      <c r="S300" s="3" t="str">
        <f>'Master List'!X300</f>
        <v xml:space="preserve">Mr Justin Woolgar </v>
      </c>
      <c r="T300" s="5" t="str">
        <f>IF('Master List'!AA300="", "", 'Master List'!AA300)</f>
        <v/>
      </c>
      <c r="U300" s="5" t="str">
        <f>IF(T300="", "", VLOOKUP(T300, 'CWM &amp; Location'!B:D, 3, FALSE))</f>
        <v/>
      </c>
      <c r="V300" s="5" t="str">
        <f>IF('Master List'!AB300="", "", 'Master List'!AB300)</f>
        <v/>
      </c>
      <c r="W300" s="5" t="str">
        <f>IF('Master List'!AC300="", "", 'Master List'!AC300)</f>
        <v/>
      </c>
      <c r="X300" s="5" t="str">
        <f>IF('Master List'!AF300="", "Supervisor to be confirmed", 'Master List'!AF300)</f>
        <v>Dr Gareth Thomas</v>
      </c>
      <c r="Y300" s="3" t="str">
        <f>'Master List'!AI300</f>
        <v>Morriston Hospital</v>
      </c>
      <c r="Z300" s="3" t="str">
        <f>VLOOKUP(Y300, 'CWM &amp; Location'!B:D, 3, FALSE)</f>
        <v>Swansea</v>
      </c>
      <c r="AA300" s="3" t="str">
        <f>IF('Master List'!AK300="", 'Master List'!AJ300, CONCATENATE('Master List'!AJ300, " / ", 'Master List'!AK300))</f>
        <v>Paediatrics</v>
      </c>
      <c r="AB300" s="3" t="str">
        <f>'Master List'!AL300</f>
        <v>Dr Gareth Thomas</v>
      </c>
      <c r="AC300" s="3" t="str">
        <f>'Master List'!AO300</f>
        <v>Sketty &amp; Killay Surgeries</v>
      </c>
      <c r="AD300" s="5" t="str">
        <f>VLOOKUP(AC300, 'CWM &amp; Location'!B:D, 3, FALSE)</f>
        <v>Swansea</v>
      </c>
      <c r="AE300" s="3" t="str">
        <f>IF('Master List'!AQ300="", 'Master List'!AP300, CONCATENATE('Master List'!AP300, " / ", 'Master List'!AQ300))</f>
        <v>General Practice</v>
      </c>
      <c r="AF300" s="3" t="str">
        <f>'Master List'!AR300</f>
        <v>Dr Richard Gibby</v>
      </c>
      <c r="AG300" s="3" t="str">
        <f>'Master List'!AU300</f>
        <v>Morriston Hospital</v>
      </c>
      <c r="AH300" s="3" t="str">
        <f>VLOOKUP(AG300, 'CWM &amp; Location'!B:D, 3, FALSE)</f>
        <v>Swansea</v>
      </c>
      <c r="AI300" s="3" t="str">
        <f>IF('Master List'!AW300="", 'Master List'!AV300, CONCATENATE('Master List'!AV300, " / ", 'Master List'!AW300))</f>
        <v>General Surgery / Colorectal Surgery</v>
      </c>
      <c r="AJ300" s="3" t="str">
        <f>'Master List'!AX300</f>
        <v>Mr Mark Davies</v>
      </c>
      <c r="AK300" s="5" t="str">
        <f>IF('Master List'!BA300="", "", 'Master List'!BA300)</f>
        <v/>
      </c>
      <c r="AL300" s="5" t="str">
        <f>IF(AK300="", "", VLOOKUP(AK300, 'CWM &amp; Location'!B:D, 3, FALSE))</f>
        <v/>
      </c>
      <c r="AM300" s="5" t="str">
        <f>IF('Master List'!BB300="", "", 'Master List'!BB300)</f>
        <v/>
      </c>
      <c r="AN300" s="5" t="str">
        <f>IF('Master List'!BC300="", "", 'Master List'!BC300)</f>
        <v/>
      </c>
    </row>
    <row r="301" spans="1:40" ht="29.25" customHeight="1" x14ac:dyDescent="0.25">
      <c r="A301" s="3" t="str">
        <f>'Master List'!A301</f>
        <v>FP</v>
      </c>
      <c r="B301" s="3" t="str">
        <f>'Master List'!D301</f>
        <v>FP/7A3/100c</v>
      </c>
      <c r="C301" s="3" t="str">
        <f>'Master List'!E301</f>
        <v>WAL/FP/100c</v>
      </c>
      <c r="D301" s="4">
        <v>1</v>
      </c>
      <c r="E301" s="71" t="str">
        <f>CONCATENATE("F1: ",J301,", ",N301,", ",R301,IF(V301="","",", "),IF(V301="","",V301),IF(V301="",""," ("),IF(V301="","",'Master List'!B301),IF(V301="","",")")," | F2: ",AA301,", ",AE301,", ",AI301,IF(AM301="","",", "),IF(AM301="","",AM301),IF(AM301="",""," ("),IF(AM301="","",'Master List'!C301),IF(AM301="","",")"))</f>
        <v>F1: General Surgery / Vascular Surgery, General (Internal) Medicine / Respiratory Medicine, General (Internal) Medicine / Gastroenterology | F2: General Surgery / Colorectal Surgery, Paediatrics, General Practice</v>
      </c>
      <c r="F301" s="5" t="str">
        <f>'Master List'!H301</f>
        <v>Swansea Bay Local University Health Board</v>
      </c>
      <c r="G301" s="5" t="str">
        <f>'Master List'!F301</f>
        <v xml:space="preserve">Mr Justin Woolgar </v>
      </c>
      <c r="H301" s="3" t="str">
        <f>'Master List'!I301</f>
        <v>Morriston Hospital</v>
      </c>
      <c r="I301" s="3" t="str">
        <f>VLOOKUP(H301, 'CWM &amp; Location'!B:D, 3, FALSE)</f>
        <v>Swansea</v>
      </c>
      <c r="J301" s="3" t="str">
        <f>IF('Master List'!K301="", 'Master List'!J301, CONCATENATE('Master List'!J301, " / ", 'Master List'!K301))</f>
        <v>General Surgery / Vascular Surgery</v>
      </c>
      <c r="K301" s="3" t="str">
        <f>'Master List'!L301</f>
        <v xml:space="preserve">Mr Justin Woolgar </v>
      </c>
      <c r="L301" s="3" t="str">
        <f>'Master List'!O301</f>
        <v>Morriston Hospital</v>
      </c>
      <c r="M301" s="3" t="str">
        <f>VLOOKUP(L301, 'CWM &amp; Location'!B:D, 3, FALSE)</f>
        <v>Swansea</v>
      </c>
      <c r="N301" s="3" t="str">
        <f>IF('Master List'!Q301="", 'Master List'!P301, CONCATENATE('Master List'!P301, " / ", 'Master List'!Q301))</f>
        <v>General (Internal) Medicine / Respiratory Medicine</v>
      </c>
      <c r="O301" s="3" t="str">
        <f>'Master List'!R301</f>
        <v xml:space="preserve">Dr Rhian Finn </v>
      </c>
      <c r="P301" s="3" t="str">
        <f>'Master List'!U301</f>
        <v>Morriston Hospital</v>
      </c>
      <c r="Q301" s="3" t="str">
        <f>VLOOKUP(P301, 'CWM &amp; Location'!B:D, 3, FALSE)</f>
        <v>Swansea</v>
      </c>
      <c r="R301" s="3" t="str">
        <f>IF('Master List'!W301="", 'Master List'!V301, CONCATENATE('Master List'!V301, " / ", 'Master List'!W301))</f>
        <v>General (Internal) Medicine / Gastroenterology</v>
      </c>
      <c r="S301" s="3" t="str">
        <f>'Master List'!X301</f>
        <v xml:space="preserve">Dr Linzi Thomas </v>
      </c>
      <c r="T301" s="5" t="str">
        <f>IF('Master List'!AA301="", "", 'Master List'!AA301)</f>
        <v/>
      </c>
      <c r="U301" s="5" t="str">
        <f>IF(T301="", "", VLOOKUP(T301, 'CWM &amp; Location'!B:D, 3, FALSE))</f>
        <v/>
      </c>
      <c r="V301" s="5" t="str">
        <f>IF('Master List'!AB301="", "", 'Master List'!AB301)</f>
        <v/>
      </c>
      <c r="W301" s="5" t="str">
        <f>IF('Master List'!AC301="", "", 'Master List'!AC301)</f>
        <v/>
      </c>
      <c r="X301" s="5" t="str">
        <f>IF('Master List'!AF301="", "Supervisor to be confirmed", 'Master List'!AF301)</f>
        <v>Mr Mark Davies</v>
      </c>
      <c r="Y301" s="3" t="str">
        <f>'Master List'!AI301</f>
        <v>Morriston Hospital</v>
      </c>
      <c r="Z301" s="3" t="str">
        <f>VLOOKUP(Y301, 'CWM &amp; Location'!B:D, 3, FALSE)</f>
        <v>Swansea</v>
      </c>
      <c r="AA301" s="3" t="str">
        <f>IF('Master List'!AK301="", 'Master List'!AJ301, CONCATENATE('Master List'!AJ301, " / ", 'Master List'!AK301))</f>
        <v>General Surgery / Colorectal Surgery</v>
      </c>
      <c r="AB301" s="3" t="str">
        <f>'Master List'!AL301</f>
        <v>Mr Mark Davies</v>
      </c>
      <c r="AC301" s="3" t="str">
        <f>'Master List'!AO301</f>
        <v>Morriston Hospital</v>
      </c>
      <c r="AD301" s="5" t="str">
        <f>VLOOKUP(AC301, 'CWM &amp; Location'!B:D, 3, FALSE)</f>
        <v>Swansea</v>
      </c>
      <c r="AE301" s="3" t="str">
        <f>IF('Master List'!AQ301="", 'Master List'!AP301, CONCATENATE('Master List'!AP301, " / ", 'Master List'!AQ301))</f>
        <v>Paediatrics</v>
      </c>
      <c r="AF301" s="3" t="str">
        <f>'Master List'!AR301</f>
        <v>Dr Gareth Thomas</v>
      </c>
      <c r="AG301" s="3" t="str">
        <f>'Master List'!AU301</f>
        <v>Sketty &amp; Killay Surgeries</v>
      </c>
      <c r="AH301" s="3" t="str">
        <f>VLOOKUP(AG301, 'CWM &amp; Location'!B:D, 3, FALSE)</f>
        <v>Swansea</v>
      </c>
      <c r="AI301" s="3" t="str">
        <f>IF('Master List'!AW301="", 'Master List'!AV301, CONCATENATE('Master List'!AV301, " / ", 'Master List'!AW301))</f>
        <v>General Practice</v>
      </c>
      <c r="AJ301" s="3" t="str">
        <f>'Master List'!AX301</f>
        <v>Dr Richard Gibby</v>
      </c>
      <c r="AK301" s="5" t="str">
        <f>IF('Master List'!BA301="", "", 'Master List'!BA301)</f>
        <v/>
      </c>
      <c r="AL301" s="5" t="str">
        <f>IF(AK301="", "", VLOOKUP(AK301, 'CWM &amp; Location'!B:D, 3, FALSE))</f>
        <v/>
      </c>
      <c r="AM301" s="5" t="str">
        <f>IF('Master List'!BB301="", "", 'Master List'!BB301)</f>
        <v/>
      </c>
      <c r="AN301" s="5" t="str">
        <f>IF('Master List'!BC301="", "", 'Master List'!BC301)</f>
        <v/>
      </c>
    </row>
    <row r="302" spans="1:40" ht="29.25" customHeight="1" x14ac:dyDescent="0.25">
      <c r="A302" s="3" t="str">
        <f>'Master List'!A302</f>
        <v>FP</v>
      </c>
      <c r="B302" s="3" t="str">
        <f>'Master List'!D302</f>
        <v>FP/7A3/101a</v>
      </c>
      <c r="C302" s="3" t="str">
        <f>'Master List'!E302</f>
        <v>WAL/FP/101a</v>
      </c>
      <c r="D302" s="4">
        <v>1</v>
      </c>
      <c r="E302" s="71" t="str">
        <f>CONCATENATE("F1: ",J302,", ",N302,", ",R302,IF(V302="","",", "),IF(V302="","",V302),IF(V302="",""," ("),IF(V302="","",'Master List'!B302),IF(V302="","",")")," | F2: ",AA302,", ",AE302,", ",AI302,IF(AM302="","",", "),IF(AM302="","",AM302),IF(AM302="",""," ("),IF(AM302="","",'Master List'!C302),IF(AM302="","",")"))</f>
        <v>F1: General (Internal) Medicine / Cardiology, General Surgery / Vascular Surgery, General Surgery / Urology | F2: Emergency Medicine, General (Internal) Medicine / Geriatric Medicine, General Psychiatry</v>
      </c>
      <c r="F302" s="5" t="str">
        <f>'Master List'!H302</f>
        <v>Swansea Bay Local University Health Board</v>
      </c>
      <c r="G302" s="5" t="str">
        <f>'Master List'!F302</f>
        <v xml:space="preserve">Dr Richard Purnell </v>
      </c>
      <c r="H302" s="3" t="str">
        <f>'Master List'!I302</f>
        <v>Morriston Hospital</v>
      </c>
      <c r="I302" s="3" t="str">
        <f>VLOOKUP(H302, 'CWM &amp; Location'!B:D, 3, FALSE)</f>
        <v>Swansea</v>
      </c>
      <c r="J302" s="3" t="str">
        <f>IF('Master List'!K302="", 'Master List'!J302, CONCATENATE('Master List'!J302, " / ", 'Master List'!K302))</f>
        <v>General (Internal) Medicine / Cardiology</v>
      </c>
      <c r="K302" s="3" t="str">
        <f>'Master List'!L302</f>
        <v xml:space="preserve">Dr Richard Purnell </v>
      </c>
      <c r="L302" s="3" t="str">
        <f>'Master List'!O302</f>
        <v>Morriston Hospital</v>
      </c>
      <c r="M302" s="3" t="str">
        <f>VLOOKUP(L302, 'CWM &amp; Location'!B:D, 3, FALSE)</f>
        <v>Swansea</v>
      </c>
      <c r="N302" s="3" t="str">
        <f>IF('Master List'!Q302="", 'Master List'!P302, CONCATENATE('Master List'!P302, " / ", 'Master List'!Q302))</f>
        <v>General Surgery / Vascular Surgery</v>
      </c>
      <c r="O302" s="3" t="str">
        <f>'Master List'!R302</f>
        <v xml:space="preserve">Ms Francesca Fratesi </v>
      </c>
      <c r="P302" s="3" t="str">
        <f>'Master List'!U302</f>
        <v>Morriston Hospital</v>
      </c>
      <c r="Q302" s="3" t="str">
        <f>VLOOKUP(P302, 'CWM &amp; Location'!B:D, 3, FALSE)</f>
        <v>Swansea</v>
      </c>
      <c r="R302" s="3" t="str">
        <f>IF('Master List'!W302="", 'Master List'!V302, CONCATENATE('Master List'!V302, " / ", 'Master List'!W302))</f>
        <v>General Surgery / Urology</v>
      </c>
      <c r="S302" s="3" t="str">
        <f>'Master List'!X302</f>
        <v>Mr Neil Fenn</v>
      </c>
      <c r="T302" s="5" t="str">
        <f>IF('Master List'!AA302="", "", 'Master List'!AA302)</f>
        <v/>
      </c>
      <c r="U302" s="5" t="str">
        <f>IF(T302="", "", VLOOKUP(T302, 'CWM &amp; Location'!B:D, 3, FALSE))</f>
        <v/>
      </c>
      <c r="V302" s="5" t="str">
        <f>IF('Master List'!AB302="", "", 'Master List'!AB302)</f>
        <v/>
      </c>
      <c r="W302" s="5" t="str">
        <f>IF('Master List'!AC302="", "", 'Master List'!AC302)</f>
        <v/>
      </c>
      <c r="X302" s="5" t="str">
        <f>IF('Master List'!AF302="", "Supervisor to be confirmed", 'Master List'!AF302)</f>
        <v>Mr Brian Burgess</v>
      </c>
      <c r="Y302" s="3" t="str">
        <f>'Master List'!AI302</f>
        <v>Morriston Hospital</v>
      </c>
      <c r="Z302" s="3" t="str">
        <f>VLOOKUP(Y302, 'CWM &amp; Location'!B:D, 3, FALSE)</f>
        <v>Swansea</v>
      </c>
      <c r="AA302" s="3" t="str">
        <f>IF('Master List'!AK302="", 'Master List'!AJ302, CONCATENATE('Master List'!AJ302, " / ", 'Master List'!AK302))</f>
        <v>Emergency Medicine</v>
      </c>
      <c r="AB302" s="3" t="str">
        <f>'Master List'!AL302</f>
        <v>Mr Brian Burgess</v>
      </c>
      <c r="AC302" s="3" t="str">
        <f>'Master List'!AO302</f>
        <v>Morriston Hospital</v>
      </c>
      <c r="AD302" s="5" t="str">
        <f>VLOOKUP(AC302, 'CWM &amp; Location'!B:D, 3, FALSE)</f>
        <v>Swansea</v>
      </c>
      <c r="AE302" s="3" t="str">
        <f>IF('Master List'!AQ302="", 'Master List'!AP302, CONCATENATE('Master List'!AP302, " / ", 'Master List'!AQ302))</f>
        <v>General (Internal) Medicine / Geriatric Medicine</v>
      </c>
      <c r="AF302" s="3" t="str">
        <f>'Master List'!AR302</f>
        <v>Dr Elizabeth Davies</v>
      </c>
      <c r="AG302" s="3" t="str">
        <f>'Master List'!AU302</f>
        <v>Neath Port Talbot Hospital / Tonna Hospital</v>
      </c>
      <c r="AH302" s="3" t="str">
        <f>VLOOKUP(AG302, 'CWM &amp; Location'!B:D, 3, FALSE)</f>
        <v>Port Talbot / Neath</v>
      </c>
      <c r="AI302" s="3" t="str">
        <f>IF('Master List'!AW302="", 'Master List'!AV302, CONCATENATE('Master List'!AV302, " / ", 'Master List'!AW302))</f>
        <v>General Psychiatry</v>
      </c>
      <c r="AJ302" s="3" t="str">
        <f>'Master List'!AX302</f>
        <v>Dr Gnanavel Muthukkumaar</v>
      </c>
      <c r="AK302" s="5" t="str">
        <f>IF('Master List'!BA302="", "", 'Master List'!BA302)</f>
        <v/>
      </c>
      <c r="AL302" s="5" t="str">
        <f>IF(AK302="", "", VLOOKUP(AK302, 'CWM &amp; Location'!B:D, 3, FALSE))</f>
        <v/>
      </c>
      <c r="AM302" s="5" t="str">
        <f>IF('Master List'!BB302="", "", 'Master List'!BB302)</f>
        <v/>
      </c>
      <c r="AN302" s="5" t="str">
        <f>IF('Master List'!BC302="", "", 'Master List'!BC302)</f>
        <v/>
      </c>
    </row>
    <row r="303" spans="1:40" ht="29.25" customHeight="1" x14ac:dyDescent="0.25">
      <c r="A303" s="3" t="str">
        <f>'Master List'!A303</f>
        <v>FP</v>
      </c>
      <c r="B303" s="3" t="str">
        <f>'Master List'!D303</f>
        <v>FP/7A3/101b</v>
      </c>
      <c r="C303" s="3" t="str">
        <f>'Master List'!E303</f>
        <v>WAL/FP/101b</v>
      </c>
      <c r="D303" s="4">
        <v>1</v>
      </c>
      <c r="E303" s="71" t="str">
        <f>CONCATENATE("F1: ",J303,", ",N303,", ",R303,IF(V303="","",", "),IF(V303="","",V303),IF(V303="",""," ("),IF(V303="","",'Master List'!B303),IF(V303="","",")")," | F2: ",AA303,", ",AE303,", ",AI303,IF(AM303="","",", "),IF(AM303="","",AM303),IF(AM303="",""," ("),IF(AM303="","",'Master List'!C303),IF(AM303="","",")"))</f>
        <v>F1: General Surgery / Urology, General (Internal) Medicine / Cardiology, General Surgery / Vascular Surgery | F2: General Psychiatry, Emergency Medicine, General (Internal) Medicine / Geriatric Medicine</v>
      </c>
      <c r="F303" s="5" t="str">
        <f>'Master List'!H303</f>
        <v>Swansea Bay Local University Health Board</v>
      </c>
      <c r="G303" s="5" t="str">
        <f>'Master List'!F303</f>
        <v>Mr Neil Fenn</v>
      </c>
      <c r="H303" s="3" t="str">
        <f>'Master List'!I303</f>
        <v>Morriston Hospital</v>
      </c>
      <c r="I303" s="3" t="str">
        <f>VLOOKUP(H303, 'CWM &amp; Location'!B:D, 3, FALSE)</f>
        <v>Swansea</v>
      </c>
      <c r="J303" s="3" t="str">
        <f>IF('Master List'!K303="", 'Master List'!J303, CONCATENATE('Master List'!J303, " / ", 'Master List'!K303))</f>
        <v>General Surgery / Urology</v>
      </c>
      <c r="K303" s="3" t="str">
        <f>'Master List'!L303</f>
        <v>Mr Neil Fenn</v>
      </c>
      <c r="L303" s="3" t="str">
        <f>'Master List'!O303</f>
        <v>Morriston Hospital</v>
      </c>
      <c r="M303" s="3" t="str">
        <f>VLOOKUP(L303, 'CWM &amp; Location'!B:D, 3, FALSE)</f>
        <v>Swansea</v>
      </c>
      <c r="N303" s="3" t="str">
        <f>IF('Master List'!Q303="", 'Master List'!P303, CONCATENATE('Master List'!P303, " / ", 'Master List'!Q303))</f>
        <v>General (Internal) Medicine / Cardiology</v>
      </c>
      <c r="O303" s="3" t="str">
        <f>'Master List'!R303</f>
        <v xml:space="preserve">Dr Richard Purnell </v>
      </c>
      <c r="P303" s="3" t="str">
        <f>'Master List'!U303</f>
        <v>Morriston Hospital</v>
      </c>
      <c r="Q303" s="3" t="str">
        <f>VLOOKUP(P303, 'CWM &amp; Location'!B:D, 3, FALSE)</f>
        <v>Swansea</v>
      </c>
      <c r="R303" s="3" t="str">
        <f>IF('Master List'!W303="", 'Master List'!V303, CONCATENATE('Master List'!V303, " / ", 'Master List'!W303))</f>
        <v>General Surgery / Vascular Surgery</v>
      </c>
      <c r="S303" s="3" t="str">
        <f>'Master List'!X303</f>
        <v xml:space="preserve">Ms Francesca Fratesi </v>
      </c>
      <c r="T303" s="5" t="str">
        <f>IF('Master List'!AA303="", "", 'Master List'!AA303)</f>
        <v/>
      </c>
      <c r="U303" s="5" t="str">
        <f>IF(T303="", "", VLOOKUP(T303, 'CWM &amp; Location'!B:D, 3, FALSE))</f>
        <v/>
      </c>
      <c r="V303" s="5" t="str">
        <f>IF('Master List'!AB303="", "", 'Master List'!AB303)</f>
        <v/>
      </c>
      <c r="W303" s="5" t="str">
        <f>IF('Master List'!AC303="", "", 'Master List'!AC303)</f>
        <v/>
      </c>
      <c r="X303" s="5" t="str">
        <f>IF('Master List'!AF303="", "Supervisor to be confirmed", 'Master List'!AF303)</f>
        <v>Dr Gnanavel Muthukkumaar</v>
      </c>
      <c r="Y303" s="3" t="str">
        <f>'Master List'!AI303</f>
        <v>Neath Port Talbot Hospital / Tonna Hospital</v>
      </c>
      <c r="Z303" s="3" t="str">
        <f>VLOOKUP(Y303, 'CWM &amp; Location'!B:D, 3, FALSE)</f>
        <v>Port Talbot / Neath</v>
      </c>
      <c r="AA303" s="3" t="str">
        <f>IF('Master List'!AK303="", 'Master List'!AJ303, CONCATENATE('Master List'!AJ303, " / ", 'Master List'!AK303))</f>
        <v>General Psychiatry</v>
      </c>
      <c r="AB303" s="3" t="str">
        <f>'Master List'!AL303</f>
        <v>Dr Gnanavel Muthukkumaar</v>
      </c>
      <c r="AC303" s="3" t="str">
        <f>'Master List'!AO303</f>
        <v>Morriston Hospital</v>
      </c>
      <c r="AD303" s="5" t="str">
        <f>VLOOKUP(AC303, 'CWM &amp; Location'!B:D, 3, FALSE)</f>
        <v>Swansea</v>
      </c>
      <c r="AE303" s="3" t="str">
        <f>IF('Master List'!AQ303="", 'Master List'!AP303, CONCATENATE('Master List'!AP303, " / ", 'Master List'!AQ303))</f>
        <v>Emergency Medicine</v>
      </c>
      <c r="AF303" s="3" t="str">
        <f>'Master List'!AR303</f>
        <v>Mr Brian Burgess</v>
      </c>
      <c r="AG303" s="3" t="str">
        <f>'Master List'!AU303</f>
        <v>Morriston Hospital</v>
      </c>
      <c r="AH303" s="3" t="str">
        <f>VLOOKUP(AG303, 'CWM &amp; Location'!B:D, 3, FALSE)</f>
        <v>Swansea</v>
      </c>
      <c r="AI303" s="3" t="str">
        <f>IF('Master List'!AW303="", 'Master List'!AV303, CONCATENATE('Master List'!AV303, " / ", 'Master List'!AW303))</f>
        <v>General (Internal) Medicine / Geriatric Medicine</v>
      </c>
      <c r="AJ303" s="3" t="str">
        <f>'Master List'!AX303</f>
        <v>Dr Elizabeth Davies</v>
      </c>
      <c r="AK303" s="5" t="str">
        <f>IF('Master List'!BA303="", "", 'Master List'!BA303)</f>
        <v/>
      </c>
      <c r="AL303" s="5" t="str">
        <f>IF(AK303="", "", VLOOKUP(AK303, 'CWM &amp; Location'!B:D, 3, FALSE))</f>
        <v/>
      </c>
      <c r="AM303" s="5" t="str">
        <f>IF('Master List'!BB303="", "", 'Master List'!BB303)</f>
        <v/>
      </c>
      <c r="AN303" s="5" t="str">
        <f>IF('Master List'!BC303="", "", 'Master List'!BC303)</f>
        <v/>
      </c>
    </row>
    <row r="304" spans="1:40" ht="29.25" customHeight="1" x14ac:dyDescent="0.25">
      <c r="A304" s="3" t="str">
        <f>'Master List'!A304</f>
        <v>FP</v>
      </c>
      <c r="B304" s="3" t="str">
        <f>'Master List'!D304</f>
        <v>FP/7A3/101c</v>
      </c>
      <c r="C304" s="3" t="str">
        <f>'Master List'!E304</f>
        <v>WAL/FP/101c</v>
      </c>
      <c r="D304" s="4">
        <v>1</v>
      </c>
      <c r="E304" s="71" t="str">
        <f>CONCATENATE("F1: ",J304,", ",N304,", ",R304,IF(V304="","",", "),IF(V304="","",V304),IF(V304="",""," ("),IF(V304="","",'Master List'!B304),IF(V304="","",")")," | F2: ",AA304,", ",AE304,", ",AI304,IF(AM304="","",", "),IF(AM304="","",AM304),IF(AM304="",""," ("),IF(AM304="","",'Master List'!C304),IF(AM304="","",")"))</f>
        <v>F1: General Surgery / Vascular Surgery, General Surgery / Urology, General (Internal) Medicine / Cardiology | F2: General (Internal) Medicine / Geriatric Medicine, General Psychiatry, Emergency Medicine</v>
      </c>
      <c r="F304" s="5" t="str">
        <f>'Master List'!H304</f>
        <v>Swansea Bay Local University Health Board</v>
      </c>
      <c r="G304" s="5" t="str">
        <f>'Master List'!F304</f>
        <v xml:space="preserve">Ms Francesca Fratesi </v>
      </c>
      <c r="H304" s="3" t="str">
        <f>'Master List'!I304</f>
        <v>Morriston Hospital</v>
      </c>
      <c r="I304" s="3" t="str">
        <f>VLOOKUP(H304, 'CWM &amp; Location'!B:D, 3, FALSE)</f>
        <v>Swansea</v>
      </c>
      <c r="J304" s="3" t="str">
        <f>IF('Master List'!K304="", 'Master List'!J304, CONCATENATE('Master List'!J304, " / ", 'Master List'!K304))</f>
        <v>General Surgery / Vascular Surgery</v>
      </c>
      <c r="K304" s="3" t="str">
        <f>'Master List'!L304</f>
        <v xml:space="preserve">Ms Francesca Fratesi </v>
      </c>
      <c r="L304" s="3" t="str">
        <f>'Master List'!O304</f>
        <v>Morriston Hospital</v>
      </c>
      <c r="M304" s="3" t="str">
        <f>VLOOKUP(L304, 'CWM &amp; Location'!B:D, 3, FALSE)</f>
        <v>Swansea</v>
      </c>
      <c r="N304" s="3" t="str">
        <f>IF('Master List'!Q304="", 'Master List'!P304, CONCATENATE('Master List'!P304, " / ", 'Master List'!Q304))</f>
        <v>General Surgery / Urology</v>
      </c>
      <c r="O304" s="3" t="str">
        <f>'Master List'!R304</f>
        <v>Mr Neil Fenn</v>
      </c>
      <c r="P304" s="3" t="str">
        <f>'Master List'!U304</f>
        <v>Morriston Hospital</v>
      </c>
      <c r="Q304" s="3" t="str">
        <f>VLOOKUP(P304, 'CWM &amp; Location'!B:D, 3, FALSE)</f>
        <v>Swansea</v>
      </c>
      <c r="R304" s="3" t="str">
        <f>IF('Master List'!W304="", 'Master List'!V304, CONCATENATE('Master List'!V304, " / ", 'Master List'!W304))</f>
        <v>General (Internal) Medicine / Cardiology</v>
      </c>
      <c r="S304" s="3" t="str">
        <f>'Master List'!X304</f>
        <v xml:space="preserve">Dr Richard Purnell </v>
      </c>
      <c r="T304" s="5" t="str">
        <f>IF('Master List'!AA304="", "", 'Master List'!AA304)</f>
        <v/>
      </c>
      <c r="U304" s="5" t="str">
        <f>IF(T304="", "", VLOOKUP(T304, 'CWM &amp; Location'!B:D, 3, FALSE))</f>
        <v/>
      </c>
      <c r="V304" s="5" t="str">
        <f>IF('Master List'!AB304="", "", 'Master List'!AB304)</f>
        <v/>
      </c>
      <c r="W304" s="5" t="str">
        <f>IF('Master List'!AC304="", "", 'Master List'!AC304)</f>
        <v/>
      </c>
      <c r="X304" s="5" t="str">
        <f>IF('Master List'!AF304="", "Supervisor to be confirmed", 'Master List'!AF304)</f>
        <v>Dr Elizabeth Davies</v>
      </c>
      <c r="Y304" s="3" t="str">
        <f>'Master List'!AI304</f>
        <v>Morriston Hospital</v>
      </c>
      <c r="Z304" s="3" t="str">
        <f>VLOOKUP(Y304, 'CWM &amp; Location'!B:D, 3, FALSE)</f>
        <v>Swansea</v>
      </c>
      <c r="AA304" s="3" t="str">
        <f>IF('Master List'!AK304="", 'Master List'!AJ304, CONCATENATE('Master List'!AJ304, " / ", 'Master List'!AK304))</f>
        <v>General (Internal) Medicine / Geriatric Medicine</v>
      </c>
      <c r="AB304" s="3" t="str">
        <f>'Master List'!AL304</f>
        <v>Dr Elizabeth Davies</v>
      </c>
      <c r="AC304" s="3" t="str">
        <f>'Master List'!AO304</f>
        <v>Neath Port Talbot Hospital / Tonna Hospital</v>
      </c>
      <c r="AD304" s="5" t="str">
        <f>VLOOKUP(AC304, 'CWM &amp; Location'!B:D, 3, FALSE)</f>
        <v>Port Talbot / Neath</v>
      </c>
      <c r="AE304" s="3" t="str">
        <f>IF('Master List'!AQ304="", 'Master List'!AP304, CONCATENATE('Master List'!AP304, " / ", 'Master List'!AQ304))</f>
        <v>General Psychiatry</v>
      </c>
      <c r="AF304" s="3" t="str">
        <f>'Master List'!AR304</f>
        <v>Dr Gnanavel Muthukkumaar</v>
      </c>
      <c r="AG304" s="3" t="str">
        <f>'Master List'!AU304</f>
        <v>Morriston Hospital</v>
      </c>
      <c r="AH304" s="3" t="str">
        <f>VLOOKUP(AG304, 'CWM &amp; Location'!B:D, 3, FALSE)</f>
        <v>Swansea</v>
      </c>
      <c r="AI304" s="3" t="str">
        <f>IF('Master List'!AW304="", 'Master List'!AV304, CONCATENATE('Master List'!AV304, " / ", 'Master List'!AW304))</f>
        <v>Emergency Medicine</v>
      </c>
      <c r="AJ304" s="3" t="str">
        <f>'Master List'!AX304</f>
        <v>Mr Brian Burgess</v>
      </c>
      <c r="AK304" s="5" t="str">
        <f>IF('Master List'!BA304="", "", 'Master List'!BA304)</f>
        <v/>
      </c>
      <c r="AL304" s="5" t="str">
        <f>IF(AK304="", "", VLOOKUP(AK304, 'CWM &amp; Location'!B:D, 3, FALSE))</f>
        <v/>
      </c>
      <c r="AM304" s="5" t="str">
        <f>IF('Master List'!BB304="", "", 'Master List'!BB304)</f>
        <v/>
      </c>
      <c r="AN304" s="5" t="str">
        <f>IF('Master List'!BC304="", "", 'Master List'!BC304)</f>
        <v/>
      </c>
    </row>
    <row r="305" spans="1:40" ht="29.25" customHeight="1" x14ac:dyDescent="0.25">
      <c r="A305" s="3" t="str">
        <f>'Master List'!A305</f>
        <v>FP</v>
      </c>
      <c r="B305" s="3" t="str">
        <f>'Master List'!D305</f>
        <v>FP/7A3/102a</v>
      </c>
      <c r="C305" s="3" t="str">
        <f>'Master List'!E305</f>
        <v>WAL/FP/102a</v>
      </c>
      <c r="D305" s="4">
        <v>1</v>
      </c>
      <c r="E305" s="71" t="str">
        <f>CONCATENATE("F1: ",J305,", ",N305,", ",R305,IF(V305="","",", "),IF(V305="","",V305),IF(V305="",""," ("),IF(V305="","",'Master List'!B305),IF(V305="","",")")," | F2: ",AA305,", ",AE305,", ",AI305,IF(AM305="","",", "),IF(AM305="","",AM305),IF(AM305="",""," ("),IF(AM305="","",'Master List'!C305),IF(AM305="","",")"))</f>
        <v>F1: General (Internal) Medicine / Gastroenterology, General Surgery / Upper Gastro-intestinal Surgery, General Surgery / Urology | F2: General (Internal) Medicine / Geriatric Medicine &amp; Stroke Medicine, General Practice, Paediatrics</v>
      </c>
      <c r="F305" s="5" t="str">
        <f>'Master List'!H305</f>
        <v>Swansea Bay Local University Health Board</v>
      </c>
      <c r="G305" s="5" t="str">
        <f>'Master List'!F305</f>
        <v xml:space="preserve">Dr Praveen Eadala </v>
      </c>
      <c r="H305" s="3" t="str">
        <f>'Master List'!I305</f>
        <v>Morriston Hospital</v>
      </c>
      <c r="I305" s="3" t="str">
        <f>VLOOKUP(H305, 'CWM &amp; Location'!B:D, 3, FALSE)</f>
        <v>Swansea</v>
      </c>
      <c r="J305" s="3" t="str">
        <f>IF('Master List'!K305="", 'Master List'!J305, CONCATENATE('Master List'!J305, " / ", 'Master List'!K305))</f>
        <v>General (Internal) Medicine / Gastroenterology</v>
      </c>
      <c r="K305" s="3" t="str">
        <f>'Master List'!L305</f>
        <v xml:space="preserve">Dr Praveen Eadala </v>
      </c>
      <c r="L305" s="3" t="str">
        <f>'Master List'!O305</f>
        <v>Morriston Hospital</v>
      </c>
      <c r="M305" s="3" t="str">
        <f>VLOOKUP(L305, 'CWM &amp; Location'!B:D, 3, FALSE)</f>
        <v>Swansea</v>
      </c>
      <c r="N305" s="3" t="str">
        <f>IF('Master List'!Q305="", 'Master List'!P305, CONCATENATE('Master List'!P305, " / ", 'Master List'!Q305))</f>
        <v>General Surgery / Upper Gastro-intestinal Surgery</v>
      </c>
      <c r="O305" s="3" t="str">
        <f>'Master List'!R305</f>
        <v xml:space="preserve">Mr Amir Kambal </v>
      </c>
      <c r="P305" s="3" t="str">
        <f>'Master List'!U305</f>
        <v>Morriston Hospital</v>
      </c>
      <c r="Q305" s="3" t="str">
        <f>VLOOKUP(P305, 'CWM &amp; Location'!B:D, 3, FALSE)</f>
        <v>Swansea</v>
      </c>
      <c r="R305" s="3" t="str">
        <f>IF('Master List'!W305="", 'Master List'!V305, CONCATENATE('Master List'!V305, " / ", 'Master List'!W305))</f>
        <v>General Surgery / Urology</v>
      </c>
      <c r="S305" s="3" t="str">
        <f>'Master List'!X305</f>
        <v xml:space="preserve">Mr Nicholas Gill </v>
      </c>
      <c r="T305" s="5" t="str">
        <f>IF('Master List'!AA305="", "", 'Master List'!AA305)</f>
        <v/>
      </c>
      <c r="U305" s="5" t="str">
        <f>IF(T305="", "", VLOOKUP(T305, 'CWM &amp; Location'!B:D, 3, FALSE))</f>
        <v/>
      </c>
      <c r="V305" s="5" t="str">
        <f>IF('Master List'!AB305="", "", 'Master List'!AB305)</f>
        <v/>
      </c>
      <c r="W305" s="5" t="str">
        <f>IF('Master List'!AC305="", "", 'Master List'!AC305)</f>
        <v/>
      </c>
      <c r="X305" s="5" t="str">
        <f>IF('Master List'!AF305="", "Supervisor to be confirmed", 'Master List'!AF305)</f>
        <v>Dr Moustafa Elkhatieb</v>
      </c>
      <c r="Y305" s="3" t="str">
        <f>'Master List'!AI305</f>
        <v>Neath Port Talbot Hospital</v>
      </c>
      <c r="Z305" s="3" t="str">
        <f>VLOOKUP(Y305, 'CWM &amp; Location'!B:D, 3, FALSE)</f>
        <v>Port Talbot</v>
      </c>
      <c r="AA305" s="3" t="str">
        <f>IF('Master List'!AK305="", 'Master List'!AJ305, CONCATENATE('Master List'!AJ305, " / ", 'Master List'!AK305))</f>
        <v>General (Internal) Medicine / Geriatric Medicine &amp; Stroke Medicine</v>
      </c>
      <c r="AB305" s="3" t="str">
        <f>'Master List'!AL305</f>
        <v>Dr Moustafa Elkhatieb</v>
      </c>
      <c r="AC305" s="3" t="str">
        <f>'Master List'!AO305</f>
        <v>Briton Ferry Health Centre</v>
      </c>
      <c r="AD305" s="5" t="str">
        <f>VLOOKUP(AC305, 'CWM &amp; Location'!B:D, 3, FALSE)</f>
        <v>Neath</v>
      </c>
      <c r="AE305" s="3" t="str">
        <f>IF('Master List'!AQ305="", 'Master List'!AP305, CONCATENATE('Master List'!AP305, " / ", 'Master List'!AQ305))</f>
        <v>General Practice</v>
      </c>
      <c r="AF305" s="3" t="str">
        <f>'Master List'!AR305</f>
        <v>Dr Heather Wilkes</v>
      </c>
      <c r="AG305" s="3" t="str">
        <f>'Master List'!AU305</f>
        <v>Morriston Hospital</v>
      </c>
      <c r="AH305" s="3" t="str">
        <f>VLOOKUP(AG305, 'CWM &amp; Location'!B:D, 3, FALSE)</f>
        <v>Swansea</v>
      </c>
      <c r="AI305" s="3" t="str">
        <f>IF('Master List'!AW305="", 'Master List'!AV305, CONCATENATE('Master List'!AV305, " / ", 'Master List'!AW305))</f>
        <v>Paediatrics</v>
      </c>
      <c r="AJ305" s="3" t="str">
        <f>'Master List'!AX305</f>
        <v>Dr Gareth Thomas</v>
      </c>
      <c r="AK305" s="5" t="str">
        <f>IF('Master List'!BA305="", "", 'Master List'!BA305)</f>
        <v/>
      </c>
      <c r="AL305" s="5" t="str">
        <f>IF(AK305="", "", VLOOKUP(AK305, 'CWM &amp; Location'!B:D, 3, FALSE))</f>
        <v/>
      </c>
      <c r="AM305" s="5" t="str">
        <f>IF('Master List'!BB305="", "", 'Master List'!BB305)</f>
        <v/>
      </c>
      <c r="AN305" s="5" t="str">
        <f>IF('Master List'!BC305="", "", 'Master List'!BC305)</f>
        <v/>
      </c>
    </row>
    <row r="306" spans="1:40" ht="29.25" customHeight="1" x14ac:dyDescent="0.25">
      <c r="A306" s="3" t="str">
        <f>'Master List'!A306</f>
        <v>FP</v>
      </c>
      <c r="B306" s="3" t="str">
        <f>'Master List'!D306</f>
        <v>FP/7A3/102b</v>
      </c>
      <c r="C306" s="3" t="str">
        <f>'Master List'!E306</f>
        <v>WAL/FP/102b</v>
      </c>
      <c r="D306" s="4">
        <v>1</v>
      </c>
      <c r="E306" s="71" t="str">
        <f>CONCATENATE("F1: ",J306,", ",N306,", ",R306,IF(V306="","",", "),IF(V306="","",V306),IF(V306="",""," ("),IF(V306="","",'Master List'!B306),IF(V306="","",")")," | F2: ",AA306,", ",AE306,", ",AI306,IF(AM306="","",", "),IF(AM306="","",AM306),IF(AM306="",""," ("),IF(AM306="","",'Master List'!C306),IF(AM306="","",")"))</f>
        <v>F1: General Surgery / Urology, General (Internal) Medicine / Gastroenterology, General Surgery / Upper Gastro-intestinal Surgery | F2: Paediatrics, General (Internal) Medicine / Geriatric Medicine &amp; Stroke Medicine, General Practice</v>
      </c>
      <c r="F306" s="5" t="str">
        <f>'Master List'!H306</f>
        <v>Swansea Bay Local University Health Board</v>
      </c>
      <c r="G306" s="5" t="str">
        <f>'Master List'!F306</f>
        <v xml:space="preserve">Mr Nicholas Gill </v>
      </c>
      <c r="H306" s="3" t="str">
        <f>'Master List'!I306</f>
        <v>Morriston Hospital</v>
      </c>
      <c r="I306" s="3" t="str">
        <f>VLOOKUP(H306, 'CWM &amp; Location'!B:D, 3, FALSE)</f>
        <v>Swansea</v>
      </c>
      <c r="J306" s="3" t="str">
        <f>IF('Master List'!K306="", 'Master List'!J306, CONCATENATE('Master List'!J306, " / ", 'Master List'!K306))</f>
        <v>General Surgery / Urology</v>
      </c>
      <c r="K306" s="3" t="str">
        <f>'Master List'!L306</f>
        <v xml:space="preserve">Mr Nicholas Gill </v>
      </c>
      <c r="L306" s="3" t="str">
        <f>'Master List'!O306</f>
        <v>Morriston Hospital</v>
      </c>
      <c r="M306" s="3" t="str">
        <f>VLOOKUP(L306, 'CWM &amp; Location'!B:D, 3, FALSE)</f>
        <v>Swansea</v>
      </c>
      <c r="N306" s="3" t="str">
        <f>IF('Master List'!Q306="", 'Master List'!P306, CONCATENATE('Master List'!P306, " / ", 'Master List'!Q306))</f>
        <v>General (Internal) Medicine / Gastroenterology</v>
      </c>
      <c r="O306" s="3" t="str">
        <f>'Master List'!R306</f>
        <v xml:space="preserve">Dr Praveen Eadala </v>
      </c>
      <c r="P306" s="3" t="str">
        <f>'Master List'!U306</f>
        <v>Morriston Hospital</v>
      </c>
      <c r="Q306" s="3" t="str">
        <f>VLOOKUP(P306, 'CWM &amp; Location'!B:D, 3, FALSE)</f>
        <v>Swansea</v>
      </c>
      <c r="R306" s="3" t="str">
        <f>IF('Master List'!W306="", 'Master List'!V306, CONCATENATE('Master List'!V306, " / ", 'Master List'!W306))</f>
        <v>General Surgery / Upper Gastro-intestinal Surgery</v>
      </c>
      <c r="S306" s="3" t="str">
        <f>'Master List'!X306</f>
        <v xml:space="preserve">Mr Amir Kambal </v>
      </c>
      <c r="T306" s="5" t="str">
        <f>IF('Master List'!AA306="", "", 'Master List'!AA306)</f>
        <v/>
      </c>
      <c r="U306" s="5" t="str">
        <f>IF(T306="", "", VLOOKUP(T306, 'CWM &amp; Location'!B:D, 3, FALSE))</f>
        <v/>
      </c>
      <c r="V306" s="5" t="str">
        <f>IF('Master List'!AB306="", "", 'Master List'!AB306)</f>
        <v/>
      </c>
      <c r="W306" s="5" t="str">
        <f>IF('Master List'!AC306="", "", 'Master List'!AC306)</f>
        <v/>
      </c>
      <c r="X306" s="5" t="str">
        <f>IF('Master List'!AF306="", "Supervisor to be confirmed", 'Master List'!AF306)</f>
        <v>Dr Gareth Thomas</v>
      </c>
      <c r="Y306" s="3" t="str">
        <f>'Master List'!AI306</f>
        <v>Morriston Hospital</v>
      </c>
      <c r="Z306" s="3" t="str">
        <f>VLOOKUP(Y306, 'CWM &amp; Location'!B:D, 3, FALSE)</f>
        <v>Swansea</v>
      </c>
      <c r="AA306" s="3" t="str">
        <f>IF('Master List'!AK306="", 'Master List'!AJ306, CONCATENATE('Master List'!AJ306, " / ", 'Master List'!AK306))</f>
        <v>Paediatrics</v>
      </c>
      <c r="AB306" s="3" t="str">
        <f>'Master List'!AL306</f>
        <v>Dr Gareth Thomas</v>
      </c>
      <c r="AC306" s="3" t="str">
        <f>'Master List'!AO306</f>
        <v>Neath Port Talbot Hospital</v>
      </c>
      <c r="AD306" s="5" t="str">
        <f>VLOOKUP(AC306, 'CWM &amp; Location'!B:D, 3, FALSE)</f>
        <v>Port Talbot</v>
      </c>
      <c r="AE306" s="3" t="str">
        <f>IF('Master List'!AQ306="", 'Master List'!AP306, CONCATENATE('Master List'!AP306, " / ", 'Master List'!AQ306))</f>
        <v>General (Internal) Medicine / Geriatric Medicine &amp; Stroke Medicine</v>
      </c>
      <c r="AF306" s="3" t="str">
        <f>'Master List'!AR306</f>
        <v>Dr Moustafa Elkhatieb</v>
      </c>
      <c r="AG306" s="3" t="str">
        <f>'Master List'!AU306</f>
        <v>Briton Ferry Health Centre</v>
      </c>
      <c r="AH306" s="3" t="str">
        <f>VLOOKUP(AG306, 'CWM &amp; Location'!B:D, 3, FALSE)</f>
        <v>Neath</v>
      </c>
      <c r="AI306" s="3" t="str">
        <f>IF('Master List'!AW306="", 'Master List'!AV306, CONCATENATE('Master List'!AV306, " / ", 'Master List'!AW306))</f>
        <v>General Practice</v>
      </c>
      <c r="AJ306" s="3" t="str">
        <f>'Master List'!AX306</f>
        <v>Dr Heather Wilkes</v>
      </c>
      <c r="AK306" s="5" t="str">
        <f>IF('Master List'!BA306="", "", 'Master List'!BA306)</f>
        <v/>
      </c>
      <c r="AL306" s="5" t="str">
        <f>IF(AK306="", "", VLOOKUP(AK306, 'CWM &amp; Location'!B:D, 3, FALSE))</f>
        <v/>
      </c>
      <c r="AM306" s="5" t="str">
        <f>IF('Master List'!BB306="", "", 'Master List'!BB306)</f>
        <v/>
      </c>
      <c r="AN306" s="5" t="str">
        <f>IF('Master List'!BC306="", "", 'Master List'!BC306)</f>
        <v/>
      </c>
    </row>
    <row r="307" spans="1:40" ht="29.25" customHeight="1" x14ac:dyDescent="0.25">
      <c r="A307" s="3" t="str">
        <f>'Master List'!A307</f>
        <v>FP</v>
      </c>
      <c r="B307" s="3" t="str">
        <f>'Master List'!D307</f>
        <v>FP/7A3/102c</v>
      </c>
      <c r="C307" s="3" t="str">
        <f>'Master List'!E307</f>
        <v>WAL/FP/102c</v>
      </c>
      <c r="D307" s="4">
        <v>1</v>
      </c>
      <c r="E307" s="71" t="str">
        <f>CONCATENATE("F1: ",J307,", ",N307,", ",R307,IF(V307="","",", "),IF(V307="","",V307),IF(V307="",""," ("),IF(V307="","",'Master List'!B307),IF(V307="","",")")," | F2: ",AA307,", ",AE307,", ",AI307,IF(AM307="","",", "),IF(AM307="","",AM307),IF(AM307="",""," ("),IF(AM307="","",'Master List'!C307),IF(AM307="","",")"))</f>
        <v>F1: General Surgery / Upper Gastro-intestinal Surgery, General Surgery / Urology, General (Internal) Medicine / Gastroenterology | F2: General Practice, Paediatrics, General (Internal) Medicine / Geriatric Medicine &amp; Stroke Medicine</v>
      </c>
      <c r="F307" s="5" t="str">
        <f>'Master List'!H307</f>
        <v>Swansea Bay Local University Health Board</v>
      </c>
      <c r="G307" s="5" t="str">
        <f>'Master List'!F307</f>
        <v xml:space="preserve">Mr Amir Kambal </v>
      </c>
      <c r="H307" s="3" t="str">
        <f>'Master List'!I307</f>
        <v>Morriston Hospital</v>
      </c>
      <c r="I307" s="3" t="str">
        <f>VLOOKUP(H307, 'CWM &amp; Location'!B:D, 3, FALSE)</f>
        <v>Swansea</v>
      </c>
      <c r="J307" s="3" t="str">
        <f>IF('Master List'!K307="", 'Master List'!J307, CONCATENATE('Master List'!J307, " / ", 'Master List'!K307))</f>
        <v>General Surgery / Upper Gastro-intestinal Surgery</v>
      </c>
      <c r="K307" s="3" t="str">
        <f>'Master List'!L307</f>
        <v xml:space="preserve">Mr Amir Kambal </v>
      </c>
      <c r="L307" s="3" t="str">
        <f>'Master List'!O307</f>
        <v>Morriston Hospital</v>
      </c>
      <c r="M307" s="3" t="str">
        <f>VLOOKUP(L307, 'CWM &amp; Location'!B:D, 3, FALSE)</f>
        <v>Swansea</v>
      </c>
      <c r="N307" s="3" t="str">
        <f>IF('Master List'!Q307="", 'Master List'!P307, CONCATENATE('Master List'!P307, " / ", 'Master List'!Q307))</f>
        <v>General Surgery / Urology</v>
      </c>
      <c r="O307" s="3" t="str">
        <f>'Master List'!R307</f>
        <v xml:space="preserve">Mr Nicholas Gill </v>
      </c>
      <c r="P307" s="3" t="str">
        <f>'Master List'!U307</f>
        <v>Morriston Hospital</v>
      </c>
      <c r="Q307" s="3" t="str">
        <f>VLOOKUP(P307, 'CWM &amp; Location'!B:D, 3, FALSE)</f>
        <v>Swansea</v>
      </c>
      <c r="R307" s="3" t="str">
        <f>IF('Master List'!W307="", 'Master List'!V307, CONCATENATE('Master List'!V307, " / ", 'Master List'!W307))</f>
        <v>General (Internal) Medicine / Gastroenterology</v>
      </c>
      <c r="S307" s="3" t="str">
        <f>'Master List'!X307</f>
        <v xml:space="preserve">Dr Praveen Eadala </v>
      </c>
      <c r="T307" s="5" t="str">
        <f>IF('Master List'!AA307="", "", 'Master List'!AA307)</f>
        <v/>
      </c>
      <c r="U307" s="5" t="str">
        <f>IF(T307="", "", VLOOKUP(T307, 'CWM &amp; Location'!B:D, 3, FALSE))</f>
        <v/>
      </c>
      <c r="V307" s="5" t="str">
        <f>IF('Master List'!AB307="", "", 'Master List'!AB307)</f>
        <v/>
      </c>
      <c r="W307" s="5" t="str">
        <f>IF('Master List'!AC307="", "", 'Master List'!AC307)</f>
        <v/>
      </c>
      <c r="X307" s="5" t="str">
        <f>IF('Master List'!AF307="", "Supervisor to be confirmed", 'Master List'!AF307)</f>
        <v>Dr Heather Wilkes</v>
      </c>
      <c r="Y307" s="3" t="str">
        <f>'Master List'!AI307</f>
        <v>Briton Ferry Health Centre</v>
      </c>
      <c r="Z307" s="3" t="str">
        <f>VLOOKUP(Y307, 'CWM &amp; Location'!B:D, 3, FALSE)</f>
        <v>Neath</v>
      </c>
      <c r="AA307" s="3" t="str">
        <f>IF('Master List'!AK307="", 'Master List'!AJ307, CONCATENATE('Master List'!AJ307, " / ", 'Master List'!AK307))</f>
        <v>General Practice</v>
      </c>
      <c r="AB307" s="3" t="str">
        <f>'Master List'!AL307</f>
        <v>Dr Heather Wilkes</v>
      </c>
      <c r="AC307" s="3" t="str">
        <f>'Master List'!AO307</f>
        <v>Morriston Hospital</v>
      </c>
      <c r="AD307" s="5" t="str">
        <f>VLOOKUP(AC307, 'CWM &amp; Location'!B:D, 3, FALSE)</f>
        <v>Swansea</v>
      </c>
      <c r="AE307" s="3" t="str">
        <f>IF('Master List'!AQ307="", 'Master List'!AP307, CONCATENATE('Master List'!AP307, " / ", 'Master List'!AQ307))</f>
        <v>Paediatrics</v>
      </c>
      <c r="AF307" s="3" t="str">
        <f>'Master List'!AR307</f>
        <v>Dr Gareth Thomas</v>
      </c>
      <c r="AG307" s="3" t="str">
        <f>'Master List'!AU307</f>
        <v>Neath Port Talbot Hospital</v>
      </c>
      <c r="AH307" s="3" t="str">
        <f>VLOOKUP(AG307, 'CWM &amp; Location'!B:D, 3, FALSE)</f>
        <v>Port Talbot</v>
      </c>
      <c r="AI307" s="3" t="str">
        <f>IF('Master List'!AW307="", 'Master List'!AV307, CONCATENATE('Master List'!AV307, " / ", 'Master List'!AW307))</f>
        <v>General (Internal) Medicine / Geriatric Medicine &amp; Stroke Medicine</v>
      </c>
      <c r="AJ307" s="3" t="str">
        <f>'Master List'!AX307</f>
        <v>Dr Moustafa Elkhatieb</v>
      </c>
      <c r="AK307" s="5" t="str">
        <f>IF('Master List'!BA307="", "", 'Master List'!BA307)</f>
        <v/>
      </c>
      <c r="AL307" s="5" t="str">
        <f>IF(AK307="", "", VLOOKUP(AK307, 'CWM &amp; Location'!B:D, 3, FALSE))</f>
        <v/>
      </c>
      <c r="AM307" s="5" t="str">
        <f>IF('Master List'!BB307="", "", 'Master List'!BB307)</f>
        <v/>
      </c>
      <c r="AN307" s="5" t="str">
        <f>IF('Master List'!BC307="", "", 'Master List'!BC307)</f>
        <v/>
      </c>
    </row>
    <row r="308" spans="1:40" ht="29.25" customHeight="1" x14ac:dyDescent="0.25">
      <c r="A308" s="3" t="str">
        <f>'Master List'!A308</f>
        <v>FP</v>
      </c>
      <c r="B308" s="3" t="str">
        <f>'Master List'!D308</f>
        <v>FP/7A3/103a</v>
      </c>
      <c r="C308" s="3" t="str">
        <f>'Master List'!E308</f>
        <v>WAL/FP/103a</v>
      </c>
      <c r="D308" s="4">
        <v>1</v>
      </c>
      <c r="E308" s="71" t="str">
        <f>CONCATENATE("F1: ",J308,", ",N308,", ",R308,IF(V308="","",", "),IF(V308="","",V308),IF(V308="",""," ("),IF(V308="","",'Master List'!B308),IF(V308="","",")")," | F2: ",AA308,", ",AE308,", ",AI308,IF(AM308="","",", "),IF(AM308="","",AM308),IF(AM308="",""," ("),IF(AM308="","",'Master List'!C308),IF(AM308="","",")"))</f>
        <v>F1: General (Internal) Medicine / Respiratory Medicine, General Surgery / Vascular Surgery, General (Internal) Medicine / Cardiology | F2: Emergency Medicine, Trauma and Orthopaedic Surgery, General (Internal) Medicine / Dermatology &amp; HIV</v>
      </c>
      <c r="F308" s="5" t="str">
        <f>'Master List'!H308</f>
        <v>Swansea Bay Local University Health Board</v>
      </c>
      <c r="G308" s="5" t="str">
        <f>'Master List'!F308</f>
        <v xml:space="preserve">Dr David Vardill </v>
      </c>
      <c r="H308" s="3" t="str">
        <f>'Master List'!I308</f>
        <v>Morriston Hospital</v>
      </c>
      <c r="I308" s="3" t="str">
        <f>VLOOKUP(H308, 'CWM &amp; Location'!B:D, 3, FALSE)</f>
        <v>Swansea</v>
      </c>
      <c r="J308" s="3" t="str">
        <f>IF('Master List'!K308="", 'Master List'!J308, CONCATENATE('Master List'!J308, " / ", 'Master List'!K308))</f>
        <v>General (Internal) Medicine / Respiratory Medicine</v>
      </c>
      <c r="K308" s="3" t="str">
        <f>'Master List'!L308</f>
        <v xml:space="preserve">Dr David Vardill </v>
      </c>
      <c r="L308" s="3" t="str">
        <f>'Master List'!O308</f>
        <v>Morriston Hospital</v>
      </c>
      <c r="M308" s="3" t="str">
        <f>VLOOKUP(L308, 'CWM &amp; Location'!B:D, 3, FALSE)</f>
        <v>Swansea</v>
      </c>
      <c r="N308" s="3" t="str">
        <f>IF('Master List'!Q308="", 'Master List'!P308, CONCATENATE('Master List'!P308, " / ", 'Master List'!Q308))</f>
        <v>General Surgery / Vascular Surgery</v>
      </c>
      <c r="O308" s="3" t="str">
        <f>'Master List'!R308</f>
        <v xml:space="preserve">Mr Chris Davies </v>
      </c>
      <c r="P308" s="3" t="str">
        <f>'Master List'!U308</f>
        <v>Morriston Hospital</v>
      </c>
      <c r="Q308" s="3" t="str">
        <f>VLOOKUP(P308, 'CWM &amp; Location'!B:D, 3, FALSE)</f>
        <v>Swansea</v>
      </c>
      <c r="R308" s="3" t="str">
        <f>IF('Master List'!W308="", 'Master List'!V308, CONCATENATE('Master List'!V308, " / ", 'Master List'!W308))</f>
        <v>General (Internal) Medicine / Cardiology</v>
      </c>
      <c r="S308" s="3" t="str">
        <f>'Master List'!X308</f>
        <v xml:space="preserve">Dr Richard Purnell </v>
      </c>
      <c r="T308" s="5" t="str">
        <f>IF('Master List'!AA308="", "", 'Master List'!AA308)</f>
        <v/>
      </c>
      <c r="U308" s="5" t="str">
        <f>IF(T308="", "", VLOOKUP(T308, 'CWM &amp; Location'!B:D, 3, FALSE))</f>
        <v/>
      </c>
      <c r="V308" s="5" t="str">
        <f>IF('Master List'!AB308="", "", 'Master List'!AB308)</f>
        <v/>
      </c>
      <c r="W308" s="5" t="str">
        <f>IF('Master List'!AC308="", "", 'Master List'!AC308)</f>
        <v/>
      </c>
      <c r="X308" s="5" t="str">
        <f>IF('Master List'!AF308="", "Supervisor to be confirmed", 'Master List'!AF308)</f>
        <v>Dr Kais Mustafa</v>
      </c>
      <c r="Y308" s="3" t="str">
        <f>'Master List'!AI308</f>
        <v>Morriston Hospital</v>
      </c>
      <c r="Z308" s="3" t="str">
        <f>VLOOKUP(Y308, 'CWM &amp; Location'!B:D, 3, FALSE)</f>
        <v>Swansea</v>
      </c>
      <c r="AA308" s="3" t="str">
        <f>IF('Master List'!AK308="", 'Master List'!AJ308, CONCATENATE('Master List'!AJ308, " / ", 'Master List'!AK308))</f>
        <v>Emergency Medicine</v>
      </c>
      <c r="AB308" s="3" t="str">
        <f>'Master List'!AL308</f>
        <v>Dr Kais Mustafa</v>
      </c>
      <c r="AC308" s="3" t="str">
        <f>'Master List'!AO308</f>
        <v>Morriston Hospital</v>
      </c>
      <c r="AD308" s="5" t="str">
        <f>VLOOKUP(AC308, 'CWM &amp; Location'!B:D, 3, FALSE)</f>
        <v>Swansea</v>
      </c>
      <c r="AE308" s="3" t="str">
        <f>IF('Master List'!AQ308="", 'Master List'!AP308, CONCATENATE('Master List'!AP308, " / ", 'Master List'!AQ308))</f>
        <v>Trauma and Orthopaedic Surgery</v>
      </c>
      <c r="AF308" s="3" t="str">
        <f>'Master List'!AR308</f>
        <v>Mr Ujjal Choudhiuri</v>
      </c>
      <c r="AG308" s="3" t="str">
        <f>'Master List'!AU308</f>
        <v>Singleton Hospital</v>
      </c>
      <c r="AH308" s="3" t="str">
        <f>VLOOKUP(AG308, 'CWM &amp; Location'!B:D, 3, FALSE)</f>
        <v>Swansea</v>
      </c>
      <c r="AI308" s="3" t="str">
        <f>IF('Master List'!AW308="", 'Master List'!AV308, CONCATENATE('Master List'!AV308, " / ", 'Master List'!AW308))</f>
        <v>General (Internal) Medicine / Dermatology &amp; HIV</v>
      </c>
      <c r="AJ308" s="3" t="str">
        <f>'Master List'!AX308</f>
        <v>Dr Kathir Yoganathan</v>
      </c>
      <c r="AK308" s="5" t="str">
        <f>IF('Master List'!BA308="", "", 'Master List'!BA308)</f>
        <v/>
      </c>
      <c r="AL308" s="5" t="str">
        <f>IF(AK308="", "", VLOOKUP(AK308, 'CWM &amp; Location'!B:D, 3, FALSE))</f>
        <v/>
      </c>
      <c r="AM308" s="5" t="str">
        <f>IF('Master List'!BB308="", "", 'Master List'!BB308)</f>
        <v/>
      </c>
      <c r="AN308" s="5" t="str">
        <f>IF('Master List'!BC308="", "", 'Master List'!BC308)</f>
        <v/>
      </c>
    </row>
    <row r="309" spans="1:40" ht="29.25" customHeight="1" x14ac:dyDescent="0.25">
      <c r="A309" s="3" t="str">
        <f>'Master List'!A309</f>
        <v>FP</v>
      </c>
      <c r="B309" s="3" t="str">
        <f>'Master List'!D309</f>
        <v>FP/7A3/103b</v>
      </c>
      <c r="C309" s="3" t="str">
        <f>'Master List'!E309</f>
        <v>WAL/FP/103b</v>
      </c>
      <c r="D309" s="4">
        <v>1</v>
      </c>
      <c r="E309" s="71" t="str">
        <f>CONCATENATE("F1: ",J309,", ",N309,", ",R309,IF(V309="","",", "),IF(V309="","",V309),IF(V309="",""," ("),IF(V309="","",'Master List'!B309),IF(V309="","",")")," | F2: ",AA309,", ",AE309,", ",AI309,IF(AM309="","",", "),IF(AM309="","",AM309),IF(AM309="",""," ("),IF(AM309="","",'Master List'!C309),IF(AM309="","",")"))</f>
        <v>F1: General (Internal) Medicine / Cardiology, General (Internal) Medicine / Respiratory Medicine, General Surgery / Vascular Surgery | F2: General (Internal) Medicine / Dermatology &amp; HIV, Emergency Medicine, Trauma and Orthopaedic Surgery</v>
      </c>
      <c r="F309" s="5" t="str">
        <f>'Master List'!H309</f>
        <v>Swansea Bay Local University Health Board</v>
      </c>
      <c r="G309" s="5" t="str">
        <f>'Master List'!F309</f>
        <v xml:space="preserve">Dr Richard Purnell </v>
      </c>
      <c r="H309" s="3" t="str">
        <f>'Master List'!I309</f>
        <v>Morriston Hospital</v>
      </c>
      <c r="I309" s="3" t="str">
        <f>VLOOKUP(H309, 'CWM &amp; Location'!B:D, 3, FALSE)</f>
        <v>Swansea</v>
      </c>
      <c r="J309" s="3" t="str">
        <f>IF('Master List'!K309="", 'Master List'!J309, CONCATENATE('Master List'!J309, " / ", 'Master List'!K309))</f>
        <v>General (Internal) Medicine / Cardiology</v>
      </c>
      <c r="K309" s="3" t="str">
        <f>'Master List'!L309</f>
        <v xml:space="preserve">Dr Richard Purnell </v>
      </c>
      <c r="L309" s="3" t="str">
        <f>'Master List'!O309</f>
        <v>Morriston Hospital</v>
      </c>
      <c r="M309" s="3" t="str">
        <f>VLOOKUP(L309, 'CWM &amp; Location'!B:D, 3, FALSE)</f>
        <v>Swansea</v>
      </c>
      <c r="N309" s="3" t="str">
        <f>IF('Master List'!Q309="", 'Master List'!P309, CONCATENATE('Master List'!P309, " / ", 'Master List'!Q309))</f>
        <v>General (Internal) Medicine / Respiratory Medicine</v>
      </c>
      <c r="O309" s="3" t="str">
        <f>'Master List'!R309</f>
        <v xml:space="preserve">Dr David Vardill </v>
      </c>
      <c r="P309" s="3" t="str">
        <f>'Master List'!U309</f>
        <v>Morriston Hospital</v>
      </c>
      <c r="Q309" s="3" t="str">
        <f>VLOOKUP(P309, 'CWM &amp; Location'!B:D, 3, FALSE)</f>
        <v>Swansea</v>
      </c>
      <c r="R309" s="3" t="str">
        <f>IF('Master List'!W309="", 'Master List'!V309, CONCATENATE('Master List'!V309, " / ", 'Master List'!W309))</f>
        <v>General Surgery / Vascular Surgery</v>
      </c>
      <c r="S309" s="3" t="str">
        <f>'Master List'!X309</f>
        <v xml:space="preserve">Mr Chris Davies </v>
      </c>
      <c r="T309" s="5" t="str">
        <f>IF('Master List'!AA309="", "", 'Master List'!AA309)</f>
        <v/>
      </c>
      <c r="U309" s="5" t="str">
        <f>IF(T309="", "", VLOOKUP(T309, 'CWM &amp; Location'!B:D, 3, FALSE))</f>
        <v/>
      </c>
      <c r="V309" s="5" t="str">
        <f>IF('Master List'!AB309="", "", 'Master List'!AB309)</f>
        <v/>
      </c>
      <c r="W309" s="5" t="str">
        <f>IF('Master List'!AC309="", "", 'Master List'!AC309)</f>
        <v/>
      </c>
      <c r="X309" s="5" t="str">
        <f>IF('Master List'!AF309="", "Supervisor to be confirmed", 'Master List'!AF309)</f>
        <v>Dr Kathir Yoganathan</v>
      </c>
      <c r="Y309" s="3" t="str">
        <f>'Master List'!AI309</f>
        <v>Singleton Hospital</v>
      </c>
      <c r="Z309" s="3" t="str">
        <f>VLOOKUP(Y309, 'CWM &amp; Location'!B:D, 3, FALSE)</f>
        <v>Swansea</v>
      </c>
      <c r="AA309" s="3" t="str">
        <f>IF('Master List'!AK309="", 'Master List'!AJ309, CONCATENATE('Master List'!AJ309, " / ", 'Master List'!AK309))</f>
        <v>General (Internal) Medicine / Dermatology &amp; HIV</v>
      </c>
      <c r="AB309" s="3" t="str">
        <f>'Master List'!AL309</f>
        <v>Dr Kathir Yoganathan</v>
      </c>
      <c r="AC309" s="3" t="str">
        <f>'Master List'!AO309</f>
        <v>Morriston Hospital</v>
      </c>
      <c r="AD309" s="5" t="str">
        <f>VLOOKUP(AC309, 'CWM &amp; Location'!B:D, 3, FALSE)</f>
        <v>Swansea</v>
      </c>
      <c r="AE309" s="3" t="str">
        <f>IF('Master List'!AQ309="", 'Master List'!AP309, CONCATENATE('Master List'!AP309, " / ", 'Master List'!AQ309))</f>
        <v>Emergency Medicine</v>
      </c>
      <c r="AF309" s="3" t="str">
        <f>'Master List'!AR309</f>
        <v>Dr Kais Mustafa</v>
      </c>
      <c r="AG309" s="3" t="str">
        <f>'Master List'!AU309</f>
        <v>Morriston Hospital</v>
      </c>
      <c r="AH309" s="3" t="str">
        <f>VLOOKUP(AG309, 'CWM &amp; Location'!B:D, 3, FALSE)</f>
        <v>Swansea</v>
      </c>
      <c r="AI309" s="3" t="str">
        <f>IF('Master List'!AW309="", 'Master List'!AV309, CONCATENATE('Master List'!AV309, " / ", 'Master List'!AW309))</f>
        <v>Trauma and Orthopaedic Surgery</v>
      </c>
      <c r="AJ309" s="3" t="str">
        <f>'Master List'!AX309</f>
        <v>Mr Ujjal Choudhiuri</v>
      </c>
      <c r="AK309" s="5" t="str">
        <f>IF('Master List'!BA309="", "", 'Master List'!BA309)</f>
        <v/>
      </c>
      <c r="AL309" s="5" t="str">
        <f>IF(AK309="", "", VLOOKUP(AK309, 'CWM &amp; Location'!B:D, 3, FALSE))</f>
        <v/>
      </c>
      <c r="AM309" s="5" t="str">
        <f>IF('Master List'!BB309="", "", 'Master List'!BB309)</f>
        <v/>
      </c>
      <c r="AN309" s="5" t="str">
        <f>IF('Master List'!BC309="", "", 'Master List'!BC309)</f>
        <v/>
      </c>
    </row>
    <row r="310" spans="1:40" ht="29.25" customHeight="1" x14ac:dyDescent="0.25">
      <c r="A310" s="3" t="str">
        <f>'Master List'!A310</f>
        <v>FP</v>
      </c>
      <c r="B310" s="3" t="str">
        <f>'Master List'!D310</f>
        <v>FP/7A3/103c</v>
      </c>
      <c r="C310" s="3" t="str">
        <f>'Master List'!E310</f>
        <v>WAL/FP/103c</v>
      </c>
      <c r="D310" s="4">
        <v>1</v>
      </c>
      <c r="E310" s="71" t="str">
        <f>CONCATENATE("F1: ",J310,", ",N310,", ",R310,IF(V310="","",", "),IF(V310="","",V310),IF(V310="",""," ("),IF(V310="","",'Master List'!B310),IF(V310="","",")")," | F2: ",AA310,", ",AE310,", ",AI310,IF(AM310="","",", "),IF(AM310="","",AM310),IF(AM310="",""," ("),IF(AM310="","",'Master List'!C310),IF(AM310="","",")"))</f>
        <v>F1: General Surgery / Vascular Surgery, General (Internal) Medicine / Cardiology, General (Internal) Medicine / Respiratory Medicine | F2: Trauma and Orthopaedic Surgery, General (Internal) Medicine / Dermatology &amp; HIV, Emergency Medicine</v>
      </c>
      <c r="F310" s="5" t="str">
        <f>'Master List'!H310</f>
        <v>Swansea Bay Local University Health Board</v>
      </c>
      <c r="G310" s="5" t="str">
        <f>'Master List'!F310</f>
        <v xml:space="preserve">Mr Chris Davies </v>
      </c>
      <c r="H310" s="3" t="str">
        <f>'Master List'!I310</f>
        <v>Morriston Hospital</v>
      </c>
      <c r="I310" s="3" t="str">
        <f>VLOOKUP(H310, 'CWM &amp; Location'!B:D, 3, FALSE)</f>
        <v>Swansea</v>
      </c>
      <c r="J310" s="3" t="str">
        <f>IF('Master List'!K310="", 'Master List'!J310, CONCATENATE('Master List'!J310, " / ", 'Master List'!K310))</f>
        <v>General Surgery / Vascular Surgery</v>
      </c>
      <c r="K310" s="3" t="str">
        <f>'Master List'!L310</f>
        <v xml:space="preserve">Mr Chris Davies </v>
      </c>
      <c r="L310" s="3" t="str">
        <f>'Master List'!O310</f>
        <v>Morriston Hospital</v>
      </c>
      <c r="M310" s="3" t="str">
        <f>VLOOKUP(L310, 'CWM &amp; Location'!B:D, 3, FALSE)</f>
        <v>Swansea</v>
      </c>
      <c r="N310" s="3" t="str">
        <f>IF('Master List'!Q310="", 'Master List'!P310, CONCATENATE('Master List'!P310, " / ", 'Master List'!Q310))</f>
        <v>General (Internal) Medicine / Cardiology</v>
      </c>
      <c r="O310" s="3" t="str">
        <f>'Master List'!R310</f>
        <v xml:space="preserve">Dr Richard Purnell </v>
      </c>
      <c r="P310" s="3" t="str">
        <f>'Master List'!U310</f>
        <v>Morriston Hospital</v>
      </c>
      <c r="Q310" s="3" t="str">
        <f>VLOOKUP(P310, 'CWM &amp; Location'!B:D, 3, FALSE)</f>
        <v>Swansea</v>
      </c>
      <c r="R310" s="3" t="str">
        <f>IF('Master List'!W310="", 'Master List'!V310, CONCATENATE('Master List'!V310, " / ", 'Master List'!W310))</f>
        <v>General (Internal) Medicine / Respiratory Medicine</v>
      </c>
      <c r="S310" s="3" t="str">
        <f>'Master List'!X310</f>
        <v xml:space="preserve">Dr David Vardill </v>
      </c>
      <c r="T310" s="5" t="str">
        <f>IF('Master List'!AA310="", "", 'Master List'!AA310)</f>
        <v/>
      </c>
      <c r="U310" s="5" t="str">
        <f>IF(T310="", "", VLOOKUP(T310, 'CWM &amp; Location'!B:D, 3, FALSE))</f>
        <v/>
      </c>
      <c r="V310" s="5" t="str">
        <f>IF('Master List'!AB310="", "", 'Master List'!AB310)</f>
        <v/>
      </c>
      <c r="W310" s="5" t="str">
        <f>IF('Master List'!AC310="", "", 'Master List'!AC310)</f>
        <v/>
      </c>
      <c r="X310" s="5" t="str">
        <f>IF('Master List'!AF310="", "Supervisor to be confirmed", 'Master List'!AF310)</f>
        <v>Mr Ujjal Choudhiuri</v>
      </c>
      <c r="Y310" s="3" t="str">
        <f>'Master List'!AI310</f>
        <v>Morriston Hospital</v>
      </c>
      <c r="Z310" s="3" t="str">
        <f>VLOOKUP(Y310, 'CWM &amp; Location'!B:D, 3, FALSE)</f>
        <v>Swansea</v>
      </c>
      <c r="AA310" s="3" t="str">
        <f>IF('Master List'!AK310="", 'Master List'!AJ310, CONCATENATE('Master List'!AJ310, " / ", 'Master List'!AK310))</f>
        <v>Trauma and Orthopaedic Surgery</v>
      </c>
      <c r="AB310" s="3" t="str">
        <f>'Master List'!AL310</f>
        <v>Mr Ujjal Choudhiuri</v>
      </c>
      <c r="AC310" s="3" t="str">
        <f>'Master List'!AO310</f>
        <v>Singleton Hospital</v>
      </c>
      <c r="AD310" s="5" t="str">
        <f>VLOOKUP(AC310, 'CWM &amp; Location'!B:D, 3, FALSE)</f>
        <v>Swansea</v>
      </c>
      <c r="AE310" s="3" t="str">
        <f>IF('Master List'!AQ310="", 'Master List'!AP310, CONCATENATE('Master List'!AP310, " / ", 'Master List'!AQ310))</f>
        <v>General (Internal) Medicine / Dermatology &amp; HIV</v>
      </c>
      <c r="AF310" s="3" t="str">
        <f>'Master List'!AR310</f>
        <v>Dr Kathir Yoganathan</v>
      </c>
      <c r="AG310" s="3" t="str">
        <f>'Master List'!AU310</f>
        <v>Morriston Hospital</v>
      </c>
      <c r="AH310" s="3" t="str">
        <f>VLOOKUP(AG310, 'CWM &amp; Location'!B:D, 3, FALSE)</f>
        <v>Swansea</v>
      </c>
      <c r="AI310" s="3" t="str">
        <f>IF('Master List'!AW310="", 'Master List'!AV310, CONCATENATE('Master List'!AV310, " / ", 'Master List'!AW310))</f>
        <v>Emergency Medicine</v>
      </c>
      <c r="AJ310" s="3" t="str">
        <f>'Master List'!AX310</f>
        <v>Dr Kais Mustafa</v>
      </c>
      <c r="AK310" s="5" t="str">
        <f>IF('Master List'!BA310="", "", 'Master List'!BA310)</f>
        <v/>
      </c>
      <c r="AL310" s="5" t="str">
        <f>IF(AK310="", "", VLOOKUP(AK310, 'CWM &amp; Location'!B:D, 3, FALSE))</f>
        <v/>
      </c>
      <c r="AM310" s="5" t="str">
        <f>IF('Master List'!BB310="", "", 'Master List'!BB310)</f>
        <v/>
      </c>
      <c r="AN310" s="5" t="str">
        <f>IF('Master List'!BC310="", "", 'Master List'!BC310)</f>
        <v/>
      </c>
    </row>
    <row r="311" spans="1:40" ht="29.25" customHeight="1" x14ac:dyDescent="0.25">
      <c r="A311" s="3" t="str">
        <f>'Master List'!A311</f>
        <v>FP</v>
      </c>
      <c r="B311" s="3" t="str">
        <f>'Master List'!D311</f>
        <v>FP/7A3/104a</v>
      </c>
      <c r="C311" s="3" t="str">
        <f>'Master List'!E311</f>
        <v>WAL/FP/104a</v>
      </c>
      <c r="D311" s="4">
        <v>1</v>
      </c>
      <c r="E311" s="71" t="str">
        <f>CONCATENATE("F1: ",J311,", ",N311,", ",R311,IF(V311="","",", "),IF(V311="","",V311),IF(V311="",""," ("),IF(V311="","",'Master List'!B311),IF(V311="","",")")," | F2: ",AA311,", ",AE311,", ",AI311,IF(AM311="","",", "),IF(AM311="","",AM311),IF(AM311="",""," ("),IF(AM311="","",'Master List'!C311),IF(AM311="","",")"))</f>
        <v>F1: General (Internal) Medicine / Respiratory Medicine, General Surgery, General (Internal) Medicine / Gastroenterology | F2: General Practice, Trauma and Orthopaedic Surgery, Obstetrics and Gynaecology / Genito-Urinary Medicine</v>
      </c>
      <c r="F311" s="5" t="str">
        <f>'Master List'!H311</f>
        <v>Swansea Bay Local University Health Board</v>
      </c>
      <c r="G311" s="5" t="str">
        <f>'Master List'!F311</f>
        <v xml:space="preserve">Dr David Vardill </v>
      </c>
      <c r="H311" s="3" t="str">
        <f>'Master List'!I311</f>
        <v>Morriston Hospital</v>
      </c>
      <c r="I311" s="3" t="str">
        <f>VLOOKUP(H311, 'CWM &amp; Location'!B:D, 3, FALSE)</f>
        <v>Swansea</v>
      </c>
      <c r="J311" s="3" t="str">
        <f>IF('Master List'!K311="", 'Master List'!J311, CONCATENATE('Master List'!J311, " / ", 'Master List'!K311))</f>
        <v>General (Internal) Medicine / Respiratory Medicine</v>
      </c>
      <c r="K311" s="3" t="str">
        <f>'Master List'!L311</f>
        <v xml:space="preserve">Dr David Vardill </v>
      </c>
      <c r="L311" s="3" t="str">
        <f>'Master List'!O311</f>
        <v>Morriston Hospital</v>
      </c>
      <c r="M311" s="3" t="str">
        <f>VLOOKUP(L311, 'CWM &amp; Location'!B:D, 3, FALSE)</f>
        <v>Swansea</v>
      </c>
      <c r="N311" s="3" t="str">
        <f>IF('Master List'!Q311="", 'Master List'!P311, CONCATENATE('Master List'!P311, " / ", 'Master List'!Q311))</f>
        <v>General Surgery</v>
      </c>
      <c r="O311" s="3" t="str">
        <f>'Master List'!R311</f>
        <v>Prof Bilal Al-Sarireh</v>
      </c>
      <c r="P311" s="3" t="str">
        <f>'Master List'!U311</f>
        <v>Morriston Hospital</v>
      </c>
      <c r="Q311" s="3" t="str">
        <f>VLOOKUP(P311, 'CWM &amp; Location'!B:D, 3, FALSE)</f>
        <v>Swansea</v>
      </c>
      <c r="R311" s="3" t="str">
        <f>IF('Master List'!W311="", 'Master List'!V311, CONCATENATE('Master List'!V311, " / ", 'Master List'!W311))</f>
        <v>General (Internal) Medicine / Gastroenterology</v>
      </c>
      <c r="S311" s="3" t="str">
        <f>'Master List'!X311</f>
        <v xml:space="preserve">Dr Jagadish Nagaraj </v>
      </c>
      <c r="T311" s="5" t="str">
        <f>IF('Master List'!AA311="", "", 'Master List'!AA311)</f>
        <v/>
      </c>
      <c r="U311" s="5" t="str">
        <f>IF(T311="", "", VLOOKUP(T311, 'CWM &amp; Location'!B:D, 3, FALSE))</f>
        <v/>
      </c>
      <c r="V311" s="5" t="str">
        <f>IF('Master List'!AB311="", "", 'Master List'!AB311)</f>
        <v/>
      </c>
      <c r="W311" s="5" t="str">
        <f>IF('Master List'!AC311="", "", 'Master List'!AC311)</f>
        <v/>
      </c>
      <c r="X311" s="5" t="str">
        <f>IF('Master List'!AF311="", "Supervisor to be confirmed", 'Master List'!AF311)</f>
        <v>Dr Lynne Rees</v>
      </c>
      <c r="Y311" s="3" t="str">
        <f>'Master List'!AI311</f>
        <v>Brynhyfryd Medical Centre</v>
      </c>
      <c r="Z311" s="3" t="str">
        <f>VLOOKUP(Y311, 'CWM &amp; Location'!B:D, 3, FALSE)</f>
        <v>Swansea</v>
      </c>
      <c r="AA311" s="3" t="str">
        <f>IF('Master List'!AK311="", 'Master List'!AJ311, CONCATENATE('Master List'!AJ311, " / ", 'Master List'!AK311))</f>
        <v>General Practice</v>
      </c>
      <c r="AB311" s="3" t="str">
        <f>'Master List'!AL311</f>
        <v>Dr Lynne Rees</v>
      </c>
      <c r="AC311" s="3" t="str">
        <f>'Master List'!AO311</f>
        <v>Morriston Hospital</v>
      </c>
      <c r="AD311" s="5" t="str">
        <f>VLOOKUP(AC311, 'CWM &amp; Location'!B:D, 3, FALSE)</f>
        <v>Swansea</v>
      </c>
      <c r="AE311" s="3" t="str">
        <f>IF('Master List'!AQ311="", 'Master List'!AP311, CONCATENATE('Master List'!AP311, " / ", 'Master List'!AQ311))</f>
        <v>Trauma and Orthopaedic Surgery</v>
      </c>
      <c r="AF311" s="3" t="str">
        <f>'Master List'!AR311</f>
        <v>Mr Neil Price</v>
      </c>
      <c r="AG311" s="3" t="str">
        <f>'Master List'!AU311</f>
        <v>Singleton Hospital</v>
      </c>
      <c r="AH311" s="3" t="str">
        <f>VLOOKUP(AG311, 'CWM &amp; Location'!B:D, 3, FALSE)</f>
        <v>Swansea</v>
      </c>
      <c r="AI311" s="3" t="str">
        <f>IF('Master List'!AW311="", 'Master List'!AV311, CONCATENATE('Master List'!AV311, " / ", 'Master List'!AW311))</f>
        <v>Obstetrics and Gynaecology / Genito-Urinary Medicine</v>
      </c>
      <c r="AJ311" s="3" t="str">
        <f>'Master List'!AX311</f>
        <v>Dr Louise-Emma Shaw</v>
      </c>
      <c r="AK311" s="5" t="str">
        <f>IF('Master List'!BA311="", "", 'Master List'!BA311)</f>
        <v/>
      </c>
      <c r="AL311" s="5" t="str">
        <f>IF(AK311="", "", VLOOKUP(AK311, 'CWM &amp; Location'!B:D, 3, FALSE))</f>
        <v/>
      </c>
      <c r="AM311" s="5" t="str">
        <f>IF('Master List'!BB311="", "", 'Master List'!BB311)</f>
        <v/>
      </c>
      <c r="AN311" s="5" t="str">
        <f>IF('Master List'!BC311="", "", 'Master List'!BC311)</f>
        <v/>
      </c>
    </row>
    <row r="312" spans="1:40" ht="29.25" customHeight="1" x14ac:dyDescent="0.25">
      <c r="A312" s="3" t="str">
        <f>'Master List'!A312</f>
        <v>FP</v>
      </c>
      <c r="B312" s="3" t="str">
        <f>'Master List'!D312</f>
        <v>FP/7A3/104b</v>
      </c>
      <c r="C312" s="3" t="str">
        <f>'Master List'!E312</f>
        <v>WAL/FP/104b</v>
      </c>
      <c r="D312" s="4">
        <v>1</v>
      </c>
      <c r="E312" s="71" t="str">
        <f>CONCATENATE("F1: ",J312,", ",N312,", ",R312,IF(V312="","",", "),IF(V312="","",V312),IF(V312="",""," ("),IF(V312="","",'Master List'!B312),IF(V312="","",")")," | F2: ",AA312,", ",AE312,", ",AI312,IF(AM312="","",", "),IF(AM312="","",AM312),IF(AM312="",""," ("),IF(AM312="","",'Master List'!C312),IF(AM312="","",")"))</f>
        <v>F1: General (Internal) Medicine / Gastroenterology, General (Internal) Medicine / Respiratory Medicine, General Surgery | F2: Obstetrics and Gynaecology / Genito-Urinary Medicine, General Practice, Trauma and Orthopaedic Surgery</v>
      </c>
      <c r="F312" s="5" t="str">
        <f>'Master List'!H312</f>
        <v>Swansea Bay Local University Health Board</v>
      </c>
      <c r="G312" s="5" t="str">
        <f>'Master List'!F312</f>
        <v xml:space="preserve">Dr Jagadish Nagaraj </v>
      </c>
      <c r="H312" s="3" t="str">
        <f>'Master List'!I312</f>
        <v>Morriston Hospital</v>
      </c>
      <c r="I312" s="3" t="str">
        <f>VLOOKUP(H312, 'CWM &amp; Location'!B:D, 3, FALSE)</f>
        <v>Swansea</v>
      </c>
      <c r="J312" s="3" t="str">
        <f>IF('Master List'!K312="", 'Master List'!J312, CONCATENATE('Master List'!J312, " / ", 'Master List'!K312))</f>
        <v>General (Internal) Medicine / Gastroenterology</v>
      </c>
      <c r="K312" s="3" t="str">
        <f>'Master List'!L312</f>
        <v xml:space="preserve">Dr Jagadish Nagaraj </v>
      </c>
      <c r="L312" s="3" t="str">
        <f>'Master List'!O312</f>
        <v>Morriston Hospital</v>
      </c>
      <c r="M312" s="3" t="str">
        <f>VLOOKUP(L312, 'CWM &amp; Location'!B:D, 3, FALSE)</f>
        <v>Swansea</v>
      </c>
      <c r="N312" s="3" t="str">
        <f>IF('Master List'!Q312="", 'Master List'!P312, CONCATENATE('Master List'!P312, " / ", 'Master List'!Q312))</f>
        <v>General (Internal) Medicine / Respiratory Medicine</v>
      </c>
      <c r="O312" s="3" t="str">
        <f>'Master List'!R312</f>
        <v xml:space="preserve">Dr David Vardill </v>
      </c>
      <c r="P312" s="3" t="str">
        <f>'Master List'!U312</f>
        <v>Morriston Hospital</v>
      </c>
      <c r="Q312" s="3" t="str">
        <f>VLOOKUP(P312, 'CWM &amp; Location'!B:D, 3, FALSE)</f>
        <v>Swansea</v>
      </c>
      <c r="R312" s="3" t="str">
        <f>IF('Master List'!W312="", 'Master List'!V312, CONCATENATE('Master List'!V312, " / ", 'Master List'!W312))</f>
        <v>General Surgery</v>
      </c>
      <c r="S312" s="3" t="str">
        <f>'Master List'!X312</f>
        <v>Prof Bilal Al-Sarireh</v>
      </c>
      <c r="T312" s="5" t="str">
        <f>IF('Master List'!AA312="", "", 'Master List'!AA312)</f>
        <v/>
      </c>
      <c r="U312" s="5" t="str">
        <f>IF(T312="", "", VLOOKUP(T312, 'CWM &amp; Location'!B:D, 3, FALSE))</f>
        <v/>
      </c>
      <c r="V312" s="5" t="str">
        <f>IF('Master List'!AB312="", "", 'Master List'!AB312)</f>
        <v/>
      </c>
      <c r="W312" s="5" t="str">
        <f>IF('Master List'!AC312="", "", 'Master List'!AC312)</f>
        <v/>
      </c>
      <c r="X312" s="5" t="str">
        <f>IF('Master List'!AF312="", "Supervisor to be confirmed", 'Master List'!AF312)</f>
        <v>Dr Louise-Emma Shaw</v>
      </c>
      <c r="Y312" s="3" t="str">
        <f>'Master List'!AI312</f>
        <v>Singleton Hospital</v>
      </c>
      <c r="Z312" s="3" t="str">
        <f>VLOOKUP(Y312, 'CWM &amp; Location'!B:D, 3, FALSE)</f>
        <v>Swansea</v>
      </c>
      <c r="AA312" s="3" t="str">
        <f>IF('Master List'!AK312="", 'Master List'!AJ312, CONCATENATE('Master List'!AJ312, " / ", 'Master List'!AK312))</f>
        <v>Obstetrics and Gynaecology / Genito-Urinary Medicine</v>
      </c>
      <c r="AB312" s="3" t="str">
        <f>'Master List'!AL312</f>
        <v>Dr Louise-Emma Shaw</v>
      </c>
      <c r="AC312" s="3" t="str">
        <f>'Master List'!AO312</f>
        <v>Brynhyfryd Medical Centre</v>
      </c>
      <c r="AD312" s="5" t="str">
        <f>VLOOKUP(AC312, 'CWM &amp; Location'!B:D, 3, FALSE)</f>
        <v>Swansea</v>
      </c>
      <c r="AE312" s="3" t="str">
        <f>IF('Master List'!AQ312="", 'Master List'!AP312, CONCATENATE('Master List'!AP312, " / ", 'Master List'!AQ312))</f>
        <v>General Practice</v>
      </c>
      <c r="AF312" s="3" t="str">
        <f>'Master List'!AR312</f>
        <v>Dr Lynne Rees</v>
      </c>
      <c r="AG312" s="3" t="str">
        <f>'Master List'!AU312</f>
        <v>Morriston Hospital</v>
      </c>
      <c r="AH312" s="3" t="str">
        <f>VLOOKUP(AG312, 'CWM &amp; Location'!B:D, 3, FALSE)</f>
        <v>Swansea</v>
      </c>
      <c r="AI312" s="3" t="str">
        <f>IF('Master List'!AW312="", 'Master List'!AV312, CONCATENATE('Master List'!AV312, " / ", 'Master List'!AW312))</f>
        <v>Trauma and Orthopaedic Surgery</v>
      </c>
      <c r="AJ312" s="3" t="str">
        <f>'Master List'!AX312</f>
        <v>Mr Neil Price</v>
      </c>
      <c r="AK312" s="5" t="str">
        <f>IF('Master List'!BA312="", "", 'Master List'!BA312)</f>
        <v/>
      </c>
      <c r="AL312" s="5" t="str">
        <f>IF(AK312="", "", VLOOKUP(AK312, 'CWM &amp; Location'!B:D, 3, FALSE))</f>
        <v/>
      </c>
      <c r="AM312" s="5" t="str">
        <f>IF('Master List'!BB312="", "", 'Master List'!BB312)</f>
        <v/>
      </c>
      <c r="AN312" s="5" t="str">
        <f>IF('Master List'!BC312="", "", 'Master List'!BC312)</f>
        <v/>
      </c>
    </row>
    <row r="313" spans="1:40" ht="29.25" customHeight="1" x14ac:dyDescent="0.25">
      <c r="A313" s="3" t="str">
        <f>'Master List'!A313</f>
        <v>FP</v>
      </c>
      <c r="B313" s="3" t="str">
        <f>'Master List'!D313</f>
        <v>FP/7A3/104c</v>
      </c>
      <c r="C313" s="3" t="str">
        <f>'Master List'!E313</f>
        <v>WAL/FP/104c</v>
      </c>
      <c r="D313" s="4">
        <v>1</v>
      </c>
      <c r="E313" s="71" t="str">
        <f>CONCATENATE("F1: ",J313,", ",N313,", ",R313,IF(V313="","",", "),IF(V313="","",V313),IF(V313="",""," ("),IF(V313="","",'Master List'!B313),IF(V313="","",")")," | F2: ",AA313,", ",AE313,", ",AI313,IF(AM313="","",", "),IF(AM313="","",AM313),IF(AM313="",""," ("),IF(AM313="","",'Master List'!C313),IF(AM313="","",")"))</f>
        <v>F1: General Surgery, General (Internal) Medicine / Gastroenterology, General (Internal) Medicine / Respiratory Medicine | F2: Trauma and Orthopaedic Surgery, Obstetrics and Gynaecology / Genito-Urinary Medicine, General Practice</v>
      </c>
      <c r="F313" s="5" t="str">
        <f>'Master List'!H313</f>
        <v>Swansea Bay Local University Health Board</v>
      </c>
      <c r="G313" s="5" t="str">
        <f>'Master List'!F313</f>
        <v>Prof Bilal Al-Sarireh</v>
      </c>
      <c r="H313" s="3" t="str">
        <f>'Master List'!I313</f>
        <v>Morriston Hospital</v>
      </c>
      <c r="I313" s="3" t="str">
        <f>VLOOKUP(H313, 'CWM &amp; Location'!B:D, 3, FALSE)</f>
        <v>Swansea</v>
      </c>
      <c r="J313" s="3" t="str">
        <f>IF('Master List'!K313="", 'Master List'!J313, CONCATENATE('Master List'!J313, " / ", 'Master List'!K313))</f>
        <v>General Surgery</v>
      </c>
      <c r="K313" s="3" t="str">
        <f>'Master List'!L313</f>
        <v>Prof Bilal Al-Sarireh</v>
      </c>
      <c r="L313" s="3" t="str">
        <f>'Master List'!O313</f>
        <v>Morriston Hospital</v>
      </c>
      <c r="M313" s="3" t="str">
        <f>VLOOKUP(L313, 'CWM &amp; Location'!B:D, 3, FALSE)</f>
        <v>Swansea</v>
      </c>
      <c r="N313" s="3" t="str">
        <f>IF('Master List'!Q313="", 'Master List'!P313, CONCATENATE('Master List'!P313, " / ", 'Master List'!Q313))</f>
        <v>General (Internal) Medicine / Gastroenterology</v>
      </c>
      <c r="O313" s="3" t="str">
        <f>'Master List'!R313</f>
        <v xml:space="preserve">Dr Jagadish Nagaraj </v>
      </c>
      <c r="P313" s="3" t="str">
        <f>'Master List'!U313</f>
        <v>Morriston Hospital</v>
      </c>
      <c r="Q313" s="3" t="str">
        <f>VLOOKUP(P313, 'CWM &amp; Location'!B:D, 3, FALSE)</f>
        <v>Swansea</v>
      </c>
      <c r="R313" s="3" t="str">
        <f>IF('Master List'!W313="", 'Master List'!V313, CONCATENATE('Master List'!V313, " / ", 'Master List'!W313))</f>
        <v>General (Internal) Medicine / Respiratory Medicine</v>
      </c>
      <c r="S313" s="3" t="str">
        <f>'Master List'!X313</f>
        <v xml:space="preserve">Dr David Vardill </v>
      </c>
      <c r="T313" s="5" t="str">
        <f>IF('Master List'!AA313="", "", 'Master List'!AA313)</f>
        <v/>
      </c>
      <c r="U313" s="5" t="str">
        <f>IF(T313="", "", VLOOKUP(T313, 'CWM &amp; Location'!B:D, 3, FALSE))</f>
        <v/>
      </c>
      <c r="V313" s="5" t="str">
        <f>IF('Master List'!AB313="", "", 'Master List'!AB313)</f>
        <v/>
      </c>
      <c r="W313" s="5" t="str">
        <f>IF('Master List'!AC313="", "", 'Master List'!AC313)</f>
        <v/>
      </c>
      <c r="X313" s="5" t="str">
        <f>IF('Master List'!AF313="", "Supervisor to be confirmed", 'Master List'!AF313)</f>
        <v>Mr Neil Price</v>
      </c>
      <c r="Y313" s="3" t="str">
        <f>'Master List'!AI313</f>
        <v>Morriston Hospital</v>
      </c>
      <c r="Z313" s="3" t="str">
        <f>VLOOKUP(Y313, 'CWM &amp; Location'!B:D, 3, FALSE)</f>
        <v>Swansea</v>
      </c>
      <c r="AA313" s="3" t="str">
        <f>IF('Master List'!AK313="", 'Master List'!AJ313, CONCATENATE('Master List'!AJ313, " / ", 'Master List'!AK313))</f>
        <v>Trauma and Orthopaedic Surgery</v>
      </c>
      <c r="AB313" s="3" t="str">
        <f>'Master List'!AL313</f>
        <v>Mr Neil Price</v>
      </c>
      <c r="AC313" s="3" t="str">
        <f>'Master List'!AO313</f>
        <v>Singleton Hospital</v>
      </c>
      <c r="AD313" s="5" t="str">
        <f>VLOOKUP(AC313, 'CWM &amp; Location'!B:D, 3, FALSE)</f>
        <v>Swansea</v>
      </c>
      <c r="AE313" s="3" t="str">
        <f>IF('Master List'!AQ313="", 'Master List'!AP313, CONCATENATE('Master List'!AP313, " / ", 'Master List'!AQ313))</f>
        <v>Obstetrics and Gynaecology / Genito-Urinary Medicine</v>
      </c>
      <c r="AF313" s="3" t="str">
        <f>'Master List'!AR313</f>
        <v>Dr Louise-Emma Shaw</v>
      </c>
      <c r="AG313" s="3" t="str">
        <f>'Master List'!AU313</f>
        <v>Brynhyfryd Medical Centre</v>
      </c>
      <c r="AH313" s="3" t="str">
        <f>VLOOKUP(AG313, 'CWM &amp; Location'!B:D, 3, FALSE)</f>
        <v>Swansea</v>
      </c>
      <c r="AI313" s="3" t="str">
        <f>IF('Master List'!AW313="", 'Master List'!AV313, CONCATENATE('Master List'!AV313, " / ", 'Master List'!AW313))</f>
        <v>General Practice</v>
      </c>
      <c r="AJ313" s="3" t="str">
        <f>'Master List'!AX313</f>
        <v>Dr Lynne Rees</v>
      </c>
      <c r="AK313" s="5" t="str">
        <f>IF('Master List'!BA313="", "", 'Master List'!BA313)</f>
        <v/>
      </c>
      <c r="AL313" s="5" t="str">
        <f>IF(AK313="", "", VLOOKUP(AK313, 'CWM &amp; Location'!B:D, 3, FALSE))</f>
        <v/>
      </c>
      <c r="AM313" s="5" t="str">
        <f>IF('Master List'!BB313="", "", 'Master List'!BB313)</f>
        <v/>
      </c>
      <c r="AN313" s="5" t="str">
        <f>IF('Master List'!BC313="", "", 'Master List'!BC313)</f>
        <v/>
      </c>
    </row>
    <row r="314" spans="1:40" ht="29.25" customHeight="1" x14ac:dyDescent="0.25">
      <c r="A314" s="3" t="str">
        <f>'Master List'!A314</f>
        <v>FP</v>
      </c>
      <c r="B314" s="3" t="str">
        <f>'Master List'!D314</f>
        <v>FP/7A3/105a</v>
      </c>
      <c r="C314" s="3" t="str">
        <f>'Master List'!E314</f>
        <v>WAL/FP/105a</v>
      </c>
      <c r="D314" s="4">
        <v>1</v>
      </c>
      <c r="E314" s="71" t="str">
        <f>CONCATENATE("F1: ",J314,", ",N314,", ",R314,IF(V314="","",", "),IF(V314="","",V314),IF(V314="",""," ("),IF(V314="","",'Master List'!B314),IF(V314="","",")")," | F2: ",AA314,", ",AE314,", ",AI314,IF(AM314="","",", "),IF(AM314="","",AM314),IF(AM314="",""," ("),IF(AM314="","",'Master List'!C314),IF(AM314="","",")"))</f>
        <v>F1: General (Internal) Medicine / Respiratory Medicine, General Surgery / Upper Gastro-intestinal Surgery, General (Internal) Medicine / Orthogeriatrics | F2: Emergency Medicine, General (Internal) Medicine / Stroke Medicine, Haematology / Clinical Oncology</v>
      </c>
      <c r="F314" s="5" t="str">
        <f>'Master List'!H314</f>
        <v>Swansea Bay Local University Health Board</v>
      </c>
      <c r="G314" s="5" t="str">
        <f>'Master List'!F314</f>
        <v xml:space="preserve">Dr David Vardill </v>
      </c>
      <c r="H314" s="3" t="str">
        <f>'Master List'!I314</f>
        <v>Morriston Hospital</v>
      </c>
      <c r="I314" s="3" t="str">
        <f>VLOOKUP(H314, 'CWM &amp; Location'!B:D, 3, FALSE)</f>
        <v>Swansea</v>
      </c>
      <c r="J314" s="3" t="str">
        <f>IF('Master List'!K314="", 'Master List'!J314, CONCATENATE('Master List'!J314, " / ", 'Master List'!K314))</f>
        <v>General (Internal) Medicine / Respiratory Medicine</v>
      </c>
      <c r="K314" s="3" t="str">
        <f>'Master List'!L314</f>
        <v xml:space="preserve">Dr David Vardill </v>
      </c>
      <c r="L314" s="3" t="str">
        <f>'Master List'!O314</f>
        <v>Morriston Hospital</v>
      </c>
      <c r="M314" s="3" t="str">
        <f>VLOOKUP(L314, 'CWM &amp; Location'!B:D, 3, FALSE)</f>
        <v>Swansea</v>
      </c>
      <c r="N314" s="3" t="str">
        <f>IF('Master List'!Q314="", 'Master List'!P314, CONCATENATE('Master List'!P314, " / ", 'Master List'!Q314))</f>
        <v>General Surgery / Upper Gastro-intestinal Surgery</v>
      </c>
      <c r="O314" s="3" t="str">
        <f>'Master List'!R314</f>
        <v xml:space="preserve">Mr Scott Caplin </v>
      </c>
      <c r="P314" s="3" t="str">
        <f>'Master List'!U314</f>
        <v>Morriston Hospital</v>
      </c>
      <c r="Q314" s="3" t="str">
        <f>VLOOKUP(P314, 'CWM &amp; Location'!B:D, 3, FALSE)</f>
        <v>Swansea</v>
      </c>
      <c r="R314" s="3" t="str">
        <f>IF('Master List'!W314="", 'Master List'!V314, CONCATENATE('Master List'!V314, " / ", 'Master List'!W314))</f>
        <v>General (Internal) Medicine / Orthogeriatrics</v>
      </c>
      <c r="S314" s="3" t="str">
        <f>'Master List'!X314</f>
        <v>Dr Ka Ng</v>
      </c>
      <c r="T314" s="5" t="str">
        <f>IF('Master List'!AA314="", "", 'Master List'!AA314)</f>
        <v/>
      </c>
      <c r="U314" s="5" t="str">
        <f>IF(T314="", "", VLOOKUP(T314, 'CWM &amp; Location'!B:D, 3, FALSE))</f>
        <v/>
      </c>
      <c r="V314" s="5" t="str">
        <f>IF('Master List'!AB314="", "", 'Master List'!AB314)</f>
        <v/>
      </c>
      <c r="W314" s="5" t="str">
        <f>IF('Master List'!AC314="", "", 'Master List'!AC314)</f>
        <v/>
      </c>
      <c r="X314" s="5" t="str">
        <f>IF('Master List'!AF314="", "Supervisor to be confirmed", 'Master List'!AF314)</f>
        <v>Dr Sounder Perumal</v>
      </c>
      <c r="Y314" s="3" t="str">
        <f>'Master List'!AI314</f>
        <v>Morriston Hospital</v>
      </c>
      <c r="Z314" s="3" t="str">
        <f>VLOOKUP(Y314, 'CWM &amp; Location'!B:D, 3, FALSE)</f>
        <v>Swansea</v>
      </c>
      <c r="AA314" s="3" t="str">
        <f>IF('Master List'!AK314="", 'Master List'!AJ314, CONCATENATE('Master List'!AJ314, " / ", 'Master List'!AK314))</f>
        <v>Emergency Medicine</v>
      </c>
      <c r="AB314" s="3" t="str">
        <f>'Master List'!AL314</f>
        <v>Dr Sounder Perumal</v>
      </c>
      <c r="AC314" s="3" t="str">
        <f>'Master List'!AO314</f>
        <v>Morriston Hospital</v>
      </c>
      <c r="AD314" s="5" t="str">
        <f>VLOOKUP(AC314, 'CWM &amp; Location'!B:D, 3, FALSE)</f>
        <v>Swansea</v>
      </c>
      <c r="AE314" s="3" t="str">
        <f>IF('Master List'!AQ314="", 'Master List'!AP314, CONCATENATE('Master List'!AP314, " / ", 'Master List'!AQ314))</f>
        <v>General (Internal) Medicine / Stroke Medicine</v>
      </c>
      <c r="AF314" s="3" t="str">
        <f>'Master List'!AR314</f>
        <v>Dr Tal Anjum</v>
      </c>
      <c r="AG314" s="3" t="str">
        <f>'Master List'!AU314</f>
        <v>Singleton Hospital</v>
      </c>
      <c r="AH314" s="3" t="str">
        <f>VLOOKUP(AG314, 'CWM &amp; Location'!B:D, 3, FALSE)</f>
        <v>Swansea</v>
      </c>
      <c r="AI314" s="3" t="str">
        <f>IF('Master List'!AW314="", 'Master List'!AV314, CONCATENATE('Master List'!AV314, " / ", 'Master List'!AW314))</f>
        <v>Haematology / Clinical Oncology</v>
      </c>
      <c r="AJ314" s="3" t="str">
        <f>'Master List'!AX314</f>
        <v>Dr Ann Benton</v>
      </c>
      <c r="AK314" s="5" t="str">
        <f>IF('Master List'!BA314="", "", 'Master List'!BA314)</f>
        <v/>
      </c>
      <c r="AL314" s="5" t="str">
        <f>IF(AK314="", "", VLOOKUP(AK314, 'CWM &amp; Location'!B:D, 3, FALSE))</f>
        <v/>
      </c>
      <c r="AM314" s="5" t="str">
        <f>IF('Master List'!BB314="", "", 'Master List'!BB314)</f>
        <v/>
      </c>
      <c r="AN314" s="5" t="str">
        <f>IF('Master List'!BC314="", "", 'Master List'!BC314)</f>
        <v/>
      </c>
    </row>
    <row r="315" spans="1:40" ht="29.25" customHeight="1" x14ac:dyDescent="0.25">
      <c r="A315" s="3" t="str">
        <f>'Master List'!A315</f>
        <v>FP</v>
      </c>
      <c r="B315" s="3" t="str">
        <f>'Master List'!D315</f>
        <v>FP/7A3/105b</v>
      </c>
      <c r="C315" s="3" t="str">
        <f>'Master List'!E315</f>
        <v>WAL/FP/105b</v>
      </c>
      <c r="D315" s="4">
        <v>1</v>
      </c>
      <c r="E315" s="71" t="str">
        <f>CONCATENATE("F1: ",J315,", ",N315,", ",R315,IF(V315="","",", "),IF(V315="","",V315),IF(V315="",""," ("),IF(V315="","",'Master List'!B315),IF(V315="","",")")," | F2: ",AA315,", ",AE315,", ",AI315,IF(AM315="","",", "),IF(AM315="","",AM315),IF(AM315="",""," ("),IF(AM315="","",'Master List'!C315),IF(AM315="","",")"))</f>
        <v>F1: General (Internal) Medicine / Orthogeriatrics, General (Internal) Medicine / Respiratory Medicine, General Surgery / Upper Gastro-intestinal Surgery | F2: Haematology / Clinical Oncology, Emergency Medicine, General (Internal) Medicine / Stroke Medicine</v>
      </c>
      <c r="F315" s="5" t="str">
        <f>'Master List'!H315</f>
        <v>Swansea Bay Local University Health Board</v>
      </c>
      <c r="G315" s="5" t="str">
        <f>'Master List'!F315</f>
        <v>Dr Ka Ng</v>
      </c>
      <c r="H315" s="3" t="str">
        <f>'Master List'!I315</f>
        <v>Morriston Hospital</v>
      </c>
      <c r="I315" s="3" t="str">
        <f>VLOOKUP(H315, 'CWM &amp; Location'!B:D, 3, FALSE)</f>
        <v>Swansea</v>
      </c>
      <c r="J315" s="3" t="str">
        <f>IF('Master List'!K315="", 'Master List'!J315, CONCATENATE('Master List'!J315, " / ", 'Master List'!K315))</f>
        <v>General (Internal) Medicine / Orthogeriatrics</v>
      </c>
      <c r="K315" s="3" t="str">
        <f>'Master List'!L315</f>
        <v>Dr Ka Ng</v>
      </c>
      <c r="L315" s="3" t="str">
        <f>'Master List'!O315</f>
        <v>Morriston Hospital</v>
      </c>
      <c r="M315" s="3" t="str">
        <f>VLOOKUP(L315, 'CWM &amp; Location'!B:D, 3, FALSE)</f>
        <v>Swansea</v>
      </c>
      <c r="N315" s="3" t="str">
        <f>IF('Master List'!Q315="", 'Master List'!P315, CONCATENATE('Master List'!P315, " / ", 'Master List'!Q315))</f>
        <v>General (Internal) Medicine / Respiratory Medicine</v>
      </c>
      <c r="O315" s="3" t="str">
        <f>'Master List'!R315</f>
        <v xml:space="preserve">Dr David Vardill </v>
      </c>
      <c r="P315" s="3" t="str">
        <f>'Master List'!U315</f>
        <v>Morriston Hospital</v>
      </c>
      <c r="Q315" s="3" t="str">
        <f>VLOOKUP(P315, 'CWM &amp; Location'!B:D, 3, FALSE)</f>
        <v>Swansea</v>
      </c>
      <c r="R315" s="3" t="str">
        <f>IF('Master List'!W315="", 'Master List'!V315, CONCATENATE('Master List'!V315, " / ", 'Master List'!W315))</f>
        <v>General Surgery / Upper Gastro-intestinal Surgery</v>
      </c>
      <c r="S315" s="3" t="str">
        <f>'Master List'!X315</f>
        <v xml:space="preserve">Mr Scott Caplin </v>
      </c>
      <c r="T315" s="5" t="str">
        <f>IF('Master List'!AA315="", "", 'Master List'!AA315)</f>
        <v/>
      </c>
      <c r="U315" s="5" t="str">
        <f>IF(T315="", "", VLOOKUP(T315, 'CWM &amp; Location'!B:D, 3, FALSE))</f>
        <v/>
      </c>
      <c r="V315" s="5" t="str">
        <f>IF('Master List'!AB315="", "", 'Master List'!AB315)</f>
        <v/>
      </c>
      <c r="W315" s="5" t="str">
        <f>IF('Master List'!AC315="", "", 'Master List'!AC315)</f>
        <v/>
      </c>
      <c r="X315" s="5" t="str">
        <f>IF('Master List'!AF315="", "Supervisor to be confirmed", 'Master List'!AF315)</f>
        <v>Dr Ann Benton</v>
      </c>
      <c r="Y315" s="3" t="str">
        <f>'Master List'!AI315</f>
        <v>Singleton Hospital</v>
      </c>
      <c r="Z315" s="3" t="str">
        <f>VLOOKUP(Y315, 'CWM &amp; Location'!B:D, 3, FALSE)</f>
        <v>Swansea</v>
      </c>
      <c r="AA315" s="3" t="str">
        <f>IF('Master List'!AK315="", 'Master List'!AJ315, CONCATENATE('Master List'!AJ315, " / ", 'Master List'!AK315))</f>
        <v>Haematology / Clinical Oncology</v>
      </c>
      <c r="AB315" s="3" t="str">
        <f>'Master List'!AL315</f>
        <v>Dr Ann Benton</v>
      </c>
      <c r="AC315" s="3" t="str">
        <f>'Master List'!AO315</f>
        <v>Morriston Hospital</v>
      </c>
      <c r="AD315" s="5" t="str">
        <f>VLOOKUP(AC315, 'CWM &amp; Location'!B:D, 3, FALSE)</f>
        <v>Swansea</v>
      </c>
      <c r="AE315" s="3" t="str">
        <f>IF('Master List'!AQ315="", 'Master List'!AP315, CONCATENATE('Master List'!AP315, " / ", 'Master List'!AQ315))</f>
        <v>Emergency Medicine</v>
      </c>
      <c r="AF315" s="3" t="str">
        <f>'Master List'!AR315</f>
        <v>Dr Sounder Perumal</v>
      </c>
      <c r="AG315" s="3" t="str">
        <f>'Master List'!AU315</f>
        <v>Morriston Hospital</v>
      </c>
      <c r="AH315" s="3" t="str">
        <f>VLOOKUP(AG315, 'CWM &amp; Location'!B:D, 3, FALSE)</f>
        <v>Swansea</v>
      </c>
      <c r="AI315" s="3" t="str">
        <f>IF('Master List'!AW315="", 'Master List'!AV315, CONCATENATE('Master List'!AV315, " / ", 'Master List'!AW315))</f>
        <v>General (Internal) Medicine / Stroke Medicine</v>
      </c>
      <c r="AJ315" s="3" t="str">
        <f>'Master List'!AX315</f>
        <v>Dr Tal Anjum</v>
      </c>
      <c r="AK315" s="5" t="str">
        <f>IF('Master List'!BA315="", "", 'Master List'!BA315)</f>
        <v/>
      </c>
      <c r="AL315" s="5" t="str">
        <f>IF(AK315="", "", VLOOKUP(AK315, 'CWM &amp; Location'!B:D, 3, FALSE))</f>
        <v/>
      </c>
      <c r="AM315" s="5" t="str">
        <f>IF('Master List'!BB315="", "", 'Master List'!BB315)</f>
        <v/>
      </c>
      <c r="AN315" s="5" t="str">
        <f>IF('Master List'!BC315="", "", 'Master List'!BC315)</f>
        <v/>
      </c>
    </row>
    <row r="316" spans="1:40" ht="29.25" customHeight="1" x14ac:dyDescent="0.25">
      <c r="A316" s="3" t="str">
        <f>'Master List'!A316</f>
        <v>FP</v>
      </c>
      <c r="B316" s="3" t="str">
        <f>'Master List'!D316</f>
        <v>FP/7A3/105c</v>
      </c>
      <c r="C316" s="3" t="str">
        <f>'Master List'!E316</f>
        <v>WAL/FP/105c</v>
      </c>
      <c r="D316" s="4">
        <v>1</v>
      </c>
      <c r="E316" s="71" t="str">
        <f>CONCATENATE("F1: ",J316,", ",N316,", ",R316,IF(V316="","",", "),IF(V316="","",V316),IF(V316="",""," ("),IF(V316="","",'Master List'!B316),IF(V316="","",")")," | F2: ",AA316,", ",AE316,", ",AI316,IF(AM316="","",", "),IF(AM316="","",AM316),IF(AM316="",""," ("),IF(AM316="","",'Master List'!C316),IF(AM316="","",")"))</f>
        <v>F1: General Surgery / Upper Gastro-intestinal Surgery, General (Internal) Medicine / Orthogeriatrics, General (Internal) Medicine / Respiratory Medicine | F2: General (Internal) Medicine / Stroke Medicine, Haematology / Clinical Oncology, Emergency Medicine</v>
      </c>
      <c r="F316" s="5" t="str">
        <f>'Master List'!H316</f>
        <v>Swansea Bay Local University Health Board</v>
      </c>
      <c r="G316" s="5" t="str">
        <f>'Master List'!F316</f>
        <v xml:space="preserve">Mr Scott Caplin </v>
      </c>
      <c r="H316" s="3" t="str">
        <f>'Master List'!I316</f>
        <v>Morriston Hospital</v>
      </c>
      <c r="I316" s="3" t="str">
        <f>VLOOKUP(H316, 'CWM &amp; Location'!B:D, 3, FALSE)</f>
        <v>Swansea</v>
      </c>
      <c r="J316" s="3" t="str">
        <f>IF('Master List'!K316="", 'Master List'!J316, CONCATENATE('Master List'!J316, " / ", 'Master List'!K316))</f>
        <v>General Surgery / Upper Gastro-intestinal Surgery</v>
      </c>
      <c r="K316" s="3" t="str">
        <f>'Master List'!L316</f>
        <v xml:space="preserve">Mr Scott Caplin </v>
      </c>
      <c r="L316" s="3" t="str">
        <f>'Master List'!O316</f>
        <v>Morriston Hospital</v>
      </c>
      <c r="M316" s="3" t="str">
        <f>VLOOKUP(L316, 'CWM &amp; Location'!B:D, 3, FALSE)</f>
        <v>Swansea</v>
      </c>
      <c r="N316" s="3" t="str">
        <f>IF('Master List'!Q316="", 'Master List'!P316, CONCATENATE('Master List'!P316, " / ", 'Master List'!Q316))</f>
        <v>General (Internal) Medicine / Orthogeriatrics</v>
      </c>
      <c r="O316" s="3" t="str">
        <f>'Master List'!R316</f>
        <v>Dr Ka Ng</v>
      </c>
      <c r="P316" s="3" t="str">
        <f>'Master List'!U316</f>
        <v>Morriston Hospital</v>
      </c>
      <c r="Q316" s="3" t="str">
        <f>VLOOKUP(P316, 'CWM &amp; Location'!B:D, 3, FALSE)</f>
        <v>Swansea</v>
      </c>
      <c r="R316" s="3" t="str">
        <f>IF('Master List'!W316="", 'Master List'!V316, CONCATENATE('Master List'!V316, " / ", 'Master List'!W316))</f>
        <v>General (Internal) Medicine / Respiratory Medicine</v>
      </c>
      <c r="S316" s="3" t="str">
        <f>'Master List'!X316</f>
        <v xml:space="preserve">Dr David Vardill </v>
      </c>
      <c r="T316" s="5" t="str">
        <f>IF('Master List'!AA316="", "", 'Master List'!AA316)</f>
        <v/>
      </c>
      <c r="U316" s="5" t="str">
        <f>IF(T316="", "", VLOOKUP(T316, 'CWM &amp; Location'!B:D, 3, FALSE))</f>
        <v/>
      </c>
      <c r="V316" s="5" t="str">
        <f>IF('Master List'!AB316="", "", 'Master List'!AB316)</f>
        <v/>
      </c>
      <c r="W316" s="5" t="str">
        <f>IF('Master List'!AC316="", "", 'Master List'!AC316)</f>
        <v/>
      </c>
      <c r="X316" s="5" t="str">
        <f>IF('Master List'!AF316="", "Supervisor to be confirmed", 'Master List'!AF316)</f>
        <v>Dr Tal Anjum</v>
      </c>
      <c r="Y316" s="3" t="str">
        <f>'Master List'!AI316</f>
        <v>Morriston Hospital</v>
      </c>
      <c r="Z316" s="3" t="str">
        <f>VLOOKUP(Y316, 'CWM &amp; Location'!B:D, 3, FALSE)</f>
        <v>Swansea</v>
      </c>
      <c r="AA316" s="3" t="str">
        <f>IF('Master List'!AK316="", 'Master List'!AJ316, CONCATENATE('Master List'!AJ316, " / ", 'Master List'!AK316))</f>
        <v>General (Internal) Medicine / Stroke Medicine</v>
      </c>
      <c r="AB316" s="3" t="str">
        <f>'Master List'!AL316</f>
        <v>Dr Tal Anjum</v>
      </c>
      <c r="AC316" s="3" t="str">
        <f>'Master List'!AO316</f>
        <v>Singleton Hospital</v>
      </c>
      <c r="AD316" s="5" t="str">
        <f>VLOOKUP(AC316, 'CWM &amp; Location'!B:D, 3, FALSE)</f>
        <v>Swansea</v>
      </c>
      <c r="AE316" s="3" t="str">
        <f>IF('Master List'!AQ316="", 'Master List'!AP316, CONCATENATE('Master List'!AP316, " / ", 'Master List'!AQ316))</f>
        <v>Haematology / Clinical Oncology</v>
      </c>
      <c r="AF316" s="3" t="str">
        <f>'Master List'!AR316</f>
        <v>Dr Ann Benton</v>
      </c>
      <c r="AG316" s="3" t="str">
        <f>'Master List'!AU316</f>
        <v>Morriston Hospital</v>
      </c>
      <c r="AH316" s="3" t="str">
        <f>VLOOKUP(AG316, 'CWM &amp; Location'!B:D, 3, FALSE)</f>
        <v>Swansea</v>
      </c>
      <c r="AI316" s="3" t="str">
        <f>IF('Master List'!AW316="", 'Master List'!AV316, CONCATENATE('Master List'!AV316, " / ", 'Master List'!AW316))</f>
        <v>Emergency Medicine</v>
      </c>
      <c r="AJ316" s="3" t="str">
        <f>'Master List'!AX316</f>
        <v>Dr Sounder Perumal</v>
      </c>
      <c r="AK316" s="5" t="str">
        <f>IF('Master List'!BA316="", "", 'Master List'!BA316)</f>
        <v/>
      </c>
      <c r="AL316" s="5" t="str">
        <f>IF(AK316="", "", VLOOKUP(AK316, 'CWM &amp; Location'!B:D, 3, FALSE))</f>
        <v/>
      </c>
      <c r="AM316" s="5" t="str">
        <f>IF('Master List'!BB316="", "", 'Master List'!BB316)</f>
        <v/>
      </c>
      <c r="AN316" s="5" t="str">
        <f>IF('Master List'!BC316="", "", 'Master List'!BC316)</f>
        <v/>
      </c>
    </row>
    <row r="317" spans="1:40" s="50" customFormat="1" ht="29.25" customHeight="1" x14ac:dyDescent="0.25">
      <c r="A317" s="3" t="str">
        <f>'Master List'!A317</f>
        <v>FP</v>
      </c>
      <c r="B317" s="72" t="str">
        <f>'Master List'!D317</f>
        <v>FP/7A3/106a</v>
      </c>
      <c r="C317" s="72" t="str">
        <f>'Master List'!E317</f>
        <v>WAL/FP/106a</v>
      </c>
      <c r="D317" s="73">
        <v>1</v>
      </c>
      <c r="E317" s="74" t="str">
        <f>CONCATENATE("F1: ",J317,", ",N317,", ",R317,IF(V317="","",", "),IF(V317="","",V317),IF(V317="",""," ("),IF(V317="","",'Master List'!B317),IF(V317="","",")")," | F2: ",AA317,", ",AE317,", ",AI317,IF(AM317="","",", "),IF(AM317="","",AM317),IF(AM317="",""," ("),IF(AM317="","",'Master List'!C317),IF(AM317="","",")"))</f>
        <v>F1: General (Internal) Medicine / Geriatric Medicine, General Surgery / Vascular Surgery, Intensive Care Medicine | F2: General Practice, Acute Internal Medicine, Cardiology</v>
      </c>
      <c r="F317" s="61" t="str">
        <f>'Master List'!H317</f>
        <v>Swansea Bay Local University Health Board</v>
      </c>
      <c r="G317" s="61" t="str">
        <f>'Master List'!F317</f>
        <v xml:space="preserve">Dr Thomas Maddock </v>
      </c>
      <c r="H317" s="72" t="str">
        <f>'Master List'!I317</f>
        <v>Morriston Hospital</v>
      </c>
      <c r="I317" s="72" t="str">
        <f>VLOOKUP(H317, 'CWM &amp; Location'!B:D, 3, FALSE)</f>
        <v>Swansea</v>
      </c>
      <c r="J317" s="72" t="str">
        <f>IF('Master List'!K317="", 'Master List'!J317, CONCATENATE('Master List'!J317, " / ", 'Master List'!K317))</f>
        <v>General (Internal) Medicine / Geriatric Medicine</v>
      </c>
      <c r="K317" s="72" t="str">
        <f>'Master List'!L317</f>
        <v xml:space="preserve">Dr Thomas Maddock </v>
      </c>
      <c r="L317" s="72" t="str">
        <f>'Master List'!O317</f>
        <v>Morriston Hospital</v>
      </c>
      <c r="M317" s="72" t="str">
        <f>VLOOKUP(L317, 'CWM &amp; Location'!B:D, 3, FALSE)</f>
        <v>Swansea</v>
      </c>
      <c r="N317" s="72" t="str">
        <f>IF('Master List'!Q317="", 'Master List'!P317, CONCATENATE('Master List'!P317, " / ", 'Master List'!Q317))</f>
        <v>General Surgery / Vascular Surgery</v>
      </c>
      <c r="O317" s="72" t="str">
        <f>'Master List'!R317</f>
        <v xml:space="preserve">Mr Louis Fligelstone </v>
      </c>
      <c r="P317" s="72" t="str">
        <f>'Master List'!U317</f>
        <v>Morriston Hospital</v>
      </c>
      <c r="Q317" s="72" t="str">
        <f>VLOOKUP(P317, 'CWM &amp; Location'!B:D, 3, FALSE)</f>
        <v>Swansea</v>
      </c>
      <c r="R317" s="72" t="str">
        <f>IF('Master List'!W317="", 'Master List'!V317, CONCATENATE('Master List'!V317, " / ", 'Master List'!W317))</f>
        <v>Intensive Care Medicine</v>
      </c>
      <c r="S317" s="72" t="str">
        <f>'Master List'!X317</f>
        <v xml:space="preserve">Dr Linda Middleton </v>
      </c>
      <c r="T317" s="61" t="str">
        <f>IF('Master List'!AA317="", "", 'Master List'!AA317)</f>
        <v/>
      </c>
      <c r="U317" s="61" t="str">
        <f>IF(T317="", "", VLOOKUP(T317, 'CWM &amp; Location'!B:D, 3, FALSE))</f>
        <v/>
      </c>
      <c r="V317" s="61" t="str">
        <f>IF('Master List'!AB317="", "", 'Master List'!AB317)</f>
        <v/>
      </c>
      <c r="W317" s="61" t="str">
        <f>IF('Master List'!AC317="", "", 'Master List'!AC317)</f>
        <v/>
      </c>
      <c r="X317" s="61" t="str">
        <f>IF('Master List'!AF317="", "Supervisor to be confirmed", 'Master List'!AF317)</f>
        <v>Dr Alistair Bennett</v>
      </c>
      <c r="Y317" s="72" t="str">
        <f>'Master List'!AI317</f>
        <v>Dyfed Road Surgery</v>
      </c>
      <c r="Z317" s="72" t="str">
        <f>VLOOKUP(Y317, 'CWM &amp; Location'!B:D, 3, FALSE)</f>
        <v>Neath</v>
      </c>
      <c r="AA317" s="72" t="str">
        <f>IF('Master List'!AK317="", 'Master List'!AJ317, CONCATENATE('Master List'!AJ317, " / ", 'Master List'!AK317))</f>
        <v>General Practice</v>
      </c>
      <c r="AB317" s="72" t="str">
        <f>'Master List'!AL317</f>
        <v>Dr Alistair Bennett</v>
      </c>
      <c r="AC317" s="72" t="str">
        <f>'Master List'!AO317</f>
        <v>Morriston Hospital</v>
      </c>
      <c r="AD317" s="61" t="str">
        <f>VLOOKUP(AC317, 'CWM &amp; Location'!B:D, 3, FALSE)</f>
        <v>Swansea</v>
      </c>
      <c r="AE317" s="72" t="str">
        <f>IF('Master List'!AQ317="", 'Master List'!AP317, CONCATENATE('Master List'!AP317, " / ", 'Master List'!AQ317))</f>
        <v>Acute Internal Medicine</v>
      </c>
      <c r="AF317" s="72" t="str">
        <f>'Master List'!AR317</f>
        <v>Dr Kusuma Boregowda</v>
      </c>
      <c r="AG317" s="72" t="str">
        <f>'Master List'!AU317</f>
        <v>Morriston Hospital</v>
      </c>
      <c r="AH317" s="72" t="str">
        <f>VLOOKUP(AG317, 'CWM &amp; Location'!B:D, 3, FALSE)</f>
        <v>Swansea</v>
      </c>
      <c r="AI317" s="72" t="str">
        <f>IF('Master List'!AW317="", 'Master List'!AV317, CONCATENATE('Master List'!AV317, " / ", 'Master List'!AW317))</f>
        <v>Cardiology</v>
      </c>
      <c r="AJ317" s="72" t="str">
        <f>'Master List'!AX317</f>
        <v>Dr Richard Purnell</v>
      </c>
      <c r="AK317" s="61" t="str">
        <f>IF('Master List'!BA317="", "", 'Master List'!BA317)</f>
        <v/>
      </c>
      <c r="AL317" s="61" t="str">
        <f>IF(AK317="", "", VLOOKUP(AK317, 'CWM &amp; Location'!B:D, 3, FALSE))</f>
        <v/>
      </c>
      <c r="AM317" s="61" t="str">
        <f>IF('Master List'!BB317="", "", 'Master List'!BB317)</f>
        <v/>
      </c>
      <c r="AN317" s="61" t="str">
        <f>IF('Master List'!BC317="", "", 'Master List'!BC317)</f>
        <v/>
      </c>
    </row>
    <row r="318" spans="1:40" s="50" customFormat="1" ht="29.25" customHeight="1" x14ac:dyDescent="0.25">
      <c r="A318" s="3" t="str">
        <f>'Master List'!A318</f>
        <v>FP</v>
      </c>
      <c r="B318" s="72" t="str">
        <f>'Master List'!D318</f>
        <v>FP/7A3/106b</v>
      </c>
      <c r="C318" s="72" t="str">
        <f>'Master List'!E318</f>
        <v>WAL/FP/106b</v>
      </c>
      <c r="D318" s="73">
        <v>1</v>
      </c>
      <c r="E318" s="74" t="str">
        <f>CONCATENATE("F1: ",J318,", ",N318,", ",R318,IF(V318="","",", "),IF(V318="","",V318),IF(V318="",""," ("),IF(V318="","",'Master List'!B318),IF(V318="","",")")," | F2: ",AA318,", ",AE318,", ",AI318,IF(AM318="","",", "),IF(AM318="","",AM318),IF(AM318="",""," ("),IF(AM318="","",'Master List'!C318),IF(AM318="","",")"))</f>
        <v>F1: Intensive Care Medicine, General (Internal) Medicine / Geriatric Medicine, General Surgery / Vascular Surgery | F2: Cardiology, General Practice, Acute Internal Medicine</v>
      </c>
      <c r="F318" s="61" t="str">
        <f>'Master List'!H318</f>
        <v>Swansea Bay Local University Health Board</v>
      </c>
      <c r="G318" s="61" t="str">
        <f>'Master List'!F318</f>
        <v xml:space="preserve">Dr Linda Middleton </v>
      </c>
      <c r="H318" s="72" t="str">
        <f>'Master List'!I318</f>
        <v>Morriston Hospital</v>
      </c>
      <c r="I318" s="72" t="str">
        <f>VLOOKUP(H318, 'CWM &amp; Location'!B:D, 3, FALSE)</f>
        <v>Swansea</v>
      </c>
      <c r="J318" s="72" t="str">
        <f>IF('Master List'!K318="", 'Master List'!J318, CONCATENATE('Master List'!J318, " / ", 'Master List'!K318))</f>
        <v>Intensive Care Medicine</v>
      </c>
      <c r="K318" s="72" t="str">
        <f>'Master List'!L318</f>
        <v xml:space="preserve">Dr Linda Middleton </v>
      </c>
      <c r="L318" s="72" t="str">
        <f>'Master List'!O318</f>
        <v>Morriston Hospital</v>
      </c>
      <c r="M318" s="72" t="str">
        <f>VLOOKUP(L318, 'CWM &amp; Location'!B:D, 3, FALSE)</f>
        <v>Swansea</v>
      </c>
      <c r="N318" s="72" t="str">
        <f>IF('Master List'!Q318="", 'Master List'!P318, CONCATENATE('Master List'!P318, " / ", 'Master List'!Q318))</f>
        <v>General (Internal) Medicine / Geriatric Medicine</v>
      </c>
      <c r="O318" s="72" t="str">
        <f>'Master List'!R318</f>
        <v xml:space="preserve">Dr Thomas Maddock </v>
      </c>
      <c r="P318" s="72" t="str">
        <f>'Master List'!U318</f>
        <v>Morriston Hospital</v>
      </c>
      <c r="Q318" s="72" t="str">
        <f>VLOOKUP(P318, 'CWM &amp; Location'!B:D, 3, FALSE)</f>
        <v>Swansea</v>
      </c>
      <c r="R318" s="72" t="str">
        <f>IF('Master List'!W318="", 'Master List'!V318, CONCATENATE('Master List'!V318, " / ", 'Master List'!W318))</f>
        <v>General Surgery / Vascular Surgery</v>
      </c>
      <c r="S318" s="72" t="str">
        <f>'Master List'!X318</f>
        <v xml:space="preserve">Mr Louis Fligelstone </v>
      </c>
      <c r="T318" s="61" t="str">
        <f>IF('Master List'!AA318="", "", 'Master List'!AA318)</f>
        <v/>
      </c>
      <c r="U318" s="61" t="str">
        <f>IF(T318="", "", VLOOKUP(T318, 'CWM &amp; Location'!B:D, 3, FALSE))</f>
        <v/>
      </c>
      <c r="V318" s="61" t="str">
        <f>IF('Master List'!AB318="", "", 'Master List'!AB318)</f>
        <v/>
      </c>
      <c r="W318" s="61" t="str">
        <f>IF('Master List'!AC318="", "", 'Master List'!AC318)</f>
        <v/>
      </c>
      <c r="X318" s="61" t="str">
        <f>IF('Master List'!AF318="", "Supervisor to be confirmed", 'Master List'!AF318)</f>
        <v>Dr Richard Purnell</v>
      </c>
      <c r="Y318" s="72" t="str">
        <f>'Master List'!AI318</f>
        <v>Morriston Hospital</v>
      </c>
      <c r="Z318" s="72" t="str">
        <f>VLOOKUP(Y318, 'CWM &amp; Location'!B:D, 3, FALSE)</f>
        <v>Swansea</v>
      </c>
      <c r="AA318" s="72" t="str">
        <f>IF('Master List'!AK318="", 'Master List'!AJ318, CONCATENATE('Master List'!AJ318, " / ", 'Master List'!AK318))</f>
        <v>Cardiology</v>
      </c>
      <c r="AB318" s="72" t="str">
        <f>'Master List'!AL318</f>
        <v>Dr Richard Purnell</v>
      </c>
      <c r="AC318" s="72" t="str">
        <f>'Master List'!AO318</f>
        <v>Dyfed Road Surgery</v>
      </c>
      <c r="AD318" s="61" t="str">
        <f>VLOOKUP(AC318, 'CWM &amp; Location'!B:D, 3, FALSE)</f>
        <v>Neath</v>
      </c>
      <c r="AE318" s="72" t="str">
        <f>IF('Master List'!AQ318="", 'Master List'!AP318, CONCATENATE('Master List'!AP318, " / ", 'Master List'!AQ318))</f>
        <v>General Practice</v>
      </c>
      <c r="AF318" s="72" t="str">
        <f>'Master List'!AR318</f>
        <v>Dr Alistair Bennett</v>
      </c>
      <c r="AG318" s="72" t="str">
        <f>'Master List'!AU318</f>
        <v>Morriston Hospital</v>
      </c>
      <c r="AH318" s="72" t="str">
        <f>VLOOKUP(AG318, 'CWM &amp; Location'!B:D, 3, FALSE)</f>
        <v>Swansea</v>
      </c>
      <c r="AI318" s="72" t="str">
        <f>IF('Master List'!AW318="", 'Master List'!AV318, CONCATENATE('Master List'!AV318, " / ", 'Master List'!AW318))</f>
        <v>Acute Internal Medicine</v>
      </c>
      <c r="AJ318" s="72" t="str">
        <f>'Master List'!AX318</f>
        <v>Dr Kusuma Boregowda</v>
      </c>
      <c r="AK318" s="61" t="str">
        <f>IF('Master List'!BA318="", "", 'Master List'!BA318)</f>
        <v/>
      </c>
      <c r="AL318" s="61" t="str">
        <f>IF(AK318="", "", VLOOKUP(AK318, 'CWM &amp; Location'!B:D, 3, FALSE))</f>
        <v/>
      </c>
      <c r="AM318" s="61" t="str">
        <f>IF('Master List'!BB318="", "", 'Master List'!BB318)</f>
        <v/>
      </c>
      <c r="AN318" s="61" t="str">
        <f>IF('Master List'!BC318="", "", 'Master List'!BC318)</f>
        <v/>
      </c>
    </row>
    <row r="319" spans="1:40" s="50" customFormat="1" ht="29.25" customHeight="1" x14ac:dyDescent="0.25">
      <c r="A319" s="3" t="str">
        <f>'Master List'!A319</f>
        <v>FP</v>
      </c>
      <c r="B319" s="72" t="str">
        <f>'Master List'!D319</f>
        <v>FP/7A3/106c</v>
      </c>
      <c r="C319" s="72" t="str">
        <f>'Master List'!E319</f>
        <v>WAL/FP/106c</v>
      </c>
      <c r="D319" s="73">
        <v>1</v>
      </c>
      <c r="E319" s="74" t="str">
        <f>CONCATENATE("F1: ",J319,", ",N319,", ",R319,IF(V319="","",", "),IF(V319="","",V319),IF(V319="",""," ("),IF(V319="","",'Master List'!B319),IF(V319="","",")")," | F2: ",AA319,", ",AE319,", ",AI319,IF(AM319="","",", "),IF(AM319="","",AM319),IF(AM319="",""," ("),IF(AM319="","",'Master List'!C319),IF(AM319="","",")"))</f>
        <v>F1: General Surgery / Vascular Surgery, Intensive Care Medicine, General (Internal) Medicine / Geriatric Medicine | F2: Acute Internal Medicine, Cardiology, General Practice</v>
      </c>
      <c r="F319" s="61" t="str">
        <f>'Master List'!H319</f>
        <v>Swansea Bay Local University Health Board</v>
      </c>
      <c r="G319" s="61" t="str">
        <f>'Master List'!F319</f>
        <v xml:space="preserve">Mr Louis Fligelstone </v>
      </c>
      <c r="H319" s="72" t="str">
        <f>'Master List'!I319</f>
        <v>Morriston Hospital</v>
      </c>
      <c r="I319" s="72" t="str">
        <f>VLOOKUP(H319, 'CWM &amp; Location'!B:D, 3, FALSE)</f>
        <v>Swansea</v>
      </c>
      <c r="J319" s="72" t="str">
        <f>IF('Master List'!K319="", 'Master List'!J319, CONCATENATE('Master List'!J319, " / ", 'Master List'!K319))</f>
        <v>General Surgery / Vascular Surgery</v>
      </c>
      <c r="K319" s="72" t="str">
        <f>'Master List'!L319</f>
        <v xml:space="preserve">Mr Louis Fligelstone </v>
      </c>
      <c r="L319" s="72" t="str">
        <f>'Master List'!O319</f>
        <v>Morriston Hospital</v>
      </c>
      <c r="M319" s="72" t="str">
        <f>VLOOKUP(L319, 'CWM &amp; Location'!B:D, 3, FALSE)</f>
        <v>Swansea</v>
      </c>
      <c r="N319" s="72" t="str">
        <f>IF('Master List'!Q319="", 'Master List'!P319, CONCATENATE('Master List'!P319, " / ", 'Master List'!Q319))</f>
        <v>Intensive Care Medicine</v>
      </c>
      <c r="O319" s="72" t="str">
        <f>'Master List'!R319</f>
        <v xml:space="preserve">Dr Linda Middleton </v>
      </c>
      <c r="P319" s="72" t="str">
        <f>'Master List'!U319</f>
        <v>Morriston Hospital</v>
      </c>
      <c r="Q319" s="72" t="str">
        <f>VLOOKUP(P319, 'CWM &amp; Location'!B:D, 3, FALSE)</f>
        <v>Swansea</v>
      </c>
      <c r="R319" s="72" t="str">
        <f>IF('Master List'!W319="", 'Master List'!V319, CONCATENATE('Master List'!V319, " / ", 'Master List'!W319))</f>
        <v>General (Internal) Medicine / Geriatric Medicine</v>
      </c>
      <c r="S319" s="72" t="str">
        <f>'Master List'!X319</f>
        <v xml:space="preserve">Dr Thomas Maddock </v>
      </c>
      <c r="T319" s="61" t="str">
        <f>IF('Master List'!AA319="", "", 'Master List'!AA319)</f>
        <v/>
      </c>
      <c r="U319" s="61" t="str">
        <f>IF(T319="", "", VLOOKUP(T319, 'CWM &amp; Location'!B:D, 3, FALSE))</f>
        <v/>
      </c>
      <c r="V319" s="61" t="str">
        <f>IF('Master List'!AB319="", "", 'Master List'!AB319)</f>
        <v/>
      </c>
      <c r="W319" s="61" t="str">
        <f>IF('Master List'!AC319="", "", 'Master List'!AC319)</f>
        <v/>
      </c>
      <c r="X319" s="61" t="str">
        <f>IF('Master List'!AF319="", "Supervisor to be confirmed", 'Master List'!AF319)</f>
        <v>Dr Kusuma Boregowda</v>
      </c>
      <c r="Y319" s="72" t="str">
        <f>'Master List'!AI319</f>
        <v>Morriston Hospital</v>
      </c>
      <c r="Z319" s="72" t="str">
        <f>VLOOKUP(Y319, 'CWM &amp; Location'!B:D, 3, FALSE)</f>
        <v>Swansea</v>
      </c>
      <c r="AA319" s="72" t="str">
        <f>IF('Master List'!AK319="", 'Master List'!AJ319, CONCATENATE('Master List'!AJ319, " / ", 'Master List'!AK319))</f>
        <v>Acute Internal Medicine</v>
      </c>
      <c r="AB319" s="72" t="str">
        <f>'Master List'!AL319</f>
        <v>Dr Kusuma Boregowda</v>
      </c>
      <c r="AC319" s="72" t="str">
        <f>'Master List'!AO319</f>
        <v>Morriston Hospital</v>
      </c>
      <c r="AD319" s="61" t="str">
        <f>VLOOKUP(AC319, 'CWM &amp; Location'!B:D, 3, FALSE)</f>
        <v>Swansea</v>
      </c>
      <c r="AE319" s="72" t="str">
        <f>IF('Master List'!AQ319="", 'Master List'!AP319, CONCATENATE('Master List'!AP319, " / ", 'Master List'!AQ319))</f>
        <v>Cardiology</v>
      </c>
      <c r="AF319" s="72" t="str">
        <f>'Master List'!AR319</f>
        <v>Dr Richard Purnell</v>
      </c>
      <c r="AG319" s="72" t="str">
        <f>'Master List'!AU319</f>
        <v>Dyfed Road Surgery</v>
      </c>
      <c r="AH319" s="72" t="str">
        <f>VLOOKUP(AG319, 'CWM &amp; Location'!B:D, 3, FALSE)</f>
        <v>Neath</v>
      </c>
      <c r="AI319" s="72" t="str">
        <f>IF('Master List'!AW319="", 'Master List'!AV319, CONCATENATE('Master List'!AV319, " / ", 'Master List'!AW319))</f>
        <v>General Practice</v>
      </c>
      <c r="AJ319" s="72" t="str">
        <f>'Master List'!AX319</f>
        <v>Dr Alistair Bennett</v>
      </c>
      <c r="AK319" s="61" t="str">
        <f>IF('Master List'!BA319="", "", 'Master List'!BA319)</f>
        <v/>
      </c>
      <c r="AL319" s="61" t="str">
        <f>IF(AK319="", "", VLOOKUP(AK319, 'CWM &amp; Location'!B:D, 3, FALSE))</f>
        <v/>
      </c>
      <c r="AM319" s="61" t="str">
        <f>IF('Master List'!BB319="", "", 'Master List'!BB319)</f>
        <v/>
      </c>
      <c r="AN319" s="61" t="str">
        <f>IF('Master List'!BC319="", "", 'Master List'!BC319)</f>
        <v/>
      </c>
    </row>
    <row r="320" spans="1:40" s="50" customFormat="1" ht="29.25" customHeight="1" x14ac:dyDescent="0.25">
      <c r="A320" s="3" t="str">
        <f>'Master List'!A320</f>
        <v>FP</v>
      </c>
      <c r="B320" s="72" t="str">
        <f>'Master List'!D320</f>
        <v>FP/7A3/107a</v>
      </c>
      <c r="C320" s="72" t="str">
        <f>'Master List'!E320</f>
        <v>WAL/FP/107a</v>
      </c>
      <c r="D320" s="73">
        <v>1</v>
      </c>
      <c r="E320" s="74" t="str">
        <f>CONCATENATE("F1: ",J320,", ",N320,", ",R320,IF(V320="","",", "),IF(V320="","",V320),IF(V320="",""," ("),IF(V320="","",'Master List'!B320),IF(V320="","",")")," | F2: ",AA320,", ",AE320,", ",AI320,IF(AM320="","",", "),IF(AM320="","",AM320),IF(AM320="",""," ("),IF(AM320="","",'Master List'!C320),IF(AM320="","",")"))</f>
        <v>F1: General (Internal) Medicine / Gastroenterology, General Surgery / Colorectal Surgery, General (Internal) Medicine / Geriatric Medicine | F2: General Practice, General Psychiatry, Emergency Medicine</v>
      </c>
      <c r="F320" s="61" t="str">
        <f>'Master List'!H320</f>
        <v>Swansea Bay Local University Health Board</v>
      </c>
      <c r="G320" s="61" t="str">
        <f>'Master List'!F320</f>
        <v xml:space="preserve">Dr Sophie Henson </v>
      </c>
      <c r="H320" s="72" t="str">
        <f>'Master List'!I320</f>
        <v>Morriston Hospital</v>
      </c>
      <c r="I320" s="72" t="str">
        <f>VLOOKUP(H320, 'CWM &amp; Location'!B:D, 3, FALSE)</f>
        <v>Swansea</v>
      </c>
      <c r="J320" s="72" t="str">
        <f>IF('Master List'!K320="", 'Master List'!J320, CONCATENATE('Master List'!J320, " / ", 'Master List'!K320))</f>
        <v>General (Internal) Medicine / Gastroenterology</v>
      </c>
      <c r="K320" s="72" t="str">
        <f>'Master List'!L320</f>
        <v xml:space="preserve">Dr Sophie Henson </v>
      </c>
      <c r="L320" s="72" t="str">
        <f>'Master List'!O320</f>
        <v>Morriston Hospital</v>
      </c>
      <c r="M320" s="72" t="str">
        <f>VLOOKUP(L320, 'CWM &amp; Location'!B:D, 3, FALSE)</f>
        <v>Swansea</v>
      </c>
      <c r="N320" s="72" t="str">
        <f>IF('Master List'!Q320="", 'Master List'!P320, CONCATENATE('Master List'!P320, " / ", 'Master List'!Q320))</f>
        <v>General Surgery / Colorectal Surgery</v>
      </c>
      <c r="O320" s="72" t="str">
        <f>'Master List'!R320</f>
        <v>Miss Rhiannon Harries</v>
      </c>
      <c r="P320" s="72" t="str">
        <f>'Master List'!U320</f>
        <v>Morriston Hospital</v>
      </c>
      <c r="Q320" s="72" t="str">
        <f>VLOOKUP(P320, 'CWM &amp; Location'!B:D, 3, FALSE)</f>
        <v>Swansea</v>
      </c>
      <c r="R320" s="72" t="str">
        <f>IF('Master List'!W320="", 'Master List'!V320, CONCATENATE('Master List'!V320, " / ", 'Master List'!W320))</f>
        <v>General (Internal) Medicine / Geriatric Medicine</v>
      </c>
      <c r="S320" s="72" t="str">
        <f>'Master List'!X320</f>
        <v xml:space="preserve">Dr Elizabeth Davies </v>
      </c>
      <c r="T320" s="61" t="str">
        <f>IF('Master List'!AA320="", "", 'Master List'!AA320)</f>
        <v/>
      </c>
      <c r="U320" s="61" t="str">
        <f>IF(T320="", "", VLOOKUP(T320, 'CWM &amp; Location'!B:D, 3, FALSE))</f>
        <v/>
      </c>
      <c r="V320" s="61" t="str">
        <f>IF('Master List'!AB320="", "", 'Master List'!AB320)</f>
        <v/>
      </c>
      <c r="W320" s="61" t="str">
        <f>IF('Master List'!AC320="", "", 'Master List'!AC320)</f>
        <v/>
      </c>
      <c r="X320" s="61" t="str">
        <f>IF('Master List'!AF320="", "Supervisor to be confirmed", 'Master List'!AF320)</f>
        <v>Dr Charlotte Green</v>
      </c>
      <c r="Y320" s="72" t="str">
        <f>'Master List'!AI320</f>
        <v>Skewen Medical Centre</v>
      </c>
      <c r="Z320" s="72" t="str">
        <f>VLOOKUP(Y320, 'CWM &amp; Location'!B:D, 3, FALSE)</f>
        <v>Skewen</v>
      </c>
      <c r="AA320" s="72" t="str">
        <f>IF('Master List'!AK320="", 'Master List'!AJ320, CONCATENATE('Master List'!AJ320, " / ", 'Master List'!AK320))</f>
        <v>General Practice</v>
      </c>
      <c r="AB320" s="72" t="str">
        <f>'Master List'!AL320</f>
        <v>Dr Charlotte Green</v>
      </c>
      <c r="AC320" s="72" t="str">
        <f>'Master List'!AO320</f>
        <v>Cefn Coed Hospital</v>
      </c>
      <c r="AD320" s="61" t="str">
        <f>VLOOKUP(AC320, 'CWM &amp; Location'!B:D, 3, FALSE)</f>
        <v>Swansea</v>
      </c>
      <c r="AE320" s="72" t="str">
        <f>IF('Master List'!AQ320="", 'Master List'!AP320, CONCATENATE('Master List'!AP320, " / ", 'Master List'!AQ320))</f>
        <v>General Psychiatry</v>
      </c>
      <c r="AF320" s="72" t="str">
        <f>'Master List'!AR320</f>
        <v>Supervisor to be confirmed</v>
      </c>
      <c r="AG320" s="72" t="str">
        <f>'Master List'!AU320</f>
        <v>Morriston Hospital</v>
      </c>
      <c r="AH320" s="72" t="str">
        <f>VLOOKUP(AG320, 'CWM &amp; Location'!B:D, 3, FALSE)</f>
        <v>Swansea</v>
      </c>
      <c r="AI320" s="72" t="str">
        <f>IF('Master List'!AW320="", 'Master List'!AV320, CONCATENATE('Master List'!AV320, " / ", 'Master List'!AW320))</f>
        <v>Emergency Medicine</v>
      </c>
      <c r="AJ320" s="72" t="str">
        <f>'Master List'!AX320</f>
        <v>Supervisor to be confirmed</v>
      </c>
      <c r="AK320" s="61" t="str">
        <f>IF('Master List'!BA320="", "", 'Master List'!BA320)</f>
        <v/>
      </c>
      <c r="AL320" s="61" t="str">
        <f>IF(AK320="", "", VLOOKUP(AK320, 'CWM &amp; Location'!B:D, 3, FALSE))</f>
        <v/>
      </c>
      <c r="AM320" s="61" t="str">
        <f>IF('Master List'!BB320="", "", 'Master List'!BB320)</f>
        <v/>
      </c>
      <c r="AN320" s="61" t="str">
        <f>IF('Master List'!BC320="", "", 'Master List'!BC320)</f>
        <v/>
      </c>
    </row>
    <row r="321" spans="1:40" s="50" customFormat="1" ht="29.25" customHeight="1" x14ac:dyDescent="0.25">
      <c r="A321" s="3" t="str">
        <f>'Master List'!A321</f>
        <v>FP</v>
      </c>
      <c r="B321" s="72" t="str">
        <f>'Master List'!D321</f>
        <v>FP/7A3/107b</v>
      </c>
      <c r="C321" s="72" t="str">
        <f>'Master List'!E321</f>
        <v>WAL/FP/107b</v>
      </c>
      <c r="D321" s="73">
        <v>1</v>
      </c>
      <c r="E321" s="74" t="str">
        <f>CONCATENATE("F1: ",J321,", ",N321,", ",R321,IF(V321="","",", "),IF(V321="","",V321),IF(V321="",""," ("),IF(V321="","",'Master List'!B321),IF(V321="","",")")," | F2: ",AA321,", ",AE321,", ",AI321,IF(AM321="","",", "),IF(AM321="","",AM321),IF(AM321="",""," ("),IF(AM321="","",'Master List'!C321),IF(AM321="","",")"))</f>
        <v>F1: General (Internal) Medicine / Geriatric Medicine, General (Internal) Medicine / Gastroenterology, General Surgery / Colorectal Surgery | F2: Emergency Medicine, General Practice, General Psychiatry</v>
      </c>
      <c r="F321" s="61" t="str">
        <f>'Master List'!H321</f>
        <v>Swansea Bay Local University Health Board</v>
      </c>
      <c r="G321" s="61" t="str">
        <f>'Master List'!F321</f>
        <v xml:space="preserve">Dr Elizabeth Davies </v>
      </c>
      <c r="H321" s="72" t="str">
        <f>'Master List'!I321</f>
        <v>Morriston Hospital</v>
      </c>
      <c r="I321" s="72" t="str">
        <f>VLOOKUP(H321, 'CWM &amp; Location'!B:D, 3, FALSE)</f>
        <v>Swansea</v>
      </c>
      <c r="J321" s="72" t="str">
        <f>IF('Master List'!K321="", 'Master List'!J321, CONCATENATE('Master List'!J321, " / ", 'Master List'!K321))</f>
        <v>General (Internal) Medicine / Geriatric Medicine</v>
      </c>
      <c r="K321" s="72" t="str">
        <f>'Master List'!L321</f>
        <v xml:space="preserve">Dr Elizabeth Davies </v>
      </c>
      <c r="L321" s="72" t="str">
        <f>'Master List'!O321</f>
        <v>Morriston Hospital</v>
      </c>
      <c r="M321" s="72" t="str">
        <f>VLOOKUP(L321, 'CWM &amp; Location'!B:D, 3, FALSE)</f>
        <v>Swansea</v>
      </c>
      <c r="N321" s="72" t="str">
        <f>IF('Master List'!Q321="", 'Master List'!P321, CONCATENATE('Master List'!P321, " / ", 'Master List'!Q321))</f>
        <v>General (Internal) Medicine / Gastroenterology</v>
      </c>
      <c r="O321" s="72" t="str">
        <f>'Master List'!R321</f>
        <v xml:space="preserve">Dr Sophie Henson </v>
      </c>
      <c r="P321" s="72" t="str">
        <f>'Master List'!U321</f>
        <v>Morriston Hospital</v>
      </c>
      <c r="Q321" s="72" t="str">
        <f>VLOOKUP(P321, 'CWM &amp; Location'!B:D, 3, FALSE)</f>
        <v>Swansea</v>
      </c>
      <c r="R321" s="72" t="str">
        <f>IF('Master List'!W321="", 'Master List'!V321, CONCATENATE('Master List'!V321, " / ", 'Master List'!W321))</f>
        <v>General Surgery / Colorectal Surgery</v>
      </c>
      <c r="S321" s="72" t="str">
        <f>'Master List'!X321</f>
        <v>Miss Rhiannon Harries</v>
      </c>
      <c r="T321" s="61" t="str">
        <f>IF('Master List'!AA321="", "", 'Master List'!AA321)</f>
        <v/>
      </c>
      <c r="U321" s="61" t="str">
        <f>IF(T321="", "", VLOOKUP(T321, 'CWM &amp; Location'!B:D, 3, FALSE))</f>
        <v/>
      </c>
      <c r="V321" s="61" t="str">
        <f>IF('Master List'!AB321="", "", 'Master List'!AB321)</f>
        <v/>
      </c>
      <c r="W321" s="61" t="str">
        <f>IF('Master List'!AC321="", "", 'Master List'!AC321)</f>
        <v/>
      </c>
      <c r="X321" s="61" t="str">
        <f>IF('Master List'!AF321="", "Supervisor to be confirmed", 'Master List'!AF321)</f>
        <v>Supervisor to be confirmed</v>
      </c>
      <c r="Y321" s="72" t="str">
        <f>'Master List'!AI321</f>
        <v>Morriston Hospital</v>
      </c>
      <c r="Z321" s="72" t="str">
        <f>VLOOKUP(Y321, 'CWM &amp; Location'!B:D, 3, FALSE)</f>
        <v>Swansea</v>
      </c>
      <c r="AA321" s="72" t="str">
        <f>IF('Master List'!AK321="", 'Master List'!AJ321, CONCATENATE('Master List'!AJ321, " / ", 'Master List'!AK321))</f>
        <v>Emergency Medicine</v>
      </c>
      <c r="AB321" s="72" t="str">
        <f>'Master List'!AL321</f>
        <v>Supervisor to be confirmed</v>
      </c>
      <c r="AC321" s="72" t="str">
        <f>'Master List'!AO321</f>
        <v>Skewen Medical Centre</v>
      </c>
      <c r="AD321" s="61" t="str">
        <f>VLOOKUP(AC321, 'CWM &amp; Location'!B:D, 3, FALSE)</f>
        <v>Skewen</v>
      </c>
      <c r="AE321" s="72" t="str">
        <f>IF('Master List'!AQ321="", 'Master List'!AP321, CONCATENATE('Master List'!AP321, " / ", 'Master List'!AQ321))</f>
        <v>General Practice</v>
      </c>
      <c r="AF321" s="72" t="str">
        <f>'Master List'!AR321</f>
        <v>Dr Charlotte Green</v>
      </c>
      <c r="AG321" s="72" t="str">
        <f>'Master List'!AU321</f>
        <v>Cefn Coed Hospital</v>
      </c>
      <c r="AH321" s="72" t="str">
        <f>VLOOKUP(AG321, 'CWM &amp; Location'!B:D, 3, FALSE)</f>
        <v>Swansea</v>
      </c>
      <c r="AI321" s="72" t="str">
        <f>IF('Master List'!AW321="", 'Master List'!AV321, CONCATENATE('Master List'!AV321, " / ", 'Master List'!AW321))</f>
        <v>General Psychiatry</v>
      </c>
      <c r="AJ321" s="72" t="str">
        <f>'Master List'!AX321</f>
        <v>Supervisor to be confirmed</v>
      </c>
      <c r="AK321" s="61" t="str">
        <f>IF('Master List'!BA321="", "", 'Master List'!BA321)</f>
        <v/>
      </c>
      <c r="AL321" s="61" t="str">
        <f>IF(AK321="", "", VLOOKUP(AK321, 'CWM &amp; Location'!B:D, 3, FALSE))</f>
        <v/>
      </c>
      <c r="AM321" s="61" t="str">
        <f>IF('Master List'!BB321="", "", 'Master List'!BB321)</f>
        <v/>
      </c>
      <c r="AN321" s="61" t="str">
        <f>IF('Master List'!BC321="", "", 'Master List'!BC321)</f>
        <v/>
      </c>
    </row>
    <row r="322" spans="1:40" s="50" customFormat="1" ht="29.25" customHeight="1" x14ac:dyDescent="0.25">
      <c r="A322" s="3" t="str">
        <f>'Master List'!A322</f>
        <v>FP</v>
      </c>
      <c r="B322" s="72" t="str">
        <f>'Master List'!D322</f>
        <v>FP/7A3/107c</v>
      </c>
      <c r="C322" s="72" t="str">
        <f>'Master List'!E322</f>
        <v>WAL/FP/107c</v>
      </c>
      <c r="D322" s="73">
        <v>1</v>
      </c>
      <c r="E322" s="74" t="str">
        <f>CONCATENATE("F1: ",J322,", ",N322,", ",R322,IF(V322="","",", "),IF(V322="","",V322),IF(V322="",""," ("),IF(V322="","",'Master List'!B322),IF(V322="","",")")," | F2: ",AA322,", ",AE322,", ",AI322,IF(AM322="","",", "),IF(AM322="","",AM322),IF(AM322="",""," ("),IF(AM322="","",'Master List'!C322),IF(AM322="","",")"))</f>
        <v>F1: General Surgery / Colorectal Surgery, General (Internal) Medicine / Geriatric Medicine, General (Internal) Medicine / Gastroenterology | F2: General Psychiatry, Emergency Medicine, General Practice</v>
      </c>
      <c r="F322" s="61" t="str">
        <f>'Master List'!H322</f>
        <v>Swansea Bay Local University Health Board</v>
      </c>
      <c r="G322" s="61" t="str">
        <f>'Master List'!F322</f>
        <v>Miss Rhiannon Harries</v>
      </c>
      <c r="H322" s="72" t="str">
        <f>'Master List'!I322</f>
        <v>Morriston Hospital</v>
      </c>
      <c r="I322" s="72" t="str">
        <f>VLOOKUP(H322, 'CWM &amp; Location'!B:D, 3, FALSE)</f>
        <v>Swansea</v>
      </c>
      <c r="J322" s="72" t="str">
        <f>IF('Master List'!K322="", 'Master List'!J322, CONCATENATE('Master List'!J322, " / ", 'Master List'!K322))</f>
        <v>General Surgery / Colorectal Surgery</v>
      </c>
      <c r="K322" s="72" t="str">
        <f>'Master List'!L322</f>
        <v>Miss Rhiannon Harries</v>
      </c>
      <c r="L322" s="72" t="str">
        <f>'Master List'!O322</f>
        <v>Morriston Hospital</v>
      </c>
      <c r="M322" s="72" t="str">
        <f>VLOOKUP(L322, 'CWM &amp; Location'!B:D, 3, FALSE)</f>
        <v>Swansea</v>
      </c>
      <c r="N322" s="72" t="str">
        <f>IF('Master List'!Q322="", 'Master List'!P322, CONCATENATE('Master List'!P322, " / ", 'Master List'!Q322))</f>
        <v>General (Internal) Medicine / Geriatric Medicine</v>
      </c>
      <c r="O322" s="72" t="str">
        <f>'Master List'!R322</f>
        <v xml:space="preserve">Dr Elizabeth Davies </v>
      </c>
      <c r="P322" s="72" t="str">
        <f>'Master List'!U322</f>
        <v>Morriston Hospital</v>
      </c>
      <c r="Q322" s="72" t="str">
        <f>VLOOKUP(P322, 'CWM &amp; Location'!B:D, 3, FALSE)</f>
        <v>Swansea</v>
      </c>
      <c r="R322" s="72" t="str">
        <f>IF('Master List'!W322="", 'Master List'!V322, CONCATENATE('Master List'!V322, " / ", 'Master List'!W322))</f>
        <v>General (Internal) Medicine / Gastroenterology</v>
      </c>
      <c r="S322" s="72" t="str">
        <f>'Master List'!X322</f>
        <v xml:space="preserve">Dr Sophie Henson </v>
      </c>
      <c r="T322" s="61" t="str">
        <f>IF('Master List'!AA322="", "", 'Master List'!AA322)</f>
        <v/>
      </c>
      <c r="U322" s="61" t="str">
        <f>IF(T322="", "", VLOOKUP(T322, 'CWM &amp; Location'!B:D, 3, FALSE))</f>
        <v/>
      </c>
      <c r="V322" s="61" t="str">
        <f>IF('Master List'!AB322="", "", 'Master List'!AB322)</f>
        <v/>
      </c>
      <c r="W322" s="61" t="str">
        <f>IF('Master List'!AC322="", "", 'Master List'!AC322)</f>
        <v/>
      </c>
      <c r="X322" s="61" t="str">
        <f>IF('Master List'!AF322="", "Supervisor to be confirmed", 'Master List'!AF322)</f>
        <v>Supervisor to be confirmed</v>
      </c>
      <c r="Y322" s="72" t="str">
        <f>'Master List'!AI322</f>
        <v>Cefn Coed Hospital</v>
      </c>
      <c r="Z322" s="72" t="str">
        <f>VLOOKUP(Y322, 'CWM &amp; Location'!B:D, 3, FALSE)</f>
        <v>Swansea</v>
      </c>
      <c r="AA322" s="72" t="str">
        <f>IF('Master List'!AK322="", 'Master List'!AJ322, CONCATENATE('Master List'!AJ322, " / ", 'Master List'!AK322))</f>
        <v>General Psychiatry</v>
      </c>
      <c r="AB322" s="72" t="str">
        <f>'Master List'!AL322</f>
        <v>Supervisor to be confirmed</v>
      </c>
      <c r="AC322" s="72" t="str">
        <f>'Master List'!AO322</f>
        <v>Morriston Hospital</v>
      </c>
      <c r="AD322" s="61" t="str">
        <f>VLOOKUP(AC322, 'CWM &amp; Location'!B:D, 3, FALSE)</f>
        <v>Swansea</v>
      </c>
      <c r="AE322" s="72" t="str">
        <f>IF('Master List'!AQ322="", 'Master List'!AP322, CONCATENATE('Master List'!AP322, " / ", 'Master List'!AQ322))</f>
        <v>Emergency Medicine</v>
      </c>
      <c r="AF322" s="72" t="str">
        <f>'Master List'!AR322</f>
        <v>Supervisor to be confirmed</v>
      </c>
      <c r="AG322" s="72" t="str">
        <f>'Master List'!AU322</f>
        <v>Skewen Medical Centre</v>
      </c>
      <c r="AH322" s="72" t="str">
        <f>VLOOKUP(AG322, 'CWM &amp; Location'!B:D, 3, FALSE)</f>
        <v>Skewen</v>
      </c>
      <c r="AI322" s="72" t="str">
        <f>IF('Master List'!AW322="", 'Master List'!AV322, CONCATENATE('Master List'!AV322, " / ", 'Master List'!AW322))</f>
        <v>General Practice</v>
      </c>
      <c r="AJ322" s="72" t="str">
        <f>'Master List'!AX322</f>
        <v>Dr Charlotte Green</v>
      </c>
      <c r="AK322" s="61" t="str">
        <f>IF('Master List'!BA322="", "", 'Master List'!BA322)</f>
        <v/>
      </c>
      <c r="AL322" s="61" t="str">
        <f>IF(AK322="", "", VLOOKUP(AK322, 'CWM &amp; Location'!B:D, 3, FALSE))</f>
        <v/>
      </c>
      <c r="AM322" s="61" t="str">
        <f>IF('Master List'!BB322="", "", 'Master List'!BB322)</f>
        <v/>
      </c>
      <c r="AN322" s="61" t="str">
        <f>IF('Master List'!BC322="", "", 'Master List'!BC322)</f>
        <v/>
      </c>
    </row>
    <row r="323" spans="1:40" ht="29.25" customHeight="1" x14ac:dyDescent="0.25">
      <c r="A323" s="3" t="str">
        <f>'Master List'!A323</f>
        <v>FP</v>
      </c>
      <c r="B323" s="3" t="str">
        <f>'Master List'!D323</f>
        <v>FP/7A3/108a</v>
      </c>
      <c r="C323" s="3" t="str">
        <f>'Master List'!E323</f>
        <v>WAL/FP/108a</v>
      </c>
      <c r="D323" s="4">
        <v>1</v>
      </c>
      <c r="E323" s="71" t="str">
        <f>CONCATENATE("F1: ",J323,", ",N323,", ",R323,IF(V323="","",", "),IF(V323="","",V323),IF(V323="",""," ("),IF(V323="","",'Master List'!B323),IF(V323="","",")")," | F2: ",AA323,", ",AE323,", ",AI323,IF(AM323="","",", "),IF(AM323="","",AM323),IF(AM323="",""," ("),IF(AM323="","",'Master List'!C323),IF(AM323="","",")"))</f>
        <v>F1: General (Internal) Medicine / Endocrinology and Diabetes Mellitus, General Surgery / Lower Gastro-intenstinal Surgery, General Psychiatry / Substance Misuse Psychiatry | F2: Specialty to be confirmed, Specialty to be confirmed, Specialty to be confirmed</v>
      </c>
      <c r="F323" s="5" t="str">
        <f>'Master List'!H323</f>
        <v>Swansea Bay Local University Health Board</v>
      </c>
      <c r="G323" s="5" t="str">
        <f>'Master List'!F323</f>
        <v xml:space="preserve">Dr Richard Chudleigh </v>
      </c>
      <c r="H323" s="3" t="str">
        <f>'Master List'!I323</f>
        <v>Morriston Hospital</v>
      </c>
      <c r="I323" s="3" t="str">
        <f>VLOOKUP(H323, 'CWM &amp; Location'!B:D, 3, FALSE)</f>
        <v>Swansea</v>
      </c>
      <c r="J323" s="3" t="str">
        <f>IF('Master List'!K323="", 'Master List'!J323, CONCATENATE('Master List'!J323, " / ", 'Master List'!K323))</f>
        <v>General (Internal) Medicine / Endocrinology and Diabetes Mellitus</v>
      </c>
      <c r="K323" s="3" t="str">
        <f>'Master List'!L323</f>
        <v xml:space="preserve">Dr Richard Chudleigh </v>
      </c>
      <c r="L323" s="3" t="str">
        <f>'Master List'!O323</f>
        <v>Morriston Hospital</v>
      </c>
      <c r="M323" s="3" t="str">
        <f>VLOOKUP(L323, 'CWM &amp; Location'!B:D, 3, FALSE)</f>
        <v>Swansea</v>
      </c>
      <c r="N323" s="3" t="str">
        <f>IF('Master List'!Q323="", 'Master List'!P323, CONCATENATE('Master List'!P323, " / ", 'Master List'!Q323))</f>
        <v>General Surgery / Lower Gastro-intenstinal Surgery</v>
      </c>
      <c r="O323" s="3" t="str">
        <f>'Master List'!R323</f>
        <v xml:space="preserve">Mr Gregory Taylor </v>
      </c>
      <c r="P323" s="3" t="str">
        <f>'Master List'!U323</f>
        <v>Neath Port Talbot Hospital / Local Clinics</v>
      </c>
      <c r="Q323" s="3" t="str">
        <f>VLOOKUP(P323, 'CWM &amp; Location'!B:D, 3, FALSE)</f>
        <v>Port Talbot / Neath</v>
      </c>
      <c r="R323" s="3" t="str">
        <f>IF('Master List'!W323="", 'Master List'!V323, CONCATENATE('Master List'!V323, " / ", 'Master List'!W323))</f>
        <v>General Psychiatry / Substance Misuse Psychiatry</v>
      </c>
      <c r="S323" s="3" t="str">
        <f>'Master List'!X323</f>
        <v>Dr Krishna Mohan Gangineni</v>
      </c>
      <c r="T323" s="5" t="str">
        <f>IF('Master List'!AA323="", "", 'Master List'!AA323)</f>
        <v/>
      </c>
      <c r="U323" s="5" t="str">
        <f>IF(T323="", "", VLOOKUP(T323, 'CWM &amp; Location'!B:D, 3, FALSE))</f>
        <v/>
      </c>
      <c r="V323" s="5" t="str">
        <f>IF('Master List'!AB323="", "", 'Master List'!AB323)</f>
        <v/>
      </c>
      <c r="W323" s="5" t="str">
        <f>IF('Master List'!AC323="", "", 'Master List'!AC323)</f>
        <v/>
      </c>
      <c r="X323" s="5" t="str">
        <f>IF('Master List'!AF323="", "Supervisor to be confirmed", 'Master List'!AF323)</f>
        <v>Supervisor to be confirmed</v>
      </c>
      <c r="Y323" s="3" t="str">
        <f>'Master List'!AI323</f>
        <v>Site to be confirmed</v>
      </c>
      <c r="Z323" s="3" t="str">
        <f>VLOOKUP(Y323, 'CWM &amp; Location'!B:D, 3, FALSE)</f>
        <v>Site To Be Confirmed</v>
      </c>
      <c r="AA323" s="3" t="str">
        <f>IF('Master List'!AK323="", 'Master List'!AJ323, CONCATENATE('Master List'!AJ323, " / ", 'Master List'!AK323))</f>
        <v>Specialty to be confirmed</v>
      </c>
      <c r="AB323" s="3" t="str">
        <f>'Master List'!AL323</f>
        <v>Supervisor to be confirmed</v>
      </c>
      <c r="AC323" s="3" t="str">
        <f>'Master List'!AO323</f>
        <v>Site to be confirmed</v>
      </c>
      <c r="AD323" s="5" t="str">
        <f>VLOOKUP(AC323, 'CWM &amp; Location'!B:D, 3, FALSE)</f>
        <v>Site To Be Confirmed</v>
      </c>
      <c r="AE323" s="3" t="str">
        <f>IF('Master List'!AQ323="", 'Master List'!AP323, CONCATENATE('Master List'!AP323, " / ", 'Master List'!AQ323))</f>
        <v>Specialty to be confirmed</v>
      </c>
      <c r="AF323" s="3" t="str">
        <f>'Master List'!AR323</f>
        <v>Supervisor to be confirmed</v>
      </c>
      <c r="AG323" s="3" t="str">
        <f>'Master List'!AU323</f>
        <v>Site to be confirmed</v>
      </c>
      <c r="AH323" s="3" t="str">
        <f>VLOOKUP(AG323, 'CWM &amp; Location'!B:D, 3, FALSE)</f>
        <v>Site To Be Confirmed</v>
      </c>
      <c r="AI323" s="3" t="str">
        <f>IF('Master List'!AW323="", 'Master List'!AV323, CONCATENATE('Master List'!AV323, " / ", 'Master List'!AW323))</f>
        <v>Specialty to be confirmed</v>
      </c>
      <c r="AJ323" s="3" t="str">
        <f>'Master List'!AX323</f>
        <v>Supervisor to be confirmed</v>
      </c>
      <c r="AK323" s="5" t="str">
        <f>IF('Master List'!BA323="", "", 'Master List'!BA323)</f>
        <v/>
      </c>
      <c r="AL323" s="5" t="str">
        <f>IF(AK323="", "", VLOOKUP(AK323, 'CWM &amp; Location'!B:D, 3, FALSE))</f>
        <v/>
      </c>
      <c r="AM323" s="5" t="str">
        <f>IF('Master List'!BB323="", "", 'Master List'!BB323)</f>
        <v/>
      </c>
      <c r="AN323" s="5" t="str">
        <f>IF('Master List'!BC323="", "", 'Master List'!BC323)</f>
        <v/>
      </c>
    </row>
    <row r="324" spans="1:40" ht="29.25" customHeight="1" x14ac:dyDescent="0.25">
      <c r="A324" s="3" t="str">
        <f>'Master List'!A324</f>
        <v>FP</v>
      </c>
      <c r="B324" s="3" t="str">
        <f>'Master List'!D324</f>
        <v>FP/7A3/108b</v>
      </c>
      <c r="C324" s="3" t="str">
        <f>'Master List'!E324</f>
        <v>WAL/FP/108b</v>
      </c>
      <c r="D324" s="4">
        <v>1</v>
      </c>
      <c r="E324" s="71" t="str">
        <f>CONCATENATE("F1: ",J324,", ",N324,", ",R324,IF(V324="","",", "),IF(V324="","",V324),IF(V324="",""," ("),IF(V324="","",'Master List'!B324),IF(V324="","",")")," | F2: ",AA324,", ",AE324,", ",AI324,IF(AM324="","",", "),IF(AM324="","",AM324),IF(AM324="",""," ("),IF(AM324="","",'Master List'!C324),IF(AM324="","",")"))</f>
        <v>F1: General Psychiatry / Substance Misuse Psychiatry, General (Internal) Medicine / Endocrinology and Diabetes Mellitus, General Surgery / Lower Gastro-intenstinal Surgery | F2: Specialty to be confirmed, Specialty to be confirmed, Specialty to be confirmed</v>
      </c>
      <c r="F324" s="5" t="str">
        <f>'Master List'!H324</f>
        <v>Swansea Bay Local University Health Board</v>
      </c>
      <c r="G324" s="5" t="str">
        <f>'Master List'!F324</f>
        <v>Dr Krishna Mohan Gangineni</v>
      </c>
      <c r="H324" s="3" t="str">
        <f>'Master List'!I324</f>
        <v>Neath Port Talbot Hospital / Local Clinics</v>
      </c>
      <c r="I324" s="3" t="str">
        <f>VLOOKUP(H324, 'CWM &amp; Location'!B:D, 3, FALSE)</f>
        <v>Port Talbot / Neath</v>
      </c>
      <c r="J324" s="3" t="str">
        <f>IF('Master List'!K324="", 'Master List'!J324, CONCATENATE('Master List'!J324, " / ", 'Master List'!K324))</f>
        <v>General Psychiatry / Substance Misuse Psychiatry</v>
      </c>
      <c r="K324" s="3" t="str">
        <f>'Master List'!L324</f>
        <v>Dr Krishna Mohan Gangineni</v>
      </c>
      <c r="L324" s="3" t="str">
        <f>'Master List'!O324</f>
        <v>Morriston Hospital</v>
      </c>
      <c r="M324" s="3" t="str">
        <f>VLOOKUP(L324, 'CWM &amp; Location'!B:D, 3, FALSE)</f>
        <v>Swansea</v>
      </c>
      <c r="N324" s="3" t="str">
        <f>IF('Master List'!Q324="", 'Master List'!P324, CONCATENATE('Master List'!P324, " / ", 'Master List'!Q324))</f>
        <v>General (Internal) Medicine / Endocrinology and Diabetes Mellitus</v>
      </c>
      <c r="O324" s="3" t="str">
        <f>'Master List'!R324</f>
        <v xml:space="preserve">Dr Richard Chudleigh </v>
      </c>
      <c r="P324" s="3" t="str">
        <f>'Master List'!U324</f>
        <v>Morriston Hospital</v>
      </c>
      <c r="Q324" s="3" t="str">
        <f>VLOOKUP(P324, 'CWM &amp; Location'!B:D, 3, FALSE)</f>
        <v>Swansea</v>
      </c>
      <c r="R324" s="3" t="str">
        <f>IF('Master List'!W324="", 'Master List'!V324, CONCATENATE('Master List'!V324, " / ", 'Master List'!W324))</f>
        <v>General Surgery / Lower Gastro-intenstinal Surgery</v>
      </c>
      <c r="S324" s="3" t="str">
        <f>'Master List'!X324</f>
        <v xml:space="preserve">Mr Gregory Taylor </v>
      </c>
      <c r="T324" s="5" t="str">
        <f>IF('Master List'!AA324="", "", 'Master List'!AA324)</f>
        <v/>
      </c>
      <c r="U324" s="5" t="str">
        <f>IF(T324="", "", VLOOKUP(T324, 'CWM &amp; Location'!B:D, 3, FALSE))</f>
        <v/>
      </c>
      <c r="V324" s="5" t="str">
        <f>IF('Master List'!AB324="", "", 'Master List'!AB324)</f>
        <v/>
      </c>
      <c r="W324" s="5" t="str">
        <f>IF('Master List'!AC324="", "", 'Master List'!AC324)</f>
        <v/>
      </c>
      <c r="X324" s="5" t="str">
        <f>IF('Master List'!AF324="", "Supervisor to be confirmed", 'Master List'!AF324)</f>
        <v>Supervisor to be confirmed</v>
      </c>
      <c r="Y324" s="3" t="str">
        <f>'Master List'!AI324</f>
        <v>Site to be confirmed</v>
      </c>
      <c r="Z324" s="3" t="str">
        <f>VLOOKUP(Y324, 'CWM &amp; Location'!B:D, 3, FALSE)</f>
        <v>Site To Be Confirmed</v>
      </c>
      <c r="AA324" s="3" t="str">
        <f>IF('Master List'!AK324="", 'Master List'!AJ324, CONCATENATE('Master List'!AJ324, " / ", 'Master List'!AK324))</f>
        <v>Specialty to be confirmed</v>
      </c>
      <c r="AB324" s="3" t="str">
        <f>'Master List'!AL324</f>
        <v>Supervisor to be confirmed</v>
      </c>
      <c r="AC324" s="3" t="str">
        <f>'Master List'!AO324</f>
        <v>Site to be confirmed</v>
      </c>
      <c r="AD324" s="5" t="str">
        <f>VLOOKUP(AC324, 'CWM &amp; Location'!B:D, 3, FALSE)</f>
        <v>Site To Be Confirmed</v>
      </c>
      <c r="AE324" s="3" t="str">
        <f>IF('Master List'!AQ324="", 'Master List'!AP324, CONCATENATE('Master List'!AP324, " / ", 'Master List'!AQ324))</f>
        <v>Specialty to be confirmed</v>
      </c>
      <c r="AF324" s="3" t="str">
        <f>'Master List'!AR324</f>
        <v>Supervisor to be confirmed</v>
      </c>
      <c r="AG324" s="3" t="str">
        <f>'Master List'!AU324</f>
        <v>Site to be confirmed</v>
      </c>
      <c r="AH324" s="3" t="str">
        <f>VLOOKUP(AG324, 'CWM &amp; Location'!B:D, 3, FALSE)</f>
        <v>Site To Be Confirmed</v>
      </c>
      <c r="AI324" s="3" t="str">
        <f>IF('Master List'!AW324="", 'Master List'!AV324, CONCATENATE('Master List'!AV324, " / ", 'Master List'!AW324))</f>
        <v>Specialty to be confirmed</v>
      </c>
      <c r="AJ324" s="3" t="str">
        <f>'Master List'!AX324</f>
        <v>Supervisor to be confirmed</v>
      </c>
      <c r="AK324" s="5" t="str">
        <f>IF('Master List'!BA324="", "", 'Master List'!BA324)</f>
        <v/>
      </c>
      <c r="AL324" s="5" t="str">
        <f>IF(AK324="", "", VLOOKUP(AK324, 'CWM &amp; Location'!B:D, 3, FALSE))</f>
        <v/>
      </c>
      <c r="AM324" s="5" t="str">
        <f>IF('Master List'!BB324="", "", 'Master List'!BB324)</f>
        <v/>
      </c>
      <c r="AN324" s="5" t="str">
        <f>IF('Master List'!BC324="", "", 'Master List'!BC324)</f>
        <v/>
      </c>
    </row>
    <row r="325" spans="1:40" ht="29.25" customHeight="1" x14ac:dyDescent="0.25">
      <c r="A325" s="3" t="str">
        <f>'Master List'!A325</f>
        <v>FP</v>
      </c>
      <c r="B325" s="3" t="str">
        <f>'Master List'!D325</f>
        <v>FP/7A3/108c</v>
      </c>
      <c r="C325" s="3" t="str">
        <f>'Master List'!E325</f>
        <v>WAL/FP/108c</v>
      </c>
      <c r="D325" s="4">
        <v>1</v>
      </c>
      <c r="E325" s="71" t="str">
        <f>CONCATENATE("F1: ",J325,", ",N325,", ",R325,IF(V325="","",", "),IF(V325="","",V325),IF(V325="",""," ("),IF(V325="","",'Master List'!B325),IF(V325="","",")")," | F2: ",AA325,", ",AE325,", ",AI325,IF(AM325="","",", "),IF(AM325="","",AM325),IF(AM325="",""," ("),IF(AM325="","",'Master List'!C325),IF(AM325="","",")"))</f>
        <v>F1: General Surgery / Lower Gastro-intenstinal Surgery, General Psychiatry / Substance Misuse Psychiatry, General (Internal) Medicine / Endocrinology and Diabetes Mellitus | F2: Specialty to be confirmed, Specialty to be confirmed, Specialty to be confirmed</v>
      </c>
      <c r="F325" s="5" t="str">
        <f>'Master List'!H325</f>
        <v>Swansea Bay Local University Health Board</v>
      </c>
      <c r="G325" s="5" t="str">
        <f>'Master List'!F325</f>
        <v xml:space="preserve">Mr Gregory Taylor </v>
      </c>
      <c r="H325" s="3" t="str">
        <f>'Master List'!I325</f>
        <v>Morriston Hospital</v>
      </c>
      <c r="I325" s="3" t="str">
        <f>VLOOKUP(H325, 'CWM &amp; Location'!B:D, 3, FALSE)</f>
        <v>Swansea</v>
      </c>
      <c r="J325" s="3" t="str">
        <f>IF('Master List'!K325="", 'Master List'!J325, CONCATENATE('Master List'!J325, " / ", 'Master List'!K325))</f>
        <v>General Surgery / Lower Gastro-intenstinal Surgery</v>
      </c>
      <c r="K325" s="3" t="str">
        <f>'Master List'!L325</f>
        <v xml:space="preserve">Mr Gregory Taylor </v>
      </c>
      <c r="L325" s="3" t="str">
        <f>'Master List'!O325</f>
        <v>Neath Port Talbot Hospital / Local Clinics</v>
      </c>
      <c r="M325" s="3" t="str">
        <f>VLOOKUP(L325, 'CWM &amp; Location'!B:D, 3, FALSE)</f>
        <v>Port Talbot / Neath</v>
      </c>
      <c r="N325" s="3" t="str">
        <f>IF('Master List'!Q325="", 'Master List'!P325, CONCATENATE('Master List'!P325, " / ", 'Master List'!Q325))</f>
        <v>General Psychiatry / Substance Misuse Psychiatry</v>
      </c>
      <c r="O325" s="3" t="str">
        <f>'Master List'!R325</f>
        <v>Dr Krishna Mohan Gangineni</v>
      </c>
      <c r="P325" s="3" t="str">
        <f>'Master List'!U325</f>
        <v>Morriston Hospital</v>
      </c>
      <c r="Q325" s="3" t="str">
        <f>VLOOKUP(P325, 'CWM &amp; Location'!B:D, 3, FALSE)</f>
        <v>Swansea</v>
      </c>
      <c r="R325" s="3" t="str">
        <f>IF('Master List'!W325="", 'Master List'!V325, CONCATENATE('Master List'!V325, " / ", 'Master List'!W325))</f>
        <v>General (Internal) Medicine / Endocrinology and Diabetes Mellitus</v>
      </c>
      <c r="S325" s="3" t="str">
        <f>'Master List'!X325</f>
        <v xml:space="preserve">Dr Richard Chudleigh </v>
      </c>
      <c r="T325" s="5" t="str">
        <f>IF('Master List'!AA325="", "", 'Master List'!AA325)</f>
        <v/>
      </c>
      <c r="U325" s="5" t="str">
        <f>IF(T325="", "", VLOOKUP(T325, 'CWM &amp; Location'!B:D, 3, FALSE))</f>
        <v/>
      </c>
      <c r="V325" s="5" t="str">
        <f>IF('Master List'!AB325="", "", 'Master List'!AB325)</f>
        <v/>
      </c>
      <c r="W325" s="5" t="str">
        <f>IF('Master List'!AC325="", "", 'Master List'!AC325)</f>
        <v/>
      </c>
      <c r="X325" s="5" t="str">
        <f>IF('Master List'!AF325="", "Supervisor to be confirmed", 'Master List'!AF325)</f>
        <v>Supervisor to be confirmed</v>
      </c>
      <c r="Y325" s="3" t="str">
        <f>'Master List'!AI325</f>
        <v>Site to be confirmed</v>
      </c>
      <c r="Z325" s="3" t="str">
        <f>VLOOKUP(Y325, 'CWM &amp; Location'!B:D, 3, FALSE)</f>
        <v>Site To Be Confirmed</v>
      </c>
      <c r="AA325" s="3" t="str">
        <f>IF('Master List'!AK325="", 'Master List'!AJ325, CONCATENATE('Master List'!AJ325, " / ", 'Master List'!AK325))</f>
        <v>Specialty to be confirmed</v>
      </c>
      <c r="AB325" s="3" t="str">
        <f>'Master List'!AL325</f>
        <v>Supervisor to be confirmed</v>
      </c>
      <c r="AC325" s="3" t="str">
        <f>'Master List'!AO325</f>
        <v>Site to be confirmed</v>
      </c>
      <c r="AD325" s="5" t="str">
        <f>VLOOKUP(AC325, 'CWM &amp; Location'!B:D, 3, FALSE)</f>
        <v>Site To Be Confirmed</v>
      </c>
      <c r="AE325" s="3" t="str">
        <f>IF('Master List'!AQ325="", 'Master List'!AP325, CONCATENATE('Master List'!AP325, " / ", 'Master List'!AQ325))</f>
        <v>Specialty to be confirmed</v>
      </c>
      <c r="AF325" s="3" t="str">
        <f>'Master List'!AR325</f>
        <v>Supervisor to be confirmed</v>
      </c>
      <c r="AG325" s="3" t="str">
        <f>'Master List'!AU325</f>
        <v>Site to be confirmed</v>
      </c>
      <c r="AH325" s="3" t="str">
        <f>VLOOKUP(AG325, 'CWM &amp; Location'!B:D, 3, FALSE)</f>
        <v>Site To Be Confirmed</v>
      </c>
      <c r="AI325" s="3" t="str">
        <f>IF('Master List'!AW325="", 'Master List'!AV325, CONCATENATE('Master List'!AV325, " / ", 'Master List'!AW325))</f>
        <v>Specialty to be confirmed</v>
      </c>
      <c r="AJ325" s="3" t="str">
        <f>'Master List'!AX325</f>
        <v>Supervisor to be confirmed</v>
      </c>
      <c r="AK325" s="5" t="str">
        <f>IF('Master List'!BA325="", "", 'Master List'!BA325)</f>
        <v/>
      </c>
      <c r="AL325" s="5" t="str">
        <f>IF(AK325="", "", VLOOKUP(AK325, 'CWM &amp; Location'!B:D, 3, FALSE))</f>
        <v/>
      </c>
      <c r="AM325" s="5" t="str">
        <f>IF('Master List'!BB325="", "", 'Master List'!BB325)</f>
        <v/>
      </c>
      <c r="AN325" s="5" t="str">
        <f>IF('Master List'!BC325="", "", 'Master List'!BC325)</f>
        <v/>
      </c>
    </row>
    <row r="326" spans="1:40" ht="29.25" customHeight="1" x14ac:dyDescent="0.25">
      <c r="A326" s="3" t="str">
        <f>'Master List'!A326</f>
        <v>LIFT</v>
      </c>
      <c r="B326" s="3" t="str">
        <f>'Master List'!D326</f>
        <v>LFP/7A3/109a</v>
      </c>
      <c r="C326" s="3" t="str">
        <f>'Master List'!E326</f>
        <v>WAL/FP/109a</v>
      </c>
      <c r="D326" s="4">
        <v>1</v>
      </c>
      <c r="E326" s="71" t="str">
        <f>CONCATENATE("F1: ",J326,", ",N326,", ",R326,IF(V326="","",", "),IF(V326="","",V326),IF(V326="",""," ("),IF(V326="","",'Master List'!B326),IF(V326="","",")")," | F2: ",AA326,", ",AE326,", ",AI326,IF(AM326="","",", "),IF(AM326="","",AM326),IF(AM326="",""," ("),IF(AM326="","",'Master List'!C326),IF(AM326="","",")"))</f>
        <v>F1: General (Internal) Medicine / Geriatric Medicine, General Surgery / Colorectal Surgery, General (Internal) Medicine / Respiratory Medicine, Haematology (LIFT) | F2: Plastic Surgery, Palliative Medicine, General Surgery</v>
      </c>
      <c r="F326" s="5" t="str">
        <f>'Master List'!H326</f>
        <v>Swansea Bay Local University Health Board</v>
      </c>
      <c r="G326" s="5" t="str">
        <f>'Master List'!F326</f>
        <v>Dr Ann Benton</v>
      </c>
      <c r="H326" s="3" t="str">
        <f>'Master List'!I326</f>
        <v>Morriston Hospital</v>
      </c>
      <c r="I326" s="3" t="str">
        <f>VLOOKUP(H326, 'CWM &amp; Location'!B:D, 3, FALSE)</f>
        <v>Swansea</v>
      </c>
      <c r="J326" s="3" t="str">
        <f>IF('Master List'!K326="", 'Master List'!J326, CONCATENATE('Master List'!J326, " / ", 'Master List'!K326))</f>
        <v>General (Internal) Medicine / Geriatric Medicine</v>
      </c>
      <c r="K326" s="3" t="str">
        <f>'Master List'!L326</f>
        <v>Dr Nicky Leopold</v>
      </c>
      <c r="L326" s="3" t="str">
        <f>'Master List'!O326</f>
        <v>Morriston Hospital</v>
      </c>
      <c r="M326" s="3" t="str">
        <f>VLOOKUP(L326, 'CWM &amp; Location'!B:D, 3, FALSE)</f>
        <v>Swansea</v>
      </c>
      <c r="N326" s="3" t="str">
        <f>IF('Master List'!Q326="", 'Master List'!P326, CONCATENATE('Master List'!P326, " / ", 'Master List'!Q326))</f>
        <v>General Surgery / Colorectal Surgery</v>
      </c>
      <c r="O326" s="3" t="str">
        <f>'Master List'!R326</f>
        <v xml:space="preserve">Mr Mark Davies </v>
      </c>
      <c r="P326" s="3" t="str">
        <f>'Master List'!U326</f>
        <v>Morriston Hospital</v>
      </c>
      <c r="Q326" s="3" t="str">
        <f>VLOOKUP(P326, 'CWM &amp; Location'!B:D, 3, FALSE)</f>
        <v>Swansea</v>
      </c>
      <c r="R326" s="3" t="str">
        <f>IF('Master List'!W326="", 'Master List'!V326, CONCATENATE('Master List'!V326, " / ", 'Master List'!W326))</f>
        <v>General (Internal) Medicine / Respiratory Medicine</v>
      </c>
      <c r="S326" s="3" t="str">
        <f>'Master List'!X326</f>
        <v>Dr Stuart Packham</v>
      </c>
      <c r="T326" s="5" t="str">
        <f>IF('Master List'!AA326="", "", 'Master List'!AA326)</f>
        <v>Morriston Hospital</v>
      </c>
      <c r="U326" s="5" t="str">
        <f>IF(T326="", "", VLOOKUP(T326, 'CWM &amp; Location'!B:D, 3, FALSE))</f>
        <v>Swansea</v>
      </c>
      <c r="V326" s="5" t="str">
        <f>IF('Master List'!AB326="", "", 'Master List'!AB326)</f>
        <v>Haematology</v>
      </c>
      <c r="W326" s="5" t="str">
        <f>IF('Master List'!AC326="", "", 'Master List'!AC326)</f>
        <v>Dr Ann Benton</v>
      </c>
      <c r="X326" s="5" t="str">
        <f>IF('Master List'!AF326="", "Supervisor to be confirmed", 'Master List'!AF326)</f>
        <v>Mr Jeremy Yarrow</v>
      </c>
      <c r="Y326" s="3" t="str">
        <f>'Master List'!AI326</f>
        <v>Morriston Hospital</v>
      </c>
      <c r="Z326" s="3" t="str">
        <f>VLOOKUP(Y326, 'CWM &amp; Location'!B:D, 3, FALSE)</f>
        <v>Swansea</v>
      </c>
      <c r="AA326" s="3" t="str">
        <f>IF('Master List'!AK326="", 'Master List'!AJ326, CONCATENATE('Master List'!AJ326, " / ", 'Master List'!AK326))</f>
        <v>Plastic Surgery</v>
      </c>
      <c r="AB326" s="3" t="str">
        <f>'Master List'!AL326</f>
        <v>Mr Jeremy Yarrow</v>
      </c>
      <c r="AC326" s="3" t="str">
        <f>'Master List'!AO326</f>
        <v>Morriston Hospital / Tŷ Olwen Hospice</v>
      </c>
      <c r="AD326" s="5" t="str">
        <f>VLOOKUP(AC326, 'CWM &amp; Location'!B:D, 3, FALSE)</f>
        <v>Swansea</v>
      </c>
      <c r="AE326" s="3" t="str">
        <f>IF('Master List'!AQ326="", 'Master List'!AP326, CONCATENATE('Master List'!AP326, " / ", 'Master List'!AQ326))</f>
        <v>Palliative Medicine</v>
      </c>
      <c r="AF326" s="3" t="str">
        <f>'Master List'!AR326</f>
        <v>Dr Anthony Williams</v>
      </c>
      <c r="AG326" s="3" t="str">
        <f>'Master List'!AU326</f>
        <v>Morriston Hospital</v>
      </c>
      <c r="AH326" s="3" t="str">
        <f>VLOOKUP(AG326, 'CWM &amp; Location'!B:D, 3, FALSE)</f>
        <v>Swansea</v>
      </c>
      <c r="AI326" s="3" t="str">
        <f>IF('Master List'!AW326="", 'Master List'!AV326, CONCATENATE('Master List'!AV326, " / ", 'Master List'!AW326))</f>
        <v>General Surgery</v>
      </c>
      <c r="AJ326" s="3" t="str">
        <f>'Master List'!AX326</f>
        <v>Mr Richard Egan</v>
      </c>
      <c r="AK326" s="5" t="str">
        <f>IF('Master List'!BA326="", "", 'Master List'!BA326)</f>
        <v/>
      </c>
      <c r="AL326" s="5" t="str">
        <f>IF(AK326="", "", VLOOKUP(AK326, 'CWM &amp; Location'!B:D, 3, FALSE))</f>
        <v/>
      </c>
      <c r="AM326" s="5" t="str">
        <f>IF('Master List'!BB326="", "", 'Master List'!BB326)</f>
        <v/>
      </c>
      <c r="AN326" s="5" t="str">
        <f>IF('Master List'!BC326="", "", 'Master List'!BC326)</f>
        <v/>
      </c>
    </row>
    <row r="327" spans="1:40" ht="29.25" customHeight="1" x14ac:dyDescent="0.25">
      <c r="A327" s="3" t="str">
        <f>'Master List'!A327</f>
        <v>LIFT</v>
      </c>
      <c r="B327" s="3" t="str">
        <f>'Master List'!D327</f>
        <v>LFP/7A3/109b</v>
      </c>
      <c r="C327" s="3" t="str">
        <f>'Master List'!E327</f>
        <v>WAL/FP/109b</v>
      </c>
      <c r="D327" s="4">
        <v>1</v>
      </c>
      <c r="E327" s="71" t="str">
        <f>CONCATENATE("F1: ",J327,", ",N327,", ",R327,IF(V327="","",", "),IF(V327="","",V327),IF(V327="",""," ("),IF(V327="","",'Master List'!B327),IF(V327="","",")")," | F2: ",AA327,", ",AE327,", ",AI327,IF(AM327="","",", "),IF(AM327="","",AM327),IF(AM327="",""," ("),IF(AM327="","",'Master List'!C327),IF(AM327="","",")"))</f>
        <v>F1: General (Internal) Medicine / Respiratory Medicine, General (Internal) Medicine / Geriatric Medicine, General Surgery / Colorectal Surgery, Histopathology (LIFT) | F2: General Surgery, Plastic Surgery, Palliative Medicine</v>
      </c>
      <c r="F327" s="5" t="str">
        <f>'Master List'!H327</f>
        <v>Swansea Bay Local University Health Board</v>
      </c>
      <c r="G327" s="5" t="str">
        <f>'Master List'!F327</f>
        <v>Dr Alison Finall</v>
      </c>
      <c r="H327" s="3" t="str">
        <f>'Master List'!I327</f>
        <v>Morriston Hospital</v>
      </c>
      <c r="I327" s="3" t="str">
        <f>VLOOKUP(H327, 'CWM &amp; Location'!B:D, 3, FALSE)</f>
        <v>Swansea</v>
      </c>
      <c r="J327" s="3" t="str">
        <f>IF('Master List'!K327="", 'Master List'!J327, CONCATENATE('Master List'!J327, " / ", 'Master List'!K327))</f>
        <v>General (Internal) Medicine / Respiratory Medicine</v>
      </c>
      <c r="K327" s="3" t="str">
        <f>'Master List'!L327</f>
        <v>Dr Stuart Packham</v>
      </c>
      <c r="L327" s="3" t="str">
        <f>'Master List'!O327</f>
        <v>Morriston Hospital</v>
      </c>
      <c r="M327" s="3" t="str">
        <f>VLOOKUP(L327, 'CWM &amp; Location'!B:D, 3, FALSE)</f>
        <v>Swansea</v>
      </c>
      <c r="N327" s="3" t="str">
        <f>IF('Master List'!Q327="", 'Master List'!P327, CONCATENATE('Master List'!P327, " / ", 'Master List'!Q327))</f>
        <v>General (Internal) Medicine / Geriatric Medicine</v>
      </c>
      <c r="O327" s="3" t="str">
        <f>'Master List'!R327</f>
        <v>Dr Nicky Leopold</v>
      </c>
      <c r="P327" s="3" t="str">
        <f>'Master List'!U327</f>
        <v>Morriston Hospital</v>
      </c>
      <c r="Q327" s="3" t="str">
        <f>VLOOKUP(P327, 'CWM &amp; Location'!B:D, 3, FALSE)</f>
        <v>Swansea</v>
      </c>
      <c r="R327" s="3" t="str">
        <f>IF('Master List'!W327="", 'Master List'!V327, CONCATENATE('Master List'!V327, " / ", 'Master List'!W327))</f>
        <v>General Surgery / Colorectal Surgery</v>
      </c>
      <c r="S327" s="3" t="str">
        <f>'Master List'!X327</f>
        <v xml:space="preserve">Mr Mark Davies </v>
      </c>
      <c r="T327" s="5" t="str">
        <f>IF('Master List'!AA327="", "", 'Master List'!AA327)</f>
        <v>Morriston Hospital</v>
      </c>
      <c r="U327" s="5" t="str">
        <f>IF(T327="", "", VLOOKUP(T327, 'CWM &amp; Location'!B:D, 3, FALSE))</f>
        <v>Swansea</v>
      </c>
      <c r="V327" s="5" t="str">
        <f>IF('Master List'!AB327="", "", 'Master List'!AB327)</f>
        <v>Histopathology</v>
      </c>
      <c r="W327" s="5" t="str">
        <f>IF('Master List'!AC327="", "", 'Master List'!AC327)</f>
        <v>Dr Alison Finall</v>
      </c>
      <c r="X327" s="5" t="str">
        <f>IF('Master List'!AF327="", "Supervisor to be confirmed", 'Master List'!AF327)</f>
        <v>Mr Richard Egan</v>
      </c>
      <c r="Y327" s="3" t="str">
        <f>'Master List'!AI327</f>
        <v>Morriston Hospital</v>
      </c>
      <c r="Z327" s="3" t="str">
        <f>VLOOKUP(Y327, 'CWM &amp; Location'!B:D, 3, FALSE)</f>
        <v>Swansea</v>
      </c>
      <c r="AA327" s="3" t="str">
        <f>IF('Master List'!AK327="", 'Master List'!AJ327, CONCATENATE('Master List'!AJ327, " / ", 'Master List'!AK327))</f>
        <v>General Surgery</v>
      </c>
      <c r="AB327" s="3" t="str">
        <f>'Master List'!AL327</f>
        <v>Mr Richard Egan</v>
      </c>
      <c r="AC327" s="3" t="str">
        <f>'Master List'!AO327</f>
        <v>Morriston Hospital</v>
      </c>
      <c r="AD327" s="5" t="str">
        <f>VLOOKUP(AC327, 'CWM &amp; Location'!B:D, 3, FALSE)</f>
        <v>Swansea</v>
      </c>
      <c r="AE327" s="3" t="str">
        <f>IF('Master List'!AQ327="", 'Master List'!AP327, CONCATENATE('Master List'!AP327, " / ", 'Master List'!AQ327))</f>
        <v>Plastic Surgery</v>
      </c>
      <c r="AF327" s="3" t="str">
        <f>'Master List'!AR327</f>
        <v>Mr Jeremy Yarrow</v>
      </c>
      <c r="AG327" s="3" t="str">
        <f>'Master List'!AU327</f>
        <v>Morriston Hospital / Tŷ Olwen Hospice</v>
      </c>
      <c r="AH327" s="3" t="str">
        <f>VLOOKUP(AG327, 'CWM &amp; Location'!B:D, 3, FALSE)</f>
        <v>Swansea</v>
      </c>
      <c r="AI327" s="3" t="str">
        <f>IF('Master List'!AW327="", 'Master List'!AV327, CONCATENATE('Master List'!AV327, " / ", 'Master List'!AW327))</f>
        <v>Palliative Medicine</v>
      </c>
      <c r="AJ327" s="3" t="str">
        <f>'Master List'!AX327</f>
        <v>Dr Anthony Williams</v>
      </c>
      <c r="AK327" s="5" t="str">
        <f>IF('Master List'!BA327="", "", 'Master List'!BA327)</f>
        <v/>
      </c>
      <c r="AL327" s="5" t="str">
        <f>IF(AK327="", "", VLOOKUP(AK327, 'CWM &amp; Location'!B:D, 3, FALSE))</f>
        <v/>
      </c>
      <c r="AM327" s="5" t="str">
        <f>IF('Master List'!BB327="", "", 'Master List'!BB327)</f>
        <v/>
      </c>
      <c r="AN327" s="5" t="str">
        <f>IF('Master List'!BC327="", "", 'Master List'!BC327)</f>
        <v/>
      </c>
    </row>
    <row r="328" spans="1:40" ht="29.25" customHeight="1" x14ac:dyDescent="0.25">
      <c r="A328" s="3" t="str">
        <f>'Master List'!A328</f>
        <v>LIFT</v>
      </c>
      <c r="B328" s="3" t="str">
        <f>'Master List'!D328</f>
        <v>LFP/7A3/109c</v>
      </c>
      <c r="C328" s="3" t="str">
        <f>'Master List'!E328</f>
        <v>WAL/FP/109c</v>
      </c>
      <c r="D328" s="4">
        <v>1</v>
      </c>
      <c r="E328" s="71" t="str">
        <f>CONCATENATE("F1: ",J328,", ",N328,", ",R328,IF(V328="","",", "),IF(V328="","",V328),IF(V328="",""," ("),IF(V328="","",'Master List'!B328),IF(V328="","",")")," | F2: ",AA328,", ",AE328,", ",AI328,IF(AM328="","",", "),IF(AM328="","",AM328),IF(AM328="",""," ("),IF(AM328="","",'Master List'!C328),IF(AM328="","",")"))</f>
        <v>F1: General Surgery / Colorectal Surgery, General (Internal) Medicine / Respiratory Medicine, General (Internal) Medicine / Geriatric Medicine, Medical Microbiology (LIFT) | F2: Palliative Medicine, General Surgery, Plastic Surgery</v>
      </c>
      <c r="F328" s="5" t="str">
        <f>'Master List'!H328</f>
        <v>Swansea Bay Local University Health Board</v>
      </c>
      <c r="G328" s="5" t="str">
        <f>'Master List'!F328</f>
        <v>Dr Ian Blyth</v>
      </c>
      <c r="H328" s="3" t="str">
        <f>'Master List'!I328</f>
        <v>Morriston Hospital</v>
      </c>
      <c r="I328" s="3" t="str">
        <f>VLOOKUP(H328, 'CWM &amp; Location'!B:D, 3, FALSE)</f>
        <v>Swansea</v>
      </c>
      <c r="J328" s="3" t="str">
        <f>IF('Master List'!K328="", 'Master List'!J328, CONCATENATE('Master List'!J328, " / ", 'Master List'!K328))</f>
        <v>General Surgery / Colorectal Surgery</v>
      </c>
      <c r="K328" s="3" t="str">
        <f>'Master List'!L328</f>
        <v xml:space="preserve">Mr Mark Davies </v>
      </c>
      <c r="L328" s="3" t="str">
        <f>'Master List'!O328</f>
        <v>Morriston Hospital</v>
      </c>
      <c r="M328" s="3" t="str">
        <f>VLOOKUP(L328, 'CWM &amp; Location'!B:D, 3, FALSE)</f>
        <v>Swansea</v>
      </c>
      <c r="N328" s="3" t="str">
        <f>IF('Master List'!Q328="", 'Master List'!P328, CONCATENATE('Master List'!P328, " / ", 'Master List'!Q328))</f>
        <v>General (Internal) Medicine / Respiratory Medicine</v>
      </c>
      <c r="O328" s="3" t="str">
        <f>'Master List'!R328</f>
        <v>Dr Stuart Packham</v>
      </c>
      <c r="P328" s="3" t="str">
        <f>'Master List'!U328</f>
        <v>Morriston Hospital</v>
      </c>
      <c r="Q328" s="3" t="str">
        <f>VLOOKUP(P328, 'CWM &amp; Location'!B:D, 3, FALSE)</f>
        <v>Swansea</v>
      </c>
      <c r="R328" s="3" t="str">
        <f>IF('Master List'!W328="", 'Master List'!V328, CONCATENATE('Master List'!V328, " / ", 'Master List'!W328))</f>
        <v>General (Internal) Medicine / Geriatric Medicine</v>
      </c>
      <c r="S328" s="3" t="str">
        <f>'Master List'!X328</f>
        <v>Dr Nicky Leopold</v>
      </c>
      <c r="T328" s="5" t="str">
        <f>IF('Master List'!AA328="", "", 'Master List'!AA328)</f>
        <v>Morriston Hospital</v>
      </c>
      <c r="U328" s="5" t="str">
        <f>IF(T328="", "", VLOOKUP(T328, 'CWM &amp; Location'!B:D, 3, FALSE))</f>
        <v>Swansea</v>
      </c>
      <c r="V328" s="5" t="str">
        <f>IF('Master List'!AB328="", "", 'Master List'!AB328)</f>
        <v>Medical Microbiology</v>
      </c>
      <c r="W328" s="5" t="str">
        <f>IF('Master List'!AC328="", "", 'Master List'!AC328)</f>
        <v>Dr Ian Blyth</v>
      </c>
      <c r="X328" s="5" t="str">
        <f>IF('Master List'!AF328="", "Supervisor to be confirmed", 'Master List'!AF328)</f>
        <v>Dr Anthony Williams</v>
      </c>
      <c r="Y328" s="3" t="str">
        <f>'Master List'!AI328</f>
        <v>Morriston Hospital / Tŷ Olwen Hospice</v>
      </c>
      <c r="Z328" s="3" t="str">
        <f>VLOOKUP(Y328, 'CWM &amp; Location'!B:D, 3, FALSE)</f>
        <v>Swansea</v>
      </c>
      <c r="AA328" s="3" t="str">
        <f>IF('Master List'!AK328="", 'Master List'!AJ328, CONCATENATE('Master List'!AJ328, " / ", 'Master List'!AK328))</f>
        <v>Palliative Medicine</v>
      </c>
      <c r="AB328" s="3" t="str">
        <f>'Master List'!AL328</f>
        <v>Dr Anthony Williams</v>
      </c>
      <c r="AC328" s="3" t="str">
        <f>'Master List'!AO328</f>
        <v>Morriston Hospital</v>
      </c>
      <c r="AD328" s="5" t="str">
        <f>VLOOKUP(AC328, 'CWM &amp; Location'!B:D, 3, FALSE)</f>
        <v>Swansea</v>
      </c>
      <c r="AE328" s="3" t="str">
        <f>IF('Master List'!AQ328="", 'Master List'!AP328, CONCATENATE('Master List'!AP328, " / ", 'Master List'!AQ328))</f>
        <v>General Surgery</v>
      </c>
      <c r="AF328" s="3" t="str">
        <f>'Master List'!AR328</f>
        <v>Mr Richard Egan</v>
      </c>
      <c r="AG328" s="3" t="str">
        <f>'Master List'!AU328</f>
        <v>Morriston Hospital</v>
      </c>
      <c r="AH328" s="3" t="str">
        <f>VLOOKUP(AG328, 'CWM &amp; Location'!B:D, 3, FALSE)</f>
        <v>Swansea</v>
      </c>
      <c r="AI328" s="3" t="str">
        <f>IF('Master List'!AW328="", 'Master List'!AV328, CONCATENATE('Master List'!AV328, " / ", 'Master List'!AW328))</f>
        <v>Plastic Surgery</v>
      </c>
      <c r="AJ328" s="3" t="str">
        <f>'Master List'!AX328</f>
        <v>Mr Jeremy Yarrow</v>
      </c>
      <c r="AK328" s="5" t="str">
        <f>IF('Master List'!BA328="", "", 'Master List'!BA328)</f>
        <v/>
      </c>
      <c r="AL328" s="5" t="str">
        <f>IF(AK328="", "", VLOOKUP(AK328, 'CWM &amp; Location'!B:D, 3, FALSE))</f>
        <v/>
      </c>
      <c r="AM328" s="5" t="str">
        <f>IF('Master List'!BB328="", "", 'Master List'!BB328)</f>
        <v/>
      </c>
      <c r="AN328" s="5" t="str">
        <f>IF('Master List'!BC328="", "", 'Master List'!BC328)</f>
        <v/>
      </c>
    </row>
    <row r="329" spans="1:40" ht="29.25" customHeight="1" x14ac:dyDescent="0.25">
      <c r="A329" s="3" t="str">
        <f>'Master List'!A329</f>
        <v>FP</v>
      </c>
      <c r="B329" s="3" t="str">
        <f>'Master List'!D329</f>
        <v>FP/7A3/110a</v>
      </c>
      <c r="C329" s="3" t="str">
        <f>'Master List'!E329</f>
        <v>WAL/FP/110a</v>
      </c>
      <c r="D329" s="4">
        <v>1</v>
      </c>
      <c r="E329" s="71" t="str">
        <f>CONCATENATE("F1: ",J329,", ",N329,", ",R329,IF(V329="","",", "),IF(V329="","",V329),IF(V329="",""," ("),IF(V329="","",'Master List'!B329),IF(V329="","",")")," | F2: ",AA329,", ",AE329,", ",AI329,IF(AM329="","",", "),IF(AM329="","",AM329),IF(AM329="",""," ("),IF(AM329="","",'Master List'!C329),IF(AM329="","",")"))</f>
        <v>F1: General (Internal) Medicine / Geriatric Medicine, General Surgery / Upper Gastro-intestinal Surgery, Otolaryngology | F2: Emergency Medicine, General (Internal) Medicine / Geriatric Medicine &amp; Orthogeriatrics, Clinical Oncology</v>
      </c>
      <c r="F329" s="5" t="str">
        <f>'Master List'!H329</f>
        <v>Swansea Bay Local University Health Board</v>
      </c>
      <c r="G329" s="5" t="str">
        <f>'Master List'!F329</f>
        <v>Dr Nicky Leopold</v>
      </c>
      <c r="H329" s="3" t="str">
        <f>'Master List'!I329</f>
        <v>Morriston Hospital</v>
      </c>
      <c r="I329" s="3" t="str">
        <f>VLOOKUP(H329, 'CWM &amp; Location'!B:D, 3, FALSE)</f>
        <v>Swansea</v>
      </c>
      <c r="J329" s="3" t="str">
        <f>IF('Master List'!K329="", 'Master List'!J329, CONCATENATE('Master List'!J329, " / ", 'Master List'!K329))</f>
        <v>General (Internal) Medicine / Geriatric Medicine</v>
      </c>
      <c r="K329" s="3" t="str">
        <f>'Master List'!L329</f>
        <v>Dr Nicky Leopold</v>
      </c>
      <c r="L329" s="3" t="str">
        <f>'Master List'!O329</f>
        <v>Morriston Hospital</v>
      </c>
      <c r="M329" s="3" t="str">
        <f>VLOOKUP(L329, 'CWM &amp; Location'!B:D, 3, FALSE)</f>
        <v>Swansea</v>
      </c>
      <c r="N329" s="3" t="str">
        <f>IF('Master List'!Q329="", 'Master List'!P329, CONCATENATE('Master List'!P329, " / ", 'Master List'!Q329))</f>
        <v>General Surgery / Upper Gastro-intestinal Surgery</v>
      </c>
      <c r="O329" s="3" t="str">
        <f>'Master List'!R329</f>
        <v>Mr Scott Caplin</v>
      </c>
      <c r="P329" s="3" t="str">
        <f>'Master List'!U329</f>
        <v>Morriston Hospital</v>
      </c>
      <c r="Q329" s="3" t="str">
        <f>VLOOKUP(P329, 'CWM &amp; Location'!B:D, 3, FALSE)</f>
        <v>Swansea</v>
      </c>
      <c r="R329" s="3" t="str">
        <f>IF('Master List'!W329="", 'Master List'!V329, CONCATENATE('Master List'!V329, " / ", 'Master List'!W329))</f>
        <v>Otolaryngology</v>
      </c>
      <c r="S329" s="3" t="str">
        <f>'Master List'!X329</f>
        <v>Dr Daniel Leopard</v>
      </c>
      <c r="T329" s="5" t="str">
        <f>IF('Master List'!AA329="", "", 'Master List'!AA329)</f>
        <v/>
      </c>
      <c r="U329" s="5" t="str">
        <f>IF(T329="", "", VLOOKUP(T329, 'CWM &amp; Location'!B:D, 3, FALSE))</f>
        <v/>
      </c>
      <c r="V329" s="5" t="str">
        <f>IF('Master List'!AB329="", "", 'Master List'!AB329)</f>
        <v/>
      </c>
      <c r="W329" s="5" t="str">
        <f>IF('Master List'!AC329="", "", 'Master List'!AC329)</f>
        <v/>
      </c>
      <c r="X329" s="5" t="str">
        <f>IF('Master List'!AF329="", "Supervisor to be confirmed", 'Master List'!AF329)</f>
        <v>Dr Howard Allen</v>
      </c>
      <c r="Y329" s="3" t="str">
        <f>'Master List'!AI329</f>
        <v>Morriston Hospital</v>
      </c>
      <c r="Z329" s="3" t="str">
        <f>VLOOKUP(Y329, 'CWM &amp; Location'!B:D, 3, FALSE)</f>
        <v>Swansea</v>
      </c>
      <c r="AA329" s="3" t="str">
        <f>IF('Master List'!AK329="", 'Master List'!AJ329, CONCATENATE('Master List'!AJ329, " / ", 'Master List'!AK329))</f>
        <v>Emergency Medicine</v>
      </c>
      <c r="AB329" s="3" t="str">
        <f>'Master List'!AL329</f>
        <v>Dr Howard Allen</v>
      </c>
      <c r="AC329" s="3" t="str">
        <f>'Master List'!AO329</f>
        <v>Morriston Hospital</v>
      </c>
      <c r="AD329" s="5" t="str">
        <f>VLOOKUP(AC329, 'CWM &amp; Location'!B:D, 3, FALSE)</f>
        <v>Swansea</v>
      </c>
      <c r="AE329" s="3" t="str">
        <f>IF('Master List'!AQ329="", 'Master List'!AP329, CONCATENATE('Master List'!AP329, " / ", 'Master List'!AQ329))</f>
        <v>General (Internal) Medicine / Geriatric Medicine &amp; Orthogeriatrics</v>
      </c>
      <c r="AF329" s="3" t="str">
        <f>'Master List'!AR329</f>
        <v>Dr Praveen Pathmanaban</v>
      </c>
      <c r="AG329" s="3" t="str">
        <f>'Master List'!AU329</f>
        <v>Singleton Hospital</v>
      </c>
      <c r="AH329" s="3" t="str">
        <f>VLOOKUP(AG329, 'CWM &amp; Location'!B:D, 3, FALSE)</f>
        <v>Swansea</v>
      </c>
      <c r="AI329" s="3" t="str">
        <f>IF('Master List'!AW329="", 'Master List'!AV329, CONCATENATE('Master List'!AV329, " / ", 'Master List'!AW329))</f>
        <v>Clinical Oncology</v>
      </c>
      <c r="AJ329" s="3" t="str">
        <f>'Master List'!AX329</f>
        <v>Dr Steve Kihara</v>
      </c>
      <c r="AK329" s="5" t="str">
        <f>IF('Master List'!BA329="", "", 'Master List'!BA329)</f>
        <v/>
      </c>
      <c r="AL329" s="5" t="str">
        <f>IF(AK329="", "", VLOOKUP(AK329, 'CWM &amp; Location'!B:D, 3, FALSE))</f>
        <v/>
      </c>
      <c r="AM329" s="5" t="str">
        <f>IF('Master List'!BB329="", "", 'Master List'!BB329)</f>
        <v/>
      </c>
      <c r="AN329" s="5" t="str">
        <f>IF('Master List'!BC329="", "", 'Master List'!BC329)</f>
        <v/>
      </c>
    </row>
    <row r="330" spans="1:40" ht="29.25" customHeight="1" x14ac:dyDescent="0.25">
      <c r="A330" s="3" t="str">
        <f>'Master List'!A330</f>
        <v>FP</v>
      </c>
      <c r="B330" s="3" t="str">
        <f>'Master List'!D330</f>
        <v>FP/7A3/110b</v>
      </c>
      <c r="C330" s="3" t="str">
        <f>'Master List'!E330</f>
        <v>WAL/FP/110b</v>
      </c>
      <c r="D330" s="4">
        <v>1</v>
      </c>
      <c r="E330" s="71" t="str">
        <f>CONCATENATE("F1: ",J330,", ",N330,", ",R330,IF(V330="","",", "),IF(V330="","",V330),IF(V330="",""," ("),IF(V330="","",'Master List'!B330),IF(V330="","",")")," | F2: ",AA330,", ",AE330,", ",AI330,IF(AM330="","",", "),IF(AM330="","",AM330),IF(AM330="",""," ("),IF(AM330="","",'Master List'!C330),IF(AM330="","",")"))</f>
        <v>F1: Otolaryngology, General (Internal) Medicine / Geriatric Medicine, General Surgery / Upper Gastro-intestinal Surgery | F2: Clinical Oncology, Emergency Medicine, General (Internal) Medicine / Geriatric Medicine &amp; Orthogeriatrics</v>
      </c>
      <c r="F330" s="5" t="str">
        <f>'Master List'!H330</f>
        <v>Swansea Bay Local University Health Board</v>
      </c>
      <c r="G330" s="5" t="str">
        <f>'Master List'!F330</f>
        <v>Dr Daniel Leopard</v>
      </c>
      <c r="H330" s="3" t="str">
        <f>'Master List'!I330</f>
        <v>Morriston Hospital</v>
      </c>
      <c r="I330" s="3" t="str">
        <f>VLOOKUP(H330, 'CWM &amp; Location'!B:D, 3, FALSE)</f>
        <v>Swansea</v>
      </c>
      <c r="J330" s="3" t="str">
        <f>IF('Master List'!K330="", 'Master List'!J330, CONCATENATE('Master List'!J330, " / ", 'Master List'!K330))</f>
        <v>Otolaryngology</v>
      </c>
      <c r="K330" s="3" t="str">
        <f>'Master List'!L330</f>
        <v>Dr Daniel Leopard</v>
      </c>
      <c r="L330" s="3" t="str">
        <f>'Master List'!O330</f>
        <v>Morriston Hospital</v>
      </c>
      <c r="M330" s="3" t="str">
        <f>VLOOKUP(L330, 'CWM &amp; Location'!B:D, 3, FALSE)</f>
        <v>Swansea</v>
      </c>
      <c r="N330" s="3" t="str">
        <f>IF('Master List'!Q330="", 'Master List'!P330, CONCATENATE('Master List'!P330, " / ", 'Master List'!Q330))</f>
        <v>General (Internal) Medicine / Geriatric Medicine</v>
      </c>
      <c r="O330" s="3" t="str">
        <f>'Master List'!R330</f>
        <v>Dr Nicky Leopold</v>
      </c>
      <c r="P330" s="3" t="str">
        <f>'Master List'!U330</f>
        <v>Morriston Hospital</v>
      </c>
      <c r="Q330" s="3" t="str">
        <f>VLOOKUP(P330, 'CWM &amp; Location'!B:D, 3, FALSE)</f>
        <v>Swansea</v>
      </c>
      <c r="R330" s="3" t="str">
        <f>IF('Master List'!W330="", 'Master List'!V330, CONCATENATE('Master List'!V330, " / ", 'Master List'!W330))</f>
        <v>General Surgery / Upper Gastro-intestinal Surgery</v>
      </c>
      <c r="S330" s="3" t="str">
        <f>'Master List'!X330</f>
        <v>Mr Scott Caplin</v>
      </c>
      <c r="T330" s="5" t="str">
        <f>IF('Master List'!AA330="", "", 'Master List'!AA330)</f>
        <v/>
      </c>
      <c r="U330" s="5" t="str">
        <f>IF(T330="", "", VLOOKUP(T330, 'CWM &amp; Location'!B:D, 3, FALSE))</f>
        <v/>
      </c>
      <c r="V330" s="5" t="str">
        <f>IF('Master List'!AB330="", "", 'Master List'!AB330)</f>
        <v/>
      </c>
      <c r="W330" s="5" t="str">
        <f>IF('Master List'!AC330="", "", 'Master List'!AC330)</f>
        <v/>
      </c>
      <c r="X330" s="5" t="str">
        <f>IF('Master List'!AF330="", "Supervisor to be confirmed", 'Master List'!AF330)</f>
        <v>Dr Steve Kihara</v>
      </c>
      <c r="Y330" s="3" t="str">
        <f>'Master List'!AI330</f>
        <v>Singleton Hospital</v>
      </c>
      <c r="Z330" s="3" t="str">
        <f>VLOOKUP(Y330, 'CWM &amp; Location'!B:D, 3, FALSE)</f>
        <v>Swansea</v>
      </c>
      <c r="AA330" s="3" t="str">
        <f>IF('Master List'!AK330="", 'Master List'!AJ330, CONCATENATE('Master List'!AJ330, " / ", 'Master List'!AK330))</f>
        <v>Clinical Oncology</v>
      </c>
      <c r="AB330" s="3" t="str">
        <f>'Master List'!AL330</f>
        <v>Dr Steve Kihara</v>
      </c>
      <c r="AC330" s="3" t="str">
        <f>'Master List'!AO330</f>
        <v>Morriston Hospital</v>
      </c>
      <c r="AD330" s="5" t="str">
        <f>VLOOKUP(AC330, 'CWM &amp; Location'!B:D, 3, FALSE)</f>
        <v>Swansea</v>
      </c>
      <c r="AE330" s="3" t="str">
        <f>IF('Master List'!AQ330="", 'Master List'!AP330, CONCATENATE('Master List'!AP330, " / ", 'Master List'!AQ330))</f>
        <v>Emergency Medicine</v>
      </c>
      <c r="AF330" s="3" t="str">
        <f>'Master List'!AR330</f>
        <v>Dr Howard Allen</v>
      </c>
      <c r="AG330" s="3" t="str">
        <f>'Master List'!AU330</f>
        <v>Morriston Hospital</v>
      </c>
      <c r="AH330" s="3" t="str">
        <f>VLOOKUP(AG330, 'CWM &amp; Location'!B:D, 3, FALSE)</f>
        <v>Swansea</v>
      </c>
      <c r="AI330" s="3" t="str">
        <f>IF('Master List'!AW330="", 'Master List'!AV330, CONCATENATE('Master List'!AV330, " / ", 'Master List'!AW330))</f>
        <v>General (Internal) Medicine / Geriatric Medicine &amp; Orthogeriatrics</v>
      </c>
      <c r="AJ330" s="3" t="str">
        <f>'Master List'!AX330</f>
        <v>Dr Praveen Pathmanaban</v>
      </c>
      <c r="AK330" s="5" t="str">
        <f>IF('Master List'!BA330="", "", 'Master List'!BA330)</f>
        <v/>
      </c>
      <c r="AL330" s="5" t="str">
        <f>IF(AK330="", "", VLOOKUP(AK330, 'CWM &amp; Location'!B:D, 3, FALSE))</f>
        <v/>
      </c>
      <c r="AM330" s="5" t="str">
        <f>IF('Master List'!BB330="", "", 'Master List'!BB330)</f>
        <v/>
      </c>
      <c r="AN330" s="5" t="str">
        <f>IF('Master List'!BC330="", "", 'Master List'!BC330)</f>
        <v/>
      </c>
    </row>
    <row r="331" spans="1:40" ht="29.25" customHeight="1" x14ac:dyDescent="0.25">
      <c r="A331" s="3" t="str">
        <f>'Master List'!A331</f>
        <v>FP</v>
      </c>
      <c r="B331" s="3" t="str">
        <f>'Master List'!D331</f>
        <v>FP/7A3/110c</v>
      </c>
      <c r="C331" s="3" t="str">
        <f>'Master List'!E331</f>
        <v>WAL/FP/110c</v>
      </c>
      <c r="D331" s="4">
        <v>1</v>
      </c>
      <c r="E331" s="71" t="str">
        <f>CONCATENATE("F1: ",J331,", ",N331,", ",R331,IF(V331="","",", "),IF(V331="","",V331),IF(V331="",""," ("),IF(V331="","",'Master List'!B331),IF(V331="","",")")," | F2: ",AA331,", ",AE331,", ",AI331,IF(AM331="","",", "),IF(AM331="","",AM331),IF(AM331="",""," ("),IF(AM331="","",'Master List'!C331),IF(AM331="","",")"))</f>
        <v>F1: General Surgery / Upper Gastro-intestinal Surgery, Otolaryngology, General (Internal) Medicine / Geriatric Medicine | F2: General (Internal) Medicine / Geriatric Medicine &amp; Orthogeriatrics, Clinical Oncology, Emergency Medicine</v>
      </c>
      <c r="F331" s="5" t="str">
        <f>'Master List'!H331</f>
        <v>Swansea Bay Local University Health Board</v>
      </c>
      <c r="G331" s="5" t="str">
        <f>'Master List'!F331</f>
        <v>Mr Scott Caplin</v>
      </c>
      <c r="H331" s="3" t="str">
        <f>'Master List'!I331</f>
        <v>Morriston Hospital</v>
      </c>
      <c r="I331" s="3" t="str">
        <f>VLOOKUP(H331, 'CWM &amp; Location'!B:D, 3, FALSE)</f>
        <v>Swansea</v>
      </c>
      <c r="J331" s="3" t="str">
        <f>IF('Master List'!K331="", 'Master List'!J331, CONCATENATE('Master List'!J331, " / ", 'Master List'!K331))</f>
        <v>General Surgery / Upper Gastro-intestinal Surgery</v>
      </c>
      <c r="K331" s="3" t="str">
        <f>'Master List'!L331</f>
        <v>Mr Scott Caplin</v>
      </c>
      <c r="L331" s="3" t="str">
        <f>'Master List'!O331</f>
        <v>Morriston Hospital</v>
      </c>
      <c r="M331" s="3" t="str">
        <f>VLOOKUP(L331, 'CWM &amp; Location'!B:D, 3, FALSE)</f>
        <v>Swansea</v>
      </c>
      <c r="N331" s="3" t="str">
        <f>IF('Master List'!Q331="", 'Master List'!P331, CONCATENATE('Master List'!P331, " / ", 'Master List'!Q331))</f>
        <v>Otolaryngology</v>
      </c>
      <c r="O331" s="3" t="str">
        <f>'Master List'!R331</f>
        <v>Dr Daniel Leopard</v>
      </c>
      <c r="P331" s="3" t="str">
        <f>'Master List'!U331</f>
        <v>Morriston Hospital</v>
      </c>
      <c r="Q331" s="3" t="str">
        <f>VLOOKUP(P331, 'CWM &amp; Location'!B:D, 3, FALSE)</f>
        <v>Swansea</v>
      </c>
      <c r="R331" s="3" t="str">
        <f>IF('Master List'!W331="", 'Master List'!V331, CONCATENATE('Master List'!V331, " / ", 'Master List'!W331))</f>
        <v>General (Internal) Medicine / Geriatric Medicine</v>
      </c>
      <c r="S331" s="3" t="str">
        <f>'Master List'!X331</f>
        <v>Dr Nicky Leopold</v>
      </c>
      <c r="T331" s="5" t="str">
        <f>IF('Master List'!AA331="", "", 'Master List'!AA331)</f>
        <v/>
      </c>
      <c r="U331" s="5" t="str">
        <f>IF(T331="", "", VLOOKUP(T331, 'CWM &amp; Location'!B:D, 3, FALSE))</f>
        <v/>
      </c>
      <c r="V331" s="5" t="str">
        <f>IF('Master List'!AB331="", "", 'Master List'!AB331)</f>
        <v/>
      </c>
      <c r="W331" s="5" t="str">
        <f>IF('Master List'!AC331="", "", 'Master List'!AC331)</f>
        <v/>
      </c>
      <c r="X331" s="5" t="str">
        <f>IF('Master List'!AF331="", "Supervisor to be confirmed", 'Master List'!AF331)</f>
        <v>Dr Praveen Pathmanaban</v>
      </c>
      <c r="Y331" s="3" t="str">
        <f>'Master List'!AI331</f>
        <v>Morriston Hospital</v>
      </c>
      <c r="Z331" s="3" t="str">
        <f>VLOOKUP(Y331, 'CWM &amp; Location'!B:D, 3, FALSE)</f>
        <v>Swansea</v>
      </c>
      <c r="AA331" s="3" t="str">
        <f>IF('Master List'!AK331="", 'Master List'!AJ331, CONCATENATE('Master List'!AJ331, " / ", 'Master List'!AK331))</f>
        <v>General (Internal) Medicine / Geriatric Medicine &amp; Orthogeriatrics</v>
      </c>
      <c r="AB331" s="3" t="str">
        <f>'Master List'!AL331</f>
        <v>Dr Praveen Pathmanaban</v>
      </c>
      <c r="AC331" s="3" t="str">
        <f>'Master List'!AO331</f>
        <v>Singleton Hospital</v>
      </c>
      <c r="AD331" s="5" t="str">
        <f>VLOOKUP(AC331, 'CWM &amp; Location'!B:D, 3, FALSE)</f>
        <v>Swansea</v>
      </c>
      <c r="AE331" s="3" t="str">
        <f>IF('Master List'!AQ331="", 'Master List'!AP331, CONCATENATE('Master List'!AP331, " / ", 'Master List'!AQ331))</f>
        <v>Clinical Oncology</v>
      </c>
      <c r="AF331" s="3" t="str">
        <f>'Master List'!AR331</f>
        <v>Dr Steve Kihara</v>
      </c>
      <c r="AG331" s="3" t="str">
        <f>'Master List'!AU331</f>
        <v>Morriston Hospital</v>
      </c>
      <c r="AH331" s="3" t="str">
        <f>VLOOKUP(AG331, 'CWM &amp; Location'!B:D, 3, FALSE)</f>
        <v>Swansea</v>
      </c>
      <c r="AI331" s="3" t="str">
        <f>IF('Master List'!AW331="", 'Master List'!AV331, CONCATENATE('Master List'!AV331, " / ", 'Master List'!AW331))</f>
        <v>Emergency Medicine</v>
      </c>
      <c r="AJ331" s="3" t="str">
        <f>'Master List'!AX331</f>
        <v>Dr Howard Allen</v>
      </c>
      <c r="AK331" s="5" t="str">
        <f>IF('Master List'!BA331="", "", 'Master List'!BA331)</f>
        <v/>
      </c>
      <c r="AL331" s="5" t="str">
        <f>IF(AK331="", "", VLOOKUP(AK331, 'CWM &amp; Location'!B:D, 3, FALSE))</f>
        <v/>
      </c>
      <c r="AM331" s="5" t="str">
        <f>IF('Master List'!BB331="", "", 'Master List'!BB331)</f>
        <v/>
      </c>
      <c r="AN331" s="5" t="str">
        <f>IF('Master List'!BC331="", "", 'Master List'!BC331)</f>
        <v/>
      </c>
    </row>
    <row r="332" spans="1:40" s="50" customFormat="1" ht="29.25" customHeight="1" x14ac:dyDescent="0.25">
      <c r="A332" s="3" t="str">
        <f>'Master List'!A332</f>
        <v>FP</v>
      </c>
      <c r="B332" s="72" t="str">
        <f>'Master List'!D332</f>
        <v>FP/7A3/111a</v>
      </c>
      <c r="C332" s="72" t="str">
        <f>'Master List'!E332</f>
        <v>WAL/FP/111a</v>
      </c>
      <c r="D332" s="73">
        <v>1</v>
      </c>
      <c r="E332" s="74" t="str">
        <f>CONCATENATE("F1: ",J332,", ",N332,", ",R332,IF(V332="","",", "),IF(V332="","",V332),IF(V332="",""," ("),IF(V332="","",'Master List'!B332),IF(V332="","",")")," | F2: ",AA332,", ",AE332,", ",AI332,IF(AM332="","",", "),IF(AM332="","",AM332),IF(AM332="",""," ("),IF(AM332="","",'Master List'!C332),IF(AM332="","",")"))</f>
        <v>F1: General (Internal) Medicine / Geriatric Medicine, General Surgery / Colorectal Surgery, Renal Medicine | F2: General Practice, Haematology, Specialty to be confirmed</v>
      </c>
      <c r="F332" s="61" t="str">
        <f>'Master List'!H332</f>
        <v>Swansea Bay Local University Health Board</v>
      </c>
      <c r="G332" s="61" t="str">
        <f>'Master List'!F332</f>
        <v>Dr Rhodri Edwards</v>
      </c>
      <c r="H332" s="72" t="str">
        <f>'Master List'!I332</f>
        <v>Morriston Hospital</v>
      </c>
      <c r="I332" s="72" t="str">
        <f>VLOOKUP(H332, 'CWM &amp; Location'!B:D, 3, FALSE)</f>
        <v>Swansea</v>
      </c>
      <c r="J332" s="72" t="str">
        <f>IF('Master List'!K332="", 'Master List'!J332, CONCATENATE('Master List'!J332, " / ", 'Master List'!K332))</f>
        <v>General (Internal) Medicine / Geriatric Medicine</v>
      </c>
      <c r="K332" s="72" t="str">
        <f>'Master List'!L332</f>
        <v>Dr Rhodri Edwards</v>
      </c>
      <c r="L332" s="72" t="str">
        <f>'Master List'!O332</f>
        <v>Morriston Hospital</v>
      </c>
      <c r="M332" s="72" t="str">
        <f>VLOOKUP(L332, 'CWM &amp; Location'!B:D, 3, FALSE)</f>
        <v>Swansea</v>
      </c>
      <c r="N332" s="72" t="str">
        <f>IF('Master List'!Q332="", 'Master List'!P332, CONCATENATE('Master List'!P332, " / ", 'Master List'!Q332))</f>
        <v>General Surgery / Colorectal Surgery</v>
      </c>
      <c r="O332" s="72" t="str">
        <f>'Master List'!R332</f>
        <v xml:space="preserve">Mr Dean Harris </v>
      </c>
      <c r="P332" s="72" t="str">
        <f>'Master List'!U332</f>
        <v>Morriston Hospital</v>
      </c>
      <c r="Q332" s="72" t="str">
        <f>VLOOKUP(P332, 'CWM &amp; Location'!B:D, 3, FALSE)</f>
        <v>Swansea</v>
      </c>
      <c r="R332" s="72" t="str">
        <f>IF('Master List'!W332="", 'Master List'!V332, CONCATENATE('Master List'!V332, " / ", 'Master List'!W332))</f>
        <v>Renal Medicine</v>
      </c>
      <c r="S332" s="72" t="str">
        <f>'Master List'!X332</f>
        <v>Dr Ashraf Mikhail</v>
      </c>
      <c r="T332" s="61" t="str">
        <f>IF('Master List'!AA332="", "", 'Master List'!AA332)</f>
        <v/>
      </c>
      <c r="U332" s="61" t="str">
        <f>IF(T332="", "", VLOOKUP(T332, 'CWM &amp; Location'!B:D, 3, FALSE))</f>
        <v/>
      </c>
      <c r="V332" s="61" t="str">
        <f>IF('Master List'!AB332="", "", 'Master List'!AB332)</f>
        <v/>
      </c>
      <c r="W332" s="61" t="str">
        <f>IF('Master List'!AC332="", "", 'Master List'!AC332)</f>
        <v/>
      </c>
      <c r="X332" s="61" t="str">
        <f>IF('Master List'!AF332="", "Supervisor to be confirmed", 'Master List'!AF332)</f>
        <v>Supervisor to be confirmed</v>
      </c>
      <c r="Y332" s="72" t="str">
        <f>'Master List'!AI332</f>
        <v>Uplands and Mumbles Surgery</v>
      </c>
      <c r="Z332" s="72" t="str">
        <f>VLOOKUP(Y332, 'CWM &amp; Location'!B:D, 3, FALSE)</f>
        <v>The Mumbles</v>
      </c>
      <c r="AA332" s="72" t="str">
        <f>IF('Master List'!AK332="", 'Master List'!AJ332, CONCATENATE('Master List'!AJ332, " / ", 'Master List'!AK332))</f>
        <v>General Practice</v>
      </c>
      <c r="AB332" s="72" t="str">
        <f>'Master List'!AL332</f>
        <v>Supervisor to be confirmed</v>
      </c>
      <c r="AC332" s="72" t="str">
        <f>'Master List'!AO332</f>
        <v>Singleton Hospital</v>
      </c>
      <c r="AD332" s="61" t="str">
        <f>VLOOKUP(AC332, 'CWM &amp; Location'!B:D, 3, FALSE)</f>
        <v>Swansea</v>
      </c>
      <c r="AE332" s="72" t="str">
        <f>IF('Master List'!AQ332="", 'Master List'!AP332, CONCATENATE('Master List'!AP332, " / ", 'Master List'!AQ332))</f>
        <v>Haematology</v>
      </c>
      <c r="AF332" s="72" t="str">
        <f>'Master List'!AR332</f>
        <v>Dr Margaret Ann Benton</v>
      </c>
      <c r="AG332" s="72" t="str">
        <f>'Master List'!AU332</f>
        <v>Site to be confirmed</v>
      </c>
      <c r="AH332" s="72" t="str">
        <f>VLOOKUP(AG332, 'CWM &amp; Location'!B:D, 3, FALSE)</f>
        <v>Site To Be Confirmed</v>
      </c>
      <c r="AI332" s="72" t="str">
        <f>IF('Master List'!AW332="", 'Master List'!AV332, CONCATENATE('Master List'!AV332, " / ", 'Master List'!AW332))</f>
        <v>Specialty to be confirmed</v>
      </c>
      <c r="AJ332" s="72" t="str">
        <f>'Master List'!AX332</f>
        <v>Supervisor to be confirmed</v>
      </c>
      <c r="AK332" s="61" t="str">
        <f>IF('Master List'!BA332="", "", 'Master List'!BA332)</f>
        <v/>
      </c>
      <c r="AL332" s="61" t="str">
        <f>IF(AK332="", "", VLOOKUP(AK332, 'CWM &amp; Location'!B:D, 3, FALSE))</f>
        <v/>
      </c>
      <c r="AM332" s="61" t="str">
        <f>IF('Master List'!BB332="", "", 'Master List'!BB332)</f>
        <v/>
      </c>
      <c r="AN332" s="61" t="str">
        <f>IF('Master List'!BC332="", "", 'Master List'!BC332)</f>
        <v/>
      </c>
    </row>
    <row r="333" spans="1:40" s="50" customFormat="1" ht="29.25" customHeight="1" x14ac:dyDescent="0.25">
      <c r="A333" s="3" t="str">
        <f>'Master List'!A333</f>
        <v>FP</v>
      </c>
      <c r="B333" s="72" t="str">
        <f>'Master List'!D333</f>
        <v>FP/7A3/111b</v>
      </c>
      <c r="C333" s="72" t="str">
        <f>'Master List'!E333</f>
        <v>WAL/FP/111b</v>
      </c>
      <c r="D333" s="73">
        <v>1</v>
      </c>
      <c r="E333" s="74" t="str">
        <f>CONCATENATE("F1: ",J333,", ",N333,", ",R333,IF(V333="","",", "),IF(V333="","",V333),IF(V333="",""," ("),IF(V333="","",'Master List'!B333),IF(V333="","",")")," | F2: ",AA333,", ",AE333,", ",AI333,IF(AM333="","",", "),IF(AM333="","",AM333),IF(AM333="",""," ("),IF(AM333="","",'Master List'!C333),IF(AM333="","",")"))</f>
        <v>F1: Renal Medicine, General (Internal) Medicine / Geriatric Medicine, General Surgery / Colorectal Surgery | F2: Specialty to be confirmed, General Practice, Haematology</v>
      </c>
      <c r="F333" s="61" t="str">
        <f>'Master List'!H333</f>
        <v>Swansea Bay Local University Health Board</v>
      </c>
      <c r="G333" s="61" t="str">
        <f>'Master List'!F333</f>
        <v>Dr Ashraf Mikhail</v>
      </c>
      <c r="H333" s="72" t="str">
        <f>'Master List'!I333</f>
        <v>Morriston Hospital</v>
      </c>
      <c r="I333" s="72" t="str">
        <f>VLOOKUP(H333, 'CWM &amp; Location'!B:D, 3, FALSE)</f>
        <v>Swansea</v>
      </c>
      <c r="J333" s="72" t="str">
        <f>IF('Master List'!K333="", 'Master List'!J333, CONCATENATE('Master List'!J333, " / ", 'Master List'!K333))</f>
        <v>Renal Medicine</v>
      </c>
      <c r="K333" s="72" t="str">
        <f>'Master List'!L333</f>
        <v>Dr Ashraf Mikhail</v>
      </c>
      <c r="L333" s="72" t="str">
        <f>'Master List'!O333</f>
        <v>Morriston Hospital</v>
      </c>
      <c r="M333" s="72" t="str">
        <f>VLOOKUP(L333, 'CWM &amp; Location'!B:D, 3, FALSE)</f>
        <v>Swansea</v>
      </c>
      <c r="N333" s="72" t="str">
        <f>IF('Master List'!Q333="", 'Master List'!P333, CONCATENATE('Master List'!P333, " / ", 'Master List'!Q333))</f>
        <v>General (Internal) Medicine / Geriatric Medicine</v>
      </c>
      <c r="O333" s="72" t="str">
        <f>'Master List'!R333</f>
        <v>Dr Rhodri Edwards</v>
      </c>
      <c r="P333" s="72" t="str">
        <f>'Master List'!U333</f>
        <v>Morriston Hospital</v>
      </c>
      <c r="Q333" s="72" t="str">
        <f>VLOOKUP(P333, 'CWM &amp; Location'!B:D, 3, FALSE)</f>
        <v>Swansea</v>
      </c>
      <c r="R333" s="72" t="str">
        <f>IF('Master List'!W333="", 'Master List'!V333, CONCATENATE('Master List'!V333, " / ", 'Master List'!W333))</f>
        <v>General Surgery / Colorectal Surgery</v>
      </c>
      <c r="S333" s="72" t="str">
        <f>'Master List'!X333</f>
        <v xml:space="preserve">Mr Dean Harris </v>
      </c>
      <c r="T333" s="61" t="str">
        <f>IF('Master List'!AA333="", "", 'Master List'!AA333)</f>
        <v/>
      </c>
      <c r="U333" s="61" t="str">
        <f>IF(T333="", "", VLOOKUP(T333, 'CWM &amp; Location'!B:D, 3, FALSE))</f>
        <v/>
      </c>
      <c r="V333" s="61" t="str">
        <f>IF('Master List'!AB333="", "", 'Master List'!AB333)</f>
        <v/>
      </c>
      <c r="W333" s="61" t="str">
        <f>IF('Master List'!AC333="", "", 'Master List'!AC333)</f>
        <v/>
      </c>
      <c r="X333" s="61" t="str">
        <f>IF('Master List'!AF333="", "Supervisor to be confirmed", 'Master List'!AF333)</f>
        <v>Supervisor to be confirmed</v>
      </c>
      <c r="Y333" s="72" t="str">
        <f>'Master List'!AI333</f>
        <v>Site to be confirmed</v>
      </c>
      <c r="Z333" s="72" t="str">
        <f>VLOOKUP(Y333, 'CWM &amp; Location'!B:D, 3, FALSE)</f>
        <v>Site To Be Confirmed</v>
      </c>
      <c r="AA333" s="72" t="str">
        <f>IF('Master List'!AK333="", 'Master List'!AJ333, CONCATENATE('Master List'!AJ333, " / ", 'Master List'!AK333))</f>
        <v>Specialty to be confirmed</v>
      </c>
      <c r="AB333" s="72" t="str">
        <f>'Master List'!AL333</f>
        <v>Supervisor to be confirmed</v>
      </c>
      <c r="AC333" s="72" t="str">
        <f>'Master List'!AO333</f>
        <v>Uplands and Mumbles Surgery</v>
      </c>
      <c r="AD333" s="61" t="str">
        <f>VLOOKUP(AC333, 'CWM &amp; Location'!B:D, 3, FALSE)</f>
        <v>The Mumbles</v>
      </c>
      <c r="AE333" s="72" t="str">
        <f>IF('Master List'!AQ333="", 'Master List'!AP333, CONCATENATE('Master List'!AP333, " / ", 'Master List'!AQ333))</f>
        <v>General Practice</v>
      </c>
      <c r="AF333" s="72" t="str">
        <f>'Master List'!AR333</f>
        <v>Supervisor to be confirmed</v>
      </c>
      <c r="AG333" s="72" t="str">
        <f>'Master List'!AU333</f>
        <v>Singleton Hospital</v>
      </c>
      <c r="AH333" s="72" t="str">
        <f>VLOOKUP(AG333, 'CWM &amp; Location'!B:D, 3, FALSE)</f>
        <v>Swansea</v>
      </c>
      <c r="AI333" s="72" t="str">
        <f>IF('Master List'!AW333="", 'Master List'!AV333, CONCATENATE('Master List'!AV333, " / ", 'Master List'!AW333))</f>
        <v>Haematology</v>
      </c>
      <c r="AJ333" s="72" t="str">
        <f>'Master List'!AX333</f>
        <v>Dr Margaret Ann Benton</v>
      </c>
      <c r="AK333" s="61" t="str">
        <f>IF('Master List'!BA333="", "", 'Master List'!BA333)</f>
        <v/>
      </c>
      <c r="AL333" s="61" t="str">
        <f>IF(AK333="", "", VLOOKUP(AK333, 'CWM &amp; Location'!B:D, 3, FALSE))</f>
        <v/>
      </c>
      <c r="AM333" s="61" t="str">
        <f>IF('Master List'!BB333="", "", 'Master List'!BB333)</f>
        <v/>
      </c>
      <c r="AN333" s="61" t="str">
        <f>IF('Master List'!BC333="", "", 'Master List'!BC333)</f>
        <v/>
      </c>
    </row>
    <row r="334" spans="1:40" s="50" customFormat="1" ht="29.25" customHeight="1" x14ac:dyDescent="0.25">
      <c r="A334" s="3" t="str">
        <f>'Master List'!A334</f>
        <v>FP</v>
      </c>
      <c r="B334" s="72" t="str">
        <f>'Master List'!D334</f>
        <v>FP/7A3/111c</v>
      </c>
      <c r="C334" s="72" t="str">
        <f>'Master List'!E334</f>
        <v>WAL/FP/111c</v>
      </c>
      <c r="D334" s="73">
        <v>1</v>
      </c>
      <c r="E334" s="74" t="str">
        <f>CONCATENATE("F1: ",J334,", ",N334,", ",R334,IF(V334="","",", "),IF(V334="","",V334),IF(V334="",""," ("),IF(V334="","",'Master List'!B334),IF(V334="","",")")," | F2: ",AA334,", ",AE334,", ",AI334,IF(AM334="","",", "),IF(AM334="","",AM334),IF(AM334="",""," ("),IF(AM334="","",'Master List'!C334),IF(AM334="","",")"))</f>
        <v>F1: General Surgery / Colorectal Surgery, Renal Medicine, General (Internal) Medicine / Geriatric Medicine | F2: Haematology, Specialty to be confirmed, General Practice</v>
      </c>
      <c r="F334" s="61" t="str">
        <f>'Master List'!H334</f>
        <v>Swansea Bay Local University Health Board</v>
      </c>
      <c r="G334" s="61" t="str">
        <f>'Master List'!F334</f>
        <v xml:space="preserve">Mr Dean Harris </v>
      </c>
      <c r="H334" s="72" t="str">
        <f>'Master List'!I334</f>
        <v>Morriston Hospital</v>
      </c>
      <c r="I334" s="72" t="str">
        <f>VLOOKUP(H334, 'CWM &amp; Location'!B:D, 3, FALSE)</f>
        <v>Swansea</v>
      </c>
      <c r="J334" s="72" t="str">
        <f>IF('Master List'!K334="", 'Master List'!J334, CONCATENATE('Master List'!J334, " / ", 'Master List'!K334))</f>
        <v>General Surgery / Colorectal Surgery</v>
      </c>
      <c r="K334" s="72" t="str">
        <f>'Master List'!L334</f>
        <v xml:space="preserve">Mr Dean Harris </v>
      </c>
      <c r="L334" s="72" t="str">
        <f>'Master List'!O334</f>
        <v>Morriston Hospital</v>
      </c>
      <c r="M334" s="72" t="str">
        <f>VLOOKUP(L334, 'CWM &amp; Location'!B:D, 3, FALSE)</f>
        <v>Swansea</v>
      </c>
      <c r="N334" s="72" t="str">
        <f>IF('Master List'!Q334="", 'Master List'!P334, CONCATENATE('Master List'!P334, " / ", 'Master List'!Q334))</f>
        <v>Renal Medicine</v>
      </c>
      <c r="O334" s="72" t="str">
        <f>'Master List'!R334</f>
        <v>Dr Ashraf Mikhail</v>
      </c>
      <c r="P334" s="72" t="str">
        <f>'Master List'!U334</f>
        <v>Morriston Hospital</v>
      </c>
      <c r="Q334" s="72" t="str">
        <f>VLOOKUP(P334, 'CWM &amp; Location'!B:D, 3, FALSE)</f>
        <v>Swansea</v>
      </c>
      <c r="R334" s="72" t="str">
        <f>IF('Master List'!W334="", 'Master List'!V334, CONCATENATE('Master List'!V334, " / ", 'Master List'!W334))</f>
        <v>General (Internal) Medicine / Geriatric Medicine</v>
      </c>
      <c r="S334" s="72" t="str">
        <f>'Master List'!X334</f>
        <v>Dr Rhodri Edwards</v>
      </c>
      <c r="T334" s="61" t="str">
        <f>IF('Master List'!AA334="", "", 'Master List'!AA334)</f>
        <v/>
      </c>
      <c r="U334" s="61" t="str">
        <f>IF(T334="", "", VLOOKUP(T334, 'CWM &amp; Location'!B:D, 3, FALSE))</f>
        <v/>
      </c>
      <c r="V334" s="61" t="str">
        <f>IF('Master List'!AB334="", "", 'Master List'!AB334)</f>
        <v/>
      </c>
      <c r="W334" s="61" t="str">
        <f>IF('Master List'!AC334="", "", 'Master List'!AC334)</f>
        <v/>
      </c>
      <c r="X334" s="61" t="str">
        <f>IF('Master List'!AF334="", "Supervisor to be confirmed", 'Master List'!AF334)</f>
        <v>Dr Margaret Ann Benton</v>
      </c>
      <c r="Y334" s="72" t="str">
        <f>'Master List'!AI334</f>
        <v>Singleton Hospital</v>
      </c>
      <c r="Z334" s="72" t="str">
        <f>VLOOKUP(Y334, 'CWM &amp; Location'!B:D, 3, FALSE)</f>
        <v>Swansea</v>
      </c>
      <c r="AA334" s="72" t="str">
        <f>IF('Master List'!AK334="", 'Master List'!AJ334, CONCATENATE('Master List'!AJ334, " / ", 'Master List'!AK334))</f>
        <v>Haematology</v>
      </c>
      <c r="AB334" s="72" t="str">
        <f>'Master List'!AL334</f>
        <v>Dr Margaret Ann Benton</v>
      </c>
      <c r="AC334" s="72" t="str">
        <f>'Master List'!AO334</f>
        <v>Site to be confirmed</v>
      </c>
      <c r="AD334" s="61" t="str">
        <f>VLOOKUP(AC334, 'CWM &amp; Location'!B:D, 3, FALSE)</f>
        <v>Site To Be Confirmed</v>
      </c>
      <c r="AE334" s="72" t="str">
        <f>IF('Master List'!AQ334="", 'Master List'!AP334, CONCATENATE('Master List'!AP334, " / ", 'Master List'!AQ334))</f>
        <v>Specialty to be confirmed</v>
      </c>
      <c r="AF334" s="72" t="str">
        <f>'Master List'!AR334</f>
        <v>Supervisor to be confirmed</v>
      </c>
      <c r="AG334" s="72" t="str">
        <f>'Master List'!AU334</f>
        <v>Uplands and Mumbles Surgery</v>
      </c>
      <c r="AH334" s="72" t="str">
        <f>VLOOKUP(AG334, 'CWM &amp; Location'!B:D, 3, FALSE)</f>
        <v>The Mumbles</v>
      </c>
      <c r="AI334" s="72" t="str">
        <f>IF('Master List'!AW334="", 'Master List'!AV334, CONCATENATE('Master List'!AV334, " / ", 'Master List'!AW334))</f>
        <v>General Practice</v>
      </c>
      <c r="AJ334" s="72" t="str">
        <f>'Master List'!AX334</f>
        <v>Supervisor to be confirmed</v>
      </c>
      <c r="AK334" s="61" t="str">
        <f>IF('Master List'!BA334="", "", 'Master List'!BA334)</f>
        <v/>
      </c>
      <c r="AL334" s="61" t="str">
        <f>IF(AK334="", "", VLOOKUP(AK334, 'CWM &amp; Location'!B:D, 3, FALSE))</f>
        <v/>
      </c>
      <c r="AM334" s="61" t="str">
        <f>IF('Master List'!BB334="", "", 'Master List'!BB334)</f>
        <v/>
      </c>
      <c r="AN334" s="61" t="str">
        <f>IF('Master List'!BC334="", "", 'Master List'!BC334)</f>
        <v/>
      </c>
    </row>
    <row r="335" spans="1:40" ht="29.25" customHeight="1" x14ac:dyDescent="0.25">
      <c r="A335" s="3" t="str">
        <f>'Master List'!A335</f>
        <v>FP</v>
      </c>
      <c r="B335" s="3" t="str">
        <f>'Master List'!D335</f>
        <v>FP/7A3/112a</v>
      </c>
      <c r="C335" s="3" t="str">
        <f>'Master List'!E335</f>
        <v>WAL/FP/112a</v>
      </c>
      <c r="D335" s="4">
        <v>1</v>
      </c>
      <c r="E335" s="71" t="str">
        <f>CONCATENATE("F1: ",J335,", ",N335,", ",R335,IF(V335="","",", "),IF(V335="","",V335),IF(V335="",""," ("),IF(V335="","",'Master List'!B335),IF(V335="","",")")," | F2: ",AA335,", ",AE335,", ",AI335,IF(AM335="","",", "),IF(AM335="","",AM335),IF(AM335="",""," ("),IF(AM335="","",'Master List'!C335),IF(AM335="","",")"))</f>
        <v>F1: General (Internal) Medicine / Stroke Medicine, General Surgery / Colorectal Surgery, General (Internal) Medicine / Endocrinology and Diabetes Mellitus | F2: Specialty to be confirmed, Specialty to be confirmed, Specialty to be confirmed</v>
      </c>
      <c r="F335" s="5" t="str">
        <f>'Master List'!H335</f>
        <v>Swansea Bay Local University Health Board</v>
      </c>
      <c r="G335" s="5" t="str">
        <f>'Master List'!F335</f>
        <v>Dr Qazi Talat Anjum</v>
      </c>
      <c r="H335" s="3" t="str">
        <f>'Master List'!I335</f>
        <v>Morriston Hospital</v>
      </c>
      <c r="I335" s="3" t="str">
        <f>VLOOKUP(H335, 'CWM &amp; Location'!B:D, 3, FALSE)</f>
        <v>Swansea</v>
      </c>
      <c r="J335" s="3" t="str">
        <f>IF('Master List'!K335="", 'Master List'!J335, CONCATENATE('Master List'!J335, " / ", 'Master List'!K335))</f>
        <v>General (Internal) Medicine / Stroke Medicine</v>
      </c>
      <c r="K335" s="3" t="str">
        <f>'Master List'!L335</f>
        <v>Dr Qazi Talat Anjum</v>
      </c>
      <c r="L335" s="3" t="str">
        <f>'Master List'!O335</f>
        <v>Morriston Hospital</v>
      </c>
      <c r="M335" s="3" t="str">
        <f>VLOOKUP(L335, 'CWM &amp; Location'!B:D, 3, FALSE)</f>
        <v>Swansea</v>
      </c>
      <c r="N335" s="3" t="str">
        <f>IF('Master List'!Q335="", 'Master List'!P335, CONCATENATE('Master List'!P335, " / ", 'Master List'!Q335))</f>
        <v>General Surgery / Colorectal Surgery</v>
      </c>
      <c r="O335" s="3" t="str">
        <f>'Master List'!R335</f>
        <v>Mr Daniel Hanratty</v>
      </c>
      <c r="P335" s="3" t="str">
        <f>'Master List'!U335</f>
        <v>Morriston Hospital</v>
      </c>
      <c r="Q335" s="3" t="str">
        <f>VLOOKUP(P335, 'CWM &amp; Location'!B:D, 3, FALSE)</f>
        <v>Swansea</v>
      </c>
      <c r="R335" s="3" t="str">
        <f>IF('Master List'!W335="", 'Master List'!V335, CONCATENATE('Master List'!V335, " / ", 'Master List'!W335))</f>
        <v>General (Internal) Medicine / Endocrinology and Diabetes Mellitus</v>
      </c>
      <c r="S335" s="3" t="str">
        <f>'Master List'!X335</f>
        <v xml:space="preserve">Mr Rajesh Peter </v>
      </c>
      <c r="T335" s="5" t="str">
        <f>IF('Master List'!AA335="", "", 'Master List'!AA335)</f>
        <v/>
      </c>
      <c r="U335" s="5" t="str">
        <f>IF(T335="", "", VLOOKUP(T335, 'CWM &amp; Location'!B:D, 3, FALSE))</f>
        <v/>
      </c>
      <c r="V335" s="5" t="str">
        <f>IF('Master List'!AB335="", "", 'Master List'!AB335)</f>
        <v/>
      </c>
      <c r="W335" s="5" t="str">
        <f>IF('Master List'!AC335="", "", 'Master List'!AC335)</f>
        <v/>
      </c>
      <c r="X335" s="5" t="str">
        <f>IF('Master List'!AF335="", "Supervisor to be confirmed", 'Master List'!AF335)</f>
        <v>Supervisor to be confirmed</v>
      </c>
      <c r="Y335" s="3" t="str">
        <f>'Master List'!AI335</f>
        <v>Site to be confirmed</v>
      </c>
      <c r="Z335" s="3" t="str">
        <f>VLOOKUP(Y335, 'CWM &amp; Location'!B:D, 3, FALSE)</f>
        <v>Site To Be Confirmed</v>
      </c>
      <c r="AA335" s="3" t="str">
        <f>IF('Master List'!AK335="", 'Master List'!AJ335, CONCATENATE('Master List'!AJ335, " / ", 'Master List'!AK335))</f>
        <v>Specialty to be confirmed</v>
      </c>
      <c r="AB335" s="3" t="str">
        <f>'Master List'!AL335</f>
        <v>Supervisor to be confirmed</v>
      </c>
      <c r="AC335" s="3" t="str">
        <f>'Master List'!AO335</f>
        <v>Site to be confirmed</v>
      </c>
      <c r="AD335" s="5" t="str">
        <f>VLOOKUP(AC335, 'CWM &amp; Location'!B:D, 3, FALSE)</f>
        <v>Site To Be Confirmed</v>
      </c>
      <c r="AE335" s="3" t="str">
        <f>IF('Master List'!AQ335="", 'Master List'!AP335, CONCATENATE('Master List'!AP335, " / ", 'Master List'!AQ335))</f>
        <v>Specialty to be confirmed</v>
      </c>
      <c r="AF335" s="3" t="str">
        <f>'Master List'!AR335</f>
        <v>Supervisor to be confirmed</v>
      </c>
      <c r="AG335" s="3" t="str">
        <f>'Master List'!AU335</f>
        <v>Site to be confirmed</v>
      </c>
      <c r="AH335" s="3" t="str">
        <f>VLOOKUP(AG335, 'CWM &amp; Location'!B:D, 3, FALSE)</f>
        <v>Site To Be Confirmed</v>
      </c>
      <c r="AI335" s="3" t="str">
        <f>IF('Master List'!AW335="", 'Master List'!AV335, CONCATENATE('Master List'!AV335, " / ", 'Master List'!AW335))</f>
        <v>Specialty to be confirmed</v>
      </c>
      <c r="AJ335" s="3" t="str">
        <f>'Master List'!AX335</f>
        <v>Supervisor to be confirmed</v>
      </c>
      <c r="AK335" s="5" t="str">
        <f>IF('Master List'!BA335="", "", 'Master List'!BA335)</f>
        <v/>
      </c>
      <c r="AL335" s="5" t="str">
        <f>IF(AK335="", "", VLOOKUP(AK335, 'CWM &amp; Location'!B:D, 3, FALSE))</f>
        <v/>
      </c>
      <c r="AM335" s="5" t="str">
        <f>IF('Master List'!BB335="", "", 'Master List'!BB335)</f>
        <v/>
      </c>
      <c r="AN335" s="5" t="str">
        <f>IF('Master List'!BC335="", "", 'Master List'!BC335)</f>
        <v/>
      </c>
    </row>
    <row r="336" spans="1:40" ht="29.25" customHeight="1" x14ac:dyDescent="0.25">
      <c r="A336" s="3" t="str">
        <f>'Master List'!A336</f>
        <v>FP</v>
      </c>
      <c r="B336" s="3" t="str">
        <f>'Master List'!D336</f>
        <v>FP/7A3/112b</v>
      </c>
      <c r="C336" s="3" t="str">
        <f>'Master List'!E336</f>
        <v>WAL/FP/112b</v>
      </c>
      <c r="D336" s="4">
        <v>1</v>
      </c>
      <c r="E336" s="71" t="str">
        <f>CONCATENATE("F1: ",J336,", ",N336,", ",R336,IF(V336="","",", "),IF(V336="","",V336),IF(V336="",""," ("),IF(V336="","",'Master List'!B336),IF(V336="","",")")," | F2: ",AA336,", ",AE336,", ",AI336,IF(AM336="","",", "),IF(AM336="","",AM336),IF(AM336="",""," ("),IF(AM336="","",'Master List'!C336),IF(AM336="","",")"))</f>
        <v>F1: General (Internal) Medicine / Endocrinology and Diabetes Mellitus, General (Internal) Medicine / Stroke Medicine, General Surgery / Colorectal Surgery | F2: Specialty to be confirmed, Specialty to be confirmed, Specialty to be confirmed</v>
      </c>
      <c r="F336" s="5" t="str">
        <f>'Master List'!H336</f>
        <v>Swansea Bay Local University Health Board</v>
      </c>
      <c r="G336" s="5" t="str">
        <f>'Master List'!F336</f>
        <v xml:space="preserve">Mr Rajesh Peter </v>
      </c>
      <c r="H336" s="3" t="str">
        <f>'Master List'!I336</f>
        <v>Morriston Hospital</v>
      </c>
      <c r="I336" s="3" t="str">
        <f>VLOOKUP(H336, 'CWM &amp; Location'!B:D, 3, FALSE)</f>
        <v>Swansea</v>
      </c>
      <c r="J336" s="3" t="str">
        <f>IF('Master List'!K336="", 'Master List'!J336, CONCATENATE('Master List'!J336, " / ", 'Master List'!K336))</f>
        <v>General (Internal) Medicine / Endocrinology and Diabetes Mellitus</v>
      </c>
      <c r="K336" s="3" t="str">
        <f>'Master List'!L336</f>
        <v xml:space="preserve">Mr Rajesh Peter </v>
      </c>
      <c r="L336" s="3" t="str">
        <f>'Master List'!O336</f>
        <v>Morriston Hospital</v>
      </c>
      <c r="M336" s="3" t="str">
        <f>VLOOKUP(L336, 'CWM &amp; Location'!B:D, 3, FALSE)</f>
        <v>Swansea</v>
      </c>
      <c r="N336" s="3" t="str">
        <f>IF('Master List'!Q336="", 'Master List'!P336, CONCATENATE('Master List'!P336, " / ", 'Master List'!Q336))</f>
        <v>General (Internal) Medicine / Stroke Medicine</v>
      </c>
      <c r="O336" s="3" t="str">
        <f>'Master List'!R336</f>
        <v>Dr Qazi Talat Anjum</v>
      </c>
      <c r="P336" s="3" t="str">
        <f>'Master List'!U336</f>
        <v>Morriston Hospital</v>
      </c>
      <c r="Q336" s="3" t="str">
        <f>VLOOKUP(P336, 'CWM &amp; Location'!B:D, 3, FALSE)</f>
        <v>Swansea</v>
      </c>
      <c r="R336" s="3" t="str">
        <f>IF('Master List'!W336="", 'Master List'!V336, CONCATENATE('Master List'!V336, " / ", 'Master List'!W336))</f>
        <v>General Surgery / Colorectal Surgery</v>
      </c>
      <c r="S336" s="3" t="str">
        <f>'Master List'!X336</f>
        <v>Mr Daniel Hanratty</v>
      </c>
      <c r="T336" s="5" t="str">
        <f>IF('Master List'!AA336="", "", 'Master List'!AA336)</f>
        <v/>
      </c>
      <c r="U336" s="5" t="str">
        <f>IF(T336="", "", VLOOKUP(T336, 'CWM &amp; Location'!B:D, 3, FALSE))</f>
        <v/>
      </c>
      <c r="V336" s="5" t="str">
        <f>IF('Master List'!AB336="", "", 'Master List'!AB336)</f>
        <v/>
      </c>
      <c r="W336" s="5" t="str">
        <f>IF('Master List'!AC336="", "", 'Master List'!AC336)</f>
        <v/>
      </c>
      <c r="X336" s="5" t="str">
        <f>IF('Master List'!AF336="", "Supervisor to be confirmed", 'Master List'!AF336)</f>
        <v>Supervisor to be confirmed</v>
      </c>
      <c r="Y336" s="3" t="str">
        <f>'Master List'!AI336</f>
        <v>Site to be confirmed</v>
      </c>
      <c r="Z336" s="3" t="str">
        <f>VLOOKUP(Y336, 'CWM &amp; Location'!B:D, 3, FALSE)</f>
        <v>Site To Be Confirmed</v>
      </c>
      <c r="AA336" s="3" t="str">
        <f>IF('Master List'!AK336="", 'Master List'!AJ336, CONCATENATE('Master List'!AJ336, " / ", 'Master List'!AK336))</f>
        <v>Specialty to be confirmed</v>
      </c>
      <c r="AB336" s="3" t="str">
        <f>'Master List'!AL336</f>
        <v>Supervisor to be confirmed</v>
      </c>
      <c r="AC336" s="3" t="str">
        <f>'Master List'!AO336</f>
        <v>Site to be confirmed</v>
      </c>
      <c r="AD336" s="5" t="str">
        <f>VLOOKUP(AC336, 'CWM &amp; Location'!B:D, 3, FALSE)</f>
        <v>Site To Be Confirmed</v>
      </c>
      <c r="AE336" s="3" t="str">
        <f>IF('Master List'!AQ336="", 'Master List'!AP336, CONCATENATE('Master List'!AP336, " / ", 'Master List'!AQ336))</f>
        <v>Specialty to be confirmed</v>
      </c>
      <c r="AF336" s="3" t="str">
        <f>'Master List'!AR336</f>
        <v>Supervisor to be confirmed</v>
      </c>
      <c r="AG336" s="3" t="str">
        <f>'Master List'!AU336</f>
        <v>Site to be confirmed</v>
      </c>
      <c r="AH336" s="3" t="str">
        <f>VLOOKUP(AG336, 'CWM &amp; Location'!B:D, 3, FALSE)</f>
        <v>Site To Be Confirmed</v>
      </c>
      <c r="AI336" s="3" t="str">
        <f>IF('Master List'!AW336="", 'Master List'!AV336, CONCATENATE('Master List'!AV336, " / ", 'Master List'!AW336))</f>
        <v>Specialty to be confirmed</v>
      </c>
      <c r="AJ336" s="3" t="str">
        <f>'Master List'!AX336</f>
        <v>Supervisor to be confirmed</v>
      </c>
      <c r="AK336" s="5" t="str">
        <f>IF('Master List'!BA336="", "", 'Master List'!BA336)</f>
        <v/>
      </c>
      <c r="AL336" s="5" t="str">
        <f>IF(AK336="", "", VLOOKUP(AK336, 'CWM &amp; Location'!B:D, 3, FALSE))</f>
        <v/>
      </c>
      <c r="AM336" s="5" t="str">
        <f>IF('Master List'!BB336="", "", 'Master List'!BB336)</f>
        <v/>
      </c>
      <c r="AN336" s="5" t="str">
        <f>IF('Master List'!BC336="", "", 'Master List'!BC336)</f>
        <v/>
      </c>
    </row>
    <row r="337" spans="1:40" ht="29.25" customHeight="1" x14ac:dyDescent="0.25">
      <c r="A337" s="3" t="str">
        <f>'Master List'!A337</f>
        <v>FP</v>
      </c>
      <c r="B337" s="3" t="str">
        <f>'Master List'!D337</f>
        <v>FP/7A3/112c</v>
      </c>
      <c r="C337" s="3" t="str">
        <f>'Master List'!E337</f>
        <v>WAL/FP/112c</v>
      </c>
      <c r="D337" s="4">
        <v>1</v>
      </c>
      <c r="E337" s="71" t="str">
        <f>CONCATENATE("F1: ",J337,", ",N337,", ",R337,IF(V337="","",", "),IF(V337="","",V337),IF(V337="",""," ("),IF(V337="","",'Master List'!B337),IF(V337="","",")")," | F2: ",AA337,", ",AE337,", ",AI337,IF(AM337="","",", "),IF(AM337="","",AM337),IF(AM337="",""," ("),IF(AM337="","",'Master List'!C337),IF(AM337="","",")"))</f>
        <v>F1: General Surgery / Colorectal Surgery, General (Internal) Medicine / Endocrinology and Diabetes Mellitus, General (Internal) Medicine / Stroke Medicine | F2: Specialty to be confirmed, Specialty to be confirmed, Specialty to be confirmed</v>
      </c>
      <c r="F337" s="5" t="str">
        <f>'Master List'!H337</f>
        <v>Swansea Bay Local University Health Board</v>
      </c>
      <c r="G337" s="5" t="str">
        <f>'Master List'!F337</f>
        <v>Mr Daniel Hanratty</v>
      </c>
      <c r="H337" s="3" t="str">
        <f>'Master List'!I337</f>
        <v>Morriston Hospital</v>
      </c>
      <c r="I337" s="3" t="str">
        <f>VLOOKUP(H337, 'CWM &amp; Location'!B:D, 3, FALSE)</f>
        <v>Swansea</v>
      </c>
      <c r="J337" s="3" t="str">
        <f>IF('Master List'!K337="", 'Master List'!J337, CONCATENATE('Master List'!J337, " / ", 'Master List'!K337))</f>
        <v>General Surgery / Colorectal Surgery</v>
      </c>
      <c r="K337" s="3" t="str">
        <f>'Master List'!L337</f>
        <v>Mr Daniel Hanratty</v>
      </c>
      <c r="L337" s="3" t="str">
        <f>'Master List'!O337</f>
        <v>Morriston Hospital</v>
      </c>
      <c r="M337" s="3" t="str">
        <f>VLOOKUP(L337, 'CWM &amp; Location'!B:D, 3, FALSE)</f>
        <v>Swansea</v>
      </c>
      <c r="N337" s="3" t="str">
        <f>IF('Master List'!Q337="", 'Master List'!P337, CONCATENATE('Master List'!P337, " / ", 'Master List'!Q337))</f>
        <v>General (Internal) Medicine / Endocrinology and Diabetes Mellitus</v>
      </c>
      <c r="O337" s="3" t="str">
        <f>'Master List'!R337</f>
        <v xml:space="preserve">Mr Rajesh Peter </v>
      </c>
      <c r="P337" s="3" t="str">
        <f>'Master List'!U337</f>
        <v>Morriston Hospital</v>
      </c>
      <c r="Q337" s="3" t="str">
        <f>VLOOKUP(P337, 'CWM &amp; Location'!B:D, 3, FALSE)</f>
        <v>Swansea</v>
      </c>
      <c r="R337" s="3" t="str">
        <f>IF('Master List'!W337="", 'Master List'!V337, CONCATENATE('Master List'!V337, " / ", 'Master List'!W337))</f>
        <v>General (Internal) Medicine / Stroke Medicine</v>
      </c>
      <c r="S337" s="3" t="str">
        <f>'Master List'!X337</f>
        <v>Dr Qazi Talat Anjum</v>
      </c>
      <c r="T337" s="5" t="str">
        <f>IF('Master List'!AA337="", "", 'Master List'!AA337)</f>
        <v/>
      </c>
      <c r="U337" s="5" t="str">
        <f>IF(T337="", "", VLOOKUP(T337, 'CWM &amp; Location'!B:D, 3, FALSE))</f>
        <v/>
      </c>
      <c r="V337" s="5" t="str">
        <f>IF('Master List'!AB337="", "", 'Master List'!AB337)</f>
        <v/>
      </c>
      <c r="W337" s="5" t="str">
        <f>IF('Master List'!AC337="", "", 'Master List'!AC337)</f>
        <v/>
      </c>
      <c r="X337" s="5" t="str">
        <f>IF('Master List'!AF337="", "Supervisor to be confirmed", 'Master List'!AF337)</f>
        <v>Supervisor to be confirmed</v>
      </c>
      <c r="Y337" s="3" t="str">
        <f>'Master List'!AI337</f>
        <v>Site to be confirmed</v>
      </c>
      <c r="Z337" s="3" t="str">
        <f>VLOOKUP(Y337, 'CWM &amp; Location'!B:D, 3, FALSE)</f>
        <v>Site To Be Confirmed</v>
      </c>
      <c r="AA337" s="3" t="str">
        <f>IF('Master List'!AK337="", 'Master List'!AJ337, CONCATENATE('Master List'!AJ337, " / ", 'Master List'!AK337))</f>
        <v>Specialty to be confirmed</v>
      </c>
      <c r="AB337" s="3" t="str">
        <f>'Master List'!AL337</f>
        <v>Supervisor to be confirmed</v>
      </c>
      <c r="AC337" s="3" t="str">
        <f>'Master List'!AO337</f>
        <v>Site to be confirmed</v>
      </c>
      <c r="AD337" s="5" t="str">
        <f>VLOOKUP(AC337, 'CWM &amp; Location'!B:D, 3, FALSE)</f>
        <v>Site To Be Confirmed</v>
      </c>
      <c r="AE337" s="3" t="str">
        <f>IF('Master List'!AQ337="", 'Master List'!AP337, CONCATENATE('Master List'!AP337, " / ", 'Master List'!AQ337))</f>
        <v>Specialty to be confirmed</v>
      </c>
      <c r="AF337" s="3" t="str">
        <f>'Master List'!AR337</f>
        <v>Supervisor to be confirmed</v>
      </c>
      <c r="AG337" s="3" t="str">
        <f>'Master List'!AU337</f>
        <v>Site to be confirmed</v>
      </c>
      <c r="AH337" s="3" t="str">
        <f>VLOOKUP(AG337, 'CWM &amp; Location'!B:D, 3, FALSE)</f>
        <v>Site To Be Confirmed</v>
      </c>
      <c r="AI337" s="3" t="str">
        <f>IF('Master List'!AW337="", 'Master List'!AV337, CONCATENATE('Master List'!AV337, " / ", 'Master List'!AW337))</f>
        <v>Specialty to be confirmed</v>
      </c>
      <c r="AJ337" s="3" t="str">
        <f>'Master List'!AX337</f>
        <v>Supervisor to be confirmed</v>
      </c>
      <c r="AK337" s="5" t="str">
        <f>IF('Master List'!BA337="", "", 'Master List'!BA337)</f>
        <v/>
      </c>
      <c r="AL337" s="5" t="str">
        <f>IF(AK337="", "", VLOOKUP(AK337, 'CWM &amp; Location'!B:D, 3, FALSE))</f>
        <v/>
      </c>
      <c r="AM337" s="5" t="str">
        <f>IF('Master List'!BB337="", "", 'Master List'!BB337)</f>
        <v/>
      </c>
      <c r="AN337" s="5" t="str">
        <f>IF('Master List'!BC337="", "", 'Master List'!BC337)</f>
        <v/>
      </c>
    </row>
    <row r="338" spans="1:40" ht="29.25" customHeight="1" x14ac:dyDescent="0.25">
      <c r="A338" s="3" t="str">
        <f>'Master List'!A338</f>
        <v>FP</v>
      </c>
      <c r="B338" s="3" t="str">
        <f>'Master List'!D338</f>
        <v>FP/7A3/113a</v>
      </c>
      <c r="C338" s="3" t="str">
        <f>'Master List'!E338</f>
        <v>WAL/FP/113a</v>
      </c>
      <c r="D338" s="4">
        <v>1</v>
      </c>
      <c r="E338" s="71" t="str">
        <f>CONCATENATE("F1: ",J338,", ",N338,", ",R338,IF(V338="","",", "),IF(V338="","",V338),IF(V338="",""," ("),IF(V338="","",'Master List'!B338),IF(V338="","",")")," | F2: ",AA338,", ",AE338,", ",AI338,IF(AM338="","",", "),IF(AM338="","",AM338),IF(AM338="",""," ("),IF(AM338="","",'Master List'!C338),IF(AM338="","",")"))</f>
        <v>F1: General (Internal) Medicine / Gastroenterology, General Surgery / Upper Gastro-intestinal Surgery, Intensive Care Medicine | F2: Specialty to be confirmed, Specialty to be confirmed, Specialty to be confirmed</v>
      </c>
      <c r="F338" s="5" t="str">
        <f>'Master List'!H338</f>
        <v>Swansea Bay Local University Health Board</v>
      </c>
      <c r="G338" s="5" t="str">
        <f>'Master List'!F338</f>
        <v xml:space="preserve">Dr Umakant Dave </v>
      </c>
      <c r="H338" s="3" t="str">
        <f>'Master List'!I338</f>
        <v>Morriston Hospital</v>
      </c>
      <c r="I338" s="3" t="str">
        <f>VLOOKUP(H338, 'CWM &amp; Location'!B:D, 3, FALSE)</f>
        <v>Swansea</v>
      </c>
      <c r="J338" s="3" t="str">
        <f>IF('Master List'!K338="", 'Master List'!J338, CONCATENATE('Master List'!J338, " / ", 'Master List'!K338))</f>
        <v>General (Internal) Medicine / Gastroenterology</v>
      </c>
      <c r="K338" s="3" t="str">
        <f>'Master List'!L338</f>
        <v xml:space="preserve">Dr Umakant Dave </v>
      </c>
      <c r="L338" s="3" t="str">
        <f>'Master List'!O338</f>
        <v>Morriston Hospital</v>
      </c>
      <c r="M338" s="3" t="str">
        <f>VLOOKUP(L338, 'CWM &amp; Location'!B:D, 3, FALSE)</f>
        <v>Swansea</v>
      </c>
      <c r="N338" s="3" t="str">
        <f>IF('Master List'!Q338="", 'Master List'!P338, CONCATENATE('Master List'!P338, " / ", 'Master List'!Q338))</f>
        <v>General Surgery / Upper Gastro-intestinal Surgery</v>
      </c>
      <c r="O338" s="3" t="str">
        <f>'Master List'!R338</f>
        <v xml:space="preserve">Mr Scott Caplin </v>
      </c>
      <c r="P338" s="3" t="str">
        <f>'Master List'!U338</f>
        <v>Morriston Hospital</v>
      </c>
      <c r="Q338" s="3" t="str">
        <f>VLOOKUP(P338, 'CWM &amp; Location'!B:D, 3, FALSE)</f>
        <v>Swansea</v>
      </c>
      <c r="R338" s="3" t="str">
        <f>IF('Master List'!W338="", 'Master List'!V338, CONCATENATE('Master List'!V338, " / ", 'Master List'!W338))</f>
        <v>Intensive Care Medicine</v>
      </c>
      <c r="S338" s="3" t="str">
        <f>'Master List'!X338</f>
        <v xml:space="preserve">Dr Linda Middleton </v>
      </c>
      <c r="T338" s="5" t="str">
        <f>IF('Master List'!AA338="", "", 'Master List'!AA338)</f>
        <v/>
      </c>
      <c r="U338" s="5" t="str">
        <f>IF(T338="", "", VLOOKUP(T338, 'CWM &amp; Location'!B:D, 3, FALSE))</f>
        <v/>
      </c>
      <c r="V338" s="5" t="str">
        <f>IF('Master List'!AB338="", "", 'Master List'!AB338)</f>
        <v/>
      </c>
      <c r="W338" s="5" t="str">
        <f>IF('Master List'!AC338="", "", 'Master List'!AC338)</f>
        <v/>
      </c>
      <c r="X338" s="5" t="str">
        <f>IF('Master List'!AF338="", "Supervisor to be confirmed", 'Master List'!AF338)</f>
        <v>Supervisor to be confirmed</v>
      </c>
      <c r="Y338" s="3" t="str">
        <f>'Master List'!AI338</f>
        <v>Site to be confirmed</v>
      </c>
      <c r="Z338" s="3" t="str">
        <f>VLOOKUP(Y338, 'CWM &amp; Location'!B:D, 3, FALSE)</f>
        <v>Site To Be Confirmed</v>
      </c>
      <c r="AA338" s="3" t="str">
        <f>IF('Master List'!AK338="", 'Master List'!AJ338, CONCATENATE('Master List'!AJ338, " / ", 'Master List'!AK338))</f>
        <v>Specialty to be confirmed</v>
      </c>
      <c r="AB338" s="3" t="str">
        <f>'Master List'!AL338</f>
        <v>Supervisor to be confirmed</v>
      </c>
      <c r="AC338" s="3" t="str">
        <f>'Master List'!AO338</f>
        <v>Site to be confirmed</v>
      </c>
      <c r="AD338" s="5" t="str">
        <f>VLOOKUP(AC338, 'CWM &amp; Location'!B:D, 3, FALSE)</f>
        <v>Site To Be Confirmed</v>
      </c>
      <c r="AE338" s="3" t="str">
        <f>IF('Master List'!AQ338="", 'Master List'!AP338, CONCATENATE('Master List'!AP338, " / ", 'Master List'!AQ338))</f>
        <v>Specialty to be confirmed</v>
      </c>
      <c r="AF338" s="3" t="str">
        <f>'Master List'!AR338</f>
        <v>Supervisor to be confirmed</v>
      </c>
      <c r="AG338" s="3" t="str">
        <f>'Master List'!AU338</f>
        <v>Site to be confirmed</v>
      </c>
      <c r="AH338" s="3" t="str">
        <f>VLOOKUP(AG338, 'CWM &amp; Location'!B:D, 3, FALSE)</f>
        <v>Site To Be Confirmed</v>
      </c>
      <c r="AI338" s="3" t="str">
        <f>IF('Master List'!AW338="", 'Master List'!AV338, CONCATENATE('Master List'!AV338, " / ", 'Master List'!AW338))</f>
        <v>Specialty to be confirmed</v>
      </c>
      <c r="AJ338" s="3" t="str">
        <f>'Master List'!AX338</f>
        <v>Supervisor to be confirmed</v>
      </c>
      <c r="AK338" s="5" t="str">
        <f>IF('Master List'!BA338="", "", 'Master List'!BA338)</f>
        <v/>
      </c>
      <c r="AL338" s="5" t="str">
        <f>IF(AK338="", "", VLOOKUP(AK338, 'CWM &amp; Location'!B:D, 3, FALSE))</f>
        <v/>
      </c>
      <c r="AM338" s="5" t="str">
        <f>IF('Master List'!BB338="", "", 'Master List'!BB338)</f>
        <v/>
      </c>
      <c r="AN338" s="5" t="str">
        <f>IF('Master List'!BC338="", "", 'Master List'!BC338)</f>
        <v/>
      </c>
    </row>
    <row r="339" spans="1:40" ht="29.25" customHeight="1" x14ac:dyDescent="0.25">
      <c r="A339" s="3" t="str">
        <f>'Master List'!A339</f>
        <v>FP</v>
      </c>
      <c r="B339" s="3" t="str">
        <f>'Master List'!D339</f>
        <v>FP/7A3/113b</v>
      </c>
      <c r="C339" s="3" t="str">
        <f>'Master List'!E339</f>
        <v>WAL/FP/113b</v>
      </c>
      <c r="D339" s="4">
        <v>1</v>
      </c>
      <c r="E339" s="71" t="str">
        <f>CONCATENATE("F1: ",J339,", ",N339,", ",R339,IF(V339="","",", "),IF(V339="","",V339),IF(V339="",""," ("),IF(V339="","",'Master List'!B339),IF(V339="","",")")," | F2: ",AA339,", ",AE339,", ",AI339,IF(AM339="","",", "),IF(AM339="","",AM339),IF(AM339="",""," ("),IF(AM339="","",'Master List'!C339),IF(AM339="","",")"))</f>
        <v>F1: Intensive Care Medicine, General (Internal) Medicine / Gastroenterology, General Surgery / Upper Gastro-intestinal Surgery | F2: Specialty to be confirmed, Specialty to be confirmed, Specialty to be confirmed</v>
      </c>
      <c r="F339" s="5" t="str">
        <f>'Master List'!H339</f>
        <v>Swansea Bay Local University Health Board</v>
      </c>
      <c r="G339" s="5" t="str">
        <f>'Master List'!F339</f>
        <v xml:space="preserve">Dr Linda Middleton </v>
      </c>
      <c r="H339" s="3" t="str">
        <f>'Master List'!I339</f>
        <v>Morriston Hospital</v>
      </c>
      <c r="I339" s="3" t="str">
        <f>VLOOKUP(H339, 'CWM &amp; Location'!B:D, 3, FALSE)</f>
        <v>Swansea</v>
      </c>
      <c r="J339" s="3" t="str">
        <f>IF('Master List'!K339="", 'Master List'!J339, CONCATENATE('Master List'!J339, " / ", 'Master List'!K339))</f>
        <v>Intensive Care Medicine</v>
      </c>
      <c r="K339" s="3" t="str">
        <f>'Master List'!L339</f>
        <v xml:space="preserve">Dr Linda Middleton </v>
      </c>
      <c r="L339" s="3" t="str">
        <f>'Master List'!O339</f>
        <v>Morriston Hospital</v>
      </c>
      <c r="M339" s="3" t="str">
        <f>VLOOKUP(L339, 'CWM &amp; Location'!B:D, 3, FALSE)</f>
        <v>Swansea</v>
      </c>
      <c r="N339" s="3" t="str">
        <f>IF('Master List'!Q339="", 'Master List'!P339, CONCATENATE('Master List'!P339, " / ", 'Master List'!Q339))</f>
        <v>General (Internal) Medicine / Gastroenterology</v>
      </c>
      <c r="O339" s="3" t="str">
        <f>'Master List'!R339</f>
        <v xml:space="preserve">Dr Umakant Dave </v>
      </c>
      <c r="P339" s="3" t="str">
        <f>'Master List'!U339</f>
        <v>Morriston Hospital</v>
      </c>
      <c r="Q339" s="3" t="str">
        <f>VLOOKUP(P339, 'CWM &amp; Location'!B:D, 3, FALSE)</f>
        <v>Swansea</v>
      </c>
      <c r="R339" s="3" t="str">
        <f>IF('Master List'!W339="", 'Master List'!V339, CONCATENATE('Master List'!V339, " / ", 'Master List'!W339))</f>
        <v>General Surgery / Upper Gastro-intestinal Surgery</v>
      </c>
      <c r="S339" s="3" t="str">
        <f>'Master List'!X339</f>
        <v xml:space="preserve">Mr Scott Caplin </v>
      </c>
      <c r="T339" s="5" t="str">
        <f>IF('Master List'!AA339="", "", 'Master List'!AA339)</f>
        <v/>
      </c>
      <c r="U339" s="5" t="str">
        <f>IF(T339="", "", VLOOKUP(T339, 'CWM &amp; Location'!B:D, 3, FALSE))</f>
        <v/>
      </c>
      <c r="V339" s="5" t="str">
        <f>IF('Master List'!AB339="", "", 'Master List'!AB339)</f>
        <v/>
      </c>
      <c r="W339" s="5" t="str">
        <f>IF('Master List'!AC339="", "", 'Master List'!AC339)</f>
        <v/>
      </c>
      <c r="X339" s="5" t="str">
        <f>IF('Master List'!AF339="", "Supervisor to be confirmed", 'Master List'!AF339)</f>
        <v>Supervisor to be confirmed</v>
      </c>
      <c r="Y339" s="3" t="str">
        <f>'Master List'!AI339</f>
        <v>Site to be confirmed</v>
      </c>
      <c r="Z339" s="3" t="str">
        <f>VLOOKUP(Y339, 'CWM &amp; Location'!B:D, 3, FALSE)</f>
        <v>Site To Be Confirmed</v>
      </c>
      <c r="AA339" s="3" t="str">
        <f>IF('Master List'!AK339="", 'Master List'!AJ339, CONCATENATE('Master List'!AJ339, " / ", 'Master List'!AK339))</f>
        <v>Specialty to be confirmed</v>
      </c>
      <c r="AB339" s="3" t="str">
        <f>'Master List'!AL339</f>
        <v>Supervisor to be confirmed</v>
      </c>
      <c r="AC339" s="3" t="str">
        <f>'Master List'!AO339</f>
        <v>Site to be confirmed</v>
      </c>
      <c r="AD339" s="5" t="str">
        <f>VLOOKUP(AC339, 'CWM &amp; Location'!B:D, 3, FALSE)</f>
        <v>Site To Be Confirmed</v>
      </c>
      <c r="AE339" s="3" t="str">
        <f>IF('Master List'!AQ339="", 'Master List'!AP339, CONCATENATE('Master List'!AP339, " / ", 'Master List'!AQ339))</f>
        <v>Specialty to be confirmed</v>
      </c>
      <c r="AF339" s="3" t="str">
        <f>'Master List'!AR339</f>
        <v>Supervisor to be confirmed</v>
      </c>
      <c r="AG339" s="3" t="str">
        <f>'Master List'!AU339</f>
        <v>Site to be confirmed</v>
      </c>
      <c r="AH339" s="3" t="str">
        <f>VLOOKUP(AG339, 'CWM &amp; Location'!B:D, 3, FALSE)</f>
        <v>Site To Be Confirmed</v>
      </c>
      <c r="AI339" s="3" t="str">
        <f>IF('Master List'!AW339="", 'Master List'!AV339, CONCATENATE('Master List'!AV339, " / ", 'Master List'!AW339))</f>
        <v>Specialty to be confirmed</v>
      </c>
      <c r="AJ339" s="3" t="str">
        <f>'Master List'!AX339</f>
        <v>Supervisor to be confirmed</v>
      </c>
      <c r="AK339" s="5" t="str">
        <f>IF('Master List'!BA339="", "", 'Master List'!BA339)</f>
        <v/>
      </c>
      <c r="AL339" s="5" t="str">
        <f>IF(AK339="", "", VLOOKUP(AK339, 'CWM &amp; Location'!B:D, 3, FALSE))</f>
        <v/>
      </c>
      <c r="AM339" s="5" t="str">
        <f>IF('Master List'!BB339="", "", 'Master List'!BB339)</f>
        <v/>
      </c>
      <c r="AN339" s="5" t="str">
        <f>IF('Master List'!BC339="", "", 'Master List'!BC339)</f>
        <v/>
      </c>
    </row>
    <row r="340" spans="1:40" ht="29.25" customHeight="1" x14ac:dyDescent="0.25">
      <c r="A340" s="3" t="str">
        <f>'Master List'!A340</f>
        <v>FP</v>
      </c>
      <c r="B340" s="3" t="str">
        <f>'Master List'!D340</f>
        <v>FP/7A3/113c</v>
      </c>
      <c r="C340" s="3" t="str">
        <f>'Master List'!E340</f>
        <v>WAL/FP/113c</v>
      </c>
      <c r="D340" s="4">
        <v>1</v>
      </c>
      <c r="E340" s="71" t="str">
        <f>CONCATENATE("F1: ",J340,", ",N340,", ",R340,IF(V340="","",", "),IF(V340="","",V340),IF(V340="",""," ("),IF(V340="","",'Master List'!B340),IF(V340="","",")")," | F2: ",AA340,", ",AE340,", ",AI340,IF(AM340="","",", "),IF(AM340="","",AM340),IF(AM340="",""," ("),IF(AM340="","",'Master List'!C340),IF(AM340="","",")"))</f>
        <v>F1: General Surgery / Upper Gastro-intestinal Surgery, Intensive Care Medicine, General (Internal) Medicine / Gastroenterology | F2: Specialty to be confirmed, Specialty to be confirmed, Specialty to be confirmed</v>
      </c>
      <c r="F340" s="5" t="str">
        <f>'Master List'!H340</f>
        <v>Swansea Bay Local University Health Board</v>
      </c>
      <c r="G340" s="5" t="str">
        <f>'Master List'!F340</f>
        <v xml:space="preserve">Mr Scott Caplin </v>
      </c>
      <c r="H340" s="3" t="str">
        <f>'Master List'!I340</f>
        <v>Morriston Hospital</v>
      </c>
      <c r="I340" s="3" t="str">
        <f>VLOOKUP(H340, 'CWM &amp; Location'!B:D, 3, FALSE)</f>
        <v>Swansea</v>
      </c>
      <c r="J340" s="3" t="str">
        <f>IF('Master List'!K340="", 'Master List'!J340, CONCATENATE('Master List'!J340, " / ", 'Master List'!K340))</f>
        <v>General Surgery / Upper Gastro-intestinal Surgery</v>
      </c>
      <c r="K340" s="3" t="str">
        <f>'Master List'!L340</f>
        <v xml:space="preserve">Mr Scott Caplin </v>
      </c>
      <c r="L340" s="3" t="str">
        <f>'Master List'!O340</f>
        <v>Morriston Hospital</v>
      </c>
      <c r="M340" s="3" t="str">
        <f>VLOOKUP(L340, 'CWM &amp; Location'!B:D, 3, FALSE)</f>
        <v>Swansea</v>
      </c>
      <c r="N340" s="3" t="str">
        <f>IF('Master List'!Q340="", 'Master List'!P340, CONCATENATE('Master List'!P340, " / ", 'Master List'!Q340))</f>
        <v>Intensive Care Medicine</v>
      </c>
      <c r="O340" s="3" t="str">
        <f>'Master List'!R340</f>
        <v xml:space="preserve">Dr Linda Middleton </v>
      </c>
      <c r="P340" s="3" t="str">
        <f>'Master List'!U340</f>
        <v>Morriston Hospital</v>
      </c>
      <c r="Q340" s="3" t="str">
        <f>VLOOKUP(P340, 'CWM &amp; Location'!B:D, 3, FALSE)</f>
        <v>Swansea</v>
      </c>
      <c r="R340" s="3" t="str">
        <f>IF('Master List'!W340="", 'Master List'!V340, CONCATENATE('Master List'!V340, " / ", 'Master List'!W340))</f>
        <v>General (Internal) Medicine / Gastroenterology</v>
      </c>
      <c r="S340" s="3" t="str">
        <f>'Master List'!X340</f>
        <v xml:space="preserve">Dr Umakant Dave </v>
      </c>
      <c r="T340" s="5" t="str">
        <f>IF('Master List'!AA340="", "", 'Master List'!AA340)</f>
        <v/>
      </c>
      <c r="U340" s="5" t="str">
        <f>IF(T340="", "", VLOOKUP(T340, 'CWM &amp; Location'!B:D, 3, FALSE))</f>
        <v/>
      </c>
      <c r="V340" s="5" t="str">
        <f>IF('Master List'!AB340="", "", 'Master List'!AB340)</f>
        <v/>
      </c>
      <c r="W340" s="5" t="str">
        <f>IF('Master List'!AC340="", "", 'Master List'!AC340)</f>
        <v/>
      </c>
      <c r="X340" s="5" t="str">
        <f>IF('Master List'!AF340="", "Supervisor to be confirmed", 'Master List'!AF340)</f>
        <v>Supervisor to be confirmed</v>
      </c>
      <c r="Y340" s="3" t="str">
        <f>'Master List'!AI340</f>
        <v>Site to be confirmed</v>
      </c>
      <c r="Z340" s="3" t="str">
        <f>VLOOKUP(Y340, 'CWM &amp; Location'!B:D, 3, FALSE)</f>
        <v>Site To Be Confirmed</v>
      </c>
      <c r="AA340" s="3" t="str">
        <f>IF('Master List'!AK340="", 'Master List'!AJ340, CONCATENATE('Master List'!AJ340, " / ", 'Master List'!AK340))</f>
        <v>Specialty to be confirmed</v>
      </c>
      <c r="AB340" s="3" t="str">
        <f>'Master List'!AL340</f>
        <v>Supervisor to be confirmed</v>
      </c>
      <c r="AC340" s="3" t="str">
        <f>'Master List'!AO340</f>
        <v>Site to be confirmed</v>
      </c>
      <c r="AD340" s="5" t="str">
        <f>VLOOKUP(AC340, 'CWM &amp; Location'!B:D, 3, FALSE)</f>
        <v>Site To Be Confirmed</v>
      </c>
      <c r="AE340" s="3" t="str">
        <f>IF('Master List'!AQ340="", 'Master List'!AP340, CONCATENATE('Master List'!AP340, " / ", 'Master List'!AQ340))</f>
        <v>Specialty to be confirmed</v>
      </c>
      <c r="AF340" s="3" t="str">
        <f>'Master List'!AR340</f>
        <v>Supervisor to be confirmed</v>
      </c>
      <c r="AG340" s="3" t="str">
        <f>'Master List'!AU340</f>
        <v>Site to be confirmed</v>
      </c>
      <c r="AH340" s="3" t="str">
        <f>VLOOKUP(AG340, 'CWM &amp; Location'!B:D, 3, FALSE)</f>
        <v>Site To Be Confirmed</v>
      </c>
      <c r="AI340" s="3" t="str">
        <f>IF('Master List'!AW340="", 'Master List'!AV340, CONCATENATE('Master List'!AV340, " / ", 'Master List'!AW340))</f>
        <v>Specialty to be confirmed</v>
      </c>
      <c r="AJ340" s="3" t="str">
        <f>'Master List'!AX340</f>
        <v>Supervisor to be confirmed</v>
      </c>
      <c r="AK340" s="5" t="str">
        <f>IF('Master List'!BA340="", "", 'Master List'!BA340)</f>
        <v/>
      </c>
      <c r="AL340" s="5" t="str">
        <f>IF(AK340="", "", VLOOKUP(AK340, 'CWM &amp; Location'!B:D, 3, FALSE))</f>
        <v/>
      </c>
      <c r="AM340" s="5" t="str">
        <f>IF('Master List'!BB340="", "", 'Master List'!BB340)</f>
        <v/>
      </c>
      <c r="AN340" s="5" t="str">
        <f>IF('Master List'!BC340="", "", 'Master List'!BC340)</f>
        <v/>
      </c>
    </row>
    <row r="341" spans="1:40" ht="29.25" customHeight="1" x14ac:dyDescent="0.25">
      <c r="A341" s="3" t="str">
        <f>'Master List'!A341</f>
        <v>LIFT</v>
      </c>
      <c r="B341" s="3" t="str">
        <f>'Master List'!D341</f>
        <v>LFP/7A6/114a</v>
      </c>
      <c r="C341" s="3" t="str">
        <f>'Master List'!E341</f>
        <v>WAL/FP/114a</v>
      </c>
      <c r="D341" s="4">
        <v>1</v>
      </c>
      <c r="E341" s="71" t="str">
        <f>CONCATENATE("F1: ",J341,", ",N341,", ",R341,IF(V341="","",", "),IF(V341="","",V341),IF(V341="",""," ("),IF(V341="","",'Master List'!B341),IF(V341="","",")")," | F2: ",AA341,", ",AE341,", ",AI341,IF(AM341="","",", "),IF(AM341="","",AM341),IF(AM341="",""," ("),IF(AM341="","",'Master List'!C341),IF(AM341="","",")"))</f>
        <v>F1: General (Internal) Medicine / Cardiology, General Surgery / Upper Gastro-intestinal Surgery, General (Internal) Medicine / Geriatric Medicine, Public Health Medicine (LIFT) | F2: General Practice, General Surgery / Colorectal Surgery, General (Internal) Medicine</v>
      </c>
      <c r="F341" s="5" t="str">
        <f>'Master List'!H341</f>
        <v>Aneurin Bevan University Health Board</v>
      </c>
      <c r="G341" s="5" t="str">
        <f>'Master List'!F341</f>
        <v>Dr Vijay Anand</v>
      </c>
      <c r="H341" s="3" t="str">
        <f>'Master List'!I341</f>
        <v xml:space="preserve">The Grange University Hospital </v>
      </c>
      <c r="I341" s="3" t="str">
        <f>VLOOKUP(H341, 'CWM &amp; Location'!B:D, 3, FALSE)</f>
        <v>Cwmbran</v>
      </c>
      <c r="J341" s="3" t="str">
        <f>IF('Master List'!K341="", 'Master List'!J341, CONCATENATE('Master List'!J341, " / ", 'Master List'!K341))</f>
        <v>General (Internal) Medicine / Cardiology</v>
      </c>
      <c r="K341" s="3" t="str">
        <f>'Master List'!L341</f>
        <v xml:space="preserve">Dr Philip Campbell </v>
      </c>
      <c r="L341" s="3" t="str">
        <f>'Master List'!O341</f>
        <v>The Grange University Hospital / Royal Gwent Hospital</v>
      </c>
      <c r="M341" s="3" t="str">
        <f>VLOOKUP(L341, 'CWM &amp; Location'!B:D, 3, FALSE)</f>
        <v>Cwmbran / Newport</v>
      </c>
      <c r="N341" s="3" t="str">
        <f>IF('Master List'!Q341="", 'Master List'!P341, CONCATENATE('Master List'!P341, " / ", 'Master List'!Q341))</f>
        <v>General Surgery / Upper Gastro-intestinal Surgery</v>
      </c>
      <c r="O341" s="3" t="str">
        <f>'Master List'!R341</f>
        <v>Miss Tamsin Boyce</v>
      </c>
      <c r="P341" s="3" t="str">
        <f>'Master List'!U341</f>
        <v>Royal Gwent Hospital</v>
      </c>
      <c r="Q341" s="3" t="str">
        <f>VLOOKUP(P341, 'CWM &amp; Location'!B:D, 3, FALSE)</f>
        <v>Newport</v>
      </c>
      <c r="R341" s="3" t="str">
        <f>IF('Master List'!W341="", 'Master List'!V341, CONCATENATE('Master List'!V341, " / ", 'Master List'!W341))</f>
        <v>General (Internal) Medicine / Geriatric Medicine</v>
      </c>
      <c r="S341" s="3" t="str">
        <f>'Master List'!X341</f>
        <v xml:space="preserve">Dr Shaha Sheriff </v>
      </c>
      <c r="T341" s="5" t="str">
        <f>IF('Master List'!AA341="", "", 'Master List'!AA341)</f>
        <v>Royal Gwent Hospital / Nevill Hall Hospital</v>
      </c>
      <c r="U341" s="5" t="str">
        <f>IF(T341="", "", VLOOKUP(T341, 'CWM &amp; Location'!B:D, 3, FALSE))</f>
        <v>Newport / Abergavenny</v>
      </c>
      <c r="V341" s="5" t="str">
        <f>IF('Master List'!AB341="", "", 'Master List'!AB341)</f>
        <v>Public Health Medicine</v>
      </c>
      <c r="W341" s="5" t="str">
        <f>IF('Master List'!AC341="", "", 'Master List'!AC341)</f>
        <v>Dr Arif Mahmood</v>
      </c>
      <c r="X341" s="5" t="str">
        <f>IF('Master List'!AF341="", "Supervisor to be confirmed", 'Master List'!AF341)</f>
        <v>Dr Amy Owen</v>
      </c>
      <c r="Y341" s="3" t="str">
        <f>'Master List'!AI341</f>
        <v>Risca Surgery</v>
      </c>
      <c r="Z341" s="3" t="str">
        <f>VLOOKUP(Y341, 'CWM &amp; Location'!B:D, 3, FALSE)</f>
        <v>Risca</v>
      </c>
      <c r="AA341" s="3" t="str">
        <f>IF('Master List'!AK341="", 'Master List'!AJ341, CONCATENATE('Master List'!AJ341, " / ", 'Master List'!AK341))</f>
        <v>General Practice</v>
      </c>
      <c r="AB341" s="3" t="str">
        <f>'Master List'!AL341</f>
        <v>Dr Amy Owen</v>
      </c>
      <c r="AC341" s="3" t="str">
        <f>'Master List'!AO341</f>
        <v xml:space="preserve">The Grange University Hospital </v>
      </c>
      <c r="AD341" s="5" t="str">
        <f>VLOOKUP(AC341, 'CWM &amp; Location'!B:D, 3, FALSE)</f>
        <v>Cwmbran</v>
      </c>
      <c r="AE341" s="3" t="str">
        <f>IF('Master List'!AQ341="", 'Master List'!AP341, CONCATENATE('Master List'!AP341, " / ", 'Master List'!AQ341))</f>
        <v>General Surgery / Colorectal Surgery</v>
      </c>
      <c r="AF341" s="3" t="str">
        <f>'Master List'!AR341</f>
        <v>Mr Keshav Swarnkar</v>
      </c>
      <c r="AG341" s="3" t="str">
        <f>'Master List'!AU341</f>
        <v>Ysbyty Ystrad Fawr</v>
      </c>
      <c r="AH341" s="3" t="str">
        <f>VLOOKUP(AG341, 'CWM &amp; Location'!B:D, 3, FALSE)</f>
        <v>Ystrad Mynach</v>
      </c>
      <c r="AI341" s="3" t="str">
        <f>IF('Master List'!AW341="", 'Master List'!AV341, CONCATENATE('Master List'!AV341, " / ", 'Master List'!AW341))</f>
        <v>General (Internal) Medicine</v>
      </c>
      <c r="AJ341" s="3" t="str">
        <f>'Master List'!AX341</f>
        <v>Dr Shridhar Aithal</v>
      </c>
      <c r="AK341" s="5" t="str">
        <f>IF('Master List'!BA341="", "", 'Master List'!BA341)</f>
        <v/>
      </c>
      <c r="AL341" s="5" t="str">
        <f>IF(AK341="", "", VLOOKUP(AK341, 'CWM &amp; Location'!B:D, 3, FALSE))</f>
        <v/>
      </c>
      <c r="AM341" s="5" t="str">
        <f>IF('Master List'!BB341="", "", 'Master List'!BB341)</f>
        <v/>
      </c>
      <c r="AN341" s="5" t="str">
        <f>IF('Master List'!BC341="", "", 'Master List'!BC341)</f>
        <v/>
      </c>
    </row>
    <row r="342" spans="1:40" ht="29.25" customHeight="1" x14ac:dyDescent="0.25">
      <c r="A342" s="3" t="str">
        <f>'Master List'!A342</f>
        <v>LIFT</v>
      </c>
      <c r="B342" s="3" t="str">
        <f>'Master List'!D342</f>
        <v>LFP/7A6/114b</v>
      </c>
      <c r="C342" s="3" t="str">
        <f>'Master List'!E342</f>
        <v>WAL/FP/114b</v>
      </c>
      <c r="D342" s="4">
        <v>1</v>
      </c>
      <c r="E342" s="71" t="str">
        <f>CONCATENATE("F1: ",J342,", ",N342,", ",R342,IF(V342="","",", "),IF(V342="","",V342),IF(V342="",""," ("),IF(V342="","",'Master List'!B342),IF(V342="","",")")," | F2: ",AA342,", ",AE342,", ",AI342,IF(AM342="","",", "),IF(AM342="","",AM342),IF(AM342="",""," ("),IF(AM342="","",'Master List'!C342),IF(AM342="","",")"))</f>
        <v>F1: General (Internal) Medicine / Geriatric Medicine, General (Internal) Medicine / Cardiology, General Surgery / Upper Gastro-intestinal Surgery, Public Health Medicine (LIFT) | F2: General (Internal) Medicine, General Practice, General Surgery / Colorectal Surgery</v>
      </c>
      <c r="F342" s="5" t="str">
        <f>'Master List'!H342</f>
        <v>Aneurin Bevan University Health Board</v>
      </c>
      <c r="G342" s="5" t="str">
        <f>'Master List'!F342</f>
        <v>Dr Brenda Ferrao</v>
      </c>
      <c r="H342" s="3" t="str">
        <f>'Master List'!I342</f>
        <v>Royal Gwent Hospital</v>
      </c>
      <c r="I342" s="3" t="str">
        <f>VLOOKUP(H342, 'CWM &amp; Location'!B:D, 3, FALSE)</f>
        <v>Newport</v>
      </c>
      <c r="J342" s="3" t="str">
        <f>IF('Master List'!K342="", 'Master List'!J342, CONCATENATE('Master List'!J342, " / ", 'Master List'!K342))</f>
        <v>General (Internal) Medicine / Geriatric Medicine</v>
      </c>
      <c r="K342" s="3" t="str">
        <f>'Master List'!L342</f>
        <v xml:space="preserve">Dr Shaha Sheriff </v>
      </c>
      <c r="L342" s="3" t="str">
        <f>'Master List'!O342</f>
        <v xml:space="preserve">The Grange University Hospital </v>
      </c>
      <c r="M342" s="3" t="str">
        <f>VLOOKUP(L342, 'CWM &amp; Location'!B:D, 3, FALSE)</f>
        <v>Cwmbran</v>
      </c>
      <c r="N342" s="3" t="str">
        <f>IF('Master List'!Q342="", 'Master List'!P342, CONCATENATE('Master List'!P342, " / ", 'Master List'!Q342))</f>
        <v>General (Internal) Medicine / Cardiology</v>
      </c>
      <c r="O342" s="3" t="str">
        <f>'Master List'!R342</f>
        <v xml:space="preserve">Dr Philip Campbell </v>
      </c>
      <c r="P342" s="3" t="str">
        <f>'Master List'!U342</f>
        <v>The Grange University Hospital / Royal Gwent Hospital</v>
      </c>
      <c r="Q342" s="3" t="str">
        <f>VLOOKUP(P342, 'CWM &amp; Location'!B:D, 3, FALSE)</f>
        <v>Cwmbran / Newport</v>
      </c>
      <c r="R342" s="3" t="str">
        <f>IF('Master List'!W342="", 'Master List'!V342, CONCATENATE('Master List'!V342, " / ", 'Master List'!W342))</f>
        <v>General Surgery / Upper Gastro-intestinal Surgery</v>
      </c>
      <c r="S342" s="3" t="str">
        <f>'Master List'!X342</f>
        <v>Miss Tamsin Boyce</v>
      </c>
      <c r="T342" s="5" t="str">
        <f>IF('Master List'!AA342="", "", 'Master List'!AA342)</f>
        <v>Royal Gwent Hospital / Nevill Hall Hospital</v>
      </c>
      <c r="U342" s="5" t="str">
        <f>IF(T342="", "", VLOOKUP(T342, 'CWM &amp; Location'!B:D, 3, FALSE))</f>
        <v>Newport / Abergavenny</v>
      </c>
      <c r="V342" s="5" t="str">
        <f>IF('Master List'!AB342="", "", 'Master List'!AB342)</f>
        <v>Public Health Medicine</v>
      </c>
      <c r="W342" s="5" t="str">
        <f>IF('Master List'!AC342="", "", 'Master List'!AC342)</f>
        <v>Dr Stuart Bourne</v>
      </c>
      <c r="X342" s="5" t="str">
        <f>IF('Master List'!AF342="", "Supervisor to be confirmed", 'Master List'!AF342)</f>
        <v>Dr Shridhar Aithal</v>
      </c>
      <c r="Y342" s="3" t="str">
        <f>'Master List'!AI342</f>
        <v>Ysbyty Ystrad Fawr</v>
      </c>
      <c r="Z342" s="3" t="str">
        <f>VLOOKUP(Y342, 'CWM &amp; Location'!B:D, 3, FALSE)</f>
        <v>Ystrad Mynach</v>
      </c>
      <c r="AA342" s="3" t="str">
        <f>IF('Master List'!AK342="", 'Master List'!AJ342, CONCATENATE('Master List'!AJ342, " / ", 'Master List'!AK342))</f>
        <v>General (Internal) Medicine</v>
      </c>
      <c r="AB342" s="3" t="str">
        <f>'Master List'!AL342</f>
        <v>Dr Shridhar Aithal</v>
      </c>
      <c r="AC342" s="3" t="str">
        <f>'Master List'!AO342</f>
        <v>Risca Surgery</v>
      </c>
      <c r="AD342" s="5" t="str">
        <f>VLOOKUP(AC342, 'CWM &amp; Location'!B:D, 3, FALSE)</f>
        <v>Risca</v>
      </c>
      <c r="AE342" s="3" t="str">
        <f>IF('Master List'!AQ342="", 'Master List'!AP342, CONCATENATE('Master List'!AP342, " / ", 'Master List'!AQ342))</f>
        <v>General Practice</v>
      </c>
      <c r="AF342" s="3" t="str">
        <f>'Master List'!AR342</f>
        <v>Dr Amy Owen</v>
      </c>
      <c r="AG342" s="3" t="str">
        <f>'Master List'!AU342</f>
        <v xml:space="preserve">The Grange University Hospital </v>
      </c>
      <c r="AH342" s="3" t="str">
        <f>VLOOKUP(AG342, 'CWM &amp; Location'!B:D, 3, FALSE)</f>
        <v>Cwmbran</v>
      </c>
      <c r="AI342" s="3" t="str">
        <f>IF('Master List'!AW342="", 'Master List'!AV342, CONCATENATE('Master List'!AV342, " / ", 'Master List'!AW342))</f>
        <v>General Surgery / Colorectal Surgery</v>
      </c>
      <c r="AJ342" s="3" t="str">
        <f>'Master List'!AX342</f>
        <v>Mr Keshav Swarnkar</v>
      </c>
      <c r="AK342" s="5" t="str">
        <f>IF('Master List'!BA342="", "", 'Master List'!BA342)</f>
        <v/>
      </c>
      <c r="AL342" s="5" t="str">
        <f>IF(AK342="", "", VLOOKUP(AK342, 'CWM &amp; Location'!B:D, 3, FALSE))</f>
        <v/>
      </c>
      <c r="AM342" s="5" t="str">
        <f>IF('Master List'!BB342="", "", 'Master List'!BB342)</f>
        <v/>
      </c>
      <c r="AN342" s="5" t="str">
        <f>IF('Master List'!BC342="", "", 'Master List'!BC342)</f>
        <v/>
      </c>
    </row>
    <row r="343" spans="1:40" ht="29.25" customHeight="1" x14ac:dyDescent="0.25">
      <c r="A343" s="3" t="str">
        <f>'Master List'!A343</f>
        <v>LIFT</v>
      </c>
      <c r="B343" s="3" t="str">
        <f>'Master List'!D343</f>
        <v>LFP/7A6/114c</v>
      </c>
      <c r="C343" s="3" t="str">
        <f>'Master List'!E343</f>
        <v>WAL/FP/114c</v>
      </c>
      <c r="D343" s="4">
        <v>1</v>
      </c>
      <c r="E343" s="71" t="str">
        <f>CONCATENATE("F1: ",J343,", ",N343,", ",R343,IF(V343="","",", "),IF(V343="","",V343),IF(V343="",""," ("),IF(V343="","",'Master List'!B343),IF(V343="","",")")," | F2: ",AA343,", ",AE343,", ",AI343,IF(AM343="","",", "),IF(AM343="","",AM343),IF(AM343="",""," ("),IF(AM343="","",'Master List'!C343),IF(AM343="","",")"))</f>
        <v>F1: General Surgery / Upper Gastro-intestinal Surgery, General (Internal) Medicine / Geriatric Medicine, General (Internal) Medicine / Cardiology, Public Health Medicine (LIFT) | F2: General Surgery / Colorectal Surgery, General (Internal) Medicine, General Practice</v>
      </c>
      <c r="F343" s="5" t="str">
        <f>'Master List'!H343</f>
        <v>Aneurin Bevan University Health Board</v>
      </c>
      <c r="G343" s="5" t="str">
        <f>'Master List'!F343</f>
        <v>Dr Amy Davies</v>
      </c>
      <c r="H343" s="3" t="str">
        <f>'Master List'!I343</f>
        <v>The Grange University Hospital / Royal Gwent Hospital</v>
      </c>
      <c r="I343" s="3" t="str">
        <f>VLOOKUP(H343, 'CWM &amp; Location'!B:D, 3, FALSE)</f>
        <v>Cwmbran / Newport</v>
      </c>
      <c r="J343" s="3" t="str">
        <f>IF('Master List'!K343="", 'Master List'!J343, CONCATENATE('Master List'!J343, " / ", 'Master List'!K343))</f>
        <v>General Surgery / Upper Gastro-intestinal Surgery</v>
      </c>
      <c r="K343" s="3" t="str">
        <f>'Master List'!L343</f>
        <v>Miss Tamsin Boyce</v>
      </c>
      <c r="L343" s="3" t="str">
        <f>'Master List'!O343</f>
        <v>Royal Gwent Hospital</v>
      </c>
      <c r="M343" s="3" t="str">
        <f>VLOOKUP(L343, 'CWM &amp; Location'!B:D, 3, FALSE)</f>
        <v>Newport</v>
      </c>
      <c r="N343" s="3" t="str">
        <f>IF('Master List'!Q343="", 'Master List'!P343, CONCATENATE('Master List'!P343, " / ", 'Master List'!Q343))</f>
        <v>General (Internal) Medicine / Geriatric Medicine</v>
      </c>
      <c r="O343" s="3" t="str">
        <f>'Master List'!R343</f>
        <v xml:space="preserve">Dr Shaha Sheriff </v>
      </c>
      <c r="P343" s="3" t="str">
        <f>'Master List'!U343</f>
        <v xml:space="preserve">The Grange University Hospital </v>
      </c>
      <c r="Q343" s="3" t="str">
        <f>VLOOKUP(P343, 'CWM &amp; Location'!B:D, 3, FALSE)</f>
        <v>Cwmbran</v>
      </c>
      <c r="R343" s="3" t="str">
        <f>IF('Master List'!W343="", 'Master List'!V343, CONCATENATE('Master List'!V343, " / ", 'Master List'!W343))</f>
        <v>General (Internal) Medicine / Cardiology</v>
      </c>
      <c r="S343" s="3" t="str">
        <f>'Master List'!X343</f>
        <v xml:space="preserve">Dr Philip Campbell </v>
      </c>
      <c r="T343" s="5" t="str">
        <f>IF('Master List'!AA343="", "", 'Master List'!AA343)</f>
        <v>Royal Gwent Hospital / Nevill Hall Hospital</v>
      </c>
      <c r="U343" s="5" t="str">
        <f>IF(T343="", "", VLOOKUP(T343, 'CWM &amp; Location'!B:D, 3, FALSE))</f>
        <v>Newport / Abergavenny</v>
      </c>
      <c r="V343" s="5" t="str">
        <f>IF('Master List'!AB343="", "", 'Master List'!AB343)</f>
        <v>Public Health Medicine</v>
      </c>
      <c r="W343" s="5" t="str">
        <f>IF('Master List'!AC343="", "", 'Master List'!AC343)</f>
        <v>Dr Bethan Bowden</v>
      </c>
      <c r="X343" s="5" t="str">
        <f>IF('Master List'!AF343="", "Supervisor to be confirmed", 'Master List'!AF343)</f>
        <v>Mr Keshav Swarnkar</v>
      </c>
      <c r="Y343" s="3" t="str">
        <f>'Master List'!AI343</f>
        <v xml:space="preserve">The Grange University Hospital </v>
      </c>
      <c r="Z343" s="3" t="str">
        <f>VLOOKUP(Y343, 'CWM &amp; Location'!B:D, 3, FALSE)</f>
        <v>Cwmbran</v>
      </c>
      <c r="AA343" s="3" t="str">
        <f>IF('Master List'!AK343="", 'Master List'!AJ343, CONCATENATE('Master List'!AJ343, " / ", 'Master List'!AK343))</f>
        <v>General Surgery / Colorectal Surgery</v>
      </c>
      <c r="AB343" s="3" t="str">
        <f>'Master List'!AL343</f>
        <v>Mr Keshav Swarnkar</v>
      </c>
      <c r="AC343" s="3" t="str">
        <f>'Master List'!AO343</f>
        <v>Ysbyty Ystrad Fawr</v>
      </c>
      <c r="AD343" s="5" t="str">
        <f>VLOOKUP(AC343, 'CWM &amp; Location'!B:D, 3, FALSE)</f>
        <v>Ystrad Mynach</v>
      </c>
      <c r="AE343" s="3" t="str">
        <f>IF('Master List'!AQ343="", 'Master List'!AP343, CONCATENATE('Master List'!AP343, " / ", 'Master List'!AQ343))</f>
        <v>General (Internal) Medicine</v>
      </c>
      <c r="AF343" s="3" t="str">
        <f>'Master List'!AR343</f>
        <v>Dr Shridhar Aithal</v>
      </c>
      <c r="AG343" s="3" t="str">
        <f>'Master List'!AU343</f>
        <v>Risca Surgery</v>
      </c>
      <c r="AH343" s="3" t="str">
        <f>VLOOKUP(AG343, 'CWM &amp; Location'!B:D, 3, FALSE)</f>
        <v>Risca</v>
      </c>
      <c r="AI343" s="3" t="str">
        <f>IF('Master List'!AW343="", 'Master List'!AV343, CONCATENATE('Master List'!AV343, " / ", 'Master List'!AW343))</f>
        <v>General Practice</v>
      </c>
      <c r="AJ343" s="3" t="str">
        <f>'Master List'!AX343</f>
        <v>Dr Amy Owen</v>
      </c>
      <c r="AK343" s="5" t="str">
        <f>IF('Master List'!BA343="", "", 'Master List'!BA343)</f>
        <v/>
      </c>
      <c r="AL343" s="5" t="str">
        <f>IF(AK343="", "", VLOOKUP(AK343, 'CWM &amp; Location'!B:D, 3, FALSE))</f>
        <v/>
      </c>
      <c r="AM343" s="5" t="str">
        <f>IF('Master List'!BB343="", "", 'Master List'!BB343)</f>
        <v/>
      </c>
      <c r="AN343" s="5" t="str">
        <f>IF('Master List'!BC343="", "", 'Master List'!BC343)</f>
        <v/>
      </c>
    </row>
    <row r="344" spans="1:40" ht="29.25" customHeight="1" x14ac:dyDescent="0.25">
      <c r="A344" s="3" t="str">
        <f>'Master List'!A344</f>
        <v>LIFT</v>
      </c>
      <c r="B344" s="3" t="str">
        <f>'Master List'!D344</f>
        <v>LFP/7A2E/115a</v>
      </c>
      <c r="C344" s="3" t="str">
        <f>'Master List'!E344</f>
        <v>WAL/FP/115a</v>
      </c>
      <c r="D344" s="4">
        <v>1</v>
      </c>
      <c r="E344" s="71" t="str">
        <f>CONCATENATE("F1: ",J344,", ",N344,", ",R344,IF(V344="","",", "),IF(V344="","",V344),IF(V344="",""," ("),IF(V344="","",'Master List'!B344),IF(V344="","",")")," | F2: ",AA344,", ",AE344,", ",AI344,IF(AM344="","",", "),IF(AM344="","",AM344),IF(AM344="",""," ("),IF(AM344="","",'Master List'!C344),IF(AM344="","",")"))</f>
        <v>F1: Urology, General (Internal) Medicine / Respiratory Medicine, Community Sexual and Reproductive Health, General Practice (SDEC) (LIFT) | F2: Specialty to be confirmed, Specialty to be confirmed, Specialty to be confirmed</v>
      </c>
      <c r="F344" s="5" t="str">
        <f>'Master List'!H344</f>
        <v>Hywel Dda University Health Board</v>
      </c>
      <c r="G344" s="5" t="str">
        <f>'Master List'!F344</f>
        <v>Dr Philip John Rees</v>
      </c>
      <c r="H344" s="3" t="str">
        <f>'Master List'!I344</f>
        <v>Glangwili General Hospital / Prince Philip Hospital</v>
      </c>
      <c r="I344" s="3" t="str">
        <f>VLOOKUP(H344, 'CWM &amp; Location'!B:D, 3, FALSE)</f>
        <v>Carmarthen / Llanelli</v>
      </c>
      <c r="J344" s="3" t="str">
        <f>IF('Master List'!K344="", 'Master List'!J344, CONCATENATE('Master List'!J344, " / ", 'Master List'!K344))</f>
        <v>Urology</v>
      </c>
      <c r="K344" s="3" t="str">
        <f>'Master List'!L344</f>
        <v>Mr Mahmoud Shafii</v>
      </c>
      <c r="L344" s="3" t="str">
        <f>'Master List'!O344</f>
        <v>Glangwili General Hospital</v>
      </c>
      <c r="M344" s="3" t="str">
        <f>VLOOKUP(L344, 'CWM &amp; Location'!B:D, 3, FALSE)</f>
        <v>Carmarthen</v>
      </c>
      <c r="N344" s="3" t="str">
        <f>IF('Master List'!Q344="", 'Master List'!P344, CONCATENATE('Master List'!P344, " / ", 'Master List'!Q344))</f>
        <v>General (Internal) Medicine / Respiratory Medicine</v>
      </c>
      <c r="O344" s="3" t="str">
        <f>'Master List'!R344</f>
        <v>Dr Leanne Griffin</v>
      </c>
      <c r="P344" s="3" t="str">
        <f>'Master List'!U344</f>
        <v>Glangwili General Hospital / Local Clinics</v>
      </c>
      <c r="Q344" s="3" t="str">
        <f>VLOOKUP(P344, 'CWM &amp; Location'!B:D, 3, FALSE)</f>
        <v>Carmarthen / Llanelli</v>
      </c>
      <c r="R344" s="3" t="str">
        <f>IF('Master List'!W344="", 'Master List'!V344, CONCATENATE('Master List'!V344, " / ", 'Master List'!W344))</f>
        <v>Community Sexual and Reproductive Health</v>
      </c>
      <c r="S344" s="3" t="str">
        <f>'Master List'!X344</f>
        <v>Dr Adam Tyler</v>
      </c>
      <c r="T344" s="5" t="str">
        <f>IF('Master List'!AA344="", "", 'Master List'!AA344)</f>
        <v>Glangwili General Hospital</v>
      </c>
      <c r="U344" s="5" t="str">
        <f>IF(T344="", "", VLOOKUP(T344, 'CWM &amp; Location'!B:D, 3, FALSE))</f>
        <v>Carmarthen</v>
      </c>
      <c r="V344" s="5" t="str">
        <f>IF('Master List'!AB344="", "", 'Master List'!AB344)</f>
        <v>General Practice (SDEC)</v>
      </c>
      <c r="W344" s="5" t="str">
        <f>IF('Master List'!AC344="", "", 'Master List'!AC344)</f>
        <v>Dr George Eltom</v>
      </c>
      <c r="X344" s="5" t="str">
        <f>IF('Master List'!AF344="", "Supervisor to be confirmed", 'Master List'!AF344)</f>
        <v>Supervisor to be confirmed</v>
      </c>
      <c r="Y344" s="3" t="str">
        <f>'Master List'!AI344</f>
        <v>Site to be confirmed</v>
      </c>
      <c r="Z344" s="3" t="str">
        <f>VLOOKUP(Y344, 'CWM &amp; Location'!B:D, 3, FALSE)</f>
        <v>Site To Be Confirmed</v>
      </c>
      <c r="AA344" s="3" t="str">
        <f>IF('Master List'!AK344="", 'Master List'!AJ344, CONCATENATE('Master List'!AJ344, " / ", 'Master List'!AK344))</f>
        <v>Specialty to be confirmed</v>
      </c>
      <c r="AB344" s="3" t="str">
        <f>'Master List'!AL344</f>
        <v>Supervisor to be confirmed</v>
      </c>
      <c r="AC344" s="3" t="str">
        <f>'Master List'!AO344</f>
        <v>Site to be confirmed</v>
      </c>
      <c r="AD344" s="5" t="str">
        <f>VLOOKUP(AC344, 'CWM &amp; Location'!B:D, 3, FALSE)</f>
        <v>Site To Be Confirmed</v>
      </c>
      <c r="AE344" s="3" t="str">
        <f>IF('Master List'!AQ344="", 'Master List'!AP344, CONCATENATE('Master List'!AP344, " / ", 'Master List'!AQ344))</f>
        <v>Specialty to be confirmed</v>
      </c>
      <c r="AF344" s="3" t="str">
        <f>'Master List'!AR344</f>
        <v>Supervisor to be confirmed</v>
      </c>
      <c r="AG344" s="3" t="str">
        <f>'Master List'!AU344</f>
        <v>Site to be confirmed</v>
      </c>
      <c r="AH344" s="3" t="str">
        <f>VLOOKUP(AG344, 'CWM &amp; Location'!B:D, 3, FALSE)</f>
        <v>Site To Be Confirmed</v>
      </c>
      <c r="AI344" s="3" t="str">
        <f>IF('Master List'!AW344="", 'Master List'!AV344, CONCATENATE('Master List'!AV344, " / ", 'Master List'!AW344))</f>
        <v>Specialty to be confirmed</v>
      </c>
      <c r="AJ344" s="3" t="str">
        <f>'Master List'!AX344</f>
        <v>Supervisor to be confirmed</v>
      </c>
      <c r="AK344" s="5" t="str">
        <f>IF('Master List'!BA344="", "", 'Master List'!BA344)</f>
        <v/>
      </c>
      <c r="AL344" s="5" t="str">
        <f>IF(AK344="", "", VLOOKUP(AK344, 'CWM &amp; Location'!B:D, 3, FALSE))</f>
        <v/>
      </c>
      <c r="AM344" s="5" t="str">
        <f>IF('Master List'!BB344="", "", 'Master List'!BB344)</f>
        <v/>
      </c>
      <c r="AN344" s="5" t="str">
        <f>IF('Master List'!BC344="", "", 'Master List'!BC344)</f>
        <v/>
      </c>
    </row>
    <row r="345" spans="1:40" ht="29.25" customHeight="1" x14ac:dyDescent="0.25">
      <c r="A345" s="3" t="str">
        <f>'Master List'!A345</f>
        <v>LIFT</v>
      </c>
      <c r="B345" s="3" t="str">
        <f>'Master List'!D345</f>
        <v>LFP/7A2E/115b</v>
      </c>
      <c r="C345" s="3" t="str">
        <f>'Master List'!E345</f>
        <v>WAL/FP/115b</v>
      </c>
      <c r="D345" s="4">
        <v>1</v>
      </c>
      <c r="E345" s="71" t="str">
        <f>CONCATENATE("F1: ",J345,", ",N345,", ",R345,IF(V345="","",", "),IF(V345="","",V345),IF(V345="",""," ("),IF(V345="","",'Master List'!B345),IF(V345="","",")")," | F2: ",AA345,", ",AE345,", ",AI345,IF(AM345="","",", "),IF(AM345="","",AM345),IF(AM345="",""," ("),IF(AM345="","",'Master List'!C345),IF(AM345="","",")"))</f>
        <v>F1: Community Sexual and Reproductive Health, Urology, General (Internal) Medicine / Respiratory Medicine, Specialty to be confirmed (LIFT) | F2: Specialty to be confirmed, Specialty to be confirmed, Specialty to be confirmed</v>
      </c>
      <c r="F345" s="5" t="str">
        <f>'Master List'!H345</f>
        <v>Hywel Dda University Health Board</v>
      </c>
      <c r="G345" s="5" t="str">
        <f>'Master List'!F345</f>
        <v>Supervisor to be confirmed</v>
      </c>
      <c r="H345" s="3" t="str">
        <f>'Master List'!I345</f>
        <v>Glangwili General Hospital / Local Clinics</v>
      </c>
      <c r="I345" s="3" t="str">
        <f>VLOOKUP(H345, 'CWM &amp; Location'!B:D, 3, FALSE)</f>
        <v>Carmarthen / Llanelli</v>
      </c>
      <c r="J345" s="3" t="str">
        <f>IF('Master List'!K345="", 'Master List'!J345, CONCATENATE('Master List'!J345, " / ", 'Master List'!K345))</f>
        <v>Community Sexual and Reproductive Health</v>
      </c>
      <c r="K345" s="3" t="str">
        <f>'Master List'!L345</f>
        <v>Dr Adam Tyler</v>
      </c>
      <c r="L345" s="3" t="str">
        <f>'Master List'!O345</f>
        <v>Glangwili General Hospital / Prince Philip Hospital</v>
      </c>
      <c r="M345" s="3" t="str">
        <f>VLOOKUP(L345, 'CWM &amp; Location'!B:D, 3, FALSE)</f>
        <v>Carmarthen / Llanelli</v>
      </c>
      <c r="N345" s="3" t="str">
        <f>IF('Master List'!Q345="", 'Master List'!P345, CONCATENATE('Master List'!P345, " / ", 'Master List'!Q345))</f>
        <v>Urology</v>
      </c>
      <c r="O345" s="3" t="str">
        <f>'Master List'!R345</f>
        <v>Mr Mahmoud Shafii</v>
      </c>
      <c r="P345" s="3" t="str">
        <f>'Master List'!U345</f>
        <v>Glangwili General Hospital</v>
      </c>
      <c r="Q345" s="3" t="str">
        <f>VLOOKUP(P345, 'CWM &amp; Location'!B:D, 3, FALSE)</f>
        <v>Carmarthen</v>
      </c>
      <c r="R345" s="3" t="str">
        <f>IF('Master List'!W345="", 'Master List'!V345, CONCATENATE('Master List'!V345, " / ", 'Master List'!W345))</f>
        <v>General (Internal) Medicine / Respiratory Medicine</v>
      </c>
      <c r="S345" s="3" t="str">
        <f>'Master List'!X345</f>
        <v>Dr Leanne Griffin</v>
      </c>
      <c r="T345" s="5" t="str">
        <f>IF('Master List'!AA345="", "", 'Master List'!AA345)</f>
        <v>Site To Be Confirmed</v>
      </c>
      <c r="U345" s="5" t="str">
        <f>IF(T345="", "", VLOOKUP(T345, 'CWM &amp; Location'!B:D, 3, FALSE))</f>
        <v>Site To Be Confirmed</v>
      </c>
      <c r="V345" s="5" t="str">
        <f>IF('Master List'!AB345="", "", 'Master List'!AB345)</f>
        <v>Specialty to be confirmed</v>
      </c>
      <c r="W345" s="5" t="str">
        <f>IF('Master List'!AC345="", "", 'Master List'!AC345)</f>
        <v>Supervisor to be confirmed</v>
      </c>
      <c r="X345" s="5" t="str">
        <f>IF('Master List'!AF345="", "Supervisor to be confirmed", 'Master List'!AF345)</f>
        <v>Supervisor to be confirmed</v>
      </c>
      <c r="Y345" s="3" t="str">
        <f>'Master List'!AI345</f>
        <v>Site to be confirmed</v>
      </c>
      <c r="Z345" s="3" t="str">
        <f>VLOOKUP(Y345, 'CWM &amp; Location'!B:D, 3, FALSE)</f>
        <v>Site To Be Confirmed</v>
      </c>
      <c r="AA345" s="3" t="str">
        <f>IF('Master List'!AK345="", 'Master List'!AJ345, CONCATENATE('Master List'!AJ345, " / ", 'Master List'!AK345))</f>
        <v>Specialty to be confirmed</v>
      </c>
      <c r="AB345" s="3" t="str">
        <f>'Master List'!AL345</f>
        <v>Supervisor to be confirmed</v>
      </c>
      <c r="AC345" s="3" t="str">
        <f>'Master List'!AO345</f>
        <v>Site to be confirmed</v>
      </c>
      <c r="AD345" s="5" t="str">
        <f>VLOOKUP(AC345, 'CWM &amp; Location'!B:D, 3, FALSE)</f>
        <v>Site To Be Confirmed</v>
      </c>
      <c r="AE345" s="3" t="str">
        <f>IF('Master List'!AQ345="", 'Master List'!AP345, CONCATENATE('Master List'!AP345, " / ", 'Master List'!AQ345))</f>
        <v>Specialty to be confirmed</v>
      </c>
      <c r="AF345" s="3" t="str">
        <f>'Master List'!AR345</f>
        <v>Supervisor to be confirmed</v>
      </c>
      <c r="AG345" s="3" t="str">
        <f>'Master List'!AU345</f>
        <v>Site to be confirmed</v>
      </c>
      <c r="AH345" s="3" t="str">
        <f>VLOOKUP(AG345, 'CWM &amp; Location'!B:D, 3, FALSE)</f>
        <v>Site To Be Confirmed</v>
      </c>
      <c r="AI345" s="3" t="str">
        <f>IF('Master List'!AW345="", 'Master List'!AV345, CONCATENATE('Master List'!AV345, " / ", 'Master List'!AW345))</f>
        <v>Specialty to be confirmed</v>
      </c>
      <c r="AJ345" s="3" t="str">
        <f>'Master List'!AX345</f>
        <v>Supervisor to be confirmed</v>
      </c>
      <c r="AK345" s="5" t="str">
        <f>IF('Master List'!BA345="", "", 'Master List'!BA345)</f>
        <v/>
      </c>
      <c r="AL345" s="5" t="str">
        <f>IF(AK345="", "", VLOOKUP(AK345, 'CWM &amp; Location'!B:D, 3, FALSE))</f>
        <v/>
      </c>
      <c r="AM345" s="5" t="str">
        <f>IF('Master List'!BB345="", "", 'Master List'!BB345)</f>
        <v/>
      </c>
      <c r="AN345" s="5" t="str">
        <f>IF('Master List'!BC345="", "", 'Master List'!BC345)</f>
        <v/>
      </c>
    </row>
    <row r="346" spans="1:40" ht="29.25" customHeight="1" x14ac:dyDescent="0.25">
      <c r="A346" s="3" t="str">
        <f>'Master List'!A346</f>
        <v>LIFT</v>
      </c>
      <c r="B346" s="3" t="str">
        <f>'Master List'!D346</f>
        <v>LFP/7A2E/115c</v>
      </c>
      <c r="C346" s="3" t="str">
        <f>'Master List'!E346</f>
        <v>WAL/FP/115c</v>
      </c>
      <c r="D346" s="4">
        <v>1</v>
      </c>
      <c r="E346" s="71" t="str">
        <f>CONCATENATE("F1: ",J346,", ",N346,", ",R346,IF(V346="","",", "),IF(V346="","",V346),IF(V346="",""," ("),IF(V346="","",'Master List'!B346),IF(V346="","",")")," | F2: ",AA346,", ",AE346,", ",AI346,IF(AM346="","",", "),IF(AM346="","",AM346),IF(AM346="",""," ("),IF(AM346="","",'Master List'!C346),IF(AM346="","",")"))</f>
        <v>F1: General (Internal) Medicine / Respiratory Medicine, Community Sexual and Reproductive Health, Urology, General Practice (LIFT) | F2: Specialty to be confirmed, Specialty to be confirmed, Specialty to be confirmed</v>
      </c>
      <c r="F346" s="5" t="str">
        <f>'Master List'!H346</f>
        <v>Hywel Dda University Health Board</v>
      </c>
      <c r="G346" s="5" t="str">
        <f>'Master List'!F346</f>
        <v>Dr Gareth Richards</v>
      </c>
      <c r="H346" s="3" t="str">
        <f>'Master List'!I346</f>
        <v>Glangwili General Hospital</v>
      </c>
      <c r="I346" s="3" t="str">
        <f>VLOOKUP(H346, 'CWM &amp; Location'!B:D, 3, FALSE)</f>
        <v>Carmarthen</v>
      </c>
      <c r="J346" s="3" t="str">
        <f>IF('Master List'!K346="", 'Master List'!J346, CONCATENATE('Master List'!J346, " / ", 'Master List'!K346))</f>
        <v>General (Internal) Medicine / Respiratory Medicine</v>
      </c>
      <c r="K346" s="3" t="str">
        <f>'Master List'!L346</f>
        <v>Dr Leanne Griffin</v>
      </c>
      <c r="L346" s="3" t="str">
        <f>'Master List'!O346</f>
        <v>Glangwili General Hospital / Local Clinics</v>
      </c>
      <c r="M346" s="3" t="str">
        <f>VLOOKUP(L346, 'CWM &amp; Location'!B:D, 3, FALSE)</f>
        <v>Carmarthen / Llanelli</v>
      </c>
      <c r="N346" s="3" t="str">
        <f>IF('Master List'!Q346="", 'Master List'!P346, CONCATENATE('Master List'!P346, " / ", 'Master List'!Q346))</f>
        <v>Community Sexual and Reproductive Health</v>
      </c>
      <c r="O346" s="3" t="str">
        <f>'Master List'!R346</f>
        <v>Dr Adam Tyler</v>
      </c>
      <c r="P346" s="3" t="str">
        <f>'Master List'!U346</f>
        <v>Glangwili General Hospital / Prince Philip Hospital</v>
      </c>
      <c r="Q346" s="3" t="str">
        <f>VLOOKUP(P346, 'CWM &amp; Location'!B:D, 3, FALSE)</f>
        <v>Carmarthen / Llanelli</v>
      </c>
      <c r="R346" s="3" t="str">
        <f>IF('Master List'!W346="", 'Master List'!V346, CONCATENATE('Master List'!V346, " / ", 'Master List'!W346))</f>
        <v>Urology</v>
      </c>
      <c r="S346" s="3" t="str">
        <f>'Master List'!X346</f>
        <v>Mr Mahmoud Shafii</v>
      </c>
      <c r="T346" s="5" t="str">
        <f>IF('Master List'!AA346="", "", 'Master List'!AA346)</f>
        <v>Meddygfa Teilo</v>
      </c>
      <c r="U346" s="5" t="str">
        <f>IF(T346="", "", VLOOKUP(T346, 'CWM &amp; Location'!B:D, 3, FALSE))</f>
        <v>Llandeilo</v>
      </c>
      <c r="V346" s="5" t="str">
        <f>IF('Master List'!AB346="", "", 'Master List'!AB346)</f>
        <v>General Practice</v>
      </c>
      <c r="W346" s="5" t="str">
        <f>IF('Master List'!AC346="", "", 'Master List'!AC346)</f>
        <v>Dr Gareth Richards</v>
      </c>
      <c r="X346" s="5" t="str">
        <f>IF('Master List'!AF346="", "Supervisor to be confirmed", 'Master List'!AF346)</f>
        <v>Supervisor to be confirmed</v>
      </c>
      <c r="Y346" s="3" t="str">
        <f>'Master List'!AI346</f>
        <v>Site to be confirmed</v>
      </c>
      <c r="Z346" s="3" t="str">
        <f>VLOOKUP(Y346, 'CWM &amp; Location'!B:D, 3, FALSE)</f>
        <v>Site To Be Confirmed</v>
      </c>
      <c r="AA346" s="3" t="str">
        <f>IF('Master List'!AK346="", 'Master List'!AJ346, CONCATENATE('Master List'!AJ346, " / ", 'Master List'!AK346))</f>
        <v>Specialty to be confirmed</v>
      </c>
      <c r="AB346" s="3" t="str">
        <f>'Master List'!AL346</f>
        <v>Supervisor to be confirmed</v>
      </c>
      <c r="AC346" s="3" t="str">
        <f>'Master List'!AO346</f>
        <v>Site to be confirmed</v>
      </c>
      <c r="AD346" s="5" t="str">
        <f>VLOOKUP(AC346, 'CWM &amp; Location'!B:D, 3, FALSE)</f>
        <v>Site To Be Confirmed</v>
      </c>
      <c r="AE346" s="3" t="str">
        <f>IF('Master List'!AQ346="", 'Master List'!AP346, CONCATENATE('Master List'!AP346, " / ", 'Master List'!AQ346))</f>
        <v>Specialty to be confirmed</v>
      </c>
      <c r="AF346" s="3" t="str">
        <f>'Master List'!AR346</f>
        <v>Supervisor to be confirmed</v>
      </c>
      <c r="AG346" s="3" t="str">
        <f>'Master List'!AU346</f>
        <v>Site to be confirmed</v>
      </c>
      <c r="AH346" s="3" t="str">
        <f>VLOOKUP(AG346, 'CWM &amp; Location'!B:D, 3, FALSE)</f>
        <v>Site To Be Confirmed</v>
      </c>
      <c r="AI346" s="3" t="str">
        <f>IF('Master List'!AW346="", 'Master List'!AV346, CONCATENATE('Master List'!AV346, " / ", 'Master List'!AW346))</f>
        <v>Specialty to be confirmed</v>
      </c>
      <c r="AJ346" s="3" t="str">
        <f>'Master List'!AX346</f>
        <v>Supervisor to be confirmed</v>
      </c>
      <c r="AK346" s="5" t="str">
        <f>IF('Master List'!BA346="", "", 'Master List'!BA346)</f>
        <v/>
      </c>
      <c r="AL346" s="5" t="str">
        <f>IF(AK346="", "", VLOOKUP(AK346, 'CWM &amp; Location'!B:D, 3, FALSE))</f>
        <v/>
      </c>
      <c r="AM346" s="5" t="str">
        <f>IF('Master List'!BB346="", "", 'Master List'!BB346)</f>
        <v/>
      </c>
      <c r="AN346" s="5" t="str">
        <f>IF('Master List'!BC346="", "", 'Master List'!BC346)</f>
        <v/>
      </c>
    </row>
    <row r="347" spans="1:40" ht="29.25" customHeight="1" x14ac:dyDescent="0.25">
      <c r="A347" s="3" t="str">
        <f>'Master List'!A347</f>
        <v>LIFT</v>
      </c>
      <c r="B347" s="3" t="str">
        <f>'Master List'!D347</f>
        <v>LFP/7A1W/116a</v>
      </c>
      <c r="C347" s="3" t="str">
        <f>'Master List'!E347</f>
        <v>WAL/FP/116a</v>
      </c>
      <c r="D347" s="4">
        <v>1</v>
      </c>
      <c r="E347" s="71" t="str">
        <f>CONCATENATE("F1: ",J347,", ",N347,", ",R347,IF(V347="","",", "),IF(V347="","",V347),IF(V347="",""," ("),IF(V347="","",'Master List'!B347),IF(V347="","",")")," | F2: ",AA347,", ",AE347,", ",AI347,IF(AM347="","",", "),IF(AM347="","",AM347),IF(AM347="",""," ("),IF(AM347="","",'Master List'!C347),IF(AM347="","",")"))</f>
        <v>F1: Geriatric Medicine, General (Internal) Medicine / Cardiology, Urology, Specialty to be confirmed (LIFT) | F2: Emergency Medicine, General Surgery / Colorectal Surgery, Anaesthetics</v>
      </c>
      <c r="F347" s="5" t="str">
        <f>'Master List'!H347</f>
        <v>Betsi Cadwaladr University Health Board</v>
      </c>
      <c r="G347" s="5" t="str">
        <f>'Master List'!F347</f>
        <v>Dr James Rigby</v>
      </c>
      <c r="H347" s="3" t="str">
        <f>'Master List'!I347</f>
        <v>Ysbyty Gwynedd</v>
      </c>
      <c r="I347" s="3" t="str">
        <f>VLOOKUP(H347, 'CWM &amp; Location'!B:D, 3, FALSE)</f>
        <v>Bangor</v>
      </c>
      <c r="J347" s="3" t="str">
        <f>IF('Master List'!K347="", 'Master List'!J347, CONCATENATE('Master List'!J347, " / ", 'Master List'!K347))</f>
        <v>Geriatric Medicine</v>
      </c>
      <c r="K347" s="3" t="str">
        <f>'Master List'!L347</f>
        <v xml:space="preserve">Dr Saleh Elghenzai </v>
      </c>
      <c r="L347" s="3" t="str">
        <f>'Master List'!O347</f>
        <v>Ysbyty Gwynedd</v>
      </c>
      <c r="M347" s="3" t="str">
        <f>VLOOKUP(L347, 'CWM &amp; Location'!B:D, 3, FALSE)</f>
        <v>Bangor</v>
      </c>
      <c r="N347" s="3" t="str">
        <f>IF('Master List'!Q347="", 'Master List'!P347, CONCATENATE('Master List'!P347, " / ", 'Master List'!Q347))</f>
        <v>General (Internal) Medicine / Cardiology</v>
      </c>
      <c r="O347" s="3" t="str">
        <f>'Master List'!R347</f>
        <v>Dr Abdul Azzu</v>
      </c>
      <c r="P347" s="3" t="str">
        <f>'Master List'!U347</f>
        <v>Ysbyty Gwynedd</v>
      </c>
      <c r="Q347" s="3" t="str">
        <f>VLOOKUP(P347, 'CWM &amp; Location'!B:D, 3, FALSE)</f>
        <v>Bangor</v>
      </c>
      <c r="R347" s="3" t="str">
        <f>IF('Master List'!W347="", 'Master List'!V347, CONCATENATE('Master List'!V347, " / ", 'Master List'!W347))</f>
        <v>Urology</v>
      </c>
      <c r="S347" s="3" t="str">
        <f>'Master List'!X347</f>
        <v xml:space="preserve">Mr Kyriacos Alexandrou </v>
      </c>
      <c r="T347" s="5" t="str">
        <f>IF('Master List'!AA347="", "", 'Master List'!AA347)</f>
        <v>Site To Be Confirmed</v>
      </c>
      <c r="U347" s="5" t="str">
        <f>IF(T347="", "", VLOOKUP(T347, 'CWM &amp; Location'!B:D, 3, FALSE))</f>
        <v>Site To Be Confirmed</v>
      </c>
      <c r="V347" s="5" t="str">
        <f>IF('Master List'!AB347="", "", 'Master List'!AB347)</f>
        <v>Specialty to be confirmed</v>
      </c>
      <c r="W347" s="5" t="str">
        <f>IF('Master List'!AC347="", "", 'Master List'!AC347)</f>
        <v>Supervisor to be confirmed</v>
      </c>
      <c r="X347" s="5" t="str">
        <f>IF('Master List'!AF347="", "Supervisor to be confirmed", 'Master List'!AF347)</f>
        <v>Dr Rob Perry</v>
      </c>
      <c r="Y347" s="3" t="str">
        <f>'Master List'!AI347</f>
        <v>Ysbyty Gwynedd</v>
      </c>
      <c r="Z347" s="3" t="str">
        <f>VLOOKUP(Y347, 'CWM &amp; Location'!B:D, 3, FALSE)</f>
        <v>Bangor</v>
      </c>
      <c r="AA347" s="3" t="str">
        <f>IF('Master List'!AK347="", 'Master List'!AJ347, CONCATENATE('Master List'!AJ347, " / ", 'Master List'!AK347))</f>
        <v>Emergency Medicine</v>
      </c>
      <c r="AB347" s="3" t="str">
        <f>'Master List'!AL347</f>
        <v>Dr Rob Perry</v>
      </c>
      <c r="AC347" s="3" t="str">
        <f>'Master List'!AO347</f>
        <v>Ysbyty Gwynedd</v>
      </c>
      <c r="AD347" s="5" t="str">
        <f>VLOOKUP(AC347, 'CWM &amp; Location'!B:D, 3, FALSE)</f>
        <v>Bangor</v>
      </c>
      <c r="AE347" s="3" t="str">
        <f>IF('Master List'!AQ347="", 'Master List'!AP347, CONCATENATE('Master List'!AP347, " / ", 'Master List'!AQ347))</f>
        <v>General Surgery / Colorectal Surgery</v>
      </c>
      <c r="AF347" s="3" t="str">
        <f>'Master List'!AR347</f>
        <v>Mr Nik Abdullah</v>
      </c>
      <c r="AG347" s="3" t="str">
        <f>'Master List'!AU347</f>
        <v>Ysbyty Gwynedd</v>
      </c>
      <c r="AH347" s="3" t="str">
        <f>VLOOKUP(AG347, 'CWM &amp; Location'!B:D, 3, FALSE)</f>
        <v>Bangor</v>
      </c>
      <c r="AI347" s="3" t="str">
        <f>IF('Master List'!AW347="", 'Master List'!AV347, CONCATENATE('Master List'!AV347, " / ", 'Master List'!AW347))</f>
        <v>Anaesthetics</v>
      </c>
      <c r="AJ347" s="3" t="str">
        <f>'Master List'!AX347</f>
        <v>Dr Stephan Clements</v>
      </c>
      <c r="AK347" s="5" t="str">
        <f>IF('Master List'!BA347="", "", 'Master List'!BA347)</f>
        <v/>
      </c>
      <c r="AL347" s="5" t="str">
        <f>IF(AK347="", "", VLOOKUP(AK347, 'CWM &amp; Location'!B:D, 3, FALSE))</f>
        <v/>
      </c>
      <c r="AM347" s="5" t="str">
        <f>IF('Master List'!BB347="", "", 'Master List'!BB347)</f>
        <v/>
      </c>
      <c r="AN347" s="5" t="str">
        <f>IF('Master List'!BC347="", "", 'Master List'!BC347)</f>
        <v/>
      </c>
    </row>
    <row r="348" spans="1:40" ht="29.25" customHeight="1" x14ac:dyDescent="0.25">
      <c r="A348" s="3" t="str">
        <f>'Master List'!A348</f>
        <v>LIFT</v>
      </c>
      <c r="B348" s="3" t="str">
        <f>'Master List'!D348</f>
        <v>LFP/7A1W/116b</v>
      </c>
      <c r="C348" s="3" t="str">
        <f>'Master List'!E348</f>
        <v>WAL/FP/116b</v>
      </c>
      <c r="D348" s="4">
        <v>1</v>
      </c>
      <c r="E348" s="71" t="str">
        <f>CONCATENATE("F1: ",J348,", ",N348,", ",R348,IF(V348="","",", "),IF(V348="","",V348),IF(V348="",""," ("),IF(V348="","",'Master List'!B348),IF(V348="","",")")," | F2: ",AA348,", ",AE348,", ",AI348,IF(AM348="","",", "),IF(AM348="","",AM348),IF(AM348="",""," ("),IF(AM348="","",'Master List'!C348),IF(AM348="","",")"))</f>
        <v>F1: Urology, Geriatric Medicine, General (Internal) Medicine / Cardiology, General Practice (LIFT) | F2: Anaesthetics, Emergency Medicine, General Surgery / Colorectal Surgery</v>
      </c>
      <c r="F348" s="5" t="str">
        <f>'Master List'!H348</f>
        <v>Betsi Cadwaladr University Health Board</v>
      </c>
      <c r="G348" s="5" t="str">
        <f>'Master List'!F348</f>
        <v>Dr Sioned Enlli</v>
      </c>
      <c r="H348" s="3" t="str">
        <f>'Master List'!I348</f>
        <v>Ysbyty Gwynedd</v>
      </c>
      <c r="I348" s="3" t="str">
        <f>VLOOKUP(H348, 'CWM &amp; Location'!B:D, 3, FALSE)</f>
        <v>Bangor</v>
      </c>
      <c r="J348" s="3" t="str">
        <f>IF('Master List'!K348="", 'Master List'!J348, CONCATENATE('Master List'!J348, " / ", 'Master List'!K348))</f>
        <v>Urology</v>
      </c>
      <c r="K348" s="3" t="str">
        <f>'Master List'!L348</f>
        <v xml:space="preserve">Mr Kyriacos Alexandrou </v>
      </c>
      <c r="L348" s="3" t="str">
        <f>'Master List'!O348</f>
        <v>Ysbyty Gwynedd</v>
      </c>
      <c r="M348" s="3" t="str">
        <f>VLOOKUP(L348, 'CWM &amp; Location'!B:D, 3, FALSE)</f>
        <v>Bangor</v>
      </c>
      <c r="N348" s="3" t="str">
        <f>IF('Master List'!Q348="", 'Master List'!P348, CONCATENATE('Master List'!P348, " / ", 'Master List'!Q348))</f>
        <v>Geriatric Medicine</v>
      </c>
      <c r="O348" s="3" t="str">
        <f>'Master List'!R348</f>
        <v xml:space="preserve">Dr Saleh Elghenzai </v>
      </c>
      <c r="P348" s="3" t="str">
        <f>'Master List'!U348</f>
        <v>Ysbyty Gwynedd</v>
      </c>
      <c r="Q348" s="3" t="str">
        <f>VLOOKUP(P348, 'CWM &amp; Location'!B:D, 3, FALSE)</f>
        <v>Bangor</v>
      </c>
      <c r="R348" s="3" t="str">
        <f>IF('Master List'!W348="", 'Master List'!V348, CONCATENATE('Master List'!V348, " / ", 'Master List'!W348))</f>
        <v>General (Internal) Medicine / Cardiology</v>
      </c>
      <c r="S348" s="3" t="str">
        <f>'Master List'!X348</f>
        <v>Dr Abdul Azzu</v>
      </c>
      <c r="T348" s="5" t="str">
        <f>IF('Master List'!AA348="", "", 'Master List'!AA348)</f>
        <v>Meddygfa Hafan Iechyd</v>
      </c>
      <c r="U348" s="5" t="str">
        <f>IF(T348="", "", VLOOKUP(T348, 'CWM &amp; Location'!B:D, 3, FALSE))</f>
        <v>Caernarfon</v>
      </c>
      <c r="V348" s="5" t="str">
        <f>IF('Master List'!AB348="", "", 'Master List'!AB348)</f>
        <v>General Practice</v>
      </c>
      <c r="W348" s="5" t="str">
        <f>IF('Master List'!AC348="", "", 'Master List'!AC348)</f>
        <v>Dr Sioned Enlli</v>
      </c>
      <c r="X348" s="5" t="str">
        <f>IF('Master List'!AF348="", "Supervisor to be confirmed", 'Master List'!AF348)</f>
        <v>Dr Stephan Clements</v>
      </c>
      <c r="Y348" s="3" t="str">
        <f>'Master List'!AI348</f>
        <v>Ysbyty Gwynedd</v>
      </c>
      <c r="Z348" s="3" t="str">
        <f>VLOOKUP(Y348, 'CWM &amp; Location'!B:D, 3, FALSE)</f>
        <v>Bangor</v>
      </c>
      <c r="AA348" s="3" t="str">
        <f>IF('Master List'!AK348="", 'Master List'!AJ348, CONCATENATE('Master List'!AJ348, " / ", 'Master List'!AK348))</f>
        <v>Anaesthetics</v>
      </c>
      <c r="AB348" s="3" t="str">
        <f>'Master List'!AL348</f>
        <v>Dr Stephan Clements</v>
      </c>
      <c r="AC348" s="3" t="str">
        <f>'Master List'!AO348</f>
        <v>Ysbyty Gwynedd</v>
      </c>
      <c r="AD348" s="5" t="str">
        <f>VLOOKUP(AC348, 'CWM &amp; Location'!B:D, 3, FALSE)</f>
        <v>Bangor</v>
      </c>
      <c r="AE348" s="3" t="str">
        <f>IF('Master List'!AQ348="", 'Master List'!AP348, CONCATENATE('Master List'!AP348, " / ", 'Master List'!AQ348))</f>
        <v>Emergency Medicine</v>
      </c>
      <c r="AF348" s="3" t="str">
        <f>'Master List'!AR348</f>
        <v>Dr Rob Perry</v>
      </c>
      <c r="AG348" s="3" t="str">
        <f>'Master List'!AU348</f>
        <v>Ysbyty Gwynedd</v>
      </c>
      <c r="AH348" s="3" t="str">
        <f>VLOOKUP(AG348, 'CWM &amp; Location'!B:D, 3, FALSE)</f>
        <v>Bangor</v>
      </c>
      <c r="AI348" s="3" t="str">
        <f>IF('Master List'!AW348="", 'Master List'!AV348, CONCATENATE('Master List'!AV348, " / ", 'Master List'!AW348))</f>
        <v>General Surgery / Colorectal Surgery</v>
      </c>
      <c r="AJ348" s="3" t="str">
        <f>'Master List'!AX348</f>
        <v>Mr Nik Abdullah</v>
      </c>
      <c r="AK348" s="5" t="str">
        <f>IF('Master List'!BA348="", "", 'Master List'!BA348)</f>
        <v/>
      </c>
      <c r="AL348" s="5" t="str">
        <f>IF(AK348="", "", VLOOKUP(AK348, 'CWM &amp; Location'!B:D, 3, FALSE))</f>
        <v/>
      </c>
      <c r="AM348" s="5" t="str">
        <f>IF('Master List'!BB348="", "", 'Master List'!BB348)</f>
        <v/>
      </c>
      <c r="AN348" s="5" t="str">
        <f>IF('Master List'!BC348="", "", 'Master List'!BC348)</f>
        <v/>
      </c>
    </row>
    <row r="349" spans="1:40" ht="29.25" customHeight="1" x14ac:dyDescent="0.25">
      <c r="A349" s="3" t="str">
        <f>'Master List'!A349</f>
        <v>LIFT</v>
      </c>
      <c r="B349" s="3" t="str">
        <f>'Master List'!D349</f>
        <v>LFP/7A1W/116c</v>
      </c>
      <c r="C349" s="3" t="str">
        <f>'Master List'!E349</f>
        <v>WAL/FP/116c</v>
      </c>
      <c r="D349" s="4">
        <v>1</v>
      </c>
      <c r="E349" s="71" t="str">
        <f>CONCATENATE("F1: ",J349,", ",N349,", ",R349,IF(V349="","",", "),IF(V349="","",V349),IF(V349="",""," ("),IF(V349="","",'Master List'!B349),IF(V349="","",")")," | F2: ",AA349,", ",AE349,", ",AI349,IF(AM349="","",", "),IF(AM349="","",AM349),IF(AM349="",""," ("),IF(AM349="","",'Master List'!C349),IF(AM349="","",")"))</f>
        <v>F1: General (Internal) Medicine / Cardiology, Urology, Geriatric Medicine, General Practice (LIFT) | F2: General Surgery / Colorectal Surgery, Anaesthetics, Emergency Medicine</v>
      </c>
      <c r="F349" s="5" t="str">
        <f>'Master List'!H349</f>
        <v>Betsi Cadwaladr University Health Board</v>
      </c>
      <c r="G349" s="5" t="str">
        <f>'Master List'!F349</f>
        <v>Dr Ceris Ap Gwilym</v>
      </c>
      <c r="H349" s="3" t="str">
        <f>'Master List'!I349</f>
        <v>Ysbyty Gwynedd</v>
      </c>
      <c r="I349" s="3" t="str">
        <f>VLOOKUP(H349, 'CWM &amp; Location'!B:D, 3, FALSE)</f>
        <v>Bangor</v>
      </c>
      <c r="J349" s="3" t="str">
        <f>IF('Master List'!K349="", 'Master List'!J349, CONCATENATE('Master List'!J349, " / ", 'Master List'!K349))</f>
        <v>General (Internal) Medicine / Cardiology</v>
      </c>
      <c r="K349" s="3" t="str">
        <f>'Master List'!L349</f>
        <v>Dr Abdul Azzu</v>
      </c>
      <c r="L349" s="3" t="str">
        <f>'Master List'!O349</f>
        <v>Ysbyty Gwynedd</v>
      </c>
      <c r="M349" s="3" t="str">
        <f>VLOOKUP(L349, 'CWM &amp; Location'!B:D, 3, FALSE)</f>
        <v>Bangor</v>
      </c>
      <c r="N349" s="3" t="str">
        <f>IF('Master List'!Q349="", 'Master List'!P349, CONCATENATE('Master List'!P349, " / ", 'Master List'!Q349))</f>
        <v>Urology</v>
      </c>
      <c r="O349" s="3" t="str">
        <f>'Master List'!R349</f>
        <v xml:space="preserve">Mr Kyriacos Alexandrou </v>
      </c>
      <c r="P349" s="3" t="str">
        <f>'Master List'!U349</f>
        <v>Ysbyty Gwynedd</v>
      </c>
      <c r="Q349" s="3" t="str">
        <f>VLOOKUP(P349, 'CWM &amp; Location'!B:D, 3, FALSE)</f>
        <v>Bangor</v>
      </c>
      <c r="R349" s="3" t="str">
        <f>IF('Master List'!W349="", 'Master List'!V349, CONCATENATE('Master List'!V349, " / ", 'Master List'!W349))</f>
        <v>Geriatric Medicine</v>
      </c>
      <c r="S349" s="3" t="str">
        <f>'Master List'!X349</f>
        <v xml:space="preserve">Dr Saleh Elghenzai </v>
      </c>
      <c r="T349" s="5" t="str">
        <f>IF('Master List'!AA349="", "", 'Master List'!AA349)</f>
        <v>Canolfan Feddygol Yr Hen</v>
      </c>
      <c r="U349" s="5" t="str">
        <f>IF(T349="", "", VLOOKUP(T349, 'CWM &amp; Location'!B:D, 3, FALSE))</f>
        <v>Bethesda</v>
      </c>
      <c r="V349" s="5" t="str">
        <f>IF('Master List'!AB349="", "", 'Master List'!AB349)</f>
        <v>General Practice</v>
      </c>
      <c r="W349" s="5" t="str">
        <f>IF('Master List'!AC349="", "", 'Master List'!AC349)</f>
        <v>Dr Ceris Ap Gwilym</v>
      </c>
      <c r="X349" s="5" t="str">
        <f>IF('Master List'!AF349="", "Supervisor to be confirmed", 'Master List'!AF349)</f>
        <v>Mr Nik Abdullah</v>
      </c>
      <c r="Y349" s="3" t="str">
        <f>'Master List'!AI349</f>
        <v>Ysbyty Gwynedd</v>
      </c>
      <c r="Z349" s="3" t="str">
        <f>VLOOKUP(Y349, 'CWM &amp; Location'!B:D, 3, FALSE)</f>
        <v>Bangor</v>
      </c>
      <c r="AA349" s="3" t="str">
        <f>IF('Master List'!AK349="", 'Master List'!AJ349, CONCATENATE('Master List'!AJ349, " / ", 'Master List'!AK349))</f>
        <v>General Surgery / Colorectal Surgery</v>
      </c>
      <c r="AB349" s="3" t="str">
        <f>'Master List'!AL349</f>
        <v>Mr Nik Abdullah</v>
      </c>
      <c r="AC349" s="3" t="str">
        <f>'Master List'!AO349</f>
        <v>Ysbyty Gwynedd</v>
      </c>
      <c r="AD349" s="5" t="str">
        <f>VLOOKUP(AC349, 'CWM &amp; Location'!B:D, 3, FALSE)</f>
        <v>Bangor</v>
      </c>
      <c r="AE349" s="3" t="str">
        <f>IF('Master List'!AQ349="", 'Master List'!AP349, CONCATENATE('Master List'!AP349, " / ", 'Master List'!AQ349))</f>
        <v>Anaesthetics</v>
      </c>
      <c r="AF349" s="3" t="str">
        <f>'Master List'!AR349</f>
        <v>Dr Stephan Clements</v>
      </c>
      <c r="AG349" s="3" t="str">
        <f>'Master List'!AU349</f>
        <v>Ysbyty Gwynedd</v>
      </c>
      <c r="AH349" s="3" t="str">
        <f>VLOOKUP(AG349, 'CWM &amp; Location'!B:D, 3, FALSE)</f>
        <v>Bangor</v>
      </c>
      <c r="AI349" s="3" t="str">
        <f>IF('Master List'!AW349="", 'Master List'!AV349, CONCATENATE('Master List'!AV349, " / ", 'Master List'!AW349))</f>
        <v>Emergency Medicine</v>
      </c>
      <c r="AJ349" s="3" t="str">
        <f>'Master List'!AX349</f>
        <v>Dr Rob Perry</v>
      </c>
      <c r="AK349" s="5" t="str">
        <f>IF('Master List'!BA349="", "", 'Master List'!BA349)</f>
        <v/>
      </c>
      <c r="AL349" s="5" t="str">
        <f>IF(AK349="", "", VLOOKUP(AK349, 'CWM &amp; Location'!B:D, 3, FALSE))</f>
        <v/>
      </c>
      <c r="AM349" s="5" t="str">
        <f>IF('Master List'!BB349="", "", 'Master List'!BB349)</f>
        <v/>
      </c>
      <c r="AN349" s="5" t="str">
        <f>IF('Master List'!BC349="", "", 'Master List'!BC349)</f>
        <v/>
      </c>
    </row>
    <row r="350" spans="1:40" ht="29.25" customHeight="1" x14ac:dyDescent="0.25">
      <c r="A350" s="3" t="str">
        <f>'Master List'!A350</f>
        <v>LIFT</v>
      </c>
      <c r="B350" s="3" t="str">
        <f>'Master List'!D350</f>
        <v>LFP/7A5S/117a</v>
      </c>
      <c r="C350" s="3" t="str">
        <f>'Master List'!E350</f>
        <v>WAL/FP/117a</v>
      </c>
      <c r="D350" s="4">
        <v>1</v>
      </c>
      <c r="E350" s="71" t="str">
        <f>CONCATENATE("F1: ",J350,", ",N350,", ",R350,IF(V350="","",", "),IF(V350="","",V350),IF(V350="",""," ("),IF(V350="","",'Master List'!B350),IF(V350="","",")")," | F2: ",AA350,", ",AE350,", ",AI350,IF(AM350="","",", "),IF(AM350="","",AM350),IF(AM350="",""," ("),IF(AM350="","",'Master List'!C350),IF(AM350="","",")"))</f>
        <v>F1: Acute Internal Medicine, Urology, Anaesthetics, General Practice (LIFT) | F2: General (Internal) Medicine / Acute Internal Medicine, Otolaryngology, Specialty to be confirmed</v>
      </c>
      <c r="F350" s="5" t="str">
        <f>'Master List'!H350</f>
        <v>Cwm Taf Morgannwg Local University Health Board</v>
      </c>
      <c r="G350" s="5" t="str">
        <f>'Master List'!F350</f>
        <v>Dr Kyle Yanez</v>
      </c>
      <c r="H350" s="3" t="str">
        <f>'Master List'!I350</f>
        <v>Royal Glamorgan Hospital</v>
      </c>
      <c r="I350" s="3" t="str">
        <f>VLOOKUP(H350, 'CWM &amp; Location'!B:D, 3, FALSE)</f>
        <v>Pontyclun</v>
      </c>
      <c r="J350" s="3" t="str">
        <f>IF('Master List'!K350="", 'Master List'!J350, CONCATENATE('Master List'!J350, " / ", 'Master List'!K350))</f>
        <v>Acute Internal Medicine</v>
      </c>
      <c r="K350" s="3" t="str">
        <f>'Master List'!L350</f>
        <v>Dr Leslie Ala</v>
      </c>
      <c r="L350" s="3" t="str">
        <f>'Master List'!O350</f>
        <v>Royal Glamorgan Hospital</v>
      </c>
      <c r="M350" s="3" t="str">
        <f>VLOOKUP(L350, 'CWM &amp; Location'!B:D, 3, FALSE)</f>
        <v>Pontyclun</v>
      </c>
      <c r="N350" s="3" t="str">
        <f>IF('Master List'!Q350="", 'Master List'!P350, CONCATENATE('Master List'!P350, " / ", 'Master List'!Q350))</f>
        <v>Urology</v>
      </c>
      <c r="O350" s="3" t="str">
        <f>'Master List'!R350</f>
        <v>Mr Tim Appanna</v>
      </c>
      <c r="P350" s="3" t="str">
        <f>'Master List'!U350</f>
        <v>Royal Glamorgan Hospital</v>
      </c>
      <c r="Q350" s="3" t="str">
        <f>VLOOKUP(P350, 'CWM &amp; Location'!B:D, 3, FALSE)</f>
        <v>Pontyclun</v>
      </c>
      <c r="R350" s="3" t="str">
        <f>IF('Master List'!W350="", 'Master List'!V350, CONCATENATE('Master List'!V350, " / ", 'Master List'!W350))</f>
        <v>Anaesthetics</v>
      </c>
      <c r="S350" s="3" t="str">
        <f>'Master List'!X350</f>
        <v xml:space="preserve">Dr Peter Fitzgerald </v>
      </c>
      <c r="T350" s="5" t="str">
        <f>IF('Master List'!AA350="", "", 'Master List'!AA350)</f>
        <v>Penygraig Surgery</v>
      </c>
      <c r="U350" s="5" t="str">
        <f>IF(T350="", "", VLOOKUP(T350, 'CWM &amp; Location'!B:D, 3, FALSE))</f>
        <v>Penygraig</v>
      </c>
      <c r="V350" s="5" t="str">
        <f>IF('Master List'!AB350="", "", 'Master List'!AB350)</f>
        <v>General Practice</v>
      </c>
      <c r="W350" s="5" t="str">
        <f>IF('Master List'!AC350="", "", 'Master List'!AC350)</f>
        <v>Dr Kyle Yanez</v>
      </c>
      <c r="X350" s="5" t="str">
        <f>IF('Master List'!AF350="", "Supervisor to be confirmed", 'Master List'!AF350)</f>
        <v>Dr Christopher Hodcroft</v>
      </c>
      <c r="Y350" s="3" t="str">
        <f>'Master List'!AI350</f>
        <v>Royal Glamorgan Hospital</v>
      </c>
      <c r="Z350" s="3" t="str">
        <f>VLOOKUP(Y350, 'CWM &amp; Location'!B:D, 3, FALSE)</f>
        <v>Pontyclun</v>
      </c>
      <c r="AA350" s="3" t="str">
        <f>IF('Master List'!AK350="", 'Master List'!AJ350, CONCATENATE('Master List'!AJ350, " / ", 'Master List'!AK350))</f>
        <v>General (Internal) Medicine / Acute Internal Medicine</v>
      </c>
      <c r="AB350" s="3" t="str">
        <f>'Master List'!AL350</f>
        <v>Dr Christopher Hodcroft</v>
      </c>
      <c r="AC350" s="3" t="str">
        <f>'Master List'!AO350</f>
        <v>Royal Glamorgan Hospital</v>
      </c>
      <c r="AD350" s="5" t="str">
        <f>VLOOKUP(AC350, 'CWM &amp; Location'!B:D, 3, FALSE)</f>
        <v>Pontyclun</v>
      </c>
      <c r="AE350" s="3" t="str">
        <f>IF('Master List'!AQ350="", 'Master List'!AP350, CONCATENATE('Master List'!AP350, " / ", 'Master List'!AQ350))</f>
        <v>Otolaryngology</v>
      </c>
      <c r="AF350" s="3" t="str">
        <f>'Master List'!AR350</f>
        <v>Mr Huw Williams</v>
      </c>
      <c r="AG350" s="3" t="str">
        <f>'Master List'!AU350</f>
        <v>Site to be confirmed</v>
      </c>
      <c r="AH350" s="3" t="str">
        <f>VLOOKUP(AG350, 'CWM &amp; Location'!B:D, 3, FALSE)</f>
        <v>Site To Be Confirmed</v>
      </c>
      <c r="AI350" s="3" t="str">
        <f>IF('Master List'!AW350="", 'Master List'!AV350, CONCATENATE('Master List'!AV350, " / ", 'Master List'!AW350))</f>
        <v>Specialty to be confirmed</v>
      </c>
      <c r="AJ350" s="3" t="str">
        <f>'Master List'!AX350</f>
        <v>Supervisor to be confirmed</v>
      </c>
      <c r="AK350" s="5" t="str">
        <f>IF('Master List'!BA350="", "", 'Master List'!BA350)</f>
        <v/>
      </c>
      <c r="AL350" s="5" t="str">
        <f>IF(AK350="", "", VLOOKUP(AK350, 'CWM &amp; Location'!B:D, 3, FALSE))</f>
        <v/>
      </c>
      <c r="AM350" s="5" t="str">
        <f>IF('Master List'!BB350="", "", 'Master List'!BB350)</f>
        <v/>
      </c>
      <c r="AN350" s="5" t="str">
        <f>IF('Master List'!BC350="", "", 'Master List'!BC350)</f>
        <v/>
      </c>
    </row>
    <row r="351" spans="1:40" ht="29.25" customHeight="1" x14ac:dyDescent="0.25">
      <c r="A351" s="3" t="str">
        <f>'Master List'!A351</f>
        <v>LIFT</v>
      </c>
      <c r="B351" s="3" t="str">
        <f>'Master List'!D351</f>
        <v>LFP/7A5S/117b</v>
      </c>
      <c r="C351" s="3" t="str">
        <f>'Master List'!E351</f>
        <v>WAL/FP/117b</v>
      </c>
      <c r="D351" s="4">
        <v>1</v>
      </c>
      <c r="E351" s="71" t="str">
        <f>CONCATENATE("F1: ",J351,", ",N351,", ",R351,IF(V351="","",", "),IF(V351="","",V351),IF(V351="",""," ("),IF(V351="","",'Master List'!B351),IF(V351="","",")")," | F2: ",AA351,", ",AE351,", ",AI351,IF(AM351="","",", "),IF(AM351="","",AM351),IF(AM351="",""," ("),IF(AM351="","",'Master List'!C351),IF(AM351="","",")"))</f>
        <v>F1: Anaesthetics, Acute Internal Medicine, Urology, General Practice (LIFT) | F2: Specialty to be confirmed, General (Internal) Medicine / Acute Internal Medicine, Otolaryngology</v>
      </c>
      <c r="F351" s="5" t="str">
        <f>'Master List'!H351</f>
        <v>Cwm Taf Morgannwg Local University Health Board</v>
      </c>
      <c r="G351" s="5" t="str">
        <f>'Master List'!F351</f>
        <v>Dr Ian O'Sullivan</v>
      </c>
      <c r="H351" s="3" t="str">
        <f>'Master List'!I351</f>
        <v>Royal Glamorgan Hospital</v>
      </c>
      <c r="I351" s="3" t="str">
        <f>VLOOKUP(H351, 'CWM &amp; Location'!B:D, 3, FALSE)</f>
        <v>Pontyclun</v>
      </c>
      <c r="J351" s="3" t="str">
        <f>IF('Master List'!K351="", 'Master List'!J351, CONCATENATE('Master List'!J351, " / ", 'Master List'!K351))</f>
        <v>Anaesthetics</v>
      </c>
      <c r="K351" s="3" t="str">
        <f>'Master List'!L351</f>
        <v xml:space="preserve">Dr Peter Fitzgerald </v>
      </c>
      <c r="L351" s="3" t="str">
        <f>'Master List'!O351</f>
        <v>Royal Glamorgan Hospital</v>
      </c>
      <c r="M351" s="3" t="str">
        <f>VLOOKUP(L351, 'CWM &amp; Location'!B:D, 3, FALSE)</f>
        <v>Pontyclun</v>
      </c>
      <c r="N351" s="3" t="str">
        <f>IF('Master List'!Q351="", 'Master List'!P351, CONCATENATE('Master List'!P351, " / ", 'Master List'!Q351))</f>
        <v>Acute Internal Medicine</v>
      </c>
      <c r="O351" s="3" t="str">
        <f>'Master List'!R351</f>
        <v>Dr Leslie Ala</v>
      </c>
      <c r="P351" s="3" t="str">
        <f>'Master List'!U351</f>
        <v>Royal Glamorgan Hospital</v>
      </c>
      <c r="Q351" s="3" t="str">
        <f>VLOOKUP(P351, 'CWM &amp; Location'!B:D, 3, FALSE)</f>
        <v>Pontyclun</v>
      </c>
      <c r="R351" s="3" t="str">
        <f>IF('Master List'!W351="", 'Master List'!V351, CONCATENATE('Master List'!V351, " / ", 'Master List'!W351))</f>
        <v>Urology</v>
      </c>
      <c r="S351" s="3" t="str">
        <f>'Master List'!X351</f>
        <v>Mr Tim Appanna</v>
      </c>
      <c r="T351" s="5" t="str">
        <f>IF('Master List'!AA351="", "", 'Master List'!AA351)</f>
        <v>Pontnewydd Medical Centre</v>
      </c>
      <c r="U351" s="5" t="str">
        <f>IF(T351="", "", VLOOKUP(T351, 'CWM &amp; Location'!B:D, 3, FALSE))</f>
        <v>Porth</v>
      </c>
      <c r="V351" s="5" t="str">
        <f>IF('Master List'!AB351="", "", 'Master List'!AB351)</f>
        <v>General Practice</v>
      </c>
      <c r="W351" s="5" t="str">
        <f>IF('Master List'!AC351="", "", 'Master List'!AC351)</f>
        <v>Dr Ian O'Sullivan</v>
      </c>
      <c r="X351" s="5" t="str">
        <f>IF('Master List'!AF351="", "Supervisor to be confirmed", 'Master List'!AF351)</f>
        <v>Supervisor to be confirmed</v>
      </c>
      <c r="Y351" s="3" t="str">
        <f>'Master List'!AI351</f>
        <v>Site to be confirmed</v>
      </c>
      <c r="Z351" s="3" t="str">
        <f>VLOOKUP(Y351, 'CWM &amp; Location'!B:D, 3, FALSE)</f>
        <v>Site To Be Confirmed</v>
      </c>
      <c r="AA351" s="3" t="str">
        <f>IF('Master List'!AK351="", 'Master List'!AJ351, CONCATENATE('Master List'!AJ351, " / ", 'Master List'!AK351))</f>
        <v>Specialty to be confirmed</v>
      </c>
      <c r="AB351" s="3" t="str">
        <f>'Master List'!AL351</f>
        <v>Supervisor to be confirmed</v>
      </c>
      <c r="AC351" s="3" t="str">
        <f>'Master List'!AO351</f>
        <v>Royal Glamorgan Hospital</v>
      </c>
      <c r="AD351" s="5" t="str">
        <f>VLOOKUP(AC351, 'CWM &amp; Location'!B:D, 3, FALSE)</f>
        <v>Pontyclun</v>
      </c>
      <c r="AE351" s="3" t="str">
        <f>IF('Master List'!AQ351="", 'Master List'!AP351, CONCATENATE('Master List'!AP351, " / ", 'Master List'!AQ351))</f>
        <v>General (Internal) Medicine / Acute Internal Medicine</v>
      </c>
      <c r="AF351" s="3" t="str">
        <f>'Master List'!AR351</f>
        <v>Dr Christopher Hodcroft</v>
      </c>
      <c r="AG351" s="3" t="str">
        <f>'Master List'!AU351</f>
        <v>Royal Glamorgan Hospital</v>
      </c>
      <c r="AH351" s="3" t="str">
        <f>VLOOKUP(AG351, 'CWM &amp; Location'!B:D, 3, FALSE)</f>
        <v>Pontyclun</v>
      </c>
      <c r="AI351" s="3" t="str">
        <f>IF('Master List'!AW351="", 'Master List'!AV351, CONCATENATE('Master List'!AV351, " / ", 'Master List'!AW351))</f>
        <v>Otolaryngology</v>
      </c>
      <c r="AJ351" s="3" t="str">
        <f>'Master List'!AX351</f>
        <v>Mr Huw Williams</v>
      </c>
      <c r="AK351" s="5" t="str">
        <f>IF('Master List'!BA351="", "", 'Master List'!BA351)</f>
        <v/>
      </c>
      <c r="AL351" s="5" t="str">
        <f>IF(AK351="", "", VLOOKUP(AK351, 'CWM &amp; Location'!B:D, 3, FALSE))</f>
        <v/>
      </c>
      <c r="AM351" s="5" t="str">
        <f>IF('Master List'!BB351="", "", 'Master List'!BB351)</f>
        <v/>
      </c>
      <c r="AN351" s="5" t="str">
        <f>IF('Master List'!BC351="", "", 'Master List'!BC351)</f>
        <v/>
      </c>
    </row>
    <row r="352" spans="1:40" ht="29.25" customHeight="1" x14ac:dyDescent="0.25">
      <c r="A352" s="3" t="str">
        <f>'Master List'!A352</f>
        <v>LIFT</v>
      </c>
      <c r="B352" s="3" t="str">
        <f>'Master List'!D352</f>
        <v>LFP/7A5S/117c</v>
      </c>
      <c r="C352" s="3" t="str">
        <f>'Master List'!E352</f>
        <v>WAL/FP/117c</v>
      </c>
      <c r="D352" s="4">
        <v>1</v>
      </c>
      <c r="E352" s="71" t="str">
        <f>CONCATENATE("F1: ",J352,", ",N352,", ",R352,IF(V352="","",", "),IF(V352="","",V352),IF(V352="",""," ("),IF(V352="","",'Master List'!B352),IF(V352="","",")")," | F2: ",AA352,", ",AE352,", ",AI352,IF(AM352="","",", "),IF(AM352="","",AM352),IF(AM352="",""," ("),IF(AM352="","",'Master List'!C352),IF(AM352="","",")"))</f>
        <v>F1: Urology, Anaesthetics, Acute Internal Medicine, General Practice (LIFT) | F2: Otolaryngology, Specialty to be confirmed, General (Internal) Medicine / Acute Internal Medicine</v>
      </c>
      <c r="F352" s="5" t="str">
        <f>'Master List'!H352</f>
        <v>Cwm Taf Morgannwg Local University Health Board</v>
      </c>
      <c r="G352" s="5" t="str">
        <f>'Master List'!F352</f>
        <v>Supervisor to be confirmed</v>
      </c>
      <c r="H352" s="3" t="str">
        <f>'Master List'!I352</f>
        <v>Royal Glamorgan Hospital</v>
      </c>
      <c r="I352" s="3" t="str">
        <f>VLOOKUP(H352, 'CWM &amp; Location'!B:D, 3, FALSE)</f>
        <v>Pontyclun</v>
      </c>
      <c r="J352" s="3" t="str">
        <f>IF('Master List'!K352="", 'Master List'!J352, CONCATENATE('Master List'!J352, " / ", 'Master List'!K352))</f>
        <v>Urology</v>
      </c>
      <c r="K352" s="3" t="str">
        <f>'Master List'!L352</f>
        <v>Mr Tim Appanna</v>
      </c>
      <c r="L352" s="3" t="str">
        <f>'Master List'!O352</f>
        <v>Royal Glamorgan Hospital</v>
      </c>
      <c r="M352" s="3" t="str">
        <f>VLOOKUP(L352, 'CWM &amp; Location'!B:D, 3, FALSE)</f>
        <v>Pontyclun</v>
      </c>
      <c r="N352" s="3" t="str">
        <f>IF('Master List'!Q352="", 'Master List'!P352, CONCATENATE('Master List'!P352, " / ", 'Master List'!Q352))</f>
        <v>Anaesthetics</v>
      </c>
      <c r="O352" s="3" t="str">
        <f>'Master List'!R352</f>
        <v xml:space="preserve">Dr Peter Fitzgerald </v>
      </c>
      <c r="P352" s="3" t="str">
        <f>'Master List'!U352</f>
        <v>Royal Glamorgan Hospital</v>
      </c>
      <c r="Q352" s="3" t="str">
        <f>VLOOKUP(P352, 'CWM &amp; Location'!B:D, 3, FALSE)</f>
        <v>Pontyclun</v>
      </c>
      <c r="R352" s="3" t="str">
        <f>IF('Master List'!W352="", 'Master List'!V352, CONCATENATE('Master List'!V352, " / ", 'Master List'!W352))</f>
        <v>Acute Internal Medicine</v>
      </c>
      <c r="S352" s="3" t="str">
        <f>'Master List'!X352</f>
        <v>Dr Leslie Ala</v>
      </c>
      <c r="T352" s="5" t="str">
        <f>IF('Master List'!AA352="", "", 'Master List'!AA352)</f>
        <v>Pontnewydd Medical Centre</v>
      </c>
      <c r="U352" s="5" t="str">
        <f>IF(T352="", "", VLOOKUP(T352, 'CWM &amp; Location'!B:D, 3, FALSE))</f>
        <v>Porth</v>
      </c>
      <c r="V352" s="5" t="str">
        <f>IF('Master List'!AB352="", "", 'Master List'!AB352)</f>
        <v>General Practice</v>
      </c>
      <c r="W352" s="5" t="str">
        <f>IF('Master List'!AC352="", "", 'Master List'!AC352)</f>
        <v>Supervisor to be confirmed</v>
      </c>
      <c r="X352" s="5" t="str">
        <f>IF('Master List'!AF352="", "Supervisor to be confirmed", 'Master List'!AF352)</f>
        <v>Mr Huw Williams</v>
      </c>
      <c r="Y352" s="3" t="str">
        <f>'Master List'!AI352</f>
        <v>Royal Glamorgan Hospital</v>
      </c>
      <c r="Z352" s="3" t="str">
        <f>VLOOKUP(Y352, 'CWM &amp; Location'!B:D, 3, FALSE)</f>
        <v>Pontyclun</v>
      </c>
      <c r="AA352" s="3" t="str">
        <f>IF('Master List'!AK352="", 'Master List'!AJ352, CONCATENATE('Master List'!AJ352, " / ", 'Master List'!AK352))</f>
        <v>Otolaryngology</v>
      </c>
      <c r="AB352" s="3" t="str">
        <f>'Master List'!AL352</f>
        <v>Mr Huw Williams</v>
      </c>
      <c r="AC352" s="3" t="str">
        <f>'Master List'!AO352</f>
        <v>Site to be confirmed</v>
      </c>
      <c r="AD352" s="5" t="str">
        <f>VLOOKUP(AC352, 'CWM &amp; Location'!B:D, 3, FALSE)</f>
        <v>Site To Be Confirmed</v>
      </c>
      <c r="AE352" s="3" t="str">
        <f>IF('Master List'!AQ352="", 'Master List'!AP352, CONCATENATE('Master List'!AP352, " / ", 'Master List'!AQ352))</f>
        <v>Specialty to be confirmed</v>
      </c>
      <c r="AF352" s="3" t="str">
        <f>'Master List'!AR352</f>
        <v>Supervisor to be confirmed</v>
      </c>
      <c r="AG352" s="3" t="str">
        <f>'Master List'!AU352</f>
        <v>Royal Glamorgan Hospital</v>
      </c>
      <c r="AH352" s="3" t="str">
        <f>VLOOKUP(AG352, 'CWM &amp; Location'!B:D, 3, FALSE)</f>
        <v>Pontyclun</v>
      </c>
      <c r="AI352" s="3" t="str">
        <f>IF('Master List'!AW352="", 'Master List'!AV352, CONCATENATE('Master List'!AV352, " / ", 'Master List'!AW352))</f>
        <v>General (Internal) Medicine / Acute Internal Medicine</v>
      </c>
      <c r="AJ352" s="3" t="str">
        <f>'Master List'!AX352</f>
        <v>Dr Christopher Hodcroft</v>
      </c>
      <c r="AK352" s="5" t="str">
        <f>IF('Master List'!BA352="", "", 'Master List'!BA352)</f>
        <v/>
      </c>
      <c r="AL352" s="5" t="str">
        <f>IF(AK352="", "", VLOOKUP(AK352, 'CWM &amp; Location'!B:D, 3, FALSE))</f>
        <v/>
      </c>
      <c r="AM352" s="5" t="str">
        <f>IF('Master List'!BB352="", "", 'Master List'!BB352)</f>
        <v/>
      </c>
      <c r="AN352" s="5" t="str">
        <f>IF('Master List'!BC352="", "", 'Master List'!BC352)</f>
        <v/>
      </c>
    </row>
    <row r="353" spans="1:40" ht="29.25" customHeight="1" x14ac:dyDescent="0.25">
      <c r="A353" s="3" t="str">
        <f>'Master List'!A353</f>
        <v>LIFT</v>
      </c>
      <c r="B353" s="3" t="str">
        <f>'Master List'!D353</f>
        <v>LFP/7A1E/118a</v>
      </c>
      <c r="C353" s="3" t="str">
        <f>'Master List'!E353</f>
        <v>WAL/FP/118a</v>
      </c>
      <c r="D353" s="4">
        <v>1</v>
      </c>
      <c r="E353" s="71" t="str">
        <f>CONCATENATE("F1: ",J353,", ",N353,", ",R353,IF(V353="","",", "),IF(V353="","",V353),IF(V353="",""," ("),IF(V353="","",'Master List'!B353),IF(V353="","",")")," | F2: ",AA353,", ",AE353,", ",AI353,IF(AM353="","",", "),IF(AM353="","",AM353),IF(AM353="",""," ("),IF(AM353="","",'Master List'!C353),IF(AM353="","",")"))</f>
        <v>F1: General (Internal) Medicine / Respiratory Medicine, General Surgery / Colorectal Surgery, Paediatrics, General Practice (LIFT) | F2: Geriatric Medicine, Trauma and Orthopaedic Surgery, Urology</v>
      </c>
      <c r="F353" s="5" t="str">
        <f>'Master List'!H353</f>
        <v>Betsi Cadwaladr University Health Board</v>
      </c>
      <c r="G353" s="5" t="str">
        <f>'Master List'!F353</f>
        <v>Dr Stephanie Jenkins</v>
      </c>
      <c r="H353" s="3" t="str">
        <f>'Master List'!I353</f>
        <v>Wrexham Maelor Hospital</v>
      </c>
      <c r="I353" s="3" t="str">
        <f>VLOOKUP(H353, 'CWM &amp; Location'!B:D, 3, FALSE)</f>
        <v>Wrexham</v>
      </c>
      <c r="J353" s="3" t="str">
        <f>IF('Master List'!K353="", 'Master List'!J353, CONCATENATE('Master List'!J353, " / ", 'Master List'!K353))</f>
        <v>General (Internal) Medicine / Respiratory Medicine</v>
      </c>
      <c r="K353" s="3" t="str">
        <f>'Master List'!L353</f>
        <v>Dr Stephen Kelly</v>
      </c>
      <c r="L353" s="3" t="str">
        <f>'Master List'!O353</f>
        <v>Wrexham Maelor Hospital</v>
      </c>
      <c r="M353" s="3" t="str">
        <f>VLOOKUP(L353, 'CWM &amp; Location'!B:D, 3, FALSE)</f>
        <v>Wrexham</v>
      </c>
      <c r="N353" s="3" t="str">
        <f>IF('Master List'!Q353="", 'Master List'!P353, CONCATENATE('Master List'!P353, " / ", 'Master List'!Q353))</f>
        <v>General Surgery / Colorectal Surgery</v>
      </c>
      <c r="O353" s="3" t="str">
        <f>'Master List'!R353</f>
        <v>Dr Christopher Battersby</v>
      </c>
      <c r="P353" s="3" t="str">
        <f>'Master List'!U353</f>
        <v>Wrexham Maelor Hospital</v>
      </c>
      <c r="Q353" s="3" t="str">
        <f>VLOOKUP(P353, 'CWM &amp; Location'!B:D, 3, FALSE)</f>
        <v>Wrexham</v>
      </c>
      <c r="R353" s="3" t="str">
        <f>IF('Master List'!W353="", 'Master List'!V353, CONCATENATE('Master List'!V353, " / ", 'Master List'!W353))</f>
        <v>Paediatrics</v>
      </c>
      <c r="S353" s="3" t="str">
        <f>'Master List'!X353</f>
        <v>Dr Artur Abelian</v>
      </c>
      <c r="T353" s="5" t="str">
        <f>IF('Master List'!AA353="", "", 'Master List'!AA353)</f>
        <v>Bryn Darland Surgery</v>
      </c>
      <c r="U353" s="5" t="str">
        <f>IF(T353="", "", VLOOKUP(T353, 'CWM &amp; Location'!B:D, 3, FALSE))</f>
        <v>Coedpoeth</v>
      </c>
      <c r="V353" s="5" t="str">
        <f>IF('Master List'!AB353="", "", 'Master List'!AB353)</f>
        <v>General Practice</v>
      </c>
      <c r="W353" s="5" t="str">
        <f>IF('Master List'!AC353="", "", 'Master List'!AC353)</f>
        <v>Dr Stephanie Jenkins</v>
      </c>
      <c r="X353" s="5" t="str">
        <f>IF('Master List'!AF353="", "Supervisor to be confirmed", 'Master List'!AF353)</f>
        <v>Dr Sam Abraham</v>
      </c>
      <c r="Y353" s="3" t="str">
        <f>'Master List'!AI353</f>
        <v>Wrexham Maelor Hospital</v>
      </c>
      <c r="Z353" s="3" t="str">
        <f>VLOOKUP(Y353, 'CWM &amp; Location'!B:D, 3, FALSE)</f>
        <v>Wrexham</v>
      </c>
      <c r="AA353" s="3" t="str">
        <f>IF('Master List'!AK353="", 'Master List'!AJ353, CONCATENATE('Master List'!AJ353, " / ", 'Master List'!AK353))</f>
        <v>Geriatric Medicine</v>
      </c>
      <c r="AB353" s="3" t="str">
        <f>'Master List'!AL353</f>
        <v>Dr Sam Abraham</v>
      </c>
      <c r="AC353" s="3" t="str">
        <f>'Master List'!AO353</f>
        <v>Wrexham Maelor Hospital</v>
      </c>
      <c r="AD353" s="5" t="str">
        <f>VLOOKUP(AC353, 'CWM &amp; Location'!B:D, 3, FALSE)</f>
        <v>Wrexham</v>
      </c>
      <c r="AE353" s="3" t="str">
        <f>IF('Master List'!AQ353="", 'Master List'!AP353, CONCATENATE('Master List'!AP353, " / ", 'Master List'!AQ353))</f>
        <v>Trauma and Orthopaedic Surgery</v>
      </c>
      <c r="AF353" s="3" t="str">
        <f>'Master List'!AR353</f>
        <v>Mr Andrew McMurtrie</v>
      </c>
      <c r="AG353" s="3" t="str">
        <f>'Master List'!AU353</f>
        <v>Wrexham Maelor Hospital</v>
      </c>
      <c r="AH353" s="3" t="str">
        <f>VLOOKUP(AG353, 'CWM &amp; Location'!B:D, 3, FALSE)</f>
        <v>Wrexham</v>
      </c>
      <c r="AI353" s="3" t="str">
        <f>IF('Master List'!AW353="", 'Master List'!AV353, CONCATENATE('Master List'!AV353, " / ", 'Master List'!AW353))</f>
        <v>Urology</v>
      </c>
      <c r="AJ353" s="3" t="str">
        <f>'Master List'!AX353</f>
        <v>Mr Christian Seipp</v>
      </c>
      <c r="AK353" s="5" t="str">
        <f>IF('Master List'!BA353="", "", 'Master List'!BA353)</f>
        <v/>
      </c>
      <c r="AL353" s="5" t="str">
        <f>IF(AK353="", "", VLOOKUP(AK353, 'CWM &amp; Location'!B:D, 3, FALSE))</f>
        <v/>
      </c>
      <c r="AM353" s="5" t="str">
        <f>IF('Master List'!BB353="", "", 'Master List'!BB353)</f>
        <v/>
      </c>
      <c r="AN353" s="5" t="str">
        <f>IF('Master List'!BC353="", "", 'Master List'!BC353)</f>
        <v/>
      </c>
    </row>
    <row r="354" spans="1:40" ht="29.25" customHeight="1" x14ac:dyDescent="0.25">
      <c r="A354" s="3" t="str">
        <f>'Master List'!A354</f>
        <v>LIFT</v>
      </c>
      <c r="B354" s="3" t="str">
        <f>'Master List'!D354</f>
        <v>LFP/7A1E/118b</v>
      </c>
      <c r="C354" s="3" t="str">
        <f>'Master List'!E354</f>
        <v>WAL/FP/118b</v>
      </c>
      <c r="D354" s="4">
        <v>1</v>
      </c>
      <c r="E354" s="71" t="str">
        <f>CONCATENATE("F1: ",J354,", ",N354,", ",R354,IF(V354="","",", "),IF(V354="","",V354),IF(V354="",""," ("),IF(V354="","",'Master List'!B354),IF(V354="","",")")," | F2: ",AA354,", ",AE354,", ",AI354,IF(AM354="","",", "),IF(AM354="","",AM354),IF(AM354="",""," ("),IF(AM354="","",'Master List'!C354),IF(AM354="","",")"))</f>
        <v>F1: Paediatrics, General (Internal) Medicine / Respiratory Medicine, General Surgery / Colorectal Surgery, General Practice (LIFT) | F2: Urology, Geriatric Medicine, Trauma and Orthopaedic Surgery</v>
      </c>
      <c r="F354" s="5" t="str">
        <f>'Master List'!H354</f>
        <v>Betsi Cadwaladr University Health Board</v>
      </c>
      <c r="G354" s="5" t="str">
        <f>'Master List'!F354</f>
        <v>Dr Sara Bodey</v>
      </c>
      <c r="H354" s="3" t="str">
        <f>'Master List'!I354</f>
        <v>Wrexham Maelor Hospital</v>
      </c>
      <c r="I354" s="3" t="str">
        <f>VLOOKUP(H354, 'CWM &amp; Location'!B:D, 3, FALSE)</f>
        <v>Wrexham</v>
      </c>
      <c r="J354" s="3" t="str">
        <f>IF('Master List'!K354="", 'Master List'!J354, CONCATENATE('Master List'!J354, " / ", 'Master List'!K354))</f>
        <v>Paediatrics</v>
      </c>
      <c r="K354" s="3" t="str">
        <f>'Master List'!L354</f>
        <v>Dr Artur Abelian</v>
      </c>
      <c r="L354" s="3" t="str">
        <f>'Master List'!O354</f>
        <v>Wrexham Maelor Hospital</v>
      </c>
      <c r="M354" s="3" t="str">
        <f>VLOOKUP(L354, 'CWM &amp; Location'!B:D, 3, FALSE)</f>
        <v>Wrexham</v>
      </c>
      <c r="N354" s="3" t="str">
        <f>IF('Master List'!Q354="", 'Master List'!P354, CONCATENATE('Master List'!P354, " / ", 'Master List'!Q354))</f>
        <v>General (Internal) Medicine / Respiratory Medicine</v>
      </c>
      <c r="O354" s="3" t="str">
        <f>'Master List'!R354</f>
        <v>Dr Stephen Kelly</v>
      </c>
      <c r="P354" s="3" t="str">
        <f>'Master List'!U354</f>
        <v>Wrexham Maelor Hospital</v>
      </c>
      <c r="Q354" s="3" t="str">
        <f>VLOOKUP(P354, 'CWM &amp; Location'!B:D, 3, FALSE)</f>
        <v>Wrexham</v>
      </c>
      <c r="R354" s="3" t="str">
        <f>IF('Master List'!W354="", 'Master List'!V354, CONCATENATE('Master List'!V354, " / ", 'Master List'!W354))</f>
        <v>General Surgery / Colorectal Surgery</v>
      </c>
      <c r="S354" s="3" t="str">
        <f>'Master List'!X354</f>
        <v>Dr Christopher Battersby</v>
      </c>
      <c r="T354" s="5" t="str">
        <f>IF('Master List'!AA354="", "", 'Master List'!AA354)</f>
        <v>Bryn Darland Surgery</v>
      </c>
      <c r="U354" s="5" t="str">
        <f>IF(T354="", "", VLOOKUP(T354, 'CWM &amp; Location'!B:D, 3, FALSE))</f>
        <v>Coedpoeth</v>
      </c>
      <c r="V354" s="5" t="str">
        <f>IF('Master List'!AB354="", "", 'Master List'!AB354)</f>
        <v>General Practice</v>
      </c>
      <c r="W354" s="5" t="str">
        <f>IF('Master List'!AC354="", "", 'Master List'!AC354)</f>
        <v>Dr Sara Bodey</v>
      </c>
      <c r="X354" s="5" t="str">
        <f>IF('Master List'!AF354="", "Supervisor to be confirmed", 'Master List'!AF354)</f>
        <v>Mr Christian Seipp</v>
      </c>
      <c r="Y354" s="3" t="str">
        <f>'Master List'!AI354</f>
        <v>Wrexham Maelor Hospital</v>
      </c>
      <c r="Z354" s="3" t="str">
        <f>VLOOKUP(Y354, 'CWM &amp; Location'!B:D, 3, FALSE)</f>
        <v>Wrexham</v>
      </c>
      <c r="AA354" s="3" t="str">
        <f>IF('Master List'!AK354="", 'Master List'!AJ354, CONCATENATE('Master List'!AJ354, " / ", 'Master List'!AK354))</f>
        <v>Urology</v>
      </c>
      <c r="AB354" s="3" t="str">
        <f>'Master List'!AL354</f>
        <v>Mr Christian Seipp</v>
      </c>
      <c r="AC354" s="3" t="str">
        <f>'Master List'!AO354</f>
        <v>Wrexham Maelor Hospital</v>
      </c>
      <c r="AD354" s="5" t="str">
        <f>VLOOKUP(AC354, 'CWM &amp; Location'!B:D, 3, FALSE)</f>
        <v>Wrexham</v>
      </c>
      <c r="AE354" s="3" t="str">
        <f>IF('Master List'!AQ354="", 'Master List'!AP354, CONCATENATE('Master List'!AP354, " / ", 'Master List'!AQ354))</f>
        <v>Geriatric Medicine</v>
      </c>
      <c r="AF354" s="3" t="str">
        <f>'Master List'!AR354</f>
        <v>Dr Sam Abraham</v>
      </c>
      <c r="AG354" s="3" t="str">
        <f>'Master List'!AU354</f>
        <v>Wrexham Maelor Hospital</v>
      </c>
      <c r="AH354" s="3" t="str">
        <f>VLOOKUP(AG354, 'CWM &amp; Location'!B:D, 3, FALSE)</f>
        <v>Wrexham</v>
      </c>
      <c r="AI354" s="3" t="str">
        <f>IF('Master List'!AW354="", 'Master List'!AV354, CONCATENATE('Master List'!AV354, " / ", 'Master List'!AW354))</f>
        <v>Trauma and Orthopaedic Surgery</v>
      </c>
      <c r="AJ354" s="3" t="str">
        <f>'Master List'!AX354</f>
        <v>Mr Andrew McMurtrie</v>
      </c>
      <c r="AK354" s="5" t="str">
        <f>IF('Master List'!BA354="", "", 'Master List'!BA354)</f>
        <v/>
      </c>
      <c r="AL354" s="5" t="str">
        <f>IF(AK354="", "", VLOOKUP(AK354, 'CWM &amp; Location'!B:D, 3, FALSE))</f>
        <v/>
      </c>
      <c r="AM354" s="5" t="str">
        <f>IF('Master List'!BB354="", "", 'Master List'!BB354)</f>
        <v/>
      </c>
      <c r="AN354" s="5" t="str">
        <f>IF('Master List'!BC354="", "", 'Master List'!BC354)</f>
        <v/>
      </c>
    </row>
    <row r="355" spans="1:40" ht="29.25" customHeight="1" x14ac:dyDescent="0.25">
      <c r="A355" s="3" t="str">
        <f>'Master List'!A355</f>
        <v>LIFT</v>
      </c>
      <c r="B355" s="3" t="str">
        <f>'Master List'!D355</f>
        <v>LFP/7A1E/118c</v>
      </c>
      <c r="C355" s="3" t="str">
        <f>'Master List'!E355</f>
        <v>WAL/FP/118c</v>
      </c>
      <c r="D355" s="4">
        <v>1</v>
      </c>
      <c r="E355" s="71" t="str">
        <f>CONCATENATE("F1: ",J355,", ",N355,", ",R355,IF(V355="","",", "),IF(V355="","",V355),IF(V355="",""," ("),IF(V355="","",'Master List'!B355),IF(V355="","",")")," | F2: ",AA355,", ",AE355,", ",AI355,IF(AM355="","",", "),IF(AM355="","",AM355),IF(AM355="",""," ("),IF(AM355="","",'Master List'!C355),IF(AM355="","",")"))</f>
        <v>F1: General Surgery / Colorectal Surgery, Paediatrics, General (Internal) Medicine / Respiratory Medicine, General Practice (LIFT) | F2: Trauma and Orthopaedic Surgery, Urology, Geriatric Medicine</v>
      </c>
      <c r="F355" s="5" t="str">
        <f>'Master List'!H355</f>
        <v>Betsi Cadwaladr University Health Board</v>
      </c>
      <c r="G355" s="5" t="str">
        <f>'Master List'!F355</f>
        <v>Dr Anna Peacock</v>
      </c>
      <c r="H355" s="3" t="str">
        <f>'Master List'!I355</f>
        <v>Wrexham Maelor Hospital</v>
      </c>
      <c r="I355" s="3" t="str">
        <f>VLOOKUP(H355, 'CWM &amp; Location'!B:D, 3, FALSE)</f>
        <v>Wrexham</v>
      </c>
      <c r="J355" s="3" t="str">
        <f>IF('Master List'!K355="", 'Master List'!J355, CONCATENATE('Master List'!J355, " / ", 'Master List'!K355))</f>
        <v>General Surgery / Colorectal Surgery</v>
      </c>
      <c r="K355" s="3" t="str">
        <f>'Master List'!L355</f>
        <v>Dr Christopher Battersby</v>
      </c>
      <c r="L355" s="3" t="str">
        <f>'Master List'!O355</f>
        <v>Wrexham Maelor Hospital</v>
      </c>
      <c r="M355" s="3" t="str">
        <f>VLOOKUP(L355, 'CWM &amp; Location'!B:D, 3, FALSE)</f>
        <v>Wrexham</v>
      </c>
      <c r="N355" s="3" t="str">
        <f>IF('Master List'!Q355="", 'Master List'!P355, CONCATENATE('Master List'!P355, " / ", 'Master List'!Q355))</f>
        <v>Paediatrics</v>
      </c>
      <c r="O355" s="3" t="str">
        <f>'Master List'!R355</f>
        <v>Dr Artur Abelian</v>
      </c>
      <c r="P355" s="3" t="str">
        <f>'Master List'!U355</f>
        <v>Wrexham Maelor Hospital</v>
      </c>
      <c r="Q355" s="3" t="str">
        <f>VLOOKUP(P355, 'CWM &amp; Location'!B:D, 3, FALSE)</f>
        <v>Wrexham</v>
      </c>
      <c r="R355" s="3" t="str">
        <f>IF('Master List'!W355="", 'Master List'!V355, CONCATENATE('Master List'!V355, " / ", 'Master List'!W355))</f>
        <v>General (Internal) Medicine / Respiratory Medicine</v>
      </c>
      <c r="S355" s="3" t="str">
        <f>'Master List'!X355</f>
        <v>Dr Stephen Kelly</v>
      </c>
      <c r="T355" s="5" t="str">
        <f>IF('Master List'!AA355="", "", 'Master List'!AA355)</f>
        <v>Beech Avenue Practice</v>
      </c>
      <c r="U355" s="5" t="str">
        <f>IF(T355="", "", VLOOKUP(T355, 'CWM &amp; Location'!B:D, 3, FALSE))</f>
        <v>Rhosllanerchrugog</v>
      </c>
      <c r="V355" s="5" t="str">
        <f>IF('Master List'!AB355="", "", 'Master List'!AB355)</f>
        <v>General Practice</v>
      </c>
      <c r="W355" s="5" t="str">
        <f>IF('Master List'!AC355="", "", 'Master List'!AC355)</f>
        <v>Dr Anna Peacock</v>
      </c>
      <c r="X355" s="5" t="str">
        <f>IF('Master List'!AF355="", "Supervisor to be confirmed", 'Master List'!AF355)</f>
        <v>Mr Andrew McMurtrie</v>
      </c>
      <c r="Y355" s="3" t="str">
        <f>'Master List'!AI355</f>
        <v>Wrexham Maelor Hospital</v>
      </c>
      <c r="Z355" s="3" t="str">
        <f>VLOOKUP(Y355, 'CWM &amp; Location'!B:D, 3, FALSE)</f>
        <v>Wrexham</v>
      </c>
      <c r="AA355" s="3" t="str">
        <f>IF('Master List'!AK355="", 'Master List'!AJ355, CONCATENATE('Master List'!AJ355, " / ", 'Master List'!AK355))</f>
        <v>Trauma and Orthopaedic Surgery</v>
      </c>
      <c r="AB355" s="3" t="str">
        <f>'Master List'!AL355</f>
        <v>Mr Andrew McMurtrie</v>
      </c>
      <c r="AC355" s="3" t="str">
        <f>'Master List'!AO355</f>
        <v>Wrexham Maelor Hospital</v>
      </c>
      <c r="AD355" s="5" t="str">
        <f>VLOOKUP(AC355, 'CWM &amp; Location'!B:D, 3, FALSE)</f>
        <v>Wrexham</v>
      </c>
      <c r="AE355" s="3" t="str">
        <f>IF('Master List'!AQ355="", 'Master List'!AP355, CONCATENATE('Master List'!AP355, " / ", 'Master List'!AQ355))</f>
        <v>Urology</v>
      </c>
      <c r="AF355" s="3" t="str">
        <f>'Master List'!AR355</f>
        <v>Mr Christian Seipp</v>
      </c>
      <c r="AG355" s="3" t="str">
        <f>'Master List'!AU355</f>
        <v>Wrexham Maelor Hospital</v>
      </c>
      <c r="AH355" s="3" t="str">
        <f>VLOOKUP(AG355, 'CWM &amp; Location'!B:D, 3, FALSE)</f>
        <v>Wrexham</v>
      </c>
      <c r="AI355" s="3" t="str">
        <f>IF('Master List'!AW355="", 'Master List'!AV355, CONCATENATE('Master List'!AV355, " / ", 'Master List'!AW355))</f>
        <v>Geriatric Medicine</v>
      </c>
      <c r="AJ355" s="3" t="str">
        <f>'Master List'!AX355</f>
        <v>Dr Sam Abraham</v>
      </c>
      <c r="AK355" s="5" t="str">
        <f>IF('Master List'!BA355="", "", 'Master List'!BA355)</f>
        <v/>
      </c>
      <c r="AL355" s="5" t="str">
        <f>IF(AK355="", "", VLOOKUP(AK355, 'CWM &amp; Location'!B:D, 3, FALSE))</f>
        <v/>
      </c>
      <c r="AM355" s="5" t="str">
        <f>IF('Master List'!BB355="", "", 'Master List'!BB355)</f>
        <v/>
      </c>
      <c r="AN355" s="5" t="str">
        <f>IF('Master List'!BC355="", "", 'Master List'!BC355)</f>
        <v/>
      </c>
    </row>
    <row r="356" spans="1:40" ht="29.25" customHeight="1" x14ac:dyDescent="0.25">
      <c r="A356" s="3" t="str">
        <f>'Master List'!A356</f>
        <v>LIFT</v>
      </c>
      <c r="B356" s="3" t="str">
        <f>'Master List'!D356</f>
        <v>LFP/7A3/119a</v>
      </c>
      <c r="C356" s="3" t="str">
        <f>'Master List'!E356</f>
        <v>WAL/FP/119a</v>
      </c>
      <c r="D356" s="4">
        <v>1</v>
      </c>
      <c r="E356" s="71" t="str">
        <f>CONCATENATE("F1: ",J356,", ",N356,", ",R356,IF(V356="","",", "),IF(V356="","",V356),IF(V356="",""," ("),IF(V356="","",'Master List'!B356),IF(V356="","",")")," | F2: ",AA356,", ",AE356,", ",AI356,IF(AM356="","",", "),IF(AM356="","",AM356),IF(AM356="",""," ("),IF(AM356="","",'Master List'!C356),IF(AM356="","",")"))</f>
        <v>F1: General (Internal) Medicine / Orthogeriatrics, General Surgery / Colorectal Surgery, General (Internal) Medicine / Respiratory Medicine, General Practice (LIFT) | F2: Otolaryngology, Emergency Medicine, Cardio-thoracic Surgery</v>
      </c>
      <c r="F356" s="5" t="str">
        <f>'Master List'!H356</f>
        <v>Swansea Bay Local University Health Board</v>
      </c>
      <c r="G356" s="5" t="str">
        <f>'Master List'!F356</f>
        <v>Dr Sara Swan</v>
      </c>
      <c r="H356" s="3" t="str">
        <f>'Master List'!I356</f>
        <v>Morriston Hospital</v>
      </c>
      <c r="I356" s="3" t="str">
        <f>VLOOKUP(H356, 'CWM &amp; Location'!B:D, 3, FALSE)</f>
        <v>Swansea</v>
      </c>
      <c r="J356" s="3" t="str">
        <f>IF('Master List'!K356="", 'Master List'!J356, CONCATENATE('Master List'!J356, " / ", 'Master List'!K356))</f>
        <v>General (Internal) Medicine / Orthogeriatrics</v>
      </c>
      <c r="K356" s="3" t="str">
        <f>'Master List'!L356</f>
        <v>Dr Srinivas Chenna</v>
      </c>
      <c r="L356" s="3" t="str">
        <f>'Master List'!O356</f>
        <v>Morriston Hospital</v>
      </c>
      <c r="M356" s="3" t="str">
        <f>VLOOKUP(L356, 'CWM &amp; Location'!B:D, 3, FALSE)</f>
        <v>Swansea</v>
      </c>
      <c r="N356" s="3" t="str">
        <f>IF('Master List'!Q356="", 'Master List'!P356, CONCATENATE('Master List'!P356, " / ", 'Master List'!Q356))</f>
        <v>General Surgery / Colorectal Surgery</v>
      </c>
      <c r="O356" s="3" t="str">
        <f>'Master List'!R356</f>
        <v xml:space="preserve">Mr Mark Davies </v>
      </c>
      <c r="P356" s="3" t="str">
        <f>'Master List'!U356</f>
        <v>Morriston Hospital</v>
      </c>
      <c r="Q356" s="3" t="str">
        <f>VLOOKUP(P356, 'CWM &amp; Location'!B:D, 3, FALSE)</f>
        <v>Swansea</v>
      </c>
      <c r="R356" s="3" t="str">
        <f>IF('Master List'!W356="", 'Master List'!V356, CONCATENATE('Master List'!V356, " / ", 'Master List'!W356))</f>
        <v>General (Internal) Medicine / Respiratory Medicine</v>
      </c>
      <c r="S356" s="3" t="str">
        <f>'Master List'!X356</f>
        <v>Prof Gwyneth Davies</v>
      </c>
      <c r="T356" s="5" t="str">
        <f>IF('Master List'!AA356="", "", 'Master List'!AA356)</f>
        <v>The Grove Medical Centre</v>
      </c>
      <c r="U356" s="5" t="str">
        <f>IF(T356="", "", VLOOKUP(T356, 'CWM &amp; Location'!B:D, 3, FALSE))</f>
        <v>Swansea</v>
      </c>
      <c r="V356" s="5" t="str">
        <f>IF('Master List'!AB356="", "", 'Master List'!AB356)</f>
        <v>General Practice</v>
      </c>
      <c r="W356" s="5" t="str">
        <f>IF('Master List'!AC356="", "", 'Master List'!AC356)</f>
        <v>Dr Sara Swan</v>
      </c>
      <c r="X356" s="5" t="str">
        <f>IF('Master List'!AF356="", "Supervisor to be confirmed", 'Master List'!AF356)</f>
        <v>Mr Conor Marnane</v>
      </c>
      <c r="Y356" s="3" t="str">
        <f>'Master List'!AI356</f>
        <v>Morriston Hospital</v>
      </c>
      <c r="Z356" s="3" t="str">
        <f>VLOOKUP(Y356, 'CWM &amp; Location'!B:D, 3, FALSE)</f>
        <v>Swansea</v>
      </c>
      <c r="AA356" s="3" t="str">
        <f>IF('Master List'!AK356="", 'Master List'!AJ356, CONCATENATE('Master List'!AJ356, " / ", 'Master List'!AK356))</f>
        <v>Otolaryngology</v>
      </c>
      <c r="AB356" s="3" t="str">
        <f>'Master List'!AL356</f>
        <v>Mr Conor Marnane</v>
      </c>
      <c r="AC356" s="3" t="str">
        <f>'Master List'!AO356</f>
        <v>Morriston Hospital</v>
      </c>
      <c r="AD356" s="5" t="str">
        <f>VLOOKUP(AC356, 'CWM &amp; Location'!B:D, 3, FALSE)</f>
        <v>Swansea</v>
      </c>
      <c r="AE356" s="3" t="str">
        <f>IF('Master List'!AQ356="", 'Master List'!AP356, CONCATENATE('Master List'!AP356, " / ", 'Master List'!AQ356))</f>
        <v>Emergency Medicine</v>
      </c>
      <c r="AF356" s="3" t="str">
        <f>'Master List'!AR356</f>
        <v>Dr Sue West-Jones</v>
      </c>
      <c r="AG356" s="3" t="str">
        <f>'Master List'!AU356</f>
        <v>Morriston Hospital</v>
      </c>
      <c r="AH356" s="3" t="str">
        <f>VLOOKUP(AG356, 'CWM &amp; Location'!B:D, 3, FALSE)</f>
        <v>Swansea</v>
      </c>
      <c r="AI356" s="3" t="str">
        <f>IF('Master List'!AW356="", 'Master List'!AV356, CONCATENATE('Master List'!AV356, " / ", 'Master List'!AW356))</f>
        <v>Cardio-thoracic Surgery</v>
      </c>
      <c r="AJ356" s="3" t="str">
        <f>'Master List'!AX356</f>
        <v>Mr Saeed Ashraf</v>
      </c>
      <c r="AK356" s="5" t="str">
        <f>IF('Master List'!BA356="", "", 'Master List'!BA356)</f>
        <v/>
      </c>
      <c r="AL356" s="5" t="str">
        <f>IF(AK356="", "", VLOOKUP(AK356, 'CWM &amp; Location'!B:D, 3, FALSE))</f>
        <v/>
      </c>
      <c r="AM356" s="5" t="str">
        <f>IF('Master List'!BB356="", "", 'Master List'!BB356)</f>
        <v/>
      </c>
      <c r="AN356" s="5" t="str">
        <f>IF('Master List'!BC356="", "", 'Master List'!BC356)</f>
        <v/>
      </c>
    </row>
    <row r="357" spans="1:40" ht="29.25" customHeight="1" x14ac:dyDescent="0.25">
      <c r="A357" s="3" t="str">
        <f>'Master List'!A357</f>
        <v>LIFT</v>
      </c>
      <c r="B357" s="3" t="str">
        <f>'Master List'!D357</f>
        <v>LFP/7A3/119b</v>
      </c>
      <c r="C357" s="3" t="str">
        <f>'Master List'!E357</f>
        <v>WAL/FP/119b</v>
      </c>
      <c r="D357" s="4">
        <v>1</v>
      </c>
      <c r="E357" s="71" t="str">
        <f>CONCATENATE("F1: ",J357,", ",N357,", ",R357,IF(V357="","",", "),IF(V357="","",V357),IF(V357="",""," ("),IF(V357="","",'Master List'!B357),IF(V357="","",")")," | F2: ",AA357,", ",AE357,", ",AI357,IF(AM357="","",", "),IF(AM357="","",AM357),IF(AM357="",""," ("),IF(AM357="","",'Master List'!C357),IF(AM357="","",")"))</f>
        <v>F1: General (Internal) Medicine / Respiratory Medicine, General (Internal) Medicine / Orthogeriatrics, General Surgery / Colorectal Surgery, General Practice (LIFT) | F2: Cardio-thoracic Surgery, Otolaryngology, Emergency Medicine</v>
      </c>
      <c r="F357" s="5" t="str">
        <f>'Master List'!H357</f>
        <v>Swansea Bay Local University Health Board</v>
      </c>
      <c r="G357" s="5" t="str">
        <f>'Master List'!F357</f>
        <v>Dr Sarah Williams</v>
      </c>
      <c r="H357" s="3" t="str">
        <f>'Master List'!I357</f>
        <v>Morriston Hospital</v>
      </c>
      <c r="I357" s="3" t="str">
        <f>VLOOKUP(H357, 'CWM &amp; Location'!B:D, 3, FALSE)</f>
        <v>Swansea</v>
      </c>
      <c r="J357" s="3" t="str">
        <f>IF('Master List'!K357="", 'Master List'!J357, CONCATENATE('Master List'!J357, " / ", 'Master List'!K357))</f>
        <v>General (Internal) Medicine / Respiratory Medicine</v>
      </c>
      <c r="K357" s="3" t="str">
        <f>'Master List'!L357</f>
        <v>Prof Gwyneth Davies</v>
      </c>
      <c r="L357" s="3" t="str">
        <f>'Master List'!O357</f>
        <v>Morriston Hospital</v>
      </c>
      <c r="M357" s="3" t="str">
        <f>VLOOKUP(L357, 'CWM &amp; Location'!B:D, 3, FALSE)</f>
        <v>Swansea</v>
      </c>
      <c r="N357" s="3" t="str">
        <f>IF('Master List'!Q357="", 'Master List'!P357, CONCATENATE('Master List'!P357, " / ", 'Master List'!Q357))</f>
        <v>General (Internal) Medicine / Orthogeriatrics</v>
      </c>
      <c r="O357" s="3" t="str">
        <f>'Master List'!R357</f>
        <v>Dr Srinivas Chenna</v>
      </c>
      <c r="P357" s="3" t="str">
        <f>'Master List'!U357</f>
        <v>Morriston Hospital</v>
      </c>
      <c r="Q357" s="3" t="str">
        <f>VLOOKUP(P357, 'CWM &amp; Location'!B:D, 3, FALSE)</f>
        <v>Swansea</v>
      </c>
      <c r="R357" s="3" t="str">
        <f>IF('Master List'!W357="", 'Master List'!V357, CONCATENATE('Master List'!V357, " / ", 'Master List'!W357))</f>
        <v>General Surgery / Colorectal Surgery</v>
      </c>
      <c r="S357" s="3" t="str">
        <f>'Master List'!X357</f>
        <v xml:space="preserve">Mr Mark Davies </v>
      </c>
      <c r="T357" s="5" t="str">
        <f>IF('Master List'!AA357="", "", 'Master List'!AA357)</f>
        <v>Pengorof Surgery</v>
      </c>
      <c r="U357" s="5" t="str">
        <f>IF(T357="", "", VLOOKUP(T357, 'CWM &amp; Location'!B:D, 3, FALSE))</f>
        <v>Ystradgynlais</v>
      </c>
      <c r="V357" s="5" t="str">
        <f>IF('Master List'!AB357="", "", 'Master List'!AB357)</f>
        <v>General Practice</v>
      </c>
      <c r="W357" s="5" t="str">
        <f>IF('Master List'!AC357="", "", 'Master List'!AC357)</f>
        <v>Dr Sarah Williams</v>
      </c>
      <c r="X357" s="5" t="str">
        <f>IF('Master List'!AF357="", "Supervisor to be confirmed", 'Master List'!AF357)</f>
        <v>Mr Saeed Ashraf</v>
      </c>
      <c r="Y357" s="3" t="str">
        <f>'Master List'!AI357</f>
        <v>Morriston Hospital</v>
      </c>
      <c r="Z357" s="3" t="str">
        <f>VLOOKUP(Y357, 'CWM &amp; Location'!B:D, 3, FALSE)</f>
        <v>Swansea</v>
      </c>
      <c r="AA357" s="3" t="str">
        <f>IF('Master List'!AK357="", 'Master List'!AJ357, CONCATENATE('Master List'!AJ357, " / ", 'Master List'!AK357))</f>
        <v>Cardio-thoracic Surgery</v>
      </c>
      <c r="AB357" s="3" t="str">
        <f>'Master List'!AL357</f>
        <v>Mr Saeed Ashraf</v>
      </c>
      <c r="AC357" s="3" t="str">
        <f>'Master List'!AO357</f>
        <v>Morriston Hospital</v>
      </c>
      <c r="AD357" s="5" t="str">
        <f>VLOOKUP(AC357, 'CWM &amp; Location'!B:D, 3, FALSE)</f>
        <v>Swansea</v>
      </c>
      <c r="AE357" s="3" t="str">
        <f>IF('Master List'!AQ357="", 'Master List'!AP357, CONCATENATE('Master List'!AP357, " / ", 'Master List'!AQ357))</f>
        <v>Otolaryngology</v>
      </c>
      <c r="AF357" s="3" t="str">
        <f>'Master List'!AR357</f>
        <v>Mr Conor Marnane</v>
      </c>
      <c r="AG357" s="3" t="str">
        <f>'Master List'!AU357</f>
        <v>Morriston Hospital</v>
      </c>
      <c r="AH357" s="3" t="str">
        <f>VLOOKUP(AG357, 'CWM &amp; Location'!B:D, 3, FALSE)</f>
        <v>Swansea</v>
      </c>
      <c r="AI357" s="3" t="str">
        <f>IF('Master List'!AW357="", 'Master List'!AV357, CONCATENATE('Master List'!AV357, " / ", 'Master List'!AW357))</f>
        <v>Emergency Medicine</v>
      </c>
      <c r="AJ357" s="3" t="str">
        <f>'Master List'!AX357</f>
        <v>Dr Sue West-Jones</v>
      </c>
      <c r="AK357" s="5" t="str">
        <f>IF('Master List'!BA357="", "", 'Master List'!BA357)</f>
        <v/>
      </c>
      <c r="AL357" s="5" t="str">
        <f>IF(AK357="", "", VLOOKUP(AK357, 'CWM &amp; Location'!B:D, 3, FALSE))</f>
        <v/>
      </c>
      <c r="AM357" s="5" t="str">
        <f>IF('Master List'!BB357="", "", 'Master List'!BB357)</f>
        <v/>
      </c>
      <c r="AN357" s="5" t="str">
        <f>IF('Master List'!BC357="", "", 'Master List'!BC357)</f>
        <v/>
      </c>
    </row>
    <row r="358" spans="1:40" ht="29.25" customHeight="1" x14ac:dyDescent="0.25">
      <c r="A358" s="3" t="str">
        <f>'Master List'!A358</f>
        <v>LIFT</v>
      </c>
      <c r="B358" s="3" t="str">
        <f>'Master List'!D358</f>
        <v>LFP/7A3/119c</v>
      </c>
      <c r="C358" s="3" t="str">
        <f>'Master List'!E358</f>
        <v>WAL/FP/119c</v>
      </c>
      <c r="D358" s="4">
        <v>1</v>
      </c>
      <c r="E358" s="71" t="str">
        <f>CONCATENATE("F1: ",J358,", ",N358,", ",R358,IF(V358="","",", "),IF(V358="","",V358),IF(V358="",""," ("),IF(V358="","",'Master List'!B358),IF(V358="","",")")," | F2: ",AA358,", ",AE358,", ",AI358,IF(AM358="","",", "),IF(AM358="","",AM358),IF(AM358="",""," ("),IF(AM358="","",'Master List'!C358),IF(AM358="","",")"))</f>
        <v>F1: General Surgery / Colorectal Surgery, General (Internal) Medicine / Respiratory Medicine, General (Internal) Medicine / Orthogeriatrics, General Practice (LIFT) | F2: Emergency Medicine, Cardio-thoracic Surgery, Otolaryngology</v>
      </c>
      <c r="F358" s="5" t="str">
        <f>'Master List'!H358</f>
        <v>Swansea Bay Local University Health Board</v>
      </c>
      <c r="G358" s="5" t="str">
        <f>'Master List'!F358</f>
        <v>Dr Taymour Sahami</v>
      </c>
      <c r="H358" s="3" t="str">
        <f>'Master List'!I358</f>
        <v>Morriston Hospital</v>
      </c>
      <c r="I358" s="3" t="str">
        <f>VLOOKUP(H358, 'CWM &amp; Location'!B:D, 3, FALSE)</f>
        <v>Swansea</v>
      </c>
      <c r="J358" s="3" t="str">
        <f>IF('Master List'!K358="", 'Master List'!J358, CONCATENATE('Master List'!J358, " / ", 'Master List'!K358))</f>
        <v>General Surgery / Colorectal Surgery</v>
      </c>
      <c r="K358" s="3" t="str">
        <f>'Master List'!L358</f>
        <v xml:space="preserve">Mr Mark Davies </v>
      </c>
      <c r="L358" s="3" t="str">
        <f>'Master List'!O358</f>
        <v>Morriston Hospital</v>
      </c>
      <c r="M358" s="3" t="str">
        <f>VLOOKUP(L358, 'CWM &amp; Location'!B:D, 3, FALSE)</f>
        <v>Swansea</v>
      </c>
      <c r="N358" s="3" t="str">
        <f>IF('Master List'!Q358="", 'Master List'!P358, CONCATENATE('Master List'!P358, " / ", 'Master List'!Q358))</f>
        <v>General (Internal) Medicine / Respiratory Medicine</v>
      </c>
      <c r="O358" s="3" t="str">
        <f>'Master List'!R358</f>
        <v>Prof Gwyneth Davies</v>
      </c>
      <c r="P358" s="3" t="str">
        <f>'Master List'!U358</f>
        <v>Morriston Hospital</v>
      </c>
      <c r="Q358" s="3" t="str">
        <f>VLOOKUP(P358, 'CWM &amp; Location'!B:D, 3, FALSE)</f>
        <v>Swansea</v>
      </c>
      <c r="R358" s="3" t="str">
        <f>IF('Master List'!W358="", 'Master List'!V358, CONCATENATE('Master List'!V358, " / ", 'Master List'!W358))</f>
        <v>General (Internal) Medicine / Orthogeriatrics</v>
      </c>
      <c r="S358" s="3" t="str">
        <f>'Master List'!X358</f>
        <v>Dr Srinivas Chenna</v>
      </c>
      <c r="T358" s="5" t="str">
        <f>IF('Master List'!AA358="", "", 'Master List'!AA358)</f>
        <v>Gower Medical Practice</v>
      </c>
      <c r="U358" s="5" t="str">
        <f>IF(T358="", "", VLOOKUP(T358, 'CWM &amp; Location'!B:D, 3, FALSE))</f>
        <v>Gower</v>
      </c>
      <c r="V358" s="5" t="str">
        <f>IF('Master List'!AB358="", "", 'Master List'!AB358)</f>
        <v>General Practice</v>
      </c>
      <c r="W358" s="5" t="str">
        <f>IF('Master List'!AC358="", "", 'Master List'!AC358)</f>
        <v>Dr Taymour Sahami</v>
      </c>
      <c r="X358" s="5" t="str">
        <f>IF('Master List'!AF358="", "Supervisor to be confirmed", 'Master List'!AF358)</f>
        <v>Dr Sue West-Jones</v>
      </c>
      <c r="Y358" s="3" t="str">
        <f>'Master List'!AI358</f>
        <v>Morriston Hospital</v>
      </c>
      <c r="Z358" s="3" t="str">
        <f>VLOOKUP(Y358, 'CWM &amp; Location'!B:D, 3, FALSE)</f>
        <v>Swansea</v>
      </c>
      <c r="AA358" s="3" t="str">
        <f>IF('Master List'!AK358="", 'Master List'!AJ358, CONCATENATE('Master List'!AJ358, " / ", 'Master List'!AK358))</f>
        <v>Emergency Medicine</v>
      </c>
      <c r="AB358" s="3" t="str">
        <f>'Master List'!AL358</f>
        <v>Dr Sue West-Jones</v>
      </c>
      <c r="AC358" s="3" t="str">
        <f>'Master List'!AO358</f>
        <v>Morriston Hospital</v>
      </c>
      <c r="AD358" s="5" t="str">
        <f>VLOOKUP(AC358, 'CWM &amp; Location'!B:D, 3, FALSE)</f>
        <v>Swansea</v>
      </c>
      <c r="AE358" s="3" t="str">
        <f>IF('Master List'!AQ358="", 'Master List'!AP358, CONCATENATE('Master List'!AP358, " / ", 'Master List'!AQ358))</f>
        <v>Cardio-thoracic Surgery</v>
      </c>
      <c r="AF358" s="3" t="str">
        <f>'Master List'!AR358</f>
        <v>Mr Saeed Ashraf</v>
      </c>
      <c r="AG358" s="3" t="str">
        <f>'Master List'!AU358</f>
        <v>Morriston Hospital</v>
      </c>
      <c r="AH358" s="3" t="str">
        <f>VLOOKUP(AG358, 'CWM &amp; Location'!B:D, 3, FALSE)</f>
        <v>Swansea</v>
      </c>
      <c r="AI358" s="3" t="str">
        <f>IF('Master List'!AW358="", 'Master List'!AV358, CONCATENATE('Master List'!AV358, " / ", 'Master List'!AW358))</f>
        <v>Otolaryngology</v>
      </c>
      <c r="AJ358" s="3" t="str">
        <f>'Master List'!AX358</f>
        <v>Mr Conor Marnane</v>
      </c>
      <c r="AK358" s="5" t="str">
        <f>IF('Master List'!BA358="", "", 'Master List'!BA358)</f>
        <v/>
      </c>
      <c r="AL358" s="5" t="str">
        <f>IF(AK358="", "", VLOOKUP(AK358, 'CWM &amp; Location'!B:D, 3, FALSE))</f>
        <v/>
      </c>
      <c r="AM358" s="5" t="str">
        <f>IF('Master List'!BB358="", "", 'Master List'!BB358)</f>
        <v/>
      </c>
      <c r="AN358" s="5" t="str">
        <f>IF('Master List'!BC358="", "", 'Master List'!BC358)</f>
        <v/>
      </c>
    </row>
    <row r="359" spans="1:40" ht="29.25" customHeight="1" x14ac:dyDescent="0.25">
      <c r="A359" s="3" t="str">
        <f>'Master List'!A359</f>
        <v>LIFT</v>
      </c>
      <c r="B359" s="3" t="str">
        <f>'Master List'!D359</f>
        <v>LFP/7A4/120a</v>
      </c>
      <c r="C359" s="3" t="str">
        <f>'Master List'!E359</f>
        <v>WAL/FP/120a</v>
      </c>
      <c r="D359" s="4">
        <v>1</v>
      </c>
      <c r="E359" s="71" t="str">
        <f>CONCATENATE("F1: ",J359,", ",N359,", ",R359,IF(V359="","",", "),IF(V359="","",V359),IF(V359="",""," ("),IF(V359="","",'Master List'!B359),IF(V359="","",")")," | F2: ",AA359,", ",AE359,", ",AI359,IF(AM359="","",", "),IF(AM359="","",AM359),IF(AM359="",""," ("),IF(AM359="","",'Master List'!C359),IF(AM359="","",")"))</f>
        <v>F1: General (Internal) Medicine / Respiratory Medicine, General Surgery / Hepato-Pancreatico-Biliary Surgery, Emergency Medicine, Intensive Care Medicine (LIFT) | F2: Rehabilitation Medicine / Neurology, Anaesthetics, Geriatric Medicine</v>
      </c>
      <c r="F359" s="5" t="str">
        <f>'Master List'!H359</f>
        <v>Cardiff &amp; Vale University Health Board</v>
      </c>
      <c r="G359" s="5" t="str">
        <f>'Master List'!F359</f>
        <v>Dr Huw Reynolds</v>
      </c>
      <c r="H359" s="3" t="str">
        <f>'Master List'!I359</f>
        <v>University Hospital of Wales</v>
      </c>
      <c r="I359" s="3" t="str">
        <f>VLOOKUP(H359, 'CWM &amp; Location'!B:D, 3, FALSE)</f>
        <v>Cardiff</v>
      </c>
      <c r="J359" s="3" t="str">
        <f>IF('Master List'!K359="", 'Master List'!J359, CONCATENATE('Master List'!J359, " / ", 'Master List'!K359))</f>
        <v>General (Internal) Medicine / Respiratory Medicine</v>
      </c>
      <c r="K359" s="3" t="str">
        <f>'Master List'!L359</f>
        <v>Dr Diane Parry</v>
      </c>
      <c r="L359" s="3" t="str">
        <f>'Master List'!O359</f>
        <v>University Hospital of Wales</v>
      </c>
      <c r="M359" s="3" t="str">
        <f>VLOOKUP(L359, 'CWM &amp; Location'!B:D, 3, FALSE)</f>
        <v>Cardiff</v>
      </c>
      <c r="N359" s="3" t="str">
        <f>IF('Master List'!Q359="", 'Master List'!P359, CONCATENATE('Master List'!P359, " / ", 'Master List'!Q359))</f>
        <v>General Surgery / Hepato-Pancreatico-Biliary Surgery</v>
      </c>
      <c r="O359" s="3" t="str">
        <f>'Master List'!R359</f>
        <v>Mr David O'Reilly</v>
      </c>
      <c r="P359" s="3" t="str">
        <f>'Master List'!U359</f>
        <v>University Hospital of Wales</v>
      </c>
      <c r="Q359" s="3" t="str">
        <f>VLOOKUP(P359, 'CWM &amp; Location'!B:D, 3, FALSE)</f>
        <v>Cardiff</v>
      </c>
      <c r="R359" s="3" t="str">
        <f>IF('Master List'!W359="", 'Master List'!V359, CONCATENATE('Master List'!V359, " / ", 'Master List'!W359))</f>
        <v>Emergency Medicine</v>
      </c>
      <c r="S359" s="3" t="str">
        <f>'Master List'!X359</f>
        <v xml:space="preserve">Dr Susan Allen </v>
      </c>
      <c r="T359" s="5" t="str">
        <f>IF('Master List'!AA359="", "", 'Master List'!AA359)</f>
        <v>University Hospital of Wales</v>
      </c>
      <c r="U359" s="5" t="str">
        <f>IF(T359="", "", VLOOKUP(T359, 'CWM &amp; Location'!B:D, 3, FALSE))</f>
        <v>Cardiff</v>
      </c>
      <c r="V359" s="5" t="str">
        <f>IF('Master List'!AB359="", "", 'Master List'!AB359)</f>
        <v>Intensive Care Medicine</v>
      </c>
      <c r="W359" s="5" t="str">
        <f>IF('Master List'!AC359="", "", 'Master List'!AC359)</f>
        <v>Supervisor to be confirmed</v>
      </c>
      <c r="X359" s="5" t="str">
        <f>IF('Master List'!AF359="", "Supervisor to be confirmed", 'Master List'!AF359)</f>
        <v>Dr Andrea Lowman</v>
      </c>
      <c r="Y359" s="3" t="str">
        <f>'Master List'!AI359</f>
        <v>University Hospital of Wales / University Hospital Llandough</v>
      </c>
      <c r="Z359" s="3" t="str">
        <f>VLOOKUP(Y359, 'CWM &amp; Location'!B:D, 3, FALSE)</f>
        <v>Cardiff / Penarth</v>
      </c>
      <c r="AA359" s="3" t="str">
        <f>IF('Master List'!AK359="", 'Master List'!AJ359, CONCATENATE('Master List'!AJ359, " / ", 'Master List'!AK359))</f>
        <v>Rehabilitation Medicine / Neurology</v>
      </c>
      <c r="AB359" s="3" t="str">
        <f>'Master List'!AL359</f>
        <v>Dr Andrea Lowman</v>
      </c>
      <c r="AC359" s="3" t="str">
        <f>'Master List'!AO359</f>
        <v>University Hospital of Wales</v>
      </c>
      <c r="AD359" s="5" t="str">
        <f>VLOOKUP(AC359, 'CWM &amp; Location'!B:D, 3, FALSE)</f>
        <v>Cardiff</v>
      </c>
      <c r="AE359" s="3" t="str">
        <f>IF('Master List'!AQ359="", 'Master List'!AP359, CONCATENATE('Master List'!AP359, " / ", 'Master List'!AQ359))</f>
        <v>Anaesthetics</v>
      </c>
      <c r="AF359" s="3" t="str">
        <f>'Master List'!AR359</f>
        <v>Dr Sarah Voisey</v>
      </c>
      <c r="AG359" s="3" t="str">
        <f>'Master List'!AU359</f>
        <v>University Hospital of Wales</v>
      </c>
      <c r="AH359" s="3" t="str">
        <f>VLOOKUP(AG359, 'CWM &amp; Location'!B:D, 3, FALSE)</f>
        <v>Cardiff</v>
      </c>
      <c r="AI359" s="3" t="str">
        <f>IF('Master List'!AW359="", 'Master List'!AV359, CONCATENATE('Master List'!AV359, " / ", 'Master List'!AW359))</f>
        <v>Geriatric Medicine</v>
      </c>
      <c r="AJ359" s="3" t="str">
        <f>'Master List'!AX359</f>
        <v>Dr Tanvir Ahmed</v>
      </c>
      <c r="AK359" s="5" t="str">
        <f>IF('Master List'!BA359="", "", 'Master List'!BA359)</f>
        <v/>
      </c>
      <c r="AL359" s="5" t="str">
        <f>IF(AK359="", "", VLOOKUP(AK359, 'CWM &amp; Location'!B:D, 3, FALSE))</f>
        <v/>
      </c>
      <c r="AM359" s="5" t="str">
        <f>IF('Master List'!BB359="", "", 'Master List'!BB359)</f>
        <v/>
      </c>
      <c r="AN359" s="5" t="str">
        <f>IF('Master List'!BC359="", "", 'Master List'!BC359)</f>
        <v/>
      </c>
    </row>
    <row r="360" spans="1:40" ht="29.25" customHeight="1" x14ac:dyDescent="0.25">
      <c r="A360" s="3" t="str">
        <f>'Master List'!A360</f>
        <v>LIFT</v>
      </c>
      <c r="B360" s="3" t="str">
        <f>'Master List'!D360</f>
        <v>LFP/7A4/120b</v>
      </c>
      <c r="C360" s="3" t="str">
        <f>'Master List'!E360</f>
        <v>WAL/FP/120b</v>
      </c>
      <c r="D360" s="4">
        <v>1</v>
      </c>
      <c r="E360" s="71" t="str">
        <f>CONCATENATE("F1: ",J360,", ",N360,", ",R360,IF(V360="","",", "),IF(V360="","",V360),IF(V360="",""," ("),IF(V360="","",'Master List'!B360),IF(V360="","",")")," | F2: ",AA360,", ",AE360,", ",AI360,IF(AM360="","",", "),IF(AM360="","",AM360),IF(AM360="",""," ("),IF(AM360="","",'Master List'!C360),IF(AM360="","",")"))</f>
        <v>F1: Emergency Medicine, General (Internal) Medicine / Respiratory Medicine, General Surgery / Hepato-Pancreatico-Biliary Surgery, General Practice (LIFT) | F2: Geriatric Medicine, Rehabilitation Medicine / Neurology, Anaesthetics</v>
      </c>
      <c r="F360" s="5" t="str">
        <f>'Master List'!H360</f>
        <v>Cardiff &amp; Vale University Health Board</v>
      </c>
      <c r="G360" s="5" t="str">
        <f>'Master List'!F360</f>
        <v>Dr Huw Reynolds</v>
      </c>
      <c r="H360" s="3" t="str">
        <f>'Master List'!I360</f>
        <v>University Hospital of Wales</v>
      </c>
      <c r="I360" s="3" t="str">
        <f>VLOOKUP(H360, 'CWM &amp; Location'!B:D, 3, FALSE)</f>
        <v>Cardiff</v>
      </c>
      <c r="J360" s="3" t="str">
        <f>IF('Master List'!K360="", 'Master List'!J360, CONCATENATE('Master List'!J360, " / ", 'Master List'!K360))</f>
        <v>Emergency Medicine</v>
      </c>
      <c r="K360" s="3" t="str">
        <f>'Master List'!L360</f>
        <v xml:space="preserve">Dr Susan Allen </v>
      </c>
      <c r="L360" s="3" t="str">
        <f>'Master List'!O360</f>
        <v>University Hospital of Wales</v>
      </c>
      <c r="M360" s="3" t="str">
        <f>VLOOKUP(L360, 'CWM &amp; Location'!B:D, 3, FALSE)</f>
        <v>Cardiff</v>
      </c>
      <c r="N360" s="3" t="str">
        <f>IF('Master List'!Q360="", 'Master List'!P360, CONCATENATE('Master List'!P360, " / ", 'Master List'!Q360))</f>
        <v>General (Internal) Medicine / Respiratory Medicine</v>
      </c>
      <c r="O360" s="3" t="str">
        <f>'Master List'!R360</f>
        <v>Dr Diane Parry</v>
      </c>
      <c r="P360" s="3" t="str">
        <f>'Master List'!U360</f>
        <v>University Hospital of Wales</v>
      </c>
      <c r="Q360" s="3" t="str">
        <f>VLOOKUP(P360, 'CWM &amp; Location'!B:D, 3, FALSE)</f>
        <v>Cardiff</v>
      </c>
      <c r="R360" s="3" t="str">
        <f>IF('Master List'!W360="", 'Master List'!V360, CONCATENATE('Master List'!V360, " / ", 'Master List'!W360))</f>
        <v>General Surgery / Hepato-Pancreatico-Biliary Surgery</v>
      </c>
      <c r="S360" s="3" t="str">
        <f>'Master List'!X360</f>
        <v>Mr David O'Reilly</v>
      </c>
      <c r="T360" s="5" t="str">
        <f>IF('Master List'!AA360="", "", 'Master List'!AA360)</f>
        <v>Dinas Powys Medical Centre</v>
      </c>
      <c r="U360" s="5" t="str">
        <f>IF(T360="", "", VLOOKUP(T360, 'CWM &amp; Location'!B:D, 3, FALSE))</f>
        <v>Dinas Powys</v>
      </c>
      <c r="V360" s="5" t="str">
        <f>IF('Master List'!AB360="", "", 'Master List'!AB360)</f>
        <v>General Practice</v>
      </c>
      <c r="W360" s="5" t="str">
        <f>IF('Master List'!AC360="", "", 'Master List'!AC360)</f>
        <v>Dr Huw Reynolds</v>
      </c>
      <c r="X360" s="5" t="str">
        <f>IF('Master List'!AF360="", "Supervisor to be confirmed", 'Master List'!AF360)</f>
        <v>Dr Tanvir Ahmed</v>
      </c>
      <c r="Y360" s="3" t="str">
        <f>'Master List'!AI360</f>
        <v>University Hospital of Wales</v>
      </c>
      <c r="Z360" s="3" t="str">
        <f>VLOOKUP(Y360, 'CWM &amp; Location'!B:D, 3, FALSE)</f>
        <v>Cardiff</v>
      </c>
      <c r="AA360" s="3" t="str">
        <f>IF('Master List'!AK360="", 'Master List'!AJ360, CONCATENATE('Master List'!AJ360, " / ", 'Master List'!AK360))</f>
        <v>Geriatric Medicine</v>
      </c>
      <c r="AB360" s="3" t="str">
        <f>'Master List'!AL360</f>
        <v>Dr Tanvir Ahmed</v>
      </c>
      <c r="AC360" s="3" t="str">
        <f>'Master List'!AO360</f>
        <v>University Hospital of Wales / University Hospital Llandough</v>
      </c>
      <c r="AD360" s="5" t="str">
        <f>VLOOKUP(AC360, 'CWM &amp; Location'!B:D, 3, FALSE)</f>
        <v>Cardiff / Penarth</v>
      </c>
      <c r="AE360" s="3" t="str">
        <f>IF('Master List'!AQ360="", 'Master List'!AP360, CONCATENATE('Master List'!AP360, " / ", 'Master List'!AQ360))</f>
        <v>Rehabilitation Medicine / Neurology</v>
      </c>
      <c r="AF360" s="3" t="str">
        <f>'Master List'!AR360</f>
        <v>Dr Andrea Lowman</v>
      </c>
      <c r="AG360" s="3" t="str">
        <f>'Master List'!AU360</f>
        <v>University Hospital of Wales</v>
      </c>
      <c r="AH360" s="3" t="str">
        <f>VLOOKUP(AG360, 'CWM &amp; Location'!B:D, 3, FALSE)</f>
        <v>Cardiff</v>
      </c>
      <c r="AI360" s="3" t="str">
        <f>IF('Master List'!AW360="", 'Master List'!AV360, CONCATENATE('Master List'!AV360, " / ", 'Master List'!AW360))</f>
        <v>Anaesthetics</v>
      </c>
      <c r="AJ360" s="3" t="str">
        <f>'Master List'!AX360</f>
        <v>Dr Sarah Voisey</v>
      </c>
      <c r="AK360" s="5" t="str">
        <f>IF('Master List'!BA360="", "", 'Master List'!BA360)</f>
        <v/>
      </c>
      <c r="AL360" s="5" t="str">
        <f>IF(AK360="", "", VLOOKUP(AK360, 'CWM &amp; Location'!B:D, 3, FALSE))</f>
        <v/>
      </c>
      <c r="AM360" s="5" t="str">
        <f>IF('Master List'!BB360="", "", 'Master List'!BB360)</f>
        <v/>
      </c>
      <c r="AN360" s="5" t="str">
        <f>IF('Master List'!BC360="", "", 'Master List'!BC360)</f>
        <v/>
      </c>
    </row>
    <row r="361" spans="1:40" ht="29.25" customHeight="1" x14ac:dyDescent="0.25">
      <c r="A361" s="3" t="str">
        <f>'Master List'!A361</f>
        <v>LIFT</v>
      </c>
      <c r="B361" s="3" t="str">
        <f>'Master List'!D361</f>
        <v>LFP/7A4/120c</v>
      </c>
      <c r="C361" s="3" t="str">
        <f>'Master List'!E361</f>
        <v>WAL/FP/120c</v>
      </c>
      <c r="D361" s="4">
        <v>0</v>
      </c>
      <c r="E361" s="71" t="str">
        <f>CONCATENATE("F1: ",J361,", ",N361,", ",R361,IF(V361="","",", "),IF(V361="","",V361),IF(V361="",""," ("),IF(V361="","",'Master List'!B361),IF(V361="","",")")," | F2: ",AA361,", ",AE361,", ",AI361,IF(AM361="","",", "),IF(AM361="","",AM361),IF(AM361="",""," ("),IF(AM361="","",'Master List'!C361),IF(AM361="","",")"))</f>
        <v>F1: General Surgery / Hepato-Pancreatico-Biliary Surgery, Emergency Medicine, General (Internal) Medicine / Respiratory Medicine, General Practice (LIFT) | F2: Anaesthetics, Geriatric Medicine, Rehabilitation Medicine / Neurology</v>
      </c>
      <c r="F361" s="5" t="str">
        <f>'Master List'!H361</f>
        <v>Cardiff &amp; Vale University Health Board</v>
      </c>
      <c r="G361" s="5" t="str">
        <f>'Master List'!F361</f>
        <v>Dr Philip Lloyd</v>
      </c>
      <c r="H361" s="3" t="str">
        <f>'Master List'!I361</f>
        <v>University Hospital of Wales</v>
      </c>
      <c r="I361" s="3" t="str">
        <f>VLOOKUP(H361, 'CWM &amp; Location'!B:D, 3, FALSE)</f>
        <v>Cardiff</v>
      </c>
      <c r="J361" s="3" t="str">
        <f>IF('Master List'!K361="", 'Master List'!J361, CONCATENATE('Master List'!J361, " / ", 'Master List'!K361))</f>
        <v>General Surgery / Hepato-Pancreatico-Biliary Surgery</v>
      </c>
      <c r="K361" s="3" t="str">
        <f>'Master List'!L361</f>
        <v>Mr David O'Reilly</v>
      </c>
      <c r="L361" s="3" t="str">
        <f>'Master List'!O361</f>
        <v>University Hospital of Wales</v>
      </c>
      <c r="M361" s="3" t="str">
        <f>VLOOKUP(L361, 'CWM &amp; Location'!B:D, 3, FALSE)</f>
        <v>Cardiff</v>
      </c>
      <c r="N361" s="3" t="str">
        <f>IF('Master List'!Q361="", 'Master List'!P361, CONCATENATE('Master List'!P361, " / ", 'Master List'!Q361))</f>
        <v>Emergency Medicine</v>
      </c>
      <c r="O361" s="3" t="str">
        <f>'Master List'!R361</f>
        <v xml:space="preserve">Dr Susan Allen </v>
      </c>
      <c r="P361" s="3" t="str">
        <f>'Master List'!U361</f>
        <v>University Hospital of Wales</v>
      </c>
      <c r="Q361" s="3" t="str">
        <f>VLOOKUP(P361, 'CWM &amp; Location'!B:D, 3, FALSE)</f>
        <v>Cardiff</v>
      </c>
      <c r="R361" s="3" t="str">
        <f>IF('Master List'!W361="", 'Master List'!V361, CONCATENATE('Master List'!V361, " / ", 'Master List'!W361))</f>
        <v>General (Internal) Medicine / Respiratory Medicine</v>
      </c>
      <c r="S361" s="3" t="str">
        <f>'Master List'!X361</f>
        <v>Dr Diane Parry</v>
      </c>
      <c r="T361" s="5" t="str">
        <f>IF('Master List'!AA361="", "", 'Master List'!AA361)</f>
        <v>Roath House Surgery</v>
      </c>
      <c r="U361" s="5" t="str">
        <f>IF(T361="", "", VLOOKUP(T361, 'CWM &amp; Location'!B:D, 3, FALSE))</f>
        <v>Cardiff</v>
      </c>
      <c r="V361" s="5" t="str">
        <f>IF('Master List'!AB361="", "", 'Master List'!AB361)</f>
        <v>General Practice</v>
      </c>
      <c r="W361" s="5" t="str">
        <f>IF('Master List'!AC361="", "", 'Master List'!AC361)</f>
        <v>Dr Philip Lloyd</v>
      </c>
      <c r="X361" s="5" t="str">
        <f>IF('Master List'!AF361="", "Supervisor to be confirmed", 'Master List'!AF361)</f>
        <v>Dr Sarah Voisey</v>
      </c>
      <c r="Y361" s="3" t="str">
        <f>'Master List'!AI361</f>
        <v>University Hospital of Wales</v>
      </c>
      <c r="Z361" s="3" t="str">
        <f>VLOOKUP(Y361, 'CWM &amp; Location'!B:D, 3, FALSE)</f>
        <v>Cardiff</v>
      </c>
      <c r="AA361" s="3" t="str">
        <f>IF('Master List'!AK361="", 'Master List'!AJ361, CONCATENATE('Master List'!AJ361, " / ", 'Master List'!AK361))</f>
        <v>Anaesthetics</v>
      </c>
      <c r="AB361" s="3" t="str">
        <f>'Master List'!AL361</f>
        <v>Dr Sarah Voisey</v>
      </c>
      <c r="AC361" s="3" t="str">
        <f>'Master List'!AO361</f>
        <v>University Hospital of Wales</v>
      </c>
      <c r="AD361" s="5" t="str">
        <f>VLOOKUP(AC361, 'CWM &amp; Location'!B:D, 3, FALSE)</f>
        <v>Cardiff</v>
      </c>
      <c r="AE361" s="3" t="str">
        <f>IF('Master List'!AQ361="", 'Master List'!AP361, CONCATENATE('Master List'!AP361, " / ", 'Master List'!AQ361))</f>
        <v>Geriatric Medicine</v>
      </c>
      <c r="AF361" s="3" t="str">
        <f>'Master List'!AR361</f>
        <v>Dr Tanvir Ahmed</v>
      </c>
      <c r="AG361" s="3" t="str">
        <f>'Master List'!AU361</f>
        <v>University Hospital of Wales / University Hospital Llandough</v>
      </c>
      <c r="AH361" s="3" t="str">
        <f>VLOOKUP(AG361, 'CWM &amp; Location'!B:D, 3, FALSE)</f>
        <v>Cardiff / Penarth</v>
      </c>
      <c r="AI361" s="3" t="str">
        <f>IF('Master List'!AW361="", 'Master List'!AV361, CONCATENATE('Master List'!AV361, " / ", 'Master List'!AW361))</f>
        <v>Rehabilitation Medicine / Neurology</v>
      </c>
      <c r="AJ361" s="3" t="str">
        <f>'Master List'!AX361</f>
        <v>Dr Andrea Lowman</v>
      </c>
      <c r="AK361" s="5" t="str">
        <f>IF('Master List'!BA361="", "", 'Master List'!BA361)</f>
        <v/>
      </c>
      <c r="AL361" s="5" t="str">
        <f>IF(AK361="", "", VLOOKUP(AK361, 'CWM &amp; Location'!B:D, 3, FALSE))</f>
        <v/>
      </c>
      <c r="AM361" s="5" t="str">
        <f>IF('Master List'!BB361="", "", 'Master List'!BB361)</f>
        <v/>
      </c>
      <c r="AN361" s="5" t="str">
        <f>IF('Master List'!BC361="", "", 'Master List'!BC361)</f>
        <v/>
      </c>
    </row>
    <row r="362" spans="1:40" ht="29.25" customHeight="1" x14ac:dyDescent="0.25">
      <c r="A362" s="3" t="str">
        <f>'Master List'!A362</f>
        <v>LIFT</v>
      </c>
      <c r="B362" s="3" t="str">
        <f>'Master List'!D362</f>
        <v>LFP/7A5W/121a</v>
      </c>
      <c r="C362" s="3" t="str">
        <f>'Master List'!E362</f>
        <v>WAL/FP/121a</v>
      </c>
      <c r="D362" s="4">
        <v>1</v>
      </c>
      <c r="E362" s="71" t="str">
        <f>CONCATENATE("F1: ",J362,", ",N362,", ",R362,IF(V362="","",", "),IF(V362="","",V362),IF(V362="",""," ("),IF(V362="","",'Master List'!B362),IF(V362="","",")")," | F2: ",AA362,", ",AE362,", ",AI362,IF(AM362="","",", "),IF(AM362="","",AM362),IF(AM362="",""," ("),IF(AM362="","",'Master List'!C362),IF(AM362="","",")"))</f>
        <v>F1: General (Internal) Medicine / Gastroenterology, General Surgery / Upper Gastro-intestinal Surgery, Emergency Medicine, Specialty to be confirmed (LIFT) | F2: General (Internal) Medicine / Gastroenterology, Acute Internal Medicine, Paediatrics</v>
      </c>
      <c r="F362" s="5" t="str">
        <f>'Master List'!H362</f>
        <v>Cwm Taf Morgannwg Local University Health Board</v>
      </c>
      <c r="G362" s="5" t="str">
        <f>'Master List'!F362</f>
        <v>Dr William Edwards</v>
      </c>
      <c r="H362" s="3" t="str">
        <f>'Master List'!I362</f>
        <v>Princess of Wales Hospital</v>
      </c>
      <c r="I362" s="3" t="str">
        <f>VLOOKUP(H362, 'CWM &amp; Location'!B:D, 3, FALSE)</f>
        <v>Bridgend</v>
      </c>
      <c r="J362" s="3" t="str">
        <f>IF('Master List'!K362="", 'Master List'!J362, CONCATENATE('Master List'!J362, " / ", 'Master List'!K362))</f>
        <v>General (Internal) Medicine / Gastroenterology</v>
      </c>
      <c r="K362" s="3" t="str">
        <f>'Master List'!L362</f>
        <v>Dr Clement Lai</v>
      </c>
      <c r="L362" s="3" t="str">
        <f>'Master List'!O362</f>
        <v>Princess of Wales Hospital</v>
      </c>
      <c r="M362" s="3" t="str">
        <f>VLOOKUP(L362, 'CWM &amp; Location'!B:D, 3, FALSE)</f>
        <v>Bridgend</v>
      </c>
      <c r="N362" s="3" t="str">
        <f>IF('Master List'!Q362="", 'Master List'!P362, CONCATENATE('Master List'!P362, " / ", 'Master List'!Q362))</f>
        <v>General Surgery / Upper Gastro-intestinal Surgery</v>
      </c>
      <c r="O362" s="3" t="str">
        <f>'Master List'!R362</f>
        <v>Ms Joy Singh</v>
      </c>
      <c r="P362" s="3" t="str">
        <f>'Master List'!U362</f>
        <v>Princess of Wales Hospital</v>
      </c>
      <c r="Q362" s="3" t="str">
        <f>VLOOKUP(P362, 'CWM &amp; Location'!B:D, 3, FALSE)</f>
        <v>Bridgend</v>
      </c>
      <c r="R362" s="3" t="str">
        <f>IF('Master List'!W362="", 'Master List'!V362, CONCATENATE('Master List'!V362, " / ", 'Master List'!W362))</f>
        <v>Emergency Medicine</v>
      </c>
      <c r="S362" s="3" t="str">
        <f>'Master List'!X362</f>
        <v xml:space="preserve">Dr Rhian Dyer </v>
      </c>
      <c r="T362" s="5" t="str">
        <f>IF('Master List'!AA362="", "", 'Master List'!AA362)</f>
        <v>Site To Be Confirmed</v>
      </c>
      <c r="U362" s="5" t="str">
        <f>IF(T362="", "", VLOOKUP(T362, 'CWM &amp; Location'!B:D, 3, FALSE))</f>
        <v>Site To Be Confirmed</v>
      </c>
      <c r="V362" s="5" t="str">
        <f>IF('Master List'!AB362="", "", 'Master List'!AB362)</f>
        <v>Specialty to be confirmed</v>
      </c>
      <c r="W362" s="5" t="str">
        <f>IF('Master List'!AC362="", "", 'Master List'!AC362)</f>
        <v>Supervisor to be confirmed</v>
      </c>
      <c r="X362" s="5" t="str">
        <f>IF('Master List'!AF362="", "Supervisor to be confirmed", 'Master List'!AF362)</f>
        <v>Dr Clement Lai</v>
      </c>
      <c r="Y362" s="3" t="str">
        <f>'Master List'!AI362</f>
        <v>Princess of Wales Hospital</v>
      </c>
      <c r="Z362" s="3" t="str">
        <f>VLOOKUP(Y362, 'CWM &amp; Location'!B:D, 3, FALSE)</f>
        <v>Bridgend</v>
      </c>
      <c r="AA362" s="3" t="str">
        <f>IF('Master List'!AK362="", 'Master List'!AJ362, CONCATENATE('Master List'!AJ362, " / ", 'Master List'!AK362))</f>
        <v>General (Internal) Medicine / Gastroenterology</v>
      </c>
      <c r="AB362" s="3" t="str">
        <f>'Master List'!AL362</f>
        <v>Dr Clement Lai</v>
      </c>
      <c r="AC362" s="3" t="str">
        <f>'Master List'!AO362</f>
        <v>Princess of Wales Hospital</v>
      </c>
      <c r="AD362" s="5" t="str">
        <f>VLOOKUP(AC362, 'CWM &amp; Location'!B:D, 3, FALSE)</f>
        <v>Bridgend</v>
      </c>
      <c r="AE362" s="3" t="str">
        <f>IF('Master List'!AQ362="", 'Master List'!AP362, CONCATENATE('Master List'!AP362, " / ", 'Master List'!AQ362))</f>
        <v>Acute Internal Medicine</v>
      </c>
      <c r="AF362" s="3" t="str">
        <f>'Master List'!AR362</f>
        <v>Dr John Hounsell</v>
      </c>
      <c r="AG362" s="3" t="str">
        <f>'Master List'!AU362</f>
        <v>Princess of Wales Hospital</v>
      </c>
      <c r="AH362" s="3" t="str">
        <f>VLOOKUP(AG362, 'CWM &amp; Location'!B:D, 3, FALSE)</f>
        <v>Bridgend</v>
      </c>
      <c r="AI362" s="3" t="str">
        <f>IF('Master List'!AW362="", 'Master List'!AV362, CONCATENATE('Master List'!AV362, " / ", 'Master List'!AW362))</f>
        <v>Paediatrics</v>
      </c>
      <c r="AJ362" s="3" t="str">
        <f>'Master List'!AX362</f>
        <v>Dr Torsten Hildebrandt</v>
      </c>
      <c r="AK362" s="5" t="str">
        <f>IF('Master List'!BA362="", "", 'Master List'!BA362)</f>
        <v/>
      </c>
      <c r="AL362" s="5" t="str">
        <f>IF(AK362="", "", VLOOKUP(AK362, 'CWM &amp; Location'!B:D, 3, FALSE))</f>
        <v/>
      </c>
      <c r="AM362" s="5" t="str">
        <f>IF('Master List'!BB362="", "", 'Master List'!BB362)</f>
        <v/>
      </c>
      <c r="AN362" s="5" t="str">
        <f>IF('Master List'!BC362="", "", 'Master List'!BC362)</f>
        <v/>
      </c>
    </row>
    <row r="363" spans="1:40" ht="29.25" customHeight="1" x14ac:dyDescent="0.25">
      <c r="A363" s="3" t="str">
        <f>'Master List'!A363</f>
        <v>LIFT</v>
      </c>
      <c r="B363" s="3" t="str">
        <f>'Master List'!D363</f>
        <v>LFP/7A5W/121b</v>
      </c>
      <c r="C363" s="3" t="str">
        <f>'Master List'!E363</f>
        <v>WAL/FP/121b</v>
      </c>
      <c r="D363" s="4">
        <v>1</v>
      </c>
      <c r="E363" s="71" t="str">
        <f>CONCATENATE("F1: ",J363,", ",N363,", ",R363,IF(V363="","",", "),IF(V363="","",V363),IF(V363="",""," ("),IF(V363="","",'Master List'!B363),IF(V363="","",")")," | F2: ",AA363,", ",AE363,", ",AI363,IF(AM363="","",", "),IF(AM363="","",AM363),IF(AM363="",""," ("),IF(AM363="","",'Master List'!C363),IF(AM363="","",")"))</f>
        <v>F1: Emergency Medicine, General (Internal) Medicine / Gastroenterology, General Surgery / Upper Gastro-intestinal Surgery, Specialty to be confirmed (LIFT) | F2: Paediatrics, General (Internal) Medicine / Gastroenterology, Acute Internal Medicine</v>
      </c>
      <c r="F363" s="5" t="str">
        <f>'Master List'!H363</f>
        <v>Cwm Taf Morgannwg Local University Health Board</v>
      </c>
      <c r="G363" s="5" t="str">
        <f>'Master List'!F363</f>
        <v>Supervisor to be confirmed</v>
      </c>
      <c r="H363" s="3" t="str">
        <f>'Master List'!I363</f>
        <v>Princess of Wales Hospital</v>
      </c>
      <c r="I363" s="3" t="str">
        <f>VLOOKUP(H363, 'CWM &amp; Location'!B:D, 3, FALSE)</f>
        <v>Bridgend</v>
      </c>
      <c r="J363" s="3" t="str">
        <f>IF('Master List'!K363="", 'Master List'!J363, CONCATENATE('Master List'!J363, " / ", 'Master List'!K363))</f>
        <v>Emergency Medicine</v>
      </c>
      <c r="K363" s="3" t="str">
        <f>'Master List'!L363</f>
        <v xml:space="preserve">Dr Rhian Dyer </v>
      </c>
      <c r="L363" s="3" t="str">
        <f>'Master List'!O363</f>
        <v>Princess of Wales Hospital</v>
      </c>
      <c r="M363" s="3" t="str">
        <f>VLOOKUP(L363, 'CWM &amp; Location'!B:D, 3, FALSE)</f>
        <v>Bridgend</v>
      </c>
      <c r="N363" s="3" t="str">
        <f>IF('Master List'!Q363="", 'Master List'!P363, CONCATENATE('Master List'!P363, " / ", 'Master List'!Q363))</f>
        <v>General (Internal) Medicine / Gastroenterology</v>
      </c>
      <c r="O363" s="3" t="str">
        <f>'Master List'!R363</f>
        <v>Dr Clement Lai</v>
      </c>
      <c r="P363" s="3" t="str">
        <f>'Master List'!U363</f>
        <v>Princess of Wales Hospital</v>
      </c>
      <c r="Q363" s="3" t="str">
        <f>VLOOKUP(P363, 'CWM &amp; Location'!B:D, 3, FALSE)</f>
        <v>Bridgend</v>
      </c>
      <c r="R363" s="3" t="str">
        <f>IF('Master List'!W363="", 'Master List'!V363, CONCATENATE('Master List'!V363, " / ", 'Master List'!W363))</f>
        <v>General Surgery / Upper Gastro-intestinal Surgery</v>
      </c>
      <c r="S363" s="3" t="str">
        <f>'Master List'!X363</f>
        <v>Ms Joy Singh</v>
      </c>
      <c r="T363" s="5" t="str">
        <f>IF('Master List'!AA363="", "", 'Master List'!AA363)</f>
        <v>Site To Be Confirmed</v>
      </c>
      <c r="U363" s="5" t="str">
        <f>IF(T363="", "", VLOOKUP(T363, 'CWM &amp; Location'!B:D, 3, FALSE))</f>
        <v>Site To Be Confirmed</v>
      </c>
      <c r="V363" s="5" t="str">
        <f>IF('Master List'!AB363="", "", 'Master List'!AB363)</f>
        <v>Specialty to be confirmed</v>
      </c>
      <c r="W363" s="5" t="str">
        <f>IF('Master List'!AC363="", "", 'Master List'!AC363)</f>
        <v>Supervisor to be confirmed</v>
      </c>
      <c r="X363" s="5" t="str">
        <f>IF('Master List'!AF363="", "Supervisor to be confirmed", 'Master List'!AF363)</f>
        <v>Dr Torsten Hildebrandt</v>
      </c>
      <c r="Y363" s="3" t="str">
        <f>'Master List'!AI363</f>
        <v>Princess of Wales Hospital</v>
      </c>
      <c r="Z363" s="3" t="str">
        <f>VLOOKUP(Y363, 'CWM &amp; Location'!B:D, 3, FALSE)</f>
        <v>Bridgend</v>
      </c>
      <c r="AA363" s="3" t="str">
        <f>IF('Master List'!AK363="", 'Master List'!AJ363, CONCATENATE('Master List'!AJ363, " / ", 'Master List'!AK363))</f>
        <v>Paediatrics</v>
      </c>
      <c r="AB363" s="3" t="str">
        <f>'Master List'!AL363</f>
        <v>Dr Torsten Hildebrandt</v>
      </c>
      <c r="AC363" s="3" t="str">
        <f>'Master List'!AO363</f>
        <v>Princess of Wales Hospital</v>
      </c>
      <c r="AD363" s="5" t="str">
        <f>VLOOKUP(AC363, 'CWM &amp; Location'!B:D, 3, FALSE)</f>
        <v>Bridgend</v>
      </c>
      <c r="AE363" s="3" t="str">
        <f>IF('Master List'!AQ363="", 'Master List'!AP363, CONCATENATE('Master List'!AP363, " / ", 'Master List'!AQ363))</f>
        <v>General (Internal) Medicine / Gastroenterology</v>
      </c>
      <c r="AF363" s="3" t="str">
        <f>'Master List'!AR363</f>
        <v>Dr Clement Lai</v>
      </c>
      <c r="AG363" s="3" t="str">
        <f>'Master List'!AU363</f>
        <v>Princess of Wales Hospital</v>
      </c>
      <c r="AH363" s="3" t="str">
        <f>VLOOKUP(AG363, 'CWM &amp; Location'!B:D, 3, FALSE)</f>
        <v>Bridgend</v>
      </c>
      <c r="AI363" s="3" t="str">
        <f>IF('Master List'!AW363="", 'Master List'!AV363, CONCATENATE('Master List'!AV363, " / ", 'Master List'!AW363))</f>
        <v>Acute Internal Medicine</v>
      </c>
      <c r="AJ363" s="3" t="str">
        <f>'Master List'!AX363</f>
        <v>Dr John Hounsell</v>
      </c>
      <c r="AK363" s="5" t="str">
        <f>IF('Master List'!BA363="", "", 'Master List'!BA363)</f>
        <v/>
      </c>
      <c r="AL363" s="5" t="str">
        <f>IF(AK363="", "", VLOOKUP(AK363, 'CWM &amp; Location'!B:D, 3, FALSE))</f>
        <v/>
      </c>
      <c r="AM363" s="5" t="str">
        <f>IF('Master List'!BB363="", "", 'Master List'!BB363)</f>
        <v/>
      </c>
      <c r="AN363" s="5" t="str">
        <f>IF('Master List'!BC363="", "", 'Master List'!BC363)</f>
        <v/>
      </c>
    </row>
    <row r="364" spans="1:40" ht="29.25" customHeight="1" x14ac:dyDescent="0.25">
      <c r="A364" s="3" t="str">
        <f>'Master List'!A364</f>
        <v>LIFT</v>
      </c>
      <c r="B364" s="3" t="str">
        <f>'Master List'!D364</f>
        <v>LFP/7A5W/121c</v>
      </c>
      <c r="C364" s="3" t="str">
        <f>'Master List'!E364</f>
        <v>WAL/FP/121c</v>
      </c>
      <c r="D364" s="4">
        <v>1</v>
      </c>
      <c r="E364" s="71" t="str">
        <f>CONCATENATE("F1: ",J364,", ",N364,", ",R364,IF(V364="","",", "),IF(V364="","",V364),IF(V364="",""," ("),IF(V364="","",'Master List'!B364),IF(V364="","",")")," | F2: ",AA364,", ",AE364,", ",AI364,IF(AM364="","",", "),IF(AM364="","",AM364),IF(AM364="",""," ("),IF(AM364="","",'Master List'!C364),IF(AM364="","",")"))</f>
        <v>F1: General Surgery / Upper Gastro-intestinal Surgery, Emergency Medicine, General (Internal) Medicine / Gastroenterology, General Practice (LIFT) | F2: Acute Internal Medicine, Paediatrics, General (Internal) Medicine / Gastroenterology</v>
      </c>
      <c r="F364" s="5" t="str">
        <f>'Master List'!H364</f>
        <v>Cwm Taf Morgannwg Local University Health Board</v>
      </c>
      <c r="G364" s="5" t="str">
        <f>'Master List'!F364</f>
        <v>Dr Heather Cottrell</v>
      </c>
      <c r="H364" s="3" t="str">
        <f>'Master List'!I364</f>
        <v>Princess of Wales Hospital</v>
      </c>
      <c r="I364" s="3" t="str">
        <f>VLOOKUP(H364, 'CWM &amp; Location'!B:D, 3, FALSE)</f>
        <v>Bridgend</v>
      </c>
      <c r="J364" s="3" t="str">
        <f>IF('Master List'!K364="", 'Master List'!J364, CONCATENATE('Master List'!J364, " / ", 'Master List'!K364))</f>
        <v>General Surgery / Upper Gastro-intestinal Surgery</v>
      </c>
      <c r="K364" s="3" t="str">
        <f>'Master List'!L364</f>
        <v>Ms Joy Singh</v>
      </c>
      <c r="L364" s="3" t="str">
        <f>'Master List'!O364</f>
        <v>Princess of Wales Hospital</v>
      </c>
      <c r="M364" s="3" t="str">
        <f>VLOOKUP(L364, 'CWM &amp; Location'!B:D, 3, FALSE)</f>
        <v>Bridgend</v>
      </c>
      <c r="N364" s="3" t="str">
        <f>IF('Master List'!Q364="", 'Master List'!P364, CONCATENATE('Master List'!P364, " / ", 'Master List'!Q364))</f>
        <v>Emergency Medicine</v>
      </c>
      <c r="O364" s="3" t="str">
        <f>'Master List'!R364</f>
        <v xml:space="preserve">Dr Rhian Dyer </v>
      </c>
      <c r="P364" s="3" t="str">
        <f>'Master List'!U364</f>
        <v>Princess of Wales Hospital</v>
      </c>
      <c r="Q364" s="3" t="str">
        <f>VLOOKUP(P364, 'CWM &amp; Location'!B:D, 3, FALSE)</f>
        <v>Bridgend</v>
      </c>
      <c r="R364" s="3" t="str">
        <f>IF('Master List'!W364="", 'Master List'!V364, CONCATENATE('Master List'!V364, " / ", 'Master List'!W364))</f>
        <v>General (Internal) Medicine / Gastroenterology</v>
      </c>
      <c r="S364" s="3" t="str">
        <f>'Master List'!X364</f>
        <v>Dr Clement Lai</v>
      </c>
      <c r="T364" s="5" t="str">
        <f>IF('Master List'!AA364="", "", 'Master List'!AA364)</f>
        <v>Woodlands Surgery</v>
      </c>
      <c r="U364" s="5" t="str">
        <f>IF(T364="", "", VLOOKUP(T364, 'CWM &amp; Location'!B:D, 3, FALSE))</f>
        <v>Maesteg</v>
      </c>
      <c r="V364" s="5" t="str">
        <f>IF('Master List'!AB364="", "", 'Master List'!AB364)</f>
        <v>General Practice</v>
      </c>
      <c r="W364" s="5" t="str">
        <f>IF('Master List'!AC364="", "", 'Master List'!AC364)</f>
        <v>Dr Heather Cottrell</v>
      </c>
      <c r="X364" s="5" t="str">
        <f>IF('Master List'!AF364="", "Supervisor to be confirmed", 'Master List'!AF364)</f>
        <v>Dr John Hounsell</v>
      </c>
      <c r="Y364" s="3" t="str">
        <f>'Master List'!AI364</f>
        <v>Princess of Wales Hospital</v>
      </c>
      <c r="Z364" s="3" t="str">
        <f>VLOOKUP(Y364, 'CWM &amp; Location'!B:D, 3, FALSE)</f>
        <v>Bridgend</v>
      </c>
      <c r="AA364" s="3" t="str">
        <f>IF('Master List'!AK364="", 'Master List'!AJ364, CONCATENATE('Master List'!AJ364, " / ", 'Master List'!AK364))</f>
        <v>Acute Internal Medicine</v>
      </c>
      <c r="AB364" s="3" t="str">
        <f>'Master List'!AL364</f>
        <v>Dr John Hounsell</v>
      </c>
      <c r="AC364" s="3" t="str">
        <f>'Master List'!AO364</f>
        <v>Princess of Wales Hospital</v>
      </c>
      <c r="AD364" s="5" t="str">
        <f>VLOOKUP(AC364, 'CWM &amp; Location'!B:D, 3, FALSE)</f>
        <v>Bridgend</v>
      </c>
      <c r="AE364" s="3" t="str">
        <f>IF('Master List'!AQ364="", 'Master List'!AP364, CONCATENATE('Master List'!AP364, " / ", 'Master List'!AQ364))</f>
        <v>Paediatrics</v>
      </c>
      <c r="AF364" s="3" t="str">
        <f>'Master List'!AR364</f>
        <v>Dr Torsten Hildebrandt</v>
      </c>
      <c r="AG364" s="3" t="str">
        <f>'Master List'!AU364</f>
        <v>Princess of Wales Hospital</v>
      </c>
      <c r="AH364" s="3" t="str">
        <f>VLOOKUP(AG364, 'CWM &amp; Location'!B:D, 3, FALSE)</f>
        <v>Bridgend</v>
      </c>
      <c r="AI364" s="3" t="str">
        <f>IF('Master List'!AW364="", 'Master List'!AV364, CONCATENATE('Master List'!AV364, " / ", 'Master List'!AW364))</f>
        <v>General (Internal) Medicine / Gastroenterology</v>
      </c>
      <c r="AJ364" s="3" t="str">
        <f>'Master List'!AX364</f>
        <v>Dr Clement Lai</v>
      </c>
      <c r="AK364" s="5" t="str">
        <f>IF('Master List'!BA364="", "", 'Master List'!BA364)</f>
        <v/>
      </c>
      <c r="AL364" s="5" t="str">
        <f>IF(AK364="", "", VLOOKUP(AK364, 'CWM &amp; Location'!B:D, 3, FALSE))</f>
        <v/>
      </c>
      <c r="AM364" s="5" t="str">
        <f>IF('Master List'!BB364="", "", 'Master List'!BB364)</f>
        <v/>
      </c>
      <c r="AN364" s="5" t="str">
        <f>IF('Master List'!BC364="", "", 'Master List'!BC364)</f>
        <v/>
      </c>
    </row>
    <row r="365" spans="1:40" ht="29.25" customHeight="1" x14ac:dyDescent="0.25">
      <c r="A365" s="3" t="str">
        <f>'Master List'!A365</f>
        <v>LIFT</v>
      </c>
      <c r="B365" s="3" t="str">
        <f>'Master List'!D365</f>
        <v>LFP/7A1C/122a</v>
      </c>
      <c r="C365" s="3" t="str">
        <f>'Master List'!E365</f>
        <v>WAL/FP/122a</v>
      </c>
      <c r="D365" s="4">
        <v>1</v>
      </c>
      <c r="E365" s="71" t="str">
        <f>CONCATENATE("F1: ",J365,", ",N365,", ",R365,IF(V365="","",", "),IF(V365="","",V365),IF(V365="",""," ("),IF(V365="","",'Master List'!B365),IF(V365="","",")")," | F2: ",AA365,", ",AE365,", ",AI365,IF(AM365="","",", "),IF(AM365="","",AM365),IF(AM365="",""," ("),IF(AM365="","",'Master List'!C365),IF(AM365="","",")"))</f>
        <v>F1: General (Internal) Medicine / Gastroenterology, Otolaryngology / Oral and maxillo-facial surgery, Emergency Medicine, General Practice (LIFT) | F2: Specialty to be confirmed, Specialty to be confirmed, Specialty to be confirmed</v>
      </c>
      <c r="F365" s="5" t="str">
        <f>'Master List'!H365</f>
        <v>Betsi Cadwaladr University Health Board</v>
      </c>
      <c r="G365" s="5" t="str">
        <f>'Master List'!F365</f>
        <v>Dr Selena Harris</v>
      </c>
      <c r="H365" s="3" t="str">
        <f>'Master List'!I365</f>
        <v>Glan Clwyd Hospital</v>
      </c>
      <c r="I365" s="3" t="str">
        <f>VLOOKUP(H365, 'CWM &amp; Location'!B:D, 3, FALSE)</f>
        <v>Rhyl</v>
      </c>
      <c r="J365" s="3" t="str">
        <f>IF('Master List'!K365="", 'Master List'!J365, CONCATENATE('Master List'!J365, " / ", 'Master List'!K365))</f>
        <v>General (Internal) Medicine / Gastroenterology</v>
      </c>
      <c r="K365" s="3" t="str">
        <f>'Master List'!L365</f>
        <v>Dr Aram Baghomian</v>
      </c>
      <c r="L365" s="3" t="str">
        <f>'Master List'!O365</f>
        <v>Glan Clwyd Hospital</v>
      </c>
      <c r="M365" s="3" t="str">
        <f>VLOOKUP(L365, 'CWM &amp; Location'!B:D, 3, FALSE)</f>
        <v>Rhyl</v>
      </c>
      <c r="N365" s="3" t="str">
        <f>IF('Master List'!Q365="", 'Master List'!P365, CONCATENATE('Master List'!P365, " / ", 'Master List'!Q365))</f>
        <v>Otolaryngology / Oral and maxillo-facial surgery</v>
      </c>
      <c r="O365" s="3" t="str">
        <f>'Master List'!R365</f>
        <v>Miss Emma Woolley</v>
      </c>
      <c r="P365" s="3" t="str">
        <f>'Master List'!U365</f>
        <v>Glan Clwyd Hospital</v>
      </c>
      <c r="Q365" s="3" t="str">
        <f>VLOOKUP(P365, 'CWM &amp; Location'!B:D, 3, FALSE)</f>
        <v>Rhyl</v>
      </c>
      <c r="R365" s="3" t="str">
        <f>IF('Master List'!W365="", 'Master List'!V365, CONCATENATE('Master List'!V365, " / ", 'Master List'!W365))</f>
        <v>Emergency Medicine</v>
      </c>
      <c r="S365" s="3" t="str">
        <f>'Master List'!X365</f>
        <v xml:space="preserve">Dr Paul Spambo </v>
      </c>
      <c r="T365" s="5" t="str">
        <f>IF('Master List'!AA365="", "", 'Master List'!AA365)</f>
        <v>Clarence Medical Centre</v>
      </c>
      <c r="U365" s="5" t="str">
        <f>IF(T365="", "", VLOOKUP(T365, 'CWM &amp; Location'!B:D, 3, FALSE))</f>
        <v>Rhyl</v>
      </c>
      <c r="V365" s="5" t="str">
        <f>IF('Master List'!AB365="", "", 'Master List'!AB365)</f>
        <v>General Practice</v>
      </c>
      <c r="W365" s="5" t="str">
        <f>IF('Master List'!AC365="", "", 'Master List'!AC365)</f>
        <v>Dr Selena Harris</v>
      </c>
      <c r="X365" s="5" t="str">
        <f>IF('Master List'!AF365="", "Supervisor to be confirmed", 'Master List'!AF365)</f>
        <v>Supervisor to be confirmed</v>
      </c>
      <c r="Y365" s="3" t="str">
        <f>'Master List'!AI365</f>
        <v>Site to be confirmed</v>
      </c>
      <c r="Z365" s="3" t="str">
        <f>VLOOKUP(Y365, 'CWM &amp; Location'!B:D, 3, FALSE)</f>
        <v>Site To Be Confirmed</v>
      </c>
      <c r="AA365" s="3" t="str">
        <f>IF('Master List'!AK365="", 'Master List'!AJ365, CONCATENATE('Master List'!AJ365, " / ", 'Master List'!AK365))</f>
        <v>Specialty to be confirmed</v>
      </c>
      <c r="AB365" s="3" t="str">
        <f>'Master List'!AL365</f>
        <v>Supervisor to be confirmed</v>
      </c>
      <c r="AC365" s="3" t="str">
        <f>'Master List'!AO365</f>
        <v>Site to be confirmed</v>
      </c>
      <c r="AD365" s="5" t="str">
        <f>VLOOKUP(AC365, 'CWM &amp; Location'!B:D, 3, FALSE)</f>
        <v>Site To Be Confirmed</v>
      </c>
      <c r="AE365" s="3" t="str">
        <f>IF('Master List'!AQ365="", 'Master List'!AP365, CONCATENATE('Master List'!AP365, " / ", 'Master List'!AQ365))</f>
        <v>Specialty to be confirmed</v>
      </c>
      <c r="AF365" s="3" t="str">
        <f>'Master List'!AR365</f>
        <v>Supervisor to be confirmed</v>
      </c>
      <c r="AG365" s="3" t="str">
        <f>'Master List'!AU365</f>
        <v>Site to be confirmed</v>
      </c>
      <c r="AH365" s="3" t="str">
        <f>VLOOKUP(AG365, 'CWM &amp; Location'!B:D, 3, FALSE)</f>
        <v>Site To Be Confirmed</v>
      </c>
      <c r="AI365" s="3" t="str">
        <f>IF('Master List'!AW365="", 'Master List'!AV365, CONCATENATE('Master List'!AV365, " / ", 'Master List'!AW365))</f>
        <v>Specialty to be confirmed</v>
      </c>
      <c r="AJ365" s="3" t="str">
        <f>'Master List'!AX365</f>
        <v>Supervisor to be confirmed</v>
      </c>
      <c r="AK365" s="5" t="str">
        <f>IF('Master List'!BA365="", "", 'Master List'!BA365)</f>
        <v/>
      </c>
      <c r="AL365" s="5" t="str">
        <f>IF(AK365="", "", VLOOKUP(AK365, 'CWM &amp; Location'!B:D, 3, FALSE))</f>
        <v/>
      </c>
      <c r="AM365" s="5" t="str">
        <f>IF('Master List'!BB365="", "", 'Master List'!BB365)</f>
        <v/>
      </c>
      <c r="AN365" s="5" t="str">
        <f>IF('Master List'!BC365="", "", 'Master List'!BC365)</f>
        <v/>
      </c>
    </row>
    <row r="366" spans="1:40" ht="29.25" customHeight="1" x14ac:dyDescent="0.25">
      <c r="A366" s="3" t="str">
        <f>'Master List'!A366</f>
        <v>LIFT</v>
      </c>
      <c r="B366" s="3" t="str">
        <f>'Master List'!D366</f>
        <v>LFP/7A1C/122b</v>
      </c>
      <c r="C366" s="3" t="str">
        <f>'Master List'!E366</f>
        <v>WAL/FP/122b</v>
      </c>
      <c r="D366" s="4">
        <v>1</v>
      </c>
      <c r="E366" s="71" t="str">
        <f>CONCATENATE("F1: ",J366,", ",N366,", ",R366,IF(V366="","",", "),IF(V366="","",V366),IF(V366="",""," ("),IF(V366="","",'Master List'!B366),IF(V366="","",")")," | F2: ",AA366,", ",AE366,", ",AI366,IF(AM366="","",", "),IF(AM366="","",AM366),IF(AM366="",""," ("),IF(AM366="","",'Master List'!C366),IF(AM366="","",")"))</f>
        <v>F1: Emergency Medicine, General (Internal) Medicine / Gastroenterology, Otolaryngology / Oral and maxillo-facial surgery, General Practice (LIFT) | F2: Specialty to be confirmed, Specialty to be confirmed, Specialty to be confirmed</v>
      </c>
      <c r="F366" s="5" t="str">
        <f>'Master List'!H366</f>
        <v>Betsi Cadwaladr University Health Board</v>
      </c>
      <c r="G366" s="5" t="str">
        <f>'Master List'!F366</f>
        <v>Dr Simon Dobson</v>
      </c>
      <c r="H366" s="3" t="str">
        <f>'Master List'!I366</f>
        <v>Glan Clwyd Hospital</v>
      </c>
      <c r="I366" s="3" t="str">
        <f>VLOOKUP(H366, 'CWM &amp; Location'!B:D, 3, FALSE)</f>
        <v>Rhyl</v>
      </c>
      <c r="J366" s="3" t="str">
        <f>IF('Master List'!K366="", 'Master List'!J366, CONCATENATE('Master List'!J366, " / ", 'Master List'!K366))</f>
        <v>Emergency Medicine</v>
      </c>
      <c r="K366" s="3" t="str">
        <f>'Master List'!L366</f>
        <v xml:space="preserve">Dr Paul Spambo </v>
      </c>
      <c r="L366" s="3" t="str">
        <f>'Master List'!O366</f>
        <v>Glan Clwyd Hospital</v>
      </c>
      <c r="M366" s="3" t="str">
        <f>VLOOKUP(L366, 'CWM &amp; Location'!B:D, 3, FALSE)</f>
        <v>Rhyl</v>
      </c>
      <c r="N366" s="3" t="str">
        <f>IF('Master List'!Q366="", 'Master List'!P366, CONCATENATE('Master List'!P366, " / ", 'Master List'!Q366))</f>
        <v>General (Internal) Medicine / Gastroenterology</v>
      </c>
      <c r="O366" s="3" t="str">
        <f>'Master List'!R366</f>
        <v>Dr Aram Baghomian</v>
      </c>
      <c r="P366" s="3" t="str">
        <f>'Master List'!U366</f>
        <v>Glan Clwyd Hospital</v>
      </c>
      <c r="Q366" s="3" t="str">
        <f>VLOOKUP(P366, 'CWM &amp; Location'!B:D, 3, FALSE)</f>
        <v>Rhyl</v>
      </c>
      <c r="R366" s="3" t="str">
        <f>IF('Master List'!W366="", 'Master List'!V366, CONCATENATE('Master List'!V366, " / ", 'Master List'!W366))</f>
        <v>Otolaryngology / Oral and maxillo-facial surgery</v>
      </c>
      <c r="S366" s="3" t="str">
        <f>'Master List'!X366</f>
        <v>Miss Emma Woolley</v>
      </c>
      <c r="T366" s="5" t="str">
        <f>IF('Master List'!AA366="", "", 'Master List'!AA366)</f>
        <v>Clarence Medical Centre</v>
      </c>
      <c r="U366" s="5" t="str">
        <f>IF(T366="", "", VLOOKUP(T366, 'CWM &amp; Location'!B:D, 3, FALSE))</f>
        <v>Rhyl</v>
      </c>
      <c r="V366" s="5" t="str">
        <f>IF('Master List'!AB366="", "", 'Master List'!AB366)</f>
        <v>General Practice</v>
      </c>
      <c r="W366" s="5" t="str">
        <f>IF('Master List'!AC366="", "", 'Master List'!AC366)</f>
        <v>Dr Simon Dobson</v>
      </c>
      <c r="X366" s="5" t="str">
        <f>IF('Master List'!AF366="", "Supervisor to be confirmed", 'Master List'!AF366)</f>
        <v>Supervisor to be confirmed</v>
      </c>
      <c r="Y366" s="3" t="str">
        <f>'Master List'!AI366</f>
        <v>Site to be confirmed</v>
      </c>
      <c r="Z366" s="3" t="str">
        <f>VLOOKUP(Y366, 'CWM &amp; Location'!B:D, 3, FALSE)</f>
        <v>Site To Be Confirmed</v>
      </c>
      <c r="AA366" s="3" t="str">
        <f>IF('Master List'!AK366="", 'Master List'!AJ366, CONCATENATE('Master List'!AJ366, " / ", 'Master List'!AK366))</f>
        <v>Specialty to be confirmed</v>
      </c>
      <c r="AB366" s="3" t="str">
        <f>'Master List'!AL366</f>
        <v>Supervisor to be confirmed</v>
      </c>
      <c r="AC366" s="3" t="str">
        <f>'Master List'!AO366</f>
        <v>Site to be confirmed</v>
      </c>
      <c r="AD366" s="5" t="str">
        <f>VLOOKUP(AC366, 'CWM &amp; Location'!B:D, 3, FALSE)</f>
        <v>Site To Be Confirmed</v>
      </c>
      <c r="AE366" s="3" t="str">
        <f>IF('Master List'!AQ366="", 'Master List'!AP366, CONCATENATE('Master List'!AP366, " / ", 'Master List'!AQ366))</f>
        <v>Specialty to be confirmed</v>
      </c>
      <c r="AF366" s="3" t="str">
        <f>'Master List'!AR366</f>
        <v>Supervisor to be confirmed</v>
      </c>
      <c r="AG366" s="3" t="str">
        <f>'Master List'!AU366</f>
        <v>Site to be confirmed</v>
      </c>
      <c r="AH366" s="3" t="str">
        <f>VLOOKUP(AG366, 'CWM &amp; Location'!B:D, 3, FALSE)</f>
        <v>Site To Be Confirmed</v>
      </c>
      <c r="AI366" s="3" t="str">
        <f>IF('Master List'!AW366="", 'Master List'!AV366, CONCATENATE('Master List'!AV366, " / ", 'Master List'!AW366))</f>
        <v>Specialty to be confirmed</v>
      </c>
      <c r="AJ366" s="3" t="str">
        <f>'Master List'!AX366</f>
        <v>Supervisor to be confirmed</v>
      </c>
      <c r="AK366" s="5" t="str">
        <f>IF('Master List'!BA366="", "", 'Master List'!BA366)</f>
        <v/>
      </c>
      <c r="AL366" s="5" t="str">
        <f>IF(AK366="", "", VLOOKUP(AK366, 'CWM &amp; Location'!B:D, 3, FALSE))</f>
        <v/>
      </c>
      <c r="AM366" s="5" t="str">
        <f>IF('Master List'!BB366="", "", 'Master List'!BB366)</f>
        <v/>
      </c>
      <c r="AN366" s="5" t="str">
        <f>IF('Master List'!BC366="", "", 'Master List'!BC366)</f>
        <v/>
      </c>
    </row>
    <row r="367" spans="1:40" ht="29.25" customHeight="1" x14ac:dyDescent="0.25">
      <c r="A367" s="3" t="str">
        <f>'Master List'!A367</f>
        <v>LIFT</v>
      </c>
      <c r="B367" s="3" t="str">
        <f>'Master List'!D367</f>
        <v>LFP/7A1C/122c</v>
      </c>
      <c r="C367" s="3" t="str">
        <f>'Master List'!E367</f>
        <v>WAL/FP/122c</v>
      </c>
      <c r="D367" s="4">
        <v>1</v>
      </c>
      <c r="E367" s="71" t="str">
        <f>CONCATENATE("F1: ",J367,", ",N367,", ",R367,IF(V367="","",", "),IF(V367="","",V367),IF(V367="",""," ("),IF(V367="","",'Master List'!B367),IF(V367="","",")")," | F2: ",AA367,", ",AE367,", ",AI367,IF(AM367="","",", "),IF(AM367="","",AM367),IF(AM367="",""," ("),IF(AM367="","",'Master List'!C367),IF(AM367="","",")"))</f>
        <v>F1: Otolaryngology / Oral and maxillo-facial surgery, Emergency Medicine, General (Internal) Medicine / Gastroenterology, General Practice (LIFT) | F2: Specialty to be confirmed, Specialty to be confirmed, Specialty to be confirmed</v>
      </c>
      <c r="F367" s="5" t="str">
        <f>'Master List'!H367</f>
        <v>Betsi Cadwaladr University Health Board</v>
      </c>
      <c r="G367" s="5" t="str">
        <f>'Master List'!F367</f>
        <v>Dr Kavita Verma</v>
      </c>
      <c r="H367" s="3" t="str">
        <f>'Master List'!I367</f>
        <v>Glan Clwyd Hospital</v>
      </c>
      <c r="I367" s="3" t="str">
        <f>VLOOKUP(H367, 'CWM &amp; Location'!B:D, 3, FALSE)</f>
        <v>Rhyl</v>
      </c>
      <c r="J367" s="3" t="str">
        <f>IF('Master List'!K367="", 'Master List'!J367, CONCATENATE('Master List'!J367, " / ", 'Master List'!K367))</f>
        <v>Otolaryngology / Oral and maxillo-facial surgery</v>
      </c>
      <c r="K367" s="3" t="str">
        <f>'Master List'!L367</f>
        <v>Mr Richard Anthony</v>
      </c>
      <c r="L367" s="3" t="str">
        <f>'Master List'!O367</f>
        <v>Glan Clwyd Hospital</v>
      </c>
      <c r="M367" s="3" t="str">
        <f>VLOOKUP(L367, 'CWM &amp; Location'!B:D, 3, FALSE)</f>
        <v>Rhyl</v>
      </c>
      <c r="N367" s="3" t="str">
        <f>IF('Master List'!Q367="", 'Master List'!P367, CONCATENATE('Master List'!P367, " / ", 'Master List'!Q367))</f>
        <v>Emergency Medicine</v>
      </c>
      <c r="O367" s="3" t="str">
        <f>'Master List'!R367</f>
        <v xml:space="preserve">Dr Paul Spambo </v>
      </c>
      <c r="P367" s="3" t="str">
        <f>'Master List'!U367</f>
        <v>Glan Clwyd Hospital</v>
      </c>
      <c r="Q367" s="3" t="str">
        <f>VLOOKUP(P367, 'CWM &amp; Location'!B:D, 3, FALSE)</f>
        <v>Rhyl</v>
      </c>
      <c r="R367" s="3" t="str">
        <f>IF('Master List'!W367="", 'Master List'!V367, CONCATENATE('Master List'!V367, " / ", 'Master List'!W367))</f>
        <v>General (Internal) Medicine / Gastroenterology</v>
      </c>
      <c r="S367" s="3" t="str">
        <f>'Master List'!X367</f>
        <v>Dr Aram Baghomian</v>
      </c>
      <c r="T367" s="5" t="str">
        <f>IF('Master List'!AA367="", "", 'Master List'!AA367)</f>
        <v>Clarence Medical Centre</v>
      </c>
      <c r="U367" s="5" t="str">
        <f>IF(T367="", "", VLOOKUP(T367, 'CWM &amp; Location'!B:D, 3, FALSE))</f>
        <v>Rhyl</v>
      </c>
      <c r="V367" s="5" t="str">
        <f>IF('Master List'!AB367="", "", 'Master List'!AB367)</f>
        <v>General Practice</v>
      </c>
      <c r="W367" s="5" t="str">
        <f>IF('Master List'!AC367="", "", 'Master List'!AC367)</f>
        <v>Dr Kavita Verma</v>
      </c>
      <c r="X367" s="5" t="str">
        <f>IF('Master List'!AF367="", "Supervisor to be confirmed", 'Master List'!AF367)</f>
        <v>Supervisor to be confirmed</v>
      </c>
      <c r="Y367" s="3" t="str">
        <f>'Master List'!AI367</f>
        <v>Site to be confirmed</v>
      </c>
      <c r="Z367" s="3" t="str">
        <f>VLOOKUP(Y367, 'CWM &amp; Location'!B:D, 3, FALSE)</f>
        <v>Site To Be Confirmed</v>
      </c>
      <c r="AA367" s="3" t="str">
        <f>IF('Master List'!AK367="", 'Master List'!AJ367, CONCATENATE('Master List'!AJ367, " / ", 'Master List'!AK367))</f>
        <v>Specialty to be confirmed</v>
      </c>
      <c r="AB367" s="3" t="str">
        <f>'Master List'!AL367</f>
        <v>Supervisor to be confirmed</v>
      </c>
      <c r="AC367" s="3" t="str">
        <f>'Master List'!AO367</f>
        <v>Site to be confirmed</v>
      </c>
      <c r="AD367" s="5" t="str">
        <f>VLOOKUP(AC367, 'CWM &amp; Location'!B:D, 3, FALSE)</f>
        <v>Site To Be Confirmed</v>
      </c>
      <c r="AE367" s="3" t="str">
        <f>IF('Master List'!AQ367="", 'Master List'!AP367, CONCATENATE('Master List'!AP367, " / ", 'Master List'!AQ367))</f>
        <v>Specialty to be confirmed</v>
      </c>
      <c r="AF367" s="3" t="str">
        <f>'Master List'!AR367</f>
        <v>Supervisor to be confirmed</v>
      </c>
      <c r="AG367" s="3" t="str">
        <f>'Master List'!AU367</f>
        <v>Site to be confirmed</v>
      </c>
      <c r="AH367" s="3" t="str">
        <f>VLOOKUP(AG367, 'CWM &amp; Location'!B:D, 3, FALSE)</f>
        <v>Site To Be Confirmed</v>
      </c>
      <c r="AI367" s="3" t="str">
        <f>IF('Master List'!AW367="", 'Master List'!AV367, CONCATENATE('Master List'!AV367, " / ", 'Master List'!AW367))</f>
        <v>Specialty to be confirmed</v>
      </c>
      <c r="AJ367" s="3" t="str">
        <f>'Master List'!AX367</f>
        <v>Supervisor to be confirmed</v>
      </c>
      <c r="AK367" s="5" t="str">
        <f>IF('Master List'!BA367="", "", 'Master List'!BA367)</f>
        <v/>
      </c>
      <c r="AL367" s="5" t="str">
        <f>IF(AK367="", "", VLOOKUP(AK367, 'CWM &amp; Location'!B:D, 3, FALSE))</f>
        <v/>
      </c>
      <c r="AM367" s="5" t="str">
        <f>IF('Master List'!BB367="", "", 'Master List'!BB367)</f>
        <v/>
      </c>
      <c r="AN367" s="5" t="str">
        <f>IF('Master List'!BC367="", "", 'Master List'!BC367)</f>
        <v/>
      </c>
    </row>
    <row r="368" spans="1:40" ht="29.25" customHeight="1" x14ac:dyDescent="0.25">
      <c r="A368" s="3" t="str">
        <f>'Master List'!A368</f>
        <v>LIFT</v>
      </c>
      <c r="B368" s="3" t="str">
        <f>'Master List'!D368</f>
        <v>LFP/7A2E/123a</v>
      </c>
      <c r="C368" s="3" t="str">
        <f>'Master List'!E368</f>
        <v>WAL/FP/123a</v>
      </c>
      <c r="D368" s="4">
        <v>1</v>
      </c>
      <c r="E368" s="71" t="str">
        <f>CONCATENATE("F1: ",J368,", ",N368,", ",R368,IF(V368="","",", "),IF(V368="","",V368),IF(V368="",""," ("),IF(V368="","",'Master List'!B368),IF(V368="","",")")," | F2: ",AA368,", ",AE368,", ",AI368,IF(AM368="","",", "),IF(AM368="","",AM368),IF(AM368="",""," ("),IF(AM368="","",'Master List'!C368),IF(AM368="","",")"))</f>
        <v>F1: Emergency Medicine / Minor Injury Unit, General (Internal) Medicine / Geriatric Medicine, General (Internal) Medicine / Gastroenterology, General Practice (SDEC) (LIFT) | F2: General (Internal) Medicine / Cardiology, Otolaryngology, General Psychiatry</v>
      </c>
      <c r="F368" s="5" t="str">
        <f>'Master List'!H368</f>
        <v>Hywel Dda University Health Board</v>
      </c>
      <c r="G368" s="5" t="str">
        <f>'Master List'!F368</f>
        <v>Dr Sanchia Osborn</v>
      </c>
      <c r="H368" s="3" t="str">
        <f>'Master List'!I368</f>
        <v>Prince Philip Hospital</v>
      </c>
      <c r="I368" s="3" t="str">
        <f>VLOOKUP(H368, 'CWM &amp; Location'!B:D, 3, FALSE)</f>
        <v>Llanelli</v>
      </c>
      <c r="J368" s="3" t="str">
        <f>IF('Master List'!K368="", 'Master List'!J368, CONCATENATE('Master List'!J368, " / ", 'Master List'!K368))</f>
        <v>Emergency Medicine / Minor Injury Unit</v>
      </c>
      <c r="K368" s="3" t="str">
        <f>'Master List'!L368</f>
        <v>Dr Sanchia Osborn</v>
      </c>
      <c r="L368" s="3" t="str">
        <f>'Master List'!O368</f>
        <v>Prince Philip Hospital</v>
      </c>
      <c r="M368" s="3" t="str">
        <f>VLOOKUP(L368, 'CWM &amp; Location'!B:D, 3, FALSE)</f>
        <v>Llanelli</v>
      </c>
      <c r="N368" s="3" t="str">
        <f>IF('Master List'!Q368="", 'Master List'!P368, CONCATENATE('Master List'!P368, " / ", 'Master List'!Q368))</f>
        <v>General (Internal) Medicine / Geriatric Medicine</v>
      </c>
      <c r="O368" s="3" t="str">
        <f>'Master List'!R368</f>
        <v>Dr Senthil Kumar Subbarayan</v>
      </c>
      <c r="P368" s="3" t="str">
        <f>'Master List'!U368</f>
        <v>Prince Philip Hospital</v>
      </c>
      <c r="Q368" s="3" t="str">
        <f>VLOOKUP(P368, 'CWM &amp; Location'!B:D, 3, FALSE)</f>
        <v>Llanelli</v>
      </c>
      <c r="R368" s="3" t="str">
        <f>IF('Master List'!W368="", 'Master List'!V368, CONCATENATE('Master List'!V368, " / ", 'Master List'!W368))</f>
        <v>General (Internal) Medicine / Gastroenterology</v>
      </c>
      <c r="S368" s="3" t="str">
        <f>'Master List'!X368</f>
        <v>Dr Paul Rastall</v>
      </c>
      <c r="T368" s="5" t="str">
        <f>IF('Master List'!AA368="", "", 'Master List'!AA368)</f>
        <v>Prince Philip Hospital</v>
      </c>
      <c r="U368" s="5" t="str">
        <f>IF(T368="", "", VLOOKUP(T368, 'CWM &amp; Location'!B:D, 3, FALSE))</f>
        <v>Llanelli</v>
      </c>
      <c r="V368" s="5" t="str">
        <f>IF('Master List'!AB368="", "", 'Master List'!AB368)</f>
        <v>General Practice (SDEC)</v>
      </c>
      <c r="W368" s="5" t="str">
        <f>IF('Master List'!AC368="", "", 'Master List'!AC368)</f>
        <v>Dr Jonathan Morris</v>
      </c>
      <c r="X368" s="5" t="str">
        <f>IF('Master List'!AF368="", "Supervisor to be confirmed", 'Master List'!AF368)</f>
        <v>Dr Jitka Housova</v>
      </c>
      <c r="Y368" s="3" t="str">
        <f>'Master List'!AI368</f>
        <v>Prince Philip Hospital</v>
      </c>
      <c r="Z368" s="3" t="str">
        <f>VLOOKUP(Y368, 'CWM &amp; Location'!B:D, 3, FALSE)</f>
        <v>Llanelli</v>
      </c>
      <c r="AA368" s="3" t="str">
        <f>IF('Master List'!AK368="", 'Master List'!AJ368, CONCATENATE('Master List'!AJ368, " / ", 'Master List'!AK368))</f>
        <v>General (Internal) Medicine / Cardiology</v>
      </c>
      <c r="AB368" s="3" t="str">
        <f>'Master List'!AL368</f>
        <v>Dr Jitka Housova</v>
      </c>
      <c r="AC368" s="3" t="str">
        <f>'Master List'!AO368</f>
        <v>Glangwili General Hospital</v>
      </c>
      <c r="AD368" s="5" t="str">
        <f>VLOOKUP(AC368, 'CWM &amp; Location'!B:D, 3, FALSE)</f>
        <v>Carmarthen</v>
      </c>
      <c r="AE368" s="3" t="str">
        <f>IF('Master List'!AQ368="", 'Master List'!AP368, CONCATENATE('Master List'!AP368, " / ", 'Master List'!AQ368))</f>
        <v>Otolaryngology</v>
      </c>
      <c r="AF368" s="3" t="str">
        <f>'Master List'!AR368</f>
        <v>Mr Antony Howarth</v>
      </c>
      <c r="AG368" s="3" t="str">
        <f>'Master List'!AU368</f>
        <v>Hafan Derwen</v>
      </c>
      <c r="AH368" s="3" t="str">
        <f>VLOOKUP(AG368, 'CWM &amp; Location'!B:D, 3, FALSE)</f>
        <v>Carmarthen</v>
      </c>
      <c r="AI368" s="3" t="str">
        <f>IF('Master List'!AW368="", 'Master List'!AV368, CONCATENATE('Master List'!AV368, " / ", 'Master List'!AW368))</f>
        <v>General Psychiatry</v>
      </c>
      <c r="AJ368" s="3" t="str">
        <f>'Master List'!AX368</f>
        <v>Dr Madappa Viswanath</v>
      </c>
      <c r="AK368" s="5" t="str">
        <f>IF('Master List'!BA368="", "", 'Master List'!BA368)</f>
        <v/>
      </c>
      <c r="AL368" s="5" t="str">
        <f>IF(AK368="", "", VLOOKUP(AK368, 'CWM &amp; Location'!B:D, 3, FALSE))</f>
        <v/>
      </c>
      <c r="AM368" s="5" t="str">
        <f>IF('Master List'!BB368="", "", 'Master List'!BB368)</f>
        <v/>
      </c>
      <c r="AN368" s="5" t="str">
        <f>IF('Master List'!BC368="", "", 'Master List'!BC368)</f>
        <v/>
      </c>
    </row>
    <row r="369" spans="1:40" ht="29.25" customHeight="1" x14ac:dyDescent="0.25">
      <c r="A369" s="3" t="str">
        <f>'Master List'!A369</f>
        <v>LIFT</v>
      </c>
      <c r="B369" s="3" t="str">
        <f>'Master List'!D369</f>
        <v>LFP/7A2E/123b</v>
      </c>
      <c r="C369" s="3" t="str">
        <f>'Master List'!E369</f>
        <v>WAL/FP/123b</v>
      </c>
      <c r="D369" s="4">
        <v>1</v>
      </c>
      <c r="E369" s="71" t="str">
        <f>CONCATENATE("F1: ",J369,", ",N369,", ",R369,IF(V369="","",", "),IF(V369="","",V369),IF(V369="",""," ("),IF(V369="","",'Master List'!B369),IF(V369="","",")")," | F2: ",AA369,", ",AE369,", ",AI369,IF(AM369="","",", "),IF(AM369="","",AM369),IF(AM369="",""," ("),IF(AM369="","",'Master List'!C369),IF(AM369="","",")"))</f>
        <v>F1: General (Internal) Medicine / Gastroenterology, Emergency Medicine / Minor Injury Unit, General (Internal) Medicine / Geriatric Medicine, General Practice (SDEC) (LIFT) | F2: General Psychiatry, General (Internal) Medicine / Cardiology, Otolaryngology</v>
      </c>
      <c r="F369" s="5" t="str">
        <f>'Master List'!H369</f>
        <v>Hywel Dda University Health Board</v>
      </c>
      <c r="G369" s="5" t="str">
        <f>'Master List'!F369</f>
        <v>Dr Paul Rastall</v>
      </c>
      <c r="H369" s="3" t="str">
        <f>'Master List'!I369</f>
        <v>Prince Philip Hospital</v>
      </c>
      <c r="I369" s="3" t="str">
        <f>VLOOKUP(H369, 'CWM &amp; Location'!B:D, 3, FALSE)</f>
        <v>Llanelli</v>
      </c>
      <c r="J369" s="3" t="str">
        <f>IF('Master List'!K369="", 'Master List'!J369, CONCATENATE('Master List'!J369, " / ", 'Master List'!K369))</f>
        <v>General (Internal) Medicine / Gastroenterology</v>
      </c>
      <c r="K369" s="3" t="str">
        <f>'Master List'!L369</f>
        <v>Dr Paul Rastall</v>
      </c>
      <c r="L369" s="3" t="str">
        <f>'Master List'!O369</f>
        <v>Prince Philip Hospital</v>
      </c>
      <c r="M369" s="3" t="str">
        <f>VLOOKUP(L369, 'CWM &amp; Location'!B:D, 3, FALSE)</f>
        <v>Llanelli</v>
      </c>
      <c r="N369" s="3" t="str">
        <f>IF('Master List'!Q369="", 'Master List'!P369, CONCATENATE('Master List'!P369, " / ", 'Master List'!Q369))</f>
        <v>Emergency Medicine / Minor Injury Unit</v>
      </c>
      <c r="O369" s="3" t="str">
        <f>'Master List'!R369</f>
        <v>Dr Sanchia Osborn</v>
      </c>
      <c r="P369" s="3" t="str">
        <f>'Master List'!U369</f>
        <v>Prince Philip Hospital</v>
      </c>
      <c r="Q369" s="3" t="str">
        <f>VLOOKUP(P369, 'CWM &amp; Location'!B:D, 3, FALSE)</f>
        <v>Llanelli</v>
      </c>
      <c r="R369" s="3" t="str">
        <f>IF('Master List'!W369="", 'Master List'!V369, CONCATENATE('Master List'!V369, " / ", 'Master List'!W369))</f>
        <v>General (Internal) Medicine / Geriatric Medicine</v>
      </c>
      <c r="S369" s="3" t="str">
        <f>'Master List'!X369</f>
        <v>Dr Senthil Kumar Subbarayan</v>
      </c>
      <c r="T369" s="5" t="str">
        <f>IF('Master List'!AA369="", "", 'Master List'!AA369)</f>
        <v>Prince Philip Hospital</v>
      </c>
      <c r="U369" s="5" t="str">
        <f>IF(T369="", "", VLOOKUP(T369, 'CWM &amp; Location'!B:D, 3, FALSE))</f>
        <v>Llanelli</v>
      </c>
      <c r="V369" s="5" t="str">
        <f>IF('Master List'!AB369="", "", 'Master List'!AB369)</f>
        <v>General Practice (SDEC)</v>
      </c>
      <c r="W369" s="5" t="str">
        <f>IF('Master List'!AC369="", "", 'Master List'!AC369)</f>
        <v>Dr Jonathan Morris</v>
      </c>
      <c r="X369" s="5" t="str">
        <f>IF('Master List'!AF369="", "Supervisor to be confirmed", 'Master List'!AF369)</f>
        <v>Dr Madappa Viswanath</v>
      </c>
      <c r="Y369" s="3" t="str">
        <f>'Master List'!AI369</f>
        <v>Hafan Derwen</v>
      </c>
      <c r="Z369" s="3" t="str">
        <f>VLOOKUP(Y369, 'CWM &amp; Location'!B:D, 3, FALSE)</f>
        <v>Carmarthen</v>
      </c>
      <c r="AA369" s="3" t="str">
        <f>IF('Master List'!AK369="", 'Master List'!AJ369, CONCATENATE('Master List'!AJ369, " / ", 'Master List'!AK369))</f>
        <v>General Psychiatry</v>
      </c>
      <c r="AB369" s="3" t="str">
        <f>'Master List'!AL369</f>
        <v>Dr Madappa Viswanath</v>
      </c>
      <c r="AC369" s="3" t="str">
        <f>'Master List'!AO369</f>
        <v>Prince Philip Hospital</v>
      </c>
      <c r="AD369" s="5" t="str">
        <f>VLOOKUP(AC369, 'CWM &amp; Location'!B:D, 3, FALSE)</f>
        <v>Llanelli</v>
      </c>
      <c r="AE369" s="3" t="str">
        <f>IF('Master List'!AQ369="", 'Master List'!AP369, CONCATENATE('Master List'!AP369, " / ", 'Master List'!AQ369))</f>
        <v>General (Internal) Medicine / Cardiology</v>
      </c>
      <c r="AF369" s="3" t="str">
        <f>'Master List'!AR369</f>
        <v>Dr Jitka Housova</v>
      </c>
      <c r="AG369" s="3" t="str">
        <f>'Master List'!AU369</f>
        <v>Glangwili General Hospital</v>
      </c>
      <c r="AH369" s="3" t="str">
        <f>VLOOKUP(AG369, 'CWM &amp; Location'!B:D, 3, FALSE)</f>
        <v>Carmarthen</v>
      </c>
      <c r="AI369" s="3" t="str">
        <f>IF('Master List'!AW369="", 'Master List'!AV369, CONCATENATE('Master List'!AV369, " / ", 'Master List'!AW369))</f>
        <v>Otolaryngology</v>
      </c>
      <c r="AJ369" s="3" t="str">
        <f>'Master List'!AX369</f>
        <v>Mr Antony Howarth</v>
      </c>
      <c r="AK369" s="5" t="str">
        <f>IF('Master List'!BA369="", "", 'Master List'!BA369)</f>
        <v/>
      </c>
      <c r="AL369" s="5" t="str">
        <f>IF(AK369="", "", VLOOKUP(AK369, 'CWM &amp; Location'!B:D, 3, FALSE))</f>
        <v/>
      </c>
      <c r="AM369" s="5" t="str">
        <f>IF('Master List'!BB369="", "", 'Master List'!BB369)</f>
        <v/>
      </c>
      <c r="AN369" s="5" t="str">
        <f>IF('Master List'!BC369="", "", 'Master List'!BC369)</f>
        <v/>
      </c>
    </row>
    <row r="370" spans="1:40" ht="29.25" customHeight="1" x14ac:dyDescent="0.25">
      <c r="A370" s="3" t="str">
        <f>'Master List'!A370</f>
        <v>LIFT</v>
      </c>
      <c r="B370" s="3" t="str">
        <f>'Master List'!D370</f>
        <v>LFP/7A2E/123c</v>
      </c>
      <c r="C370" s="3" t="str">
        <f>'Master List'!E370</f>
        <v>WAL/FP/123c</v>
      </c>
      <c r="D370" s="4">
        <v>1</v>
      </c>
      <c r="E370" s="71" t="str">
        <f>CONCATENATE("F1: ",J370,", ",N370,", ",R370,IF(V370="","",", "),IF(V370="","",V370),IF(V370="",""," ("),IF(V370="","",'Master List'!B370),IF(V370="","",")")," | F2: ",AA370,", ",AE370,", ",AI370,IF(AM370="","",", "),IF(AM370="","",AM370),IF(AM370="",""," ("),IF(AM370="","",'Master List'!C370),IF(AM370="","",")"))</f>
        <v>F1: General (Internal) Medicine / Geriatric Medicine, General (Internal) Medicine / Gastroenterology, Emergency Medicine / Minor Injury Unit, General Practice (SDEC) (LIFT) | F2: Otolaryngology, General Psychiatry, General (Internal) Medicine / Cardiology</v>
      </c>
      <c r="F370" s="5" t="str">
        <f>'Master List'!H370</f>
        <v>Hywel Dda University Health Board</v>
      </c>
      <c r="G370" s="5" t="str">
        <f>'Master List'!F370</f>
        <v>Dr Senthil Kumar Subbarayan</v>
      </c>
      <c r="H370" s="3" t="str">
        <f>'Master List'!I370</f>
        <v>Prince Philip Hospital</v>
      </c>
      <c r="I370" s="3" t="str">
        <f>VLOOKUP(H370, 'CWM &amp; Location'!B:D, 3, FALSE)</f>
        <v>Llanelli</v>
      </c>
      <c r="J370" s="3" t="str">
        <f>IF('Master List'!K370="", 'Master List'!J370, CONCATENATE('Master List'!J370, " / ", 'Master List'!K370))</f>
        <v>General (Internal) Medicine / Geriatric Medicine</v>
      </c>
      <c r="K370" s="3" t="str">
        <f>'Master List'!L370</f>
        <v>Dr Senthil Kumar Subbarayan</v>
      </c>
      <c r="L370" s="3" t="str">
        <f>'Master List'!O370</f>
        <v>Prince Philip Hospital</v>
      </c>
      <c r="M370" s="3" t="str">
        <f>VLOOKUP(L370, 'CWM &amp; Location'!B:D, 3, FALSE)</f>
        <v>Llanelli</v>
      </c>
      <c r="N370" s="3" t="str">
        <f>IF('Master List'!Q370="", 'Master List'!P370, CONCATENATE('Master List'!P370, " / ", 'Master List'!Q370))</f>
        <v>General (Internal) Medicine / Gastroenterology</v>
      </c>
      <c r="O370" s="3" t="str">
        <f>'Master List'!R370</f>
        <v>Dr Paul Rastall</v>
      </c>
      <c r="P370" s="3" t="str">
        <f>'Master List'!U370</f>
        <v>Prince Philip Hospital</v>
      </c>
      <c r="Q370" s="3" t="str">
        <f>VLOOKUP(P370, 'CWM &amp; Location'!B:D, 3, FALSE)</f>
        <v>Llanelli</v>
      </c>
      <c r="R370" s="3" t="str">
        <f>IF('Master List'!W370="", 'Master List'!V370, CONCATENATE('Master List'!V370, " / ", 'Master List'!W370))</f>
        <v>Emergency Medicine / Minor Injury Unit</v>
      </c>
      <c r="S370" s="3" t="str">
        <f>'Master List'!X370</f>
        <v>Dr Sanchia Osborn</v>
      </c>
      <c r="T370" s="5" t="str">
        <f>IF('Master List'!AA370="", "", 'Master List'!AA370)</f>
        <v>Prince Philip Hospital</v>
      </c>
      <c r="U370" s="5" t="str">
        <f>IF(T370="", "", VLOOKUP(T370, 'CWM &amp; Location'!B:D, 3, FALSE))</f>
        <v>Llanelli</v>
      </c>
      <c r="V370" s="5" t="str">
        <f>IF('Master List'!AB370="", "", 'Master List'!AB370)</f>
        <v>General Practice (SDEC)</v>
      </c>
      <c r="W370" s="5" t="str">
        <f>IF('Master List'!AC370="", "", 'Master List'!AC370)</f>
        <v>Dr Jonathan Morris</v>
      </c>
      <c r="X370" s="5" t="str">
        <f>IF('Master List'!AF370="", "Supervisor to be confirmed", 'Master List'!AF370)</f>
        <v>Mr Antony Howarth</v>
      </c>
      <c r="Y370" s="3" t="str">
        <f>'Master List'!AI370</f>
        <v>Glangwili General Hospital</v>
      </c>
      <c r="Z370" s="3" t="str">
        <f>VLOOKUP(Y370, 'CWM &amp; Location'!B:D, 3, FALSE)</f>
        <v>Carmarthen</v>
      </c>
      <c r="AA370" s="3" t="str">
        <f>IF('Master List'!AK370="", 'Master List'!AJ370, CONCATENATE('Master List'!AJ370, " / ", 'Master List'!AK370))</f>
        <v>Otolaryngology</v>
      </c>
      <c r="AB370" s="3" t="str">
        <f>'Master List'!AL370</f>
        <v>Mr Antony Howarth</v>
      </c>
      <c r="AC370" s="3" t="str">
        <f>'Master List'!AO370</f>
        <v>Hafan Derwen</v>
      </c>
      <c r="AD370" s="5" t="str">
        <f>VLOOKUP(AC370, 'CWM &amp; Location'!B:D, 3, FALSE)</f>
        <v>Carmarthen</v>
      </c>
      <c r="AE370" s="3" t="str">
        <f>IF('Master List'!AQ370="", 'Master List'!AP370, CONCATENATE('Master List'!AP370, " / ", 'Master List'!AQ370))</f>
        <v>General Psychiatry</v>
      </c>
      <c r="AF370" s="3" t="str">
        <f>'Master List'!AR370</f>
        <v>Dr Madappa Viswanath</v>
      </c>
      <c r="AG370" s="3" t="str">
        <f>'Master List'!AU370</f>
        <v>Prince Philip Hospital</v>
      </c>
      <c r="AH370" s="3" t="str">
        <f>VLOOKUP(AG370, 'CWM &amp; Location'!B:D, 3, FALSE)</f>
        <v>Llanelli</v>
      </c>
      <c r="AI370" s="3" t="str">
        <f>IF('Master List'!AW370="", 'Master List'!AV370, CONCATENATE('Master List'!AV370, " / ", 'Master List'!AW370))</f>
        <v>General (Internal) Medicine / Cardiology</v>
      </c>
      <c r="AJ370" s="3" t="str">
        <f>'Master List'!AX370</f>
        <v>Dr Jitka Housova</v>
      </c>
      <c r="AK370" s="5" t="str">
        <f>IF('Master List'!BA370="", "", 'Master List'!BA370)</f>
        <v/>
      </c>
      <c r="AL370" s="5" t="str">
        <f>IF(AK370="", "", VLOOKUP(AK370, 'CWM &amp; Location'!B:D, 3, FALSE))</f>
        <v/>
      </c>
      <c r="AM370" s="5" t="str">
        <f>IF('Master List'!BB370="", "", 'Master List'!BB370)</f>
        <v/>
      </c>
      <c r="AN370" s="5" t="str">
        <f>IF('Master List'!BC370="", "", 'Master List'!BC370)</f>
        <v/>
      </c>
    </row>
    <row r="371" spans="1:40" ht="29.25" customHeight="1" x14ac:dyDescent="0.25">
      <c r="A371" s="3" t="str">
        <f>'Master List'!A371</f>
        <v>LIFT</v>
      </c>
      <c r="B371" s="3" t="str">
        <f>'Master List'!D371</f>
        <v>LFP/7A5N/124a</v>
      </c>
      <c r="C371" s="3" t="str">
        <f>'Master List'!E371</f>
        <v>WAL/FP/124a</v>
      </c>
      <c r="D371" s="4">
        <v>1</v>
      </c>
      <c r="E371" s="71" t="str">
        <f>CONCATENATE("F1: ",J371,", ",N371,", ",R371,IF(V371="","",", "),IF(V371="","",V371),IF(V371="",""," ("),IF(V371="","",'Master List'!B371),IF(V371="","",")")," | F2: ",AA371,", ",AE371,", ",AI371,IF(AM371="","",", "),IF(AM371="","",AM371),IF(AM371="",""," ("),IF(AM371="","",'Master List'!C371),IF(AM371="","",")"))</f>
        <v>F1: General Surgery / Colorectal Surgery, General (Internal) Medicine / Cardiology, Oral and maxillo-facial surgery, General Practice (LIFT) | F2: Obstetrics and Gynaecology, Endocrinology and Diabetes Mellitus, General Psychiatry</v>
      </c>
      <c r="F371" s="5" t="str">
        <f>'Master List'!H371</f>
        <v>Cwm Taf Morgannwg Local University Health Board</v>
      </c>
      <c r="G371" s="5" t="str">
        <f>'Master List'!F371</f>
        <v>Dr Daniel Baker</v>
      </c>
      <c r="H371" s="3" t="str">
        <f>'Master List'!I371</f>
        <v>Prince Charles Hospital</v>
      </c>
      <c r="I371" s="3" t="str">
        <f>VLOOKUP(H371, 'CWM &amp; Location'!B:D, 3, FALSE)</f>
        <v>Merthyr Tydfil</v>
      </c>
      <c r="J371" s="3" t="str">
        <f>IF('Master List'!K371="", 'Master List'!J371, CONCATENATE('Master List'!J371, " / ", 'Master List'!K371))</f>
        <v>General Surgery / Colorectal Surgery</v>
      </c>
      <c r="K371" s="3" t="str">
        <f>'Master List'!L371</f>
        <v>Mr Maged Farang</v>
      </c>
      <c r="L371" s="3" t="str">
        <f>'Master List'!O371</f>
        <v>Prince Charles Hospital</v>
      </c>
      <c r="M371" s="3" t="str">
        <f>VLOOKUP(L371, 'CWM &amp; Location'!B:D, 3, FALSE)</f>
        <v>Merthyr Tydfil</v>
      </c>
      <c r="N371" s="3" t="str">
        <f>IF('Master List'!Q371="", 'Master List'!P371, CONCATENATE('Master List'!P371, " / ", 'Master List'!Q371))</f>
        <v>General (Internal) Medicine / Cardiology</v>
      </c>
      <c r="O371" s="3" t="str">
        <f>'Master List'!R371</f>
        <v>Dr Susan Nolan</v>
      </c>
      <c r="P371" s="3" t="str">
        <f>'Master List'!U371</f>
        <v>Prince Charles Hospital</v>
      </c>
      <c r="Q371" s="3" t="str">
        <f>VLOOKUP(P371, 'CWM &amp; Location'!B:D, 3, FALSE)</f>
        <v>Merthyr Tydfil</v>
      </c>
      <c r="R371" s="3" t="str">
        <f>IF('Master List'!W371="", 'Master List'!V371, CONCATENATE('Master List'!V371, " / ", 'Master List'!W371))</f>
        <v>Oral and maxillo-facial surgery</v>
      </c>
      <c r="S371" s="3" t="str">
        <f>'Master List'!X371</f>
        <v>Mr Jonathan Hulbert</v>
      </c>
      <c r="T371" s="5" t="str">
        <f>IF('Master List'!AA371="", "", 'Master List'!AA371)</f>
        <v>Park Surgery / St Johns Medical Practice</v>
      </c>
      <c r="U371" s="5" t="str">
        <f>IF(T371="", "", VLOOKUP(T371, 'CWM &amp; Location'!B:D, 3, FALSE))</f>
        <v>Trecynon / Aberdare</v>
      </c>
      <c r="V371" s="5" t="str">
        <f>IF('Master List'!AB371="", "", 'Master List'!AB371)</f>
        <v>General Practice</v>
      </c>
      <c r="W371" s="5" t="str">
        <f>IF('Master List'!AC371="", "", 'Master List'!AC371)</f>
        <v>Dr Daniel Baker</v>
      </c>
      <c r="X371" s="5" t="str">
        <f>IF('Master List'!AF371="", "Supervisor to be confirmed", 'Master List'!AF371)</f>
        <v>Mr Mohamed Elnasharty</v>
      </c>
      <c r="Y371" s="3" t="str">
        <f>'Master List'!AI371</f>
        <v>Prince Charles Hospital</v>
      </c>
      <c r="Z371" s="3" t="str">
        <f>VLOOKUP(Y371, 'CWM &amp; Location'!B:D, 3, FALSE)</f>
        <v>Merthyr Tydfil</v>
      </c>
      <c r="AA371" s="3" t="str">
        <f>IF('Master List'!AK371="", 'Master List'!AJ371, CONCATENATE('Master List'!AJ371, " / ", 'Master List'!AK371))</f>
        <v>Obstetrics and Gynaecology</v>
      </c>
      <c r="AB371" s="3" t="str">
        <f>'Master List'!AL371</f>
        <v>Mr Mohamed Elnasharty</v>
      </c>
      <c r="AC371" s="3" t="str">
        <f>'Master List'!AO371</f>
        <v>Prince Charles Hospital</v>
      </c>
      <c r="AD371" s="5" t="str">
        <f>VLOOKUP(AC371, 'CWM &amp; Location'!B:D, 3, FALSE)</f>
        <v>Merthyr Tydfil</v>
      </c>
      <c r="AE371" s="3" t="str">
        <f>IF('Master List'!AQ371="", 'Master List'!AP371, CONCATENATE('Master List'!AP371, " / ", 'Master List'!AQ371))</f>
        <v>Endocrinology and Diabetes Mellitus</v>
      </c>
      <c r="AF371" s="3" t="str">
        <f>'Master List'!AR371</f>
        <v>Dr Onyebuchi Okosieme</v>
      </c>
      <c r="AG371" s="3" t="str">
        <f>'Master List'!AU371</f>
        <v>Keir Hardie</v>
      </c>
      <c r="AH371" s="3" t="str">
        <f>VLOOKUP(AG371, 'CWM &amp; Location'!B:D, 3, FALSE)</f>
        <v>Merthyr Tydfil</v>
      </c>
      <c r="AI371" s="3" t="str">
        <f>IF('Master List'!AW371="", 'Master List'!AV371, CONCATENATE('Master List'!AV371, " / ", 'Master List'!AW371))</f>
        <v>General Psychiatry</v>
      </c>
      <c r="AJ371" s="3" t="str">
        <f>'Master List'!AX371</f>
        <v>Dr Neil Thomas</v>
      </c>
      <c r="AK371" s="5" t="str">
        <f>IF('Master List'!BA371="", "", 'Master List'!BA371)</f>
        <v/>
      </c>
      <c r="AL371" s="5" t="str">
        <f>IF(AK371="", "", VLOOKUP(AK371, 'CWM &amp; Location'!B:D, 3, FALSE))</f>
        <v/>
      </c>
      <c r="AM371" s="5" t="str">
        <f>IF('Master List'!BB371="", "", 'Master List'!BB371)</f>
        <v/>
      </c>
      <c r="AN371" s="5" t="str">
        <f>IF('Master List'!BC371="", "", 'Master List'!BC371)</f>
        <v/>
      </c>
    </row>
    <row r="372" spans="1:40" ht="29.25" customHeight="1" x14ac:dyDescent="0.25">
      <c r="A372" s="3" t="str">
        <f>'Master List'!A372</f>
        <v>LIFT</v>
      </c>
      <c r="B372" s="3" t="str">
        <f>'Master List'!D372</f>
        <v>LFP/7A5N/124b</v>
      </c>
      <c r="C372" s="3" t="str">
        <f>'Master List'!E372</f>
        <v>WAL/FP/124b</v>
      </c>
      <c r="D372" s="4">
        <v>1</v>
      </c>
      <c r="E372" s="71" t="str">
        <f>CONCATENATE("F1: ",J372,", ",N372,", ",R372,IF(V372="","",", "),IF(V372="","",V372),IF(V372="",""," ("),IF(V372="","",'Master List'!B372),IF(V372="","",")")," | F2: ",AA372,", ",AE372,", ",AI372,IF(AM372="","",", "),IF(AM372="","",AM372),IF(AM372="",""," ("),IF(AM372="","",'Master List'!C372),IF(AM372="","",")"))</f>
        <v>F1: Oral and maxillo-facial surgery, General Surgery / Colorectal Surgery, General (Internal) Medicine / Cardiology, General Practice (LIFT) | F2: General Psychiatry, Obstetrics and Gynaecology, Endocrinology and Diabetes Mellitus</v>
      </c>
      <c r="F372" s="5" t="str">
        <f>'Master List'!H372</f>
        <v>Cwm Taf Morgannwg Local University Health Board</v>
      </c>
      <c r="G372" s="5" t="str">
        <f>'Master List'!F372</f>
        <v>Dr Daniel Baker</v>
      </c>
      <c r="H372" s="3" t="str">
        <f>'Master List'!I372</f>
        <v>Prince Charles Hospital</v>
      </c>
      <c r="I372" s="3" t="str">
        <f>VLOOKUP(H372, 'CWM &amp; Location'!B:D, 3, FALSE)</f>
        <v>Merthyr Tydfil</v>
      </c>
      <c r="J372" s="3" t="str">
        <f>IF('Master List'!K372="", 'Master List'!J372, CONCATENATE('Master List'!J372, " / ", 'Master List'!K372))</f>
        <v>Oral and maxillo-facial surgery</v>
      </c>
      <c r="K372" s="3" t="str">
        <f>'Master List'!L372</f>
        <v>Mr Jonathan Hulbert</v>
      </c>
      <c r="L372" s="3" t="str">
        <f>'Master List'!O372</f>
        <v>Prince Charles Hospital</v>
      </c>
      <c r="M372" s="3" t="str">
        <f>VLOOKUP(L372, 'CWM &amp; Location'!B:D, 3, FALSE)</f>
        <v>Merthyr Tydfil</v>
      </c>
      <c r="N372" s="3" t="str">
        <f>IF('Master List'!Q372="", 'Master List'!P372, CONCATENATE('Master List'!P372, " / ", 'Master List'!Q372))</f>
        <v>General Surgery / Colorectal Surgery</v>
      </c>
      <c r="O372" s="3" t="str">
        <f>'Master List'!R372</f>
        <v>Mr Maged Farang</v>
      </c>
      <c r="P372" s="3" t="str">
        <f>'Master List'!U372</f>
        <v>Prince Charles Hospital</v>
      </c>
      <c r="Q372" s="3" t="str">
        <f>VLOOKUP(P372, 'CWM &amp; Location'!B:D, 3, FALSE)</f>
        <v>Merthyr Tydfil</v>
      </c>
      <c r="R372" s="3" t="str">
        <f>IF('Master List'!W372="", 'Master List'!V372, CONCATENATE('Master List'!V372, " / ", 'Master List'!W372))</f>
        <v>General (Internal) Medicine / Cardiology</v>
      </c>
      <c r="S372" s="3" t="str">
        <f>'Master List'!X372</f>
        <v>Dr Susan Nolan</v>
      </c>
      <c r="T372" s="5" t="str">
        <f>IF('Master List'!AA372="", "", 'Master List'!AA372)</f>
        <v>Park Surgery / St Johns Medical Practice</v>
      </c>
      <c r="U372" s="5" t="str">
        <f>IF(T372="", "", VLOOKUP(T372, 'CWM &amp; Location'!B:D, 3, FALSE))</f>
        <v>Trecynon / Aberdare</v>
      </c>
      <c r="V372" s="5" t="str">
        <f>IF('Master List'!AB372="", "", 'Master List'!AB372)</f>
        <v>General Practice</v>
      </c>
      <c r="W372" s="5" t="str">
        <f>IF('Master List'!AC372="", "", 'Master List'!AC372)</f>
        <v>Dr Daniel Baker</v>
      </c>
      <c r="X372" s="5" t="str">
        <f>IF('Master List'!AF372="", "Supervisor to be confirmed", 'Master List'!AF372)</f>
        <v>Dr Neil Thomas</v>
      </c>
      <c r="Y372" s="3" t="str">
        <f>'Master List'!AI372</f>
        <v>Keir Hardie</v>
      </c>
      <c r="Z372" s="3" t="str">
        <f>VLOOKUP(Y372, 'CWM &amp; Location'!B:D, 3, FALSE)</f>
        <v>Merthyr Tydfil</v>
      </c>
      <c r="AA372" s="3" t="str">
        <f>IF('Master List'!AK372="", 'Master List'!AJ372, CONCATENATE('Master List'!AJ372, " / ", 'Master List'!AK372))</f>
        <v>General Psychiatry</v>
      </c>
      <c r="AB372" s="3" t="str">
        <f>'Master List'!AL372</f>
        <v>Dr Neil Thomas</v>
      </c>
      <c r="AC372" s="3" t="str">
        <f>'Master List'!AO372</f>
        <v>Prince Charles Hospital</v>
      </c>
      <c r="AD372" s="5" t="str">
        <f>VLOOKUP(AC372, 'CWM &amp; Location'!B:D, 3, FALSE)</f>
        <v>Merthyr Tydfil</v>
      </c>
      <c r="AE372" s="3" t="str">
        <f>IF('Master List'!AQ372="", 'Master List'!AP372, CONCATENATE('Master List'!AP372, " / ", 'Master List'!AQ372))</f>
        <v>Obstetrics and Gynaecology</v>
      </c>
      <c r="AF372" s="3" t="str">
        <f>'Master List'!AR372</f>
        <v>Mr Mohamed Elnasharty</v>
      </c>
      <c r="AG372" s="3" t="str">
        <f>'Master List'!AU372</f>
        <v>Prince Charles Hospital</v>
      </c>
      <c r="AH372" s="3" t="str">
        <f>VLOOKUP(AG372, 'CWM &amp; Location'!B:D, 3, FALSE)</f>
        <v>Merthyr Tydfil</v>
      </c>
      <c r="AI372" s="3" t="str">
        <f>IF('Master List'!AW372="", 'Master List'!AV372, CONCATENATE('Master List'!AV372, " / ", 'Master List'!AW372))</f>
        <v>Endocrinology and Diabetes Mellitus</v>
      </c>
      <c r="AJ372" s="3" t="str">
        <f>'Master List'!AX372</f>
        <v>Dr Onyebuchi Okosieme</v>
      </c>
      <c r="AK372" s="5" t="str">
        <f>IF('Master List'!BA372="", "", 'Master List'!BA372)</f>
        <v/>
      </c>
      <c r="AL372" s="5" t="str">
        <f>IF(AK372="", "", VLOOKUP(AK372, 'CWM &amp; Location'!B:D, 3, FALSE))</f>
        <v/>
      </c>
      <c r="AM372" s="5" t="str">
        <f>IF('Master List'!BB372="", "", 'Master List'!BB372)</f>
        <v/>
      </c>
      <c r="AN372" s="5" t="str">
        <f>IF('Master List'!BC372="", "", 'Master List'!BC372)</f>
        <v/>
      </c>
    </row>
    <row r="373" spans="1:40" ht="29.25" customHeight="1" x14ac:dyDescent="0.25">
      <c r="A373" s="3" t="str">
        <f>'Master List'!A373</f>
        <v>LIFT</v>
      </c>
      <c r="B373" s="3" t="str">
        <f>'Master List'!D373</f>
        <v>LFP/7A5N/124c</v>
      </c>
      <c r="C373" s="3" t="str">
        <f>'Master List'!E373</f>
        <v>WAL/FP/124c</v>
      </c>
      <c r="D373" s="4">
        <v>1</v>
      </c>
      <c r="E373" s="71" t="str">
        <f>CONCATENATE("F1: ",J373,", ",N373,", ",R373,IF(V373="","",", "),IF(V373="","",V373),IF(V373="",""," ("),IF(V373="","",'Master List'!B373),IF(V373="","",")")," | F2: ",AA373,", ",AE373,", ",AI373,IF(AM373="","",", "),IF(AM373="","",AM373),IF(AM373="",""," ("),IF(AM373="","",'Master List'!C373),IF(AM373="","",")"))</f>
        <v>F1: General (Internal) Medicine / Cardiology, Oral and maxillo-facial surgery, General Surgery / Colorectal Surgery, General Practice (LIFT) | F2: Endocrinology and Diabetes Mellitus, General Psychiatry, Obstetrics and Gynaecology</v>
      </c>
      <c r="F373" s="5" t="str">
        <f>'Master List'!H373</f>
        <v>Cwm Taf Morgannwg Local University Health Board</v>
      </c>
      <c r="G373" s="5" t="str">
        <f>'Master List'!F373</f>
        <v>Dr Marianne Embrey</v>
      </c>
      <c r="H373" s="3" t="str">
        <f>'Master List'!I373</f>
        <v>Prince Charles Hospital</v>
      </c>
      <c r="I373" s="3" t="str">
        <f>VLOOKUP(H373, 'CWM &amp; Location'!B:D, 3, FALSE)</f>
        <v>Merthyr Tydfil</v>
      </c>
      <c r="J373" s="3" t="str">
        <f>IF('Master List'!K373="", 'Master List'!J373, CONCATENATE('Master List'!J373, " / ", 'Master List'!K373))</f>
        <v>General (Internal) Medicine / Cardiology</v>
      </c>
      <c r="K373" s="3" t="str">
        <f>'Master List'!L373</f>
        <v>Dr Susan Nolan</v>
      </c>
      <c r="L373" s="3" t="str">
        <f>'Master List'!O373</f>
        <v>Prince Charles Hospital</v>
      </c>
      <c r="M373" s="3" t="str">
        <f>VLOOKUP(L373, 'CWM &amp; Location'!B:D, 3, FALSE)</f>
        <v>Merthyr Tydfil</v>
      </c>
      <c r="N373" s="3" t="str">
        <f>IF('Master List'!Q373="", 'Master List'!P373, CONCATENATE('Master List'!P373, " / ", 'Master List'!Q373))</f>
        <v>Oral and maxillo-facial surgery</v>
      </c>
      <c r="O373" s="3" t="str">
        <f>'Master List'!R373</f>
        <v>Mr Jonathan Hulbert</v>
      </c>
      <c r="P373" s="3" t="str">
        <f>'Master List'!U373</f>
        <v>Prince Charles Hospital</v>
      </c>
      <c r="Q373" s="3" t="str">
        <f>VLOOKUP(P373, 'CWM &amp; Location'!B:D, 3, FALSE)</f>
        <v>Merthyr Tydfil</v>
      </c>
      <c r="R373" s="3" t="str">
        <f>IF('Master List'!W373="", 'Master List'!V373, CONCATENATE('Master List'!V373, " / ", 'Master List'!W373))</f>
        <v>General Surgery / Colorectal Surgery</v>
      </c>
      <c r="S373" s="3" t="str">
        <f>'Master List'!X373</f>
        <v>Mr Maged Farang</v>
      </c>
      <c r="T373" s="5" t="str">
        <f>IF('Master List'!AA373="", "", 'Master List'!AA373)</f>
        <v>Park Surgery / St Johns Medical Practice</v>
      </c>
      <c r="U373" s="5" t="str">
        <f>IF(T373="", "", VLOOKUP(T373, 'CWM &amp; Location'!B:D, 3, FALSE))</f>
        <v>Trecynon / Aberdare</v>
      </c>
      <c r="V373" s="5" t="str">
        <f>IF('Master List'!AB373="", "", 'Master List'!AB373)</f>
        <v>General Practice</v>
      </c>
      <c r="W373" s="5" t="str">
        <f>IF('Master List'!AC373="", "", 'Master List'!AC373)</f>
        <v>Dr Marianne Embrey</v>
      </c>
      <c r="X373" s="5" t="str">
        <f>IF('Master List'!AF373="", "Supervisor to be confirmed", 'Master List'!AF373)</f>
        <v>Dr Onyebuchi Okosieme</v>
      </c>
      <c r="Y373" s="3" t="str">
        <f>'Master List'!AI373</f>
        <v>Prince Charles Hospital</v>
      </c>
      <c r="Z373" s="3" t="str">
        <f>VLOOKUP(Y373, 'CWM &amp; Location'!B:D, 3, FALSE)</f>
        <v>Merthyr Tydfil</v>
      </c>
      <c r="AA373" s="3" t="str">
        <f>IF('Master List'!AK373="", 'Master List'!AJ373, CONCATENATE('Master List'!AJ373, " / ", 'Master List'!AK373))</f>
        <v>Endocrinology and Diabetes Mellitus</v>
      </c>
      <c r="AB373" s="3" t="str">
        <f>'Master List'!AL373</f>
        <v>Dr Onyebuchi Okosieme</v>
      </c>
      <c r="AC373" s="3" t="str">
        <f>'Master List'!AO373</f>
        <v>Keir Hardie</v>
      </c>
      <c r="AD373" s="5" t="str">
        <f>VLOOKUP(AC373, 'CWM &amp; Location'!B:D, 3, FALSE)</f>
        <v>Merthyr Tydfil</v>
      </c>
      <c r="AE373" s="3" t="str">
        <f>IF('Master List'!AQ373="", 'Master List'!AP373, CONCATENATE('Master List'!AP373, " / ", 'Master List'!AQ373))</f>
        <v>General Psychiatry</v>
      </c>
      <c r="AF373" s="3" t="str">
        <f>'Master List'!AR373</f>
        <v>Dr Neil Thomas</v>
      </c>
      <c r="AG373" s="3" t="str">
        <f>'Master List'!AU373</f>
        <v>Prince Charles Hospital</v>
      </c>
      <c r="AH373" s="3" t="str">
        <f>VLOOKUP(AG373, 'CWM &amp; Location'!B:D, 3, FALSE)</f>
        <v>Merthyr Tydfil</v>
      </c>
      <c r="AI373" s="3" t="str">
        <f>IF('Master List'!AW373="", 'Master List'!AV373, CONCATENATE('Master List'!AV373, " / ", 'Master List'!AW373))</f>
        <v>Obstetrics and Gynaecology</v>
      </c>
      <c r="AJ373" s="3" t="str">
        <f>'Master List'!AX373</f>
        <v>Mr Mohamed Elnasharty</v>
      </c>
      <c r="AK373" s="5" t="str">
        <f>IF('Master List'!BA373="", "", 'Master List'!BA373)</f>
        <v/>
      </c>
      <c r="AL373" s="5" t="str">
        <f>IF(AK373="", "", VLOOKUP(AK373, 'CWM &amp; Location'!B:D, 3, FALSE))</f>
        <v/>
      </c>
      <c r="AM373" s="5" t="str">
        <f>IF('Master List'!BB373="", "", 'Master List'!BB373)</f>
        <v/>
      </c>
      <c r="AN373" s="5" t="str">
        <f>IF('Master List'!BC373="", "", 'Master List'!BC373)</f>
        <v/>
      </c>
    </row>
    <row r="374" spans="1:40" ht="29.25" customHeight="1" x14ac:dyDescent="0.25">
      <c r="A374" s="3" t="str">
        <f>'Master List'!A374</f>
        <v>LIFT</v>
      </c>
      <c r="B374" s="3" t="str">
        <f>'Master List'!D374</f>
        <v>LFP/7A4/125a</v>
      </c>
      <c r="C374" s="3" t="str">
        <f>'Master List'!E374</f>
        <v>WAL/FP/125a</v>
      </c>
      <c r="D374" s="4">
        <v>1</v>
      </c>
      <c r="E374" s="71" t="str">
        <f>CONCATENATE("F1: ",J374,", ",N374,", ",R374,IF(V374="","",", "),IF(V374="","",V374),IF(V374="",""," ("),IF(V374="","",'Master List'!B374),IF(V374="","",")")," | F2: ",AA374,", ",AE374,", ",AI374,IF(AM374="","",", "),IF(AM374="","",AM374),IF(AM374="",""," ("),IF(AM374="","",'Master List'!C374),IF(AM374="","",")"))</f>
        <v>F1: General (Internal) Medicine / Geriatric Medicine, General Surgery / Colorectal Surgery, Paediatrics, Community Sexual and Reproductive Health (LIFT) | F2: General Psychiatry, Cardio-thoracic Surgery, Haematology</v>
      </c>
      <c r="F374" s="5" t="str">
        <f>'Master List'!H374</f>
        <v>Cardiff &amp; Vale University Health Board</v>
      </c>
      <c r="G374" s="5" t="str">
        <f>'Master List'!F374</f>
        <v>Dr Richard Marsh</v>
      </c>
      <c r="H374" s="3" t="str">
        <f>'Master List'!I374</f>
        <v xml:space="preserve">University Hospital Llandough </v>
      </c>
      <c r="I374" s="3" t="str">
        <f>VLOOKUP(H374, 'CWM &amp; Location'!B:D, 3, FALSE)</f>
        <v>Penarth</v>
      </c>
      <c r="J374" s="3" t="str">
        <f>IF('Master List'!K374="", 'Master List'!J374, CONCATENATE('Master List'!J374, " / ", 'Master List'!K374))</f>
        <v>General (Internal) Medicine / Geriatric Medicine</v>
      </c>
      <c r="K374" s="3" t="str">
        <f>'Master List'!L374</f>
        <v>Dr Richard Marsh</v>
      </c>
      <c r="L374" s="3" t="str">
        <f>'Master List'!O374</f>
        <v>University Hospital of Wales</v>
      </c>
      <c r="M374" s="3" t="str">
        <f>VLOOKUP(L374, 'CWM &amp; Location'!B:D, 3, FALSE)</f>
        <v>Cardiff</v>
      </c>
      <c r="N374" s="3" t="str">
        <f>IF('Master List'!Q374="", 'Master List'!P374, CONCATENATE('Master List'!P374, " / ", 'Master List'!Q374))</f>
        <v>General Surgery / Colorectal Surgery</v>
      </c>
      <c r="O374" s="3" t="str">
        <f>'Master List'!R374</f>
        <v>Ms Lucy Satherley</v>
      </c>
      <c r="P374" s="3" t="str">
        <f>'Master List'!U374</f>
        <v>University Hospital of Wales</v>
      </c>
      <c r="Q374" s="3" t="str">
        <f>VLOOKUP(P374, 'CWM &amp; Location'!B:D, 3, FALSE)</f>
        <v>Cardiff</v>
      </c>
      <c r="R374" s="3" t="str">
        <f>IF('Master List'!W374="", 'Master List'!V374, CONCATENATE('Master List'!V374, " / ", 'Master List'!W374))</f>
        <v>Paediatrics</v>
      </c>
      <c r="S374" s="3" t="str">
        <f>'Master List'!X374</f>
        <v>Dr Martin Edwards</v>
      </c>
      <c r="T374" s="5" t="str">
        <f>IF('Master List'!AA374="", "", 'Master List'!AA374)</f>
        <v>Cardiff Royal Infirmary</v>
      </c>
      <c r="U374" s="5" t="str">
        <f>IF(T374="", "", VLOOKUP(T374, 'CWM &amp; Location'!B:D, 3, FALSE))</f>
        <v>Cardiff</v>
      </c>
      <c r="V374" s="5" t="str">
        <f>IF('Master List'!AB374="", "", 'Master List'!AB374)</f>
        <v>Community Sexual and Reproductive Health</v>
      </c>
      <c r="W374" s="5" t="str">
        <f>IF('Master List'!AC374="", "", 'Master List'!AC374)</f>
        <v>Dr Nicola Lomax</v>
      </c>
      <c r="X374" s="5" t="str">
        <f>IF('Master List'!AF374="", "Supervisor to be confirmed", 'Master List'!AF374)</f>
        <v>Dr Deepali Mahajan</v>
      </c>
      <c r="Y374" s="3" t="str">
        <f>'Master List'!AI374</f>
        <v xml:space="preserve">University Hospital Llandough </v>
      </c>
      <c r="Z374" s="3" t="str">
        <f>VLOOKUP(Y374, 'CWM &amp; Location'!B:D, 3, FALSE)</f>
        <v>Penarth</v>
      </c>
      <c r="AA374" s="3" t="str">
        <f>IF('Master List'!AK374="", 'Master List'!AJ374, CONCATENATE('Master List'!AJ374, " / ", 'Master List'!AK374))</f>
        <v>General Psychiatry</v>
      </c>
      <c r="AB374" s="3" t="str">
        <f>'Master List'!AL374</f>
        <v>Dr Deepali Mahajan</v>
      </c>
      <c r="AC374" s="3" t="str">
        <f>'Master List'!AO374</f>
        <v xml:space="preserve">University Hospital Llandough </v>
      </c>
      <c r="AD374" s="5" t="str">
        <f>VLOOKUP(AC374, 'CWM &amp; Location'!B:D, 3, FALSE)</f>
        <v>Penarth</v>
      </c>
      <c r="AE374" s="3" t="str">
        <f>IF('Master List'!AQ374="", 'Master List'!AP374, CONCATENATE('Master List'!AP374, " / ", 'Master List'!AQ374))</f>
        <v>Cardio-thoracic Surgery</v>
      </c>
      <c r="AF374" s="3" t="str">
        <f>'Master List'!AR374</f>
        <v>Mr Tom Combellack</v>
      </c>
      <c r="AG374" s="3" t="str">
        <f>'Master List'!AU374</f>
        <v>University Hospital of Wales</v>
      </c>
      <c r="AH374" s="3" t="str">
        <f>VLOOKUP(AG374, 'CWM &amp; Location'!B:D, 3, FALSE)</f>
        <v>Cardiff</v>
      </c>
      <c r="AI374" s="3" t="str">
        <f>IF('Master List'!AW374="", 'Master List'!AV374, CONCATENATE('Master List'!AV374, " / ", 'Master List'!AW374))</f>
        <v>Haematology</v>
      </c>
      <c r="AJ374" s="3" t="str">
        <f>'Master List'!AX374</f>
        <v>Dr Jonathan Kell</v>
      </c>
      <c r="AK374" s="5" t="str">
        <f>IF('Master List'!BA374="", "", 'Master List'!BA374)</f>
        <v/>
      </c>
      <c r="AL374" s="5" t="str">
        <f>IF(AK374="", "", VLOOKUP(AK374, 'CWM &amp; Location'!B:D, 3, FALSE))</f>
        <v/>
      </c>
      <c r="AM374" s="5" t="str">
        <f>IF('Master List'!BB374="", "", 'Master List'!BB374)</f>
        <v/>
      </c>
      <c r="AN374" s="5" t="str">
        <f>IF('Master List'!BC374="", "", 'Master List'!BC374)</f>
        <v/>
      </c>
    </row>
    <row r="375" spans="1:40" ht="29.25" customHeight="1" x14ac:dyDescent="0.25">
      <c r="A375" s="3" t="str">
        <f>'Master List'!A375</f>
        <v>LIFT</v>
      </c>
      <c r="B375" s="3" t="str">
        <f>'Master List'!D375</f>
        <v>LFP/7A4/125b</v>
      </c>
      <c r="C375" s="3" t="str">
        <f>'Master List'!E375</f>
        <v>WAL/FP/125b</v>
      </c>
      <c r="D375" s="4">
        <v>1</v>
      </c>
      <c r="E375" s="71" t="str">
        <f>CONCATENATE("F1: ",J375,", ",N375,", ",R375,IF(V375="","",", "),IF(V375="","",V375),IF(V375="",""," ("),IF(V375="","",'Master List'!B375),IF(V375="","",")")," | F2: ",AA375,", ",AE375,", ",AI375,IF(AM375="","",", "),IF(AM375="","",AM375),IF(AM375="",""," ("),IF(AM375="","",'Master List'!C375),IF(AM375="","",")"))</f>
        <v>F1: Paediatrics, General (Internal) Medicine / Geriatric Medicine, General Surgery / Colorectal Surgery, Community Sexual and Reproductive Health (LIFT) | F2: Haematology, General Psychiatry, Cardio-thoracic Surgery</v>
      </c>
      <c r="F375" s="5" t="str">
        <f>'Master List'!H375</f>
        <v>Cardiff &amp; Vale University Health Board</v>
      </c>
      <c r="G375" s="5" t="str">
        <f>'Master List'!F375</f>
        <v>Dr Martin Edwards</v>
      </c>
      <c r="H375" s="3" t="str">
        <f>'Master List'!I375</f>
        <v>University Hospital of Wales</v>
      </c>
      <c r="I375" s="3" t="str">
        <f>VLOOKUP(H375, 'CWM &amp; Location'!B:D, 3, FALSE)</f>
        <v>Cardiff</v>
      </c>
      <c r="J375" s="3" t="str">
        <f>IF('Master List'!K375="", 'Master List'!J375, CONCATENATE('Master List'!J375, " / ", 'Master List'!K375))</f>
        <v>Paediatrics</v>
      </c>
      <c r="K375" s="3" t="str">
        <f>'Master List'!L375</f>
        <v>Dr Martin Edwards</v>
      </c>
      <c r="L375" s="3" t="str">
        <f>'Master List'!O375</f>
        <v xml:space="preserve">University Hospital Llandough </v>
      </c>
      <c r="M375" s="3" t="str">
        <f>VLOOKUP(L375, 'CWM &amp; Location'!B:D, 3, FALSE)</f>
        <v>Penarth</v>
      </c>
      <c r="N375" s="3" t="str">
        <f>IF('Master List'!Q375="", 'Master List'!P375, CONCATENATE('Master List'!P375, " / ", 'Master List'!Q375))</f>
        <v>General (Internal) Medicine / Geriatric Medicine</v>
      </c>
      <c r="O375" s="3" t="str">
        <f>'Master List'!R375</f>
        <v>Dr Richard Marsh</v>
      </c>
      <c r="P375" s="3" t="str">
        <f>'Master List'!U375</f>
        <v>University Hospital of Wales</v>
      </c>
      <c r="Q375" s="3" t="str">
        <f>VLOOKUP(P375, 'CWM &amp; Location'!B:D, 3, FALSE)</f>
        <v>Cardiff</v>
      </c>
      <c r="R375" s="3" t="str">
        <f>IF('Master List'!W375="", 'Master List'!V375, CONCATENATE('Master List'!V375, " / ", 'Master List'!W375))</f>
        <v>General Surgery / Colorectal Surgery</v>
      </c>
      <c r="S375" s="3" t="str">
        <f>'Master List'!X375</f>
        <v>Ms Lucy Satherley</v>
      </c>
      <c r="T375" s="5" t="str">
        <f>IF('Master List'!AA375="", "", 'Master List'!AA375)</f>
        <v>Cardiff Royal Infirmary</v>
      </c>
      <c r="U375" s="5" t="str">
        <f>IF(T375="", "", VLOOKUP(T375, 'CWM &amp; Location'!B:D, 3, FALSE))</f>
        <v>Cardiff</v>
      </c>
      <c r="V375" s="5" t="str">
        <f>IF('Master List'!AB375="", "", 'Master List'!AB375)</f>
        <v>Community Sexual and Reproductive Health</v>
      </c>
      <c r="W375" s="5" t="str">
        <f>IF('Master List'!AC375="", "", 'Master List'!AC375)</f>
        <v>Dr Darren Cousins</v>
      </c>
      <c r="X375" s="5" t="str">
        <f>IF('Master List'!AF375="", "Supervisor to be confirmed", 'Master List'!AF375)</f>
        <v>Dr Jonathan Kell</v>
      </c>
      <c r="Y375" s="3" t="str">
        <f>'Master List'!AI375</f>
        <v>University Hospital of Wales</v>
      </c>
      <c r="Z375" s="3" t="str">
        <f>VLOOKUP(Y375, 'CWM &amp; Location'!B:D, 3, FALSE)</f>
        <v>Cardiff</v>
      </c>
      <c r="AA375" s="3" t="str">
        <f>IF('Master List'!AK375="", 'Master List'!AJ375, CONCATENATE('Master List'!AJ375, " / ", 'Master List'!AK375))</f>
        <v>Haematology</v>
      </c>
      <c r="AB375" s="3" t="str">
        <f>'Master List'!AL375</f>
        <v>Dr Jonathan Kell</v>
      </c>
      <c r="AC375" s="3" t="str">
        <f>'Master List'!AO375</f>
        <v xml:space="preserve">University Hospital Llandough </v>
      </c>
      <c r="AD375" s="5" t="str">
        <f>VLOOKUP(AC375, 'CWM &amp; Location'!B:D, 3, FALSE)</f>
        <v>Penarth</v>
      </c>
      <c r="AE375" s="3" t="str">
        <f>IF('Master List'!AQ375="", 'Master List'!AP375, CONCATENATE('Master List'!AP375, " / ", 'Master List'!AQ375))</f>
        <v>General Psychiatry</v>
      </c>
      <c r="AF375" s="3" t="str">
        <f>'Master List'!AR375</f>
        <v>Dr Deepali Mahajan</v>
      </c>
      <c r="AG375" s="3" t="str">
        <f>'Master List'!AU375</f>
        <v xml:space="preserve">University Hospital Llandough </v>
      </c>
      <c r="AH375" s="3" t="str">
        <f>VLOOKUP(AG375, 'CWM &amp; Location'!B:D, 3, FALSE)</f>
        <v>Penarth</v>
      </c>
      <c r="AI375" s="3" t="str">
        <f>IF('Master List'!AW375="", 'Master List'!AV375, CONCATENATE('Master List'!AV375, " / ", 'Master List'!AW375))</f>
        <v>Cardio-thoracic Surgery</v>
      </c>
      <c r="AJ375" s="3" t="str">
        <f>'Master List'!AX375</f>
        <v>Mr Tom Combellack</v>
      </c>
      <c r="AK375" s="5" t="str">
        <f>IF('Master List'!BA375="", "", 'Master List'!BA375)</f>
        <v/>
      </c>
      <c r="AL375" s="5" t="str">
        <f>IF(AK375="", "", VLOOKUP(AK375, 'CWM &amp; Location'!B:D, 3, FALSE))</f>
        <v/>
      </c>
      <c r="AM375" s="5" t="str">
        <f>IF('Master List'!BB375="", "", 'Master List'!BB375)</f>
        <v/>
      </c>
      <c r="AN375" s="5" t="str">
        <f>IF('Master List'!BC375="", "", 'Master List'!BC375)</f>
        <v/>
      </c>
    </row>
    <row r="376" spans="1:40" ht="29.25" customHeight="1" x14ac:dyDescent="0.25">
      <c r="A376" s="3" t="str">
        <f>'Master List'!A376</f>
        <v>LIFT</v>
      </c>
      <c r="B376" s="3" t="str">
        <f>'Master List'!D376</f>
        <v>LFP/7A4/125c</v>
      </c>
      <c r="C376" s="3" t="str">
        <f>'Master List'!E376</f>
        <v>WAL/FP/125c</v>
      </c>
      <c r="D376" s="4">
        <v>1</v>
      </c>
      <c r="E376" s="71" t="str">
        <f>CONCATENATE("F1: ",J376,", ",N376,", ",R376,IF(V376="","",", "),IF(V376="","",V376),IF(V376="",""," ("),IF(V376="","",'Master List'!B376),IF(V376="","",")")," | F2: ",AA376,", ",AE376,", ",AI376,IF(AM376="","",", "),IF(AM376="","",AM376),IF(AM376="",""," ("),IF(AM376="","",'Master List'!C376),IF(AM376="","",")"))</f>
        <v>F1: General Surgery / Colorectal Surgery, Paediatrics, General (Internal) Medicine / Geriatric Medicine, Community Sexual and Reproductive Health (LIFT) | F2: Cardio-thoracic Surgery, Haematology, General Psychiatry</v>
      </c>
      <c r="F376" s="5" t="str">
        <f>'Master List'!H376</f>
        <v>Cardiff &amp; Vale University Health Board</v>
      </c>
      <c r="G376" s="5" t="str">
        <f>'Master List'!F376</f>
        <v>Ms Lucy Satherley</v>
      </c>
      <c r="H376" s="3" t="str">
        <f>'Master List'!I376</f>
        <v>University Hospital of Wales</v>
      </c>
      <c r="I376" s="3" t="str">
        <f>VLOOKUP(H376, 'CWM &amp; Location'!B:D, 3, FALSE)</f>
        <v>Cardiff</v>
      </c>
      <c r="J376" s="3" t="str">
        <f>IF('Master List'!K376="", 'Master List'!J376, CONCATENATE('Master List'!J376, " / ", 'Master List'!K376))</f>
        <v>General Surgery / Colorectal Surgery</v>
      </c>
      <c r="K376" s="3" t="str">
        <f>'Master List'!L376</f>
        <v>Ms Lucy Satherley</v>
      </c>
      <c r="L376" s="3" t="str">
        <f>'Master List'!O376</f>
        <v>University Hospital of Wales</v>
      </c>
      <c r="M376" s="3" t="str">
        <f>VLOOKUP(L376, 'CWM &amp; Location'!B:D, 3, FALSE)</f>
        <v>Cardiff</v>
      </c>
      <c r="N376" s="3" t="str">
        <f>IF('Master List'!Q376="", 'Master List'!P376, CONCATENATE('Master List'!P376, " / ", 'Master List'!Q376))</f>
        <v>Paediatrics</v>
      </c>
      <c r="O376" s="3" t="str">
        <f>'Master List'!R376</f>
        <v>Dr Martin Edwards</v>
      </c>
      <c r="P376" s="3" t="str">
        <f>'Master List'!U376</f>
        <v xml:space="preserve">University Hospital Llandough </v>
      </c>
      <c r="Q376" s="3" t="str">
        <f>VLOOKUP(P376, 'CWM &amp; Location'!B:D, 3, FALSE)</f>
        <v>Penarth</v>
      </c>
      <c r="R376" s="3" t="str">
        <f>IF('Master List'!W376="", 'Master List'!V376, CONCATENATE('Master List'!V376, " / ", 'Master List'!W376))</f>
        <v>General (Internal) Medicine / Geriatric Medicine</v>
      </c>
      <c r="S376" s="3" t="str">
        <f>'Master List'!X376</f>
        <v>Dr Richard Marsh</v>
      </c>
      <c r="T376" s="5" t="str">
        <f>IF('Master List'!AA376="", "", 'Master List'!AA376)</f>
        <v>Cardiff Royal Infirmary</v>
      </c>
      <c r="U376" s="5" t="str">
        <f>IF(T376="", "", VLOOKUP(T376, 'CWM &amp; Location'!B:D, 3, FALSE))</f>
        <v>Cardiff</v>
      </c>
      <c r="V376" s="5" t="str">
        <f>IF('Master List'!AB376="", "", 'Master List'!AB376)</f>
        <v>Community Sexual and Reproductive Health</v>
      </c>
      <c r="W376" s="5" t="str">
        <f>IF('Master List'!AC376="", "", 'Master List'!AC376)</f>
        <v>Dr Darren Cousins</v>
      </c>
      <c r="X376" s="5" t="str">
        <f>IF('Master List'!AF376="", "Supervisor to be confirmed", 'Master List'!AF376)</f>
        <v>Mr Tom Combellack</v>
      </c>
      <c r="Y376" s="3" t="str">
        <f>'Master List'!AI376</f>
        <v xml:space="preserve">University Hospital Llandough </v>
      </c>
      <c r="Z376" s="3" t="str">
        <f>VLOOKUP(Y376, 'CWM &amp; Location'!B:D, 3, FALSE)</f>
        <v>Penarth</v>
      </c>
      <c r="AA376" s="3" t="str">
        <f>IF('Master List'!AK376="", 'Master List'!AJ376, CONCATENATE('Master List'!AJ376, " / ", 'Master List'!AK376))</f>
        <v>Cardio-thoracic Surgery</v>
      </c>
      <c r="AB376" s="3" t="str">
        <f>'Master List'!AL376</f>
        <v>Mr Tom Combellack</v>
      </c>
      <c r="AC376" s="3" t="str">
        <f>'Master List'!AO376</f>
        <v>University Hospital of Wales</v>
      </c>
      <c r="AD376" s="5" t="str">
        <f>VLOOKUP(AC376, 'CWM &amp; Location'!B:D, 3, FALSE)</f>
        <v>Cardiff</v>
      </c>
      <c r="AE376" s="3" t="str">
        <f>IF('Master List'!AQ376="", 'Master List'!AP376, CONCATENATE('Master List'!AP376, " / ", 'Master List'!AQ376))</f>
        <v>Haematology</v>
      </c>
      <c r="AF376" s="3" t="str">
        <f>'Master List'!AR376</f>
        <v>Dr Jonathan Kell</v>
      </c>
      <c r="AG376" s="3" t="str">
        <f>'Master List'!AU376</f>
        <v xml:space="preserve">University Hospital Llandough </v>
      </c>
      <c r="AH376" s="3" t="str">
        <f>VLOOKUP(AG376, 'CWM &amp; Location'!B:D, 3, FALSE)</f>
        <v>Penarth</v>
      </c>
      <c r="AI376" s="3" t="str">
        <f>IF('Master List'!AW376="", 'Master List'!AV376, CONCATENATE('Master List'!AV376, " / ", 'Master List'!AW376))</f>
        <v>General Psychiatry</v>
      </c>
      <c r="AJ376" s="3" t="str">
        <f>'Master List'!AX376</f>
        <v>Dr Deepali Mahajan</v>
      </c>
      <c r="AK376" s="5" t="str">
        <f>IF('Master List'!BA376="", "", 'Master List'!BA376)</f>
        <v/>
      </c>
      <c r="AL376" s="5" t="str">
        <f>IF(AK376="", "", VLOOKUP(AK376, 'CWM &amp; Location'!B:D, 3, FALSE))</f>
        <v/>
      </c>
      <c r="AM376" s="5" t="str">
        <f>IF('Master List'!BB376="", "", 'Master List'!BB376)</f>
        <v/>
      </c>
      <c r="AN376" s="5" t="str">
        <f>IF('Master List'!BC376="", "", 'Master List'!BC376)</f>
        <v/>
      </c>
    </row>
    <row r="377" spans="1:40" ht="29.25" customHeight="1" x14ac:dyDescent="0.25">
      <c r="A377" s="3" t="str">
        <f>'Master List'!A377</f>
        <v>LIFT</v>
      </c>
      <c r="B377" s="3" t="str">
        <f>'Master List'!D377</f>
        <v>LFP/7A6/126a</v>
      </c>
      <c r="C377" s="3" t="str">
        <f>'Master List'!E377</f>
        <v>WAL/FP/126a</v>
      </c>
      <c r="D377" s="4">
        <v>1</v>
      </c>
      <c r="E377" s="71" t="str">
        <f>CONCATENATE("F1: ",J377,", ",N377,", ",R377,IF(V377="","",", "),IF(V377="","",V377),IF(V377="",""," ("),IF(V377="","",'Master List'!B377),IF(V377="","",")")," | F2: ",AA377,", ",AE377,", ",AI377,IF(AM377="","",", "),IF(AM377="","",AM377),IF(AM377="",""," ("),IF(AM377="","",'Master List'!C377),IF(AM377="","",")"))</f>
        <v>F1: Paediatrics, Geriatric Medicine / Orthogeriatrics, General Surgery / Colorectal Surgery, General Practice (LIFT) | F2: General Surgery / Upper Gastro-intestinal Surgery, Trauma and Orthopaedic Surgery, Old Age Psychiatry</v>
      </c>
      <c r="F377" s="5" t="str">
        <f>'Master List'!H377</f>
        <v>Aneurin Bevan University Health Board</v>
      </c>
      <c r="G377" s="5" t="str">
        <f>'Master List'!F377</f>
        <v>Dr Nora Killeen</v>
      </c>
      <c r="H377" s="3" t="str">
        <f>'Master List'!I377</f>
        <v xml:space="preserve">The Grange University Hospital </v>
      </c>
      <c r="I377" s="3" t="str">
        <f>VLOOKUP(H377, 'CWM &amp; Location'!B:D, 3, FALSE)</f>
        <v>Cwmbran</v>
      </c>
      <c r="J377" s="3" t="str">
        <f>IF('Master List'!K377="", 'Master List'!J377, CONCATENATE('Master List'!J377, " / ", 'Master List'!K377))</f>
        <v>Paediatrics</v>
      </c>
      <c r="K377" s="3" t="str">
        <f>'Master List'!L377</f>
        <v>Dr Yvette Cloete</v>
      </c>
      <c r="L377" s="3" t="str">
        <f>'Master List'!O377</f>
        <v>Royal Gwent Hospital</v>
      </c>
      <c r="M377" s="3" t="str">
        <f>VLOOKUP(L377, 'CWM &amp; Location'!B:D, 3, FALSE)</f>
        <v>Newport</v>
      </c>
      <c r="N377" s="3" t="str">
        <f>IF('Master List'!Q377="", 'Master List'!P377, CONCATENATE('Master List'!P377, " / ", 'Master List'!Q377))</f>
        <v>Geriatric Medicine / Orthogeriatrics</v>
      </c>
      <c r="O377" s="3" t="str">
        <f>'Master List'!R377</f>
        <v>Dr Allen Wilson</v>
      </c>
      <c r="P377" s="3" t="str">
        <f>'Master List'!U377</f>
        <v>The Grange University Hospital / Royal Gwent Hospital</v>
      </c>
      <c r="Q377" s="3" t="str">
        <f>VLOOKUP(P377, 'CWM &amp; Location'!B:D, 3, FALSE)</f>
        <v>Cwmbran / Newport</v>
      </c>
      <c r="R377" s="3" t="str">
        <f>IF('Master List'!W377="", 'Master List'!V377, CONCATENATE('Master List'!V377, " / ", 'Master List'!W377))</f>
        <v>General Surgery / Colorectal Surgery</v>
      </c>
      <c r="S377" s="3" t="str">
        <f>'Master List'!X377</f>
        <v>Mr Gethin Williams</v>
      </c>
      <c r="T377" s="5" t="str">
        <f>IF('Master List'!AA377="", "", 'Master List'!AA377)</f>
        <v>Cwm Calon Surgery</v>
      </c>
      <c r="U377" s="5" t="str">
        <f>IF(T377="", "", VLOOKUP(T377, 'CWM &amp; Location'!B:D, 3, FALSE))</f>
        <v>Abertillery</v>
      </c>
      <c r="V377" s="5" t="str">
        <f>IF('Master List'!AB377="", "", 'Master List'!AB377)</f>
        <v>General Practice</v>
      </c>
      <c r="W377" s="5" t="str">
        <f>IF('Master List'!AC377="", "", 'Master List'!AC377)</f>
        <v>Dr Nora Killeen</v>
      </c>
      <c r="X377" s="5" t="str">
        <f>IF('Master List'!AF377="", "Supervisor to be confirmed", 'Master List'!AF377)</f>
        <v>Mr Shaukat Majid</v>
      </c>
      <c r="Y377" s="3" t="str">
        <f>'Master List'!AI377</f>
        <v xml:space="preserve">The Grange University Hospital </v>
      </c>
      <c r="Z377" s="3" t="str">
        <f>VLOOKUP(Y377, 'CWM &amp; Location'!B:D, 3, FALSE)</f>
        <v>Cwmbran</v>
      </c>
      <c r="AA377" s="3" t="str">
        <f>IF('Master List'!AK377="", 'Master List'!AJ377, CONCATENATE('Master List'!AJ377, " / ", 'Master List'!AK377))</f>
        <v>General Surgery / Upper Gastro-intestinal Surgery</v>
      </c>
      <c r="AB377" s="3" t="str">
        <f>'Master List'!AL377</f>
        <v>Mr Shaukat Majid</v>
      </c>
      <c r="AC377" s="3" t="str">
        <f>'Master List'!AO377</f>
        <v>The Grange University Hospital / Royal Gwent Hospital</v>
      </c>
      <c r="AD377" s="5" t="str">
        <f>VLOOKUP(AC377, 'CWM &amp; Location'!B:D, 3, FALSE)</f>
        <v>Cwmbran / Newport</v>
      </c>
      <c r="AE377" s="3" t="str">
        <f>IF('Master List'!AQ377="", 'Master List'!AP377, CONCATENATE('Master List'!AP377, " / ", 'Master List'!AQ377))</f>
        <v>Trauma and Orthopaedic Surgery</v>
      </c>
      <c r="AF377" s="3" t="str">
        <f>'Master List'!AR377</f>
        <v>Mr Mark Kemp</v>
      </c>
      <c r="AG377" s="3" t="str">
        <f>'Master List'!AU377</f>
        <v>St Woolos Hospital</v>
      </c>
      <c r="AH377" s="3" t="str">
        <f>VLOOKUP(AG377, 'CWM &amp; Location'!B:D, 3, FALSE)</f>
        <v>Newport</v>
      </c>
      <c r="AI377" s="3" t="str">
        <f>IF('Master List'!AW377="", 'Master List'!AV377, CONCATENATE('Master List'!AV377, " / ", 'Master List'!AW377))</f>
        <v>Old Age Psychiatry</v>
      </c>
      <c r="AJ377" s="3" t="str">
        <f>'Master List'!AX377</f>
        <v>Dr Lionel Peter</v>
      </c>
      <c r="AK377" s="5" t="str">
        <f>IF('Master List'!BA377="", "", 'Master List'!BA377)</f>
        <v/>
      </c>
      <c r="AL377" s="5" t="str">
        <f>IF(AK377="", "", VLOOKUP(AK377, 'CWM &amp; Location'!B:D, 3, FALSE))</f>
        <v/>
      </c>
      <c r="AM377" s="5" t="str">
        <f>IF('Master List'!BB377="", "", 'Master List'!BB377)</f>
        <v/>
      </c>
      <c r="AN377" s="5" t="str">
        <f>IF('Master List'!BC377="", "", 'Master List'!BC377)</f>
        <v/>
      </c>
    </row>
    <row r="378" spans="1:40" ht="29.25" customHeight="1" x14ac:dyDescent="0.25">
      <c r="A378" s="3" t="str">
        <f>'Master List'!A378</f>
        <v>LIFT</v>
      </c>
      <c r="B378" s="3" t="str">
        <f>'Master List'!D378</f>
        <v>LFP/7A6/126b</v>
      </c>
      <c r="C378" s="3" t="str">
        <f>'Master List'!E378</f>
        <v>WAL/FP/126b</v>
      </c>
      <c r="D378" s="4">
        <v>1</v>
      </c>
      <c r="E378" s="71" t="str">
        <f>CONCATENATE("F1: ",J378,", ",N378,", ",R378,IF(V378="","",", "),IF(V378="","",V378),IF(V378="",""," ("),IF(V378="","",'Master List'!B378),IF(V378="","",")")," | F2: ",AA378,", ",AE378,", ",AI378,IF(AM378="","",", "),IF(AM378="","",AM378),IF(AM378="",""," ("),IF(AM378="","",'Master List'!C378),IF(AM378="","",")"))</f>
        <v>F1: General Surgery / Colorectal Surgery, Paediatrics, Geriatric Medicine / Orthogeriatrics, General Practice (LIFT) | F2: Old Age Psychiatry, General Surgery / Upper Gastro-intestinal Surgery, Trauma and Orthopaedic Surgery</v>
      </c>
      <c r="F378" s="5" t="str">
        <f>'Master List'!H378</f>
        <v>Aneurin Bevan University Health Board</v>
      </c>
      <c r="G378" s="5" t="str">
        <f>'Master List'!F378</f>
        <v>Dr Annas Hussein</v>
      </c>
      <c r="H378" s="3" t="str">
        <f>'Master List'!I378</f>
        <v>The Grange University Hospital / Royal Gwent Hospital</v>
      </c>
      <c r="I378" s="3" t="str">
        <f>VLOOKUP(H378, 'CWM &amp; Location'!B:D, 3, FALSE)</f>
        <v>Cwmbran / Newport</v>
      </c>
      <c r="J378" s="3" t="str">
        <f>IF('Master List'!K378="", 'Master List'!J378, CONCATENATE('Master List'!J378, " / ", 'Master List'!K378))</f>
        <v>General Surgery / Colorectal Surgery</v>
      </c>
      <c r="K378" s="3" t="str">
        <f>'Master List'!L378</f>
        <v>Mr Gethin Williams</v>
      </c>
      <c r="L378" s="3" t="str">
        <f>'Master List'!O378</f>
        <v xml:space="preserve">The Grange University Hospital </v>
      </c>
      <c r="M378" s="3" t="str">
        <f>VLOOKUP(L378, 'CWM &amp; Location'!B:D, 3, FALSE)</f>
        <v>Cwmbran</v>
      </c>
      <c r="N378" s="3" t="str">
        <f>IF('Master List'!Q378="", 'Master List'!P378, CONCATENATE('Master List'!P378, " / ", 'Master List'!Q378))</f>
        <v>Paediatrics</v>
      </c>
      <c r="O378" s="3" t="str">
        <f>'Master List'!R378</f>
        <v>Dr Yvette Cloete</v>
      </c>
      <c r="P378" s="3" t="str">
        <f>'Master List'!U378</f>
        <v>Royal Gwent Hospital</v>
      </c>
      <c r="Q378" s="3" t="str">
        <f>VLOOKUP(P378, 'CWM &amp; Location'!B:D, 3, FALSE)</f>
        <v>Newport</v>
      </c>
      <c r="R378" s="3" t="str">
        <f>IF('Master List'!W378="", 'Master List'!V378, CONCATENATE('Master List'!V378, " / ", 'Master List'!W378))</f>
        <v>Geriatric Medicine / Orthogeriatrics</v>
      </c>
      <c r="S378" s="3" t="str">
        <f>'Master List'!X378</f>
        <v>Dr Allen Wilson</v>
      </c>
      <c r="T378" s="5" t="str">
        <f>IF('Master List'!AA378="", "", 'Master List'!AA378)</f>
        <v>The Rugby Surgery</v>
      </c>
      <c r="U378" s="5" t="str">
        <f>IF(T378="", "", VLOOKUP(T378, 'CWM &amp; Location'!B:D, 3, FALSE))</f>
        <v>Newport</v>
      </c>
      <c r="V378" s="5" t="str">
        <f>IF('Master List'!AB378="", "", 'Master List'!AB378)</f>
        <v>General Practice</v>
      </c>
      <c r="W378" s="5" t="str">
        <f>IF('Master List'!AC378="", "", 'Master List'!AC378)</f>
        <v>Dr Annas Hussein</v>
      </c>
      <c r="X378" s="5" t="str">
        <f>IF('Master List'!AF378="", "Supervisor to be confirmed", 'Master List'!AF378)</f>
        <v>Dr Lionel Peter</v>
      </c>
      <c r="Y378" s="3" t="str">
        <f>'Master List'!AI378</f>
        <v>St Woolos Hospital</v>
      </c>
      <c r="Z378" s="3" t="str">
        <f>VLOOKUP(Y378, 'CWM &amp; Location'!B:D, 3, FALSE)</f>
        <v>Newport</v>
      </c>
      <c r="AA378" s="3" t="str">
        <f>IF('Master List'!AK378="", 'Master List'!AJ378, CONCATENATE('Master List'!AJ378, " / ", 'Master List'!AK378))</f>
        <v>Old Age Psychiatry</v>
      </c>
      <c r="AB378" s="3" t="str">
        <f>'Master List'!AL378</f>
        <v>Dr Lionel Peter</v>
      </c>
      <c r="AC378" s="3" t="str">
        <f>'Master List'!AO378</f>
        <v xml:space="preserve">The Grange University Hospital </v>
      </c>
      <c r="AD378" s="5" t="str">
        <f>VLOOKUP(AC378, 'CWM &amp; Location'!B:D, 3, FALSE)</f>
        <v>Cwmbran</v>
      </c>
      <c r="AE378" s="3" t="str">
        <f>IF('Master List'!AQ378="", 'Master List'!AP378, CONCATENATE('Master List'!AP378, " / ", 'Master List'!AQ378))</f>
        <v>General Surgery / Upper Gastro-intestinal Surgery</v>
      </c>
      <c r="AF378" s="3" t="str">
        <f>'Master List'!AR378</f>
        <v>Mr Shaukat Majid</v>
      </c>
      <c r="AG378" s="3" t="str">
        <f>'Master List'!AU378</f>
        <v>The Grange University Hospital / Royal Gwent Hospital</v>
      </c>
      <c r="AH378" s="3" t="str">
        <f>VLOOKUP(AG378, 'CWM &amp; Location'!B:D, 3, FALSE)</f>
        <v>Cwmbran / Newport</v>
      </c>
      <c r="AI378" s="3" t="str">
        <f>IF('Master List'!AW378="", 'Master List'!AV378, CONCATENATE('Master List'!AV378, " / ", 'Master List'!AW378))</f>
        <v>Trauma and Orthopaedic Surgery</v>
      </c>
      <c r="AJ378" s="3" t="str">
        <f>'Master List'!AX378</f>
        <v>Mr Mark Kemp</v>
      </c>
      <c r="AK378" s="5" t="str">
        <f>IF('Master List'!BA378="", "", 'Master List'!BA378)</f>
        <v/>
      </c>
      <c r="AL378" s="5" t="str">
        <f>IF(AK378="", "", VLOOKUP(AK378, 'CWM &amp; Location'!B:D, 3, FALSE))</f>
        <v/>
      </c>
      <c r="AM378" s="5" t="str">
        <f>IF('Master List'!BB378="", "", 'Master List'!BB378)</f>
        <v/>
      </c>
      <c r="AN378" s="5" t="str">
        <f>IF('Master List'!BC378="", "", 'Master List'!BC378)</f>
        <v/>
      </c>
    </row>
    <row r="379" spans="1:40" ht="29.25" customHeight="1" x14ac:dyDescent="0.25">
      <c r="A379" s="3" t="str">
        <f>'Master List'!A379</f>
        <v>LIFT</v>
      </c>
      <c r="B379" s="3" t="str">
        <f>'Master List'!D379</f>
        <v>LFP/7A6/126c</v>
      </c>
      <c r="C379" s="3" t="str">
        <f>'Master List'!E379</f>
        <v>WAL/FP/126c</v>
      </c>
      <c r="D379" s="4">
        <v>1</v>
      </c>
      <c r="E379" s="71" t="str">
        <f>CONCATENATE("F1: ",J379,", ",N379,", ",R379,IF(V379="","",", "),IF(V379="","",V379),IF(V379="",""," ("),IF(V379="","",'Master List'!B379),IF(V379="","",")")," | F2: ",AA379,", ",AE379,", ",AI379,IF(AM379="","",", "),IF(AM379="","",AM379),IF(AM379="",""," ("),IF(AM379="","",'Master List'!C379),IF(AM379="","",")"))</f>
        <v>F1: Geriatric Medicine / Orthogeriatrics, General Surgery / Colorectal Surgery, Paediatrics, Specialty to be confirmed (LIFT) | F2: Trauma and Orthopaedic Surgery, Old Age Psychiatry, General Surgery / Upper Gastro-intestinal Surgery</v>
      </c>
      <c r="F379" s="5" t="str">
        <f>'Master List'!H379</f>
        <v>Aneurin Bevan University Health Board</v>
      </c>
      <c r="G379" s="5" t="str">
        <f>'Master List'!F379</f>
        <v>Dr Annas Hussein</v>
      </c>
      <c r="H379" s="3" t="str">
        <f>'Master List'!I379</f>
        <v>Royal Gwent Hospital</v>
      </c>
      <c r="I379" s="3" t="str">
        <f>VLOOKUP(H379, 'CWM &amp; Location'!B:D, 3, FALSE)</f>
        <v>Newport</v>
      </c>
      <c r="J379" s="3" t="str">
        <f>IF('Master List'!K379="", 'Master List'!J379, CONCATENATE('Master List'!J379, " / ", 'Master List'!K379))</f>
        <v>Geriatric Medicine / Orthogeriatrics</v>
      </c>
      <c r="K379" s="3" t="str">
        <f>'Master List'!L379</f>
        <v>Dr Allen Wilson</v>
      </c>
      <c r="L379" s="3" t="str">
        <f>'Master List'!O379</f>
        <v>The Grange University Hospital / Royal Gwent Hospital</v>
      </c>
      <c r="M379" s="3" t="str">
        <f>VLOOKUP(L379, 'CWM &amp; Location'!B:D, 3, FALSE)</f>
        <v>Cwmbran / Newport</v>
      </c>
      <c r="N379" s="3" t="str">
        <f>IF('Master List'!Q379="", 'Master List'!P379, CONCATENATE('Master List'!P379, " / ", 'Master List'!Q379))</f>
        <v>General Surgery / Colorectal Surgery</v>
      </c>
      <c r="O379" s="3" t="str">
        <f>'Master List'!R379</f>
        <v>Mr Gethin Williams</v>
      </c>
      <c r="P379" s="3" t="str">
        <f>'Master List'!U379</f>
        <v xml:space="preserve">The Grange University Hospital </v>
      </c>
      <c r="Q379" s="3" t="str">
        <f>VLOOKUP(P379, 'CWM &amp; Location'!B:D, 3, FALSE)</f>
        <v>Cwmbran</v>
      </c>
      <c r="R379" s="3" t="str">
        <f>IF('Master List'!W379="", 'Master List'!V379, CONCATENATE('Master List'!V379, " / ", 'Master List'!W379))</f>
        <v>Paediatrics</v>
      </c>
      <c r="S379" s="3" t="str">
        <f>'Master List'!X379</f>
        <v>Dr Yvette Cloete</v>
      </c>
      <c r="T379" s="5" t="str">
        <f>IF('Master List'!AA379="", "", 'Master List'!AA379)</f>
        <v>Site To Be Confirmed</v>
      </c>
      <c r="U379" s="5" t="str">
        <f>IF(T379="", "", VLOOKUP(T379, 'CWM &amp; Location'!B:D, 3, FALSE))</f>
        <v>Site To Be Confirmed</v>
      </c>
      <c r="V379" s="5" t="str">
        <f>IF('Master List'!AB379="", "", 'Master List'!AB379)</f>
        <v>Specialty to be confirmed</v>
      </c>
      <c r="W379" s="5" t="str">
        <f>IF('Master List'!AC379="", "", 'Master List'!AC379)</f>
        <v>Supervisor to be confirmed</v>
      </c>
      <c r="X379" s="5" t="str">
        <f>IF('Master List'!AF379="", "Supervisor to be confirmed", 'Master List'!AF379)</f>
        <v>Mr Mark Kemp</v>
      </c>
      <c r="Y379" s="3" t="str">
        <f>'Master List'!AI379</f>
        <v>The Grange University Hospital / Royal Gwent Hospital</v>
      </c>
      <c r="Z379" s="3" t="str">
        <f>VLOOKUP(Y379, 'CWM &amp; Location'!B:D, 3, FALSE)</f>
        <v>Cwmbran / Newport</v>
      </c>
      <c r="AA379" s="3" t="str">
        <f>IF('Master List'!AK379="", 'Master List'!AJ379, CONCATENATE('Master List'!AJ379, " / ", 'Master List'!AK379))</f>
        <v>Trauma and Orthopaedic Surgery</v>
      </c>
      <c r="AB379" s="3" t="str">
        <f>'Master List'!AL379</f>
        <v>Mr Mark Kemp</v>
      </c>
      <c r="AC379" s="3" t="str">
        <f>'Master List'!AO379</f>
        <v>St Woolos Hospital</v>
      </c>
      <c r="AD379" s="5" t="str">
        <f>VLOOKUP(AC379, 'CWM &amp; Location'!B:D, 3, FALSE)</f>
        <v>Newport</v>
      </c>
      <c r="AE379" s="3" t="str">
        <f>IF('Master List'!AQ379="", 'Master List'!AP379, CONCATENATE('Master List'!AP379, " / ", 'Master List'!AQ379))</f>
        <v>Old Age Psychiatry</v>
      </c>
      <c r="AF379" s="3" t="str">
        <f>'Master List'!AR379</f>
        <v>Dr Lionel Peter</v>
      </c>
      <c r="AG379" s="3" t="str">
        <f>'Master List'!AU379</f>
        <v xml:space="preserve">The Grange University Hospital </v>
      </c>
      <c r="AH379" s="3" t="str">
        <f>VLOOKUP(AG379, 'CWM &amp; Location'!B:D, 3, FALSE)</f>
        <v>Cwmbran</v>
      </c>
      <c r="AI379" s="3" t="str">
        <f>IF('Master List'!AW379="", 'Master List'!AV379, CONCATENATE('Master List'!AV379, " / ", 'Master List'!AW379))</f>
        <v>General Surgery / Upper Gastro-intestinal Surgery</v>
      </c>
      <c r="AJ379" s="3" t="str">
        <f>'Master List'!AX379</f>
        <v>Mr Shaukat Majid</v>
      </c>
      <c r="AK379" s="5" t="str">
        <f>IF('Master List'!BA379="", "", 'Master List'!BA379)</f>
        <v/>
      </c>
      <c r="AL379" s="5" t="str">
        <f>IF(AK379="", "", VLOOKUP(AK379, 'CWM &amp; Location'!B:D, 3, FALSE))</f>
        <v/>
      </c>
      <c r="AM379" s="5" t="str">
        <f>IF('Master List'!BB379="", "", 'Master List'!BB379)</f>
        <v/>
      </c>
      <c r="AN379" s="5" t="str">
        <f>IF('Master List'!BC379="", "", 'Master List'!BC379)</f>
        <v/>
      </c>
    </row>
    <row r="380" spans="1:40" ht="29.25" customHeight="1" x14ac:dyDescent="0.25">
      <c r="A380" s="3" t="str">
        <f>'Master List'!A380</f>
        <v>LIFT</v>
      </c>
      <c r="B380" s="3" t="str">
        <f>'Master List'!D380</f>
        <v>LFP/7A6/127a</v>
      </c>
      <c r="C380" s="3" t="str">
        <f>'Master List'!E380</f>
        <v>WAL/FP/127a</v>
      </c>
      <c r="D380" s="4">
        <v>1</v>
      </c>
      <c r="E380" s="71" t="str">
        <f>CONCATENATE("F1: ",J380,", ",N380,", ",R380,IF(V380="","",", "),IF(V380="","",V380),IF(V380="",""," ("),IF(V380="","",'Master List'!B380),IF(V380="","",")")," | F2: ",AA380,", ",AE380,", ",AI380,IF(AM380="","",", "),IF(AM380="","",AM380),IF(AM380="",""," ("),IF(AM380="","",'Master List'!C380),IF(AM380="","",")"))</f>
        <v>F1: General (Internal) Medicine / Respiratory Medicine, General Surgery / Upper Gastro-intestinal Surgery, General Surgery / Colorectal Surgery, General Practice (LIFT) | F2: Urology, Paediatrics, General (Internal) Medicine / Geriatric Medicine</v>
      </c>
      <c r="F380" s="5" t="str">
        <f>'Master List'!H380</f>
        <v>Aneurin Bevan University Health Board</v>
      </c>
      <c r="G380" s="5" t="str">
        <f>'Master List'!F380</f>
        <v>Dr Sara Fairbairn</v>
      </c>
      <c r="H380" s="3" t="str">
        <f>'Master List'!I380</f>
        <v xml:space="preserve">The Grange University Hospital </v>
      </c>
      <c r="I380" s="3" t="str">
        <f>VLOOKUP(H380, 'CWM &amp; Location'!B:D, 3, FALSE)</f>
        <v>Cwmbran</v>
      </c>
      <c r="J380" s="3" t="str">
        <f>IF('Master List'!K380="", 'Master List'!J380, CONCATENATE('Master List'!J380, " / ", 'Master List'!K380))</f>
        <v>General (Internal) Medicine / Respiratory Medicine</v>
      </c>
      <c r="K380" s="3" t="str">
        <f>'Master List'!L380</f>
        <v>Dr Sara Fairbairn</v>
      </c>
      <c r="L380" s="3" t="str">
        <f>'Master List'!O380</f>
        <v>The Grange University Hospital / Royal Gwent Hospital</v>
      </c>
      <c r="M380" s="3" t="str">
        <f>VLOOKUP(L380, 'CWM &amp; Location'!B:D, 3, FALSE)</f>
        <v>Cwmbran / Newport</v>
      </c>
      <c r="N380" s="3" t="str">
        <f>IF('Master List'!Q380="", 'Master List'!P380, CONCATENATE('Master List'!P380, " / ", 'Master List'!Q380))</f>
        <v>General Surgery / Upper Gastro-intestinal Surgery</v>
      </c>
      <c r="O380" s="3" t="str">
        <f>'Master List'!R380</f>
        <v>Prof Ashraf Rasheed</v>
      </c>
      <c r="P380" s="3" t="str">
        <f>'Master List'!U380</f>
        <v>The Grange University Hospital / Royal Gwent Hospital</v>
      </c>
      <c r="Q380" s="3" t="str">
        <f>VLOOKUP(P380, 'CWM &amp; Location'!B:D, 3, FALSE)</f>
        <v>Cwmbran / Newport</v>
      </c>
      <c r="R380" s="3" t="str">
        <f>IF('Master List'!W380="", 'Master List'!V380, CONCATENATE('Master List'!V380, " / ", 'Master List'!W380))</f>
        <v>General Surgery / Colorectal Surgery</v>
      </c>
      <c r="S380" s="3" t="str">
        <f>'Master List'!X380</f>
        <v>Mr Usman Khan</v>
      </c>
      <c r="T380" s="5" t="str">
        <f>IF('Master List'!AA380="", "", 'Master List'!AA380)</f>
        <v>Gaer Medical Centre</v>
      </c>
      <c r="U380" s="5" t="str">
        <f>IF(T380="", "", VLOOKUP(T380, 'CWM &amp; Location'!B:D, 3, FALSE))</f>
        <v>Newport</v>
      </c>
      <c r="V380" s="5" t="str">
        <f>IF('Master List'!AB380="", "", 'Master List'!AB380)</f>
        <v>General Practice</v>
      </c>
      <c r="W380" s="5" t="str">
        <f>IF('Master List'!AC380="", "", 'Master List'!AC380)</f>
        <v>Dr Vijay Anand</v>
      </c>
      <c r="X380" s="5" t="str">
        <f>IF('Master List'!AF380="", "Supervisor to be confirmed", 'Master List'!AF380)</f>
        <v>Miss Stella Roushias</v>
      </c>
      <c r="Y380" s="3" t="str">
        <f>'Master List'!AI380</f>
        <v>Royal Gwent Hospital</v>
      </c>
      <c r="Z380" s="3" t="str">
        <f>VLOOKUP(Y380, 'CWM &amp; Location'!B:D, 3, FALSE)</f>
        <v>Newport</v>
      </c>
      <c r="AA380" s="3" t="str">
        <f>IF('Master List'!AK380="", 'Master List'!AJ380, CONCATENATE('Master List'!AJ380, " / ", 'Master List'!AK380))</f>
        <v>Urology</v>
      </c>
      <c r="AB380" s="3" t="str">
        <f>'Master List'!AL380</f>
        <v>Miss Stella Roushias</v>
      </c>
      <c r="AC380" s="3" t="str">
        <f>'Master List'!AO380</f>
        <v xml:space="preserve">The Grange University Hospital </v>
      </c>
      <c r="AD380" s="5" t="str">
        <f>VLOOKUP(AC380, 'CWM &amp; Location'!B:D, 3, FALSE)</f>
        <v>Cwmbran</v>
      </c>
      <c r="AE380" s="3" t="str">
        <f>IF('Master List'!AQ380="", 'Master List'!AP380, CONCATENATE('Master List'!AP380, " / ", 'Master List'!AQ380))</f>
        <v>Paediatrics</v>
      </c>
      <c r="AF380" s="3" t="str">
        <f>'Master List'!AR380</f>
        <v>Dr Soha El Behery</v>
      </c>
      <c r="AG380" s="3" t="str">
        <f>'Master List'!AU380</f>
        <v>Royal Gwent Hospital</v>
      </c>
      <c r="AH380" s="3" t="str">
        <f>VLOOKUP(AG380, 'CWM &amp; Location'!B:D, 3, FALSE)</f>
        <v>Newport</v>
      </c>
      <c r="AI380" s="3" t="str">
        <f>IF('Master List'!AW380="", 'Master List'!AV380, CONCATENATE('Master List'!AV380, " / ", 'Master List'!AW380))</f>
        <v>General (Internal) Medicine / Geriatric Medicine</v>
      </c>
      <c r="AJ380" s="3" t="str">
        <f>'Master List'!AX380</f>
        <v>Dr Murali Hegde</v>
      </c>
      <c r="AK380" s="5" t="str">
        <f>IF('Master List'!BA380="", "", 'Master List'!BA380)</f>
        <v/>
      </c>
      <c r="AL380" s="5" t="str">
        <f>IF(AK380="", "", VLOOKUP(AK380, 'CWM &amp; Location'!B:D, 3, FALSE))</f>
        <v/>
      </c>
      <c r="AM380" s="5" t="str">
        <f>IF('Master List'!BB380="", "", 'Master List'!BB380)</f>
        <v/>
      </c>
      <c r="AN380" s="5" t="str">
        <f>IF('Master List'!BC380="", "", 'Master List'!BC380)</f>
        <v/>
      </c>
    </row>
    <row r="381" spans="1:40" ht="29.25" customHeight="1" x14ac:dyDescent="0.25">
      <c r="A381" s="3" t="str">
        <f>'Master List'!A381</f>
        <v>LIFT</v>
      </c>
      <c r="B381" s="3" t="str">
        <f>'Master List'!D381</f>
        <v>LFP/7A6/127b</v>
      </c>
      <c r="C381" s="3" t="str">
        <f>'Master List'!E381</f>
        <v>WAL/FP/127b</v>
      </c>
      <c r="D381" s="4">
        <v>1</v>
      </c>
      <c r="E381" s="71" t="str">
        <f>CONCATENATE("F1: ",J381,", ",N381,", ",R381,IF(V381="","",", "),IF(V381="","",V381),IF(V381="",""," ("),IF(V381="","",'Master List'!B381),IF(V381="","",")")," | F2: ",AA381,", ",AE381,", ",AI381,IF(AM381="","",", "),IF(AM381="","",AM381),IF(AM381="",""," ("),IF(AM381="","",'Master List'!C381),IF(AM381="","",")"))</f>
        <v>F1: General Surgery / Colorectal Surgery, General (Internal) Medicine / Respiratory Medicine, General Surgery / Upper Gastro-intestinal Surgery, General Practice (LIFT) | F2: General (Internal) Medicine / Geriatric Medicine, Urology, Paediatrics</v>
      </c>
      <c r="F381" s="5" t="str">
        <f>'Master List'!H381</f>
        <v>Aneurin Bevan University Health Board</v>
      </c>
      <c r="G381" s="5" t="str">
        <f>'Master List'!F381</f>
        <v>Mr Usman Khan</v>
      </c>
      <c r="H381" s="3" t="str">
        <f>'Master List'!I381</f>
        <v>The Grange University Hospital / Royal Gwent Hospital</v>
      </c>
      <c r="I381" s="3" t="str">
        <f>VLOOKUP(H381, 'CWM &amp; Location'!B:D, 3, FALSE)</f>
        <v>Cwmbran / Newport</v>
      </c>
      <c r="J381" s="3" t="str">
        <f>IF('Master List'!K381="", 'Master List'!J381, CONCATENATE('Master List'!J381, " / ", 'Master List'!K381))</f>
        <v>General Surgery / Colorectal Surgery</v>
      </c>
      <c r="K381" s="3" t="str">
        <f>'Master List'!L381</f>
        <v>Mr Usman Khan</v>
      </c>
      <c r="L381" s="3" t="str">
        <f>'Master List'!O381</f>
        <v xml:space="preserve">The Grange University Hospital </v>
      </c>
      <c r="M381" s="3" t="str">
        <f>VLOOKUP(L381, 'CWM &amp; Location'!B:D, 3, FALSE)</f>
        <v>Cwmbran</v>
      </c>
      <c r="N381" s="3" t="str">
        <f>IF('Master List'!Q381="", 'Master List'!P381, CONCATENATE('Master List'!P381, " / ", 'Master List'!Q381))</f>
        <v>General (Internal) Medicine / Respiratory Medicine</v>
      </c>
      <c r="O381" s="3" t="str">
        <f>'Master List'!R381</f>
        <v>Dr Sara Fairbairn</v>
      </c>
      <c r="P381" s="3" t="str">
        <f>'Master List'!U381</f>
        <v>The Grange University Hospital / Royal Gwent Hospital</v>
      </c>
      <c r="Q381" s="3" t="str">
        <f>VLOOKUP(P381, 'CWM &amp; Location'!B:D, 3, FALSE)</f>
        <v>Cwmbran / Newport</v>
      </c>
      <c r="R381" s="3" t="str">
        <f>IF('Master List'!W381="", 'Master List'!V381, CONCATENATE('Master List'!V381, " / ", 'Master List'!W381))</f>
        <v>General Surgery / Upper Gastro-intestinal Surgery</v>
      </c>
      <c r="S381" s="3" t="str">
        <f>'Master List'!X381</f>
        <v>Prof Ashraf Rasheed</v>
      </c>
      <c r="T381" s="5" t="str">
        <f>IF('Master List'!AA381="", "", 'Master List'!AA381)</f>
        <v>Gaer Medical Centre</v>
      </c>
      <c r="U381" s="5" t="str">
        <f>IF(T381="", "", VLOOKUP(T381, 'CWM &amp; Location'!B:D, 3, FALSE))</f>
        <v>Newport</v>
      </c>
      <c r="V381" s="5" t="str">
        <f>IF('Master List'!AB381="", "", 'Master List'!AB381)</f>
        <v>General Practice</v>
      </c>
      <c r="W381" s="5" t="str">
        <f>IF('Master List'!AC381="", "", 'Master List'!AC381)</f>
        <v>Dr Brenda Ferrao</v>
      </c>
      <c r="X381" s="5" t="str">
        <f>IF('Master List'!AF381="", "Supervisor to be confirmed", 'Master List'!AF381)</f>
        <v>Dr Murali Hegde</v>
      </c>
      <c r="Y381" s="3" t="str">
        <f>'Master List'!AI381</f>
        <v>Royal Gwent Hospital</v>
      </c>
      <c r="Z381" s="3" t="str">
        <f>VLOOKUP(Y381, 'CWM &amp; Location'!B:D, 3, FALSE)</f>
        <v>Newport</v>
      </c>
      <c r="AA381" s="3" t="str">
        <f>IF('Master List'!AK381="", 'Master List'!AJ381, CONCATENATE('Master List'!AJ381, " / ", 'Master List'!AK381))</f>
        <v>General (Internal) Medicine / Geriatric Medicine</v>
      </c>
      <c r="AB381" s="3" t="str">
        <f>'Master List'!AL381</f>
        <v>Dr Murali Hegde</v>
      </c>
      <c r="AC381" s="3" t="str">
        <f>'Master List'!AO381</f>
        <v>Royal Gwent Hospital</v>
      </c>
      <c r="AD381" s="5" t="str">
        <f>VLOOKUP(AC381, 'CWM &amp; Location'!B:D, 3, FALSE)</f>
        <v>Newport</v>
      </c>
      <c r="AE381" s="3" t="str">
        <f>IF('Master List'!AQ381="", 'Master List'!AP381, CONCATENATE('Master List'!AP381, " / ", 'Master List'!AQ381))</f>
        <v>Urology</v>
      </c>
      <c r="AF381" s="3" t="str">
        <f>'Master List'!AR381</f>
        <v>Miss Stella Roushias</v>
      </c>
      <c r="AG381" s="3" t="str">
        <f>'Master List'!AU381</f>
        <v xml:space="preserve">The Grange University Hospital </v>
      </c>
      <c r="AH381" s="3" t="str">
        <f>VLOOKUP(AG381, 'CWM &amp; Location'!B:D, 3, FALSE)</f>
        <v>Cwmbran</v>
      </c>
      <c r="AI381" s="3" t="str">
        <f>IF('Master List'!AW381="", 'Master List'!AV381, CONCATENATE('Master List'!AV381, " / ", 'Master List'!AW381))</f>
        <v>Paediatrics</v>
      </c>
      <c r="AJ381" s="3" t="str">
        <f>'Master List'!AX381</f>
        <v>Dr Soha El Behery</v>
      </c>
      <c r="AK381" s="5" t="str">
        <f>IF('Master List'!BA381="", "", 'Master List'!BA381)</f>
        <v/>
      </c>
      <c r="AL381" s="5" t="str">
        <f>IF(AK381="", "", VLOOKUP(AK381, 'CWM &amp; Location'!B:D, 3, FALSE))</f>
        <v/>
      </c>
      <c r="AM381" s="5" t="str">
        <f>IF('Master List'!BB381="", "", 'Master List'!BB381)</f>
        <v/>
      </c>
      <c r="AN381" s="5" t="str">
        <f>IF('Master List'!BC381="", "", 'Master List'!BC381)</f>
        <v/>
      </c>
    </row>
    <row r="382" spans="1:40" ht="29.25" customHeight="1" x14ac:dyDescent="0.25">
      <c r="A382" s="3" t="str">
        <f>'Master List'!A382</f>
        <v>LIFT</v>
      </c>
      <c r="B382" s="3" t="str">
        <f>'Master List'!D382</f>
        <v>LFP/7A6/127c</v>
      </c>
      <c r="C382" s="3" t="str">
        <f>'Master List'!E382</f>
        <v>WAL/FP/127c</v>
      </c>
      <c r="D382" s="4">
        <v>1</v>
      </c>
      <c r="E382" s="71" t="str">
        <f>CONCATENATE("F1: ",J382,", ",N382,", ",R382,IF(V382="","",", "),IF(V382="","",V382),IF(V382="",""," ("),IF(V382="","",'Master List'!B382),IF(V382="","",")")," | F2: ",AA382,", ",AE382,", ",AI382,IF(AM382="","",", "),IF(AM382="","",AM382),IF(AM382="",""," ("),IF(AM382="","",'Master List'!C382),IF(AM382="","",")"))</f>
        <v>F1: General Surgery / Upper Gastro-intestinal Surgery, General Surgery / Colorectal Surgery, General (Internal) Medicine / Respiratory Medicine, General Practice (LIFT) | F2: Paediatrics, General (Internal) Medicine / Geriatric Medicine, Urology</v>
      </c>
      <c r="F382" s="5" t="str">
        <f>'Master List'!H382</f>
        <v>Aneurin Bevan University Health Board</v>
      </c>
      <c r="G382" s="5" t="str">
        <f>'Master List'!F382</f>
        <v>Prof Ashraf Rasheed</v>
      </c>
      <c r="H382" s="3" t="str">
        <f>'Master List'!I382</f>
        <v>The Grange University Hospital / Royal Gwent Hospital</v>
      </c>
      <c r="I382" s="3" t="str">
        <f>VLOOKUP(H382, 'CWM &amp; Location'!B:D, 3, FALSE)</f>
        <v>Cwmbran / Newport</v>
      </c>
      <c r="J382" s="3" t="str">
        <f>IF('Master List'!K382="", 'Master List'!J382, CONCATENATE('Master List'!J382, " / ", 'Master List'!K382))</f>
        <v>General Surgery / Upper Gastro-intestinal Surgery</v>
      </c>
      <c r="K382" s="3" t="str">
        <f>'Master List'!L382</f>
        <v>Prof Ashraf Rasheed</v>
      </c>
      <c r="L382" s="3" t="str">
        <f>'Master List'!O382</f>
        <v>The Grange University Hospital / Royal Gwent Hospital</v>
      </c>
      <c r="M382" s="3" t="str">
        <f>VLOOKUP(L382, 'CWM &amp; Location'!B:D, 3, FALSE)</f>
        <v>Cwmbran / Newport</v>
      </c>
      <c r="N382" s="3" t="str">
        <f>IF('Master List'!Q382="", 'Master List'!P382, CONCATENATE('Master List'!P382, " / ", 'Master List'!Q382))</f>
        <v>General Surgery / Colorectal Surgery</v>
      </c>
      <c r="O382" s="3" t="str">
        <f>'Master List'!R382</f>
        <v>Mr Usman Khan</v>
      </c>
      <c r="P382" s="3" t="str">
        <f>'Master List'!U382</f>
        <v xml:space="preserve">The Grange University Hospital </v>
      </c>
      <c r="Q382" s="3" t="str">
        <f>VLOOKUP(P382, 'CWM &amp; Location'!B:D, 3, FALSE)</f>
        <v>Cwmbran</v>
      </c>
      <c r="R382" s="3" t="str">
        <f>IF('Master List'!W382="", 'Master List'!V382, CONCATENATE('Master List'!V382, " / ", 'Master List'!W382))</f>
        <v>General (Internal) Medicine / Respiratory Medicine</v>
      </c>
      <c r="S382" s="3" t="str">
        <f>'Master List'!X382</f>
        <v>Dr Sara Fairbairn</v>
      </c>
      <c r="T382" s="5" t="str">
        <f>IF('Master List'!AA382="", "", 'Master List'!AA382)</f>
        <v>Gaer Medical Centre</v>
      </c>
      <c r="U382" s="5" t="str">
        <f>IF(T382="", "", VLOOKUP(T382, 'CWM &amp; Location'!B:D, 3, FALSE))</f>
        <v>Newport</v>
      </c>
      <c r="V382" s="5" t="str">
        <f>IF('Master List'!AB382="", "", 'Master List'!AB382)</f>
        <v>General Practice</v>
      </c>
      <c r="W382" s="5" t="str">
        <f>IF('Master List'!AC382="", "", 'Master List'!AC382)</f>
        <v>Dr Amy Davies</v>
      </c>
      <c r="X382" s="5" t="str">
        <f>IF('Master List'!AF382="", "Supervisor to be confirmed", 'Master List'!AF382)</f>
        <v>Dr Soha El Behery</v>
      </c>
      <c r="Y382" s="3" t="str">
        <f>'Master List'!AI382</f>
        <v xml:space="preserve">The Grange University Hospital </v>
      </c>
      <c r="Z382" s="3" t="str">
        <f>VLOOKUP(Y382, 'CWM &amp; Location'!B:D, 3, FALSE)</f>
        <v>Cwmbran</v>
      </c>
      <c r="AA382" s="3" t="str">
        <f>IF('Master List'!AK382="", 'Master List'!AJ382, CONCATENATE('Master List'!AJ382, " / ", 'Master List'!AK382))</f>
        <v>Paediatrics</v>
      </c>
      <c r="AB382" s="3" t="str">
        <f>'Master List'!AL382</f>
        <v>Dr Soha El Behery</v>
      </c>
      <c r="AC382" s="3" t="str">
        <f>'Master List'!AO382</f>
        <v>Royal Gwent Hospital</v>
      </c>
      <c r="AD382" s="5" t="str">
        <f>VLOOKUP(AC382, 'CWM &amp; Location'!B:D, 3, FALSE)</f>
        <v>Newport</v>
      </c>
      <c r="AE382" s="3" t="str">
        <f>IF('Master List'!AQ382="", 'Master List'!AP382, CONCATENATE('Master List'!AP382, " / ", 'Master List'!AQ382))</f>
        <v>General (Internal) Medicine / Geriatric Medicine</v>
      </c>
      <c r="AF382" s="3" t="str">
        <f>'Master List'!AR382</f>
        <v>Dr Murali Hegde</v>
      </c>
      <c r="AG382" s="3" t="str">
        <f>'Master List'!AU382</f>
        <v>Royal Gwent Hospital</v>
      </c>
      <c r="AH382" s="3" t="str">
        <f>VLOOKUP(AG382, 'CWM &amp; Location'!B:D, 3, FALSE)</f>
        <v>Newport</v>
      </c>
      <c r="AI382" s="3" t="str">
        <f>IF('Master List'!AW382="", 'Master List'!AV382, CONCATENATE('Master List'!AV382, " / ", 'Master List'!AW382))</f>
        <v>Urology</v>
      </c>
      <c r="AJ382" s="3" t="str">
        <f>'Master List'!AX382</f>
        <v>Miss Stella Roushias</v>
      </c>
      <c r="AK382" s="5" t="str">
        <f>IF('Master List'!BA382="", "", 'Master List'!BA382)</f>
        <v/>
      </c>
      <c r="AL382" s="5" t="str">
        <f>IF(AK382="", "", VLOOKUP(AK382, 'CWM &amp; Location'!B:D, 3, FALSE))</f>
        <v/>
      </c>
      <c r="AM382" s="5" t="str">
        <f>IF('Master List'!BB382="", "", 'Master List'!BB382)</f>
        <v/>
      </c>
      <c r="AN382" s="5" t="str">
        <f>IF('Master List'!BC382="", "", 'Master List'!BC382)</f>
        <v/>
      </c>
    </row>
    <row r="383" spans="1:40" ht="29.25" customHeight="1" x14ac:dyDescent="0.25">
      <c r="A383" s="3" t="str">
        <f>'Master List'!A383</f>
        <v>LIFT</v>
      </c>
      <c r="B383" s="3" t="str">
        <f>'Master List'!D383</f>
        <v>LFP/7A1W/128a</v>
      </c>
      <c r="C383" s="3" t="str">
        <f>'Master List'!E383</f>
        <v>WAL/FP/128a</v>
      </c>
      <c r="D383" s="4">
        <v>1</v>
      </c>
      <c r="E383" s="71" t="str">
        <f>CONCATENATE("F1: ",J383,", ",N383,", ",R383,IF(V383="","",", "),IF(V383="","",V383),IF(V383="",""," ("),IF(V383="","",'Master List'!B383),IF(V383="","",")")," | F2: ",AA383,", ",AE383,", ",AI383,IF(AM383="","",", "),IF(AM383="","",AM383),IF(AM383="",""," ("),IF(AM383="","",'Master List'!C383),IF(AM383="","",")"))</f>
        <v>F1: Urology, General (Internal) Medicine / Gastroenterology, Paediatrics, Community Sexual and Reproductive Health (LIFT) | F2: Trauma and Orthopaedic Surgery / Orthogeriatrics, General Surgery, Emergency Medicine</v>
      </c>
      <c r="F383" s="5" t="str">
        <f>'Master List'!H383</f>
        <v>Betsi Cadwaladr University Health Board</v>
      </c>
      <c r="G383" s="5" t="str">
        <f>'Master List'!F383</f>
        <v xml:space="preserve">Mr Kyriacos Alexandrou </v>
      </c>
      <c r="H383" s="3" t="str">
        <f>'Master List'!I383</f>
        <v>Ysbyty Gwynedd</v>
      </c>
      <c r="I383" s="3" t="str">
        <f>VLOOKUP(H383, 'CWM &amp; Location'!B:D, 3, FALSE)</f>
        <v>Bangor</v>
      </c>
      <c r="J383" s="3" t="str">
        <f>IF('Master List'!K383="", 'Master List'!J383, CONCATENATE('Master List'!J383, " / ", 'Master List'!K383))</f>
        <v>Urology</v>
      </c>
      <c r="K383" s="3" t="str">
        <f>'Master List'!L383</f>
        <v xml:space="preserve">Mr Kyriacos Alexandrou </v>
      </c>
      <c r="L383" s="3" t="str">
        <f>'Master List'!O383</f>
        <v>Ysbyty Gwynedd</v>
      </c>
      <c r="M383" s="3" t="str">
        <f>VLOOKUP(L383, 'CWM &amp; Location'!B:D, 3, FALSE)</f>
        <v>Bangor</v>
      </c>
      <c r="N383" s="3" t="str">
        <f>IF('Master List'!Q383="", 'Master List'!P383, CONCATENATE('Master List'!P383, " / ", 'Master List'!Q383))</f>
        <v>General (Internal) Medicine / Gastroenterology</v>
      </c>
      <c r="O383" s="3" t="str">
        <f>'Master List'!R383</f>
        <v xml:space="preserve">Dr Jonathan Sutton </v>
      </c>
      <c r="P383" s="3" t="str">
        <f>'Master List'!U383</f>
        <v>Ysbyty Gwynedd</v>
      </c>
      <c r="Q383" s="3" t="str">
        <f>VLOOKUP(P383, 'CWM &amp; Location'!B:D, 3, FALSE)</f>
        <v>Bangor</v>
      </c>
      <c r="R383" s="3" t="str">
        <f>IF('Master List'!W383="", 'Master List'!V383, CONCATENATE('Master List'!V383, " / ", 'Master List'!W383))</f>
        <v>Paediatrics</v>
      </c>
      <c r="S383" s="3" t="str">
        <f>'Master List'!X383</f>
        <v>Dr Rebecca Cordingley</v>
      </c>
      <c r="T383" s="5" t="str">
        <f>IF('Master List'!AA383="", "", 'Master List'!AA383)</f>
        <v>Ysbyty Gwynedd</v>
      </c>
      <c r="U383" s="5" t="str">
        <f>IF(T383="", "", VLOOKUP(T383, 'CWM &amp; Location'!B:D, 3, FALSE))</f>
        <v>Bangor</v>
      </c>
      <c r="V383" s="5" t="str">
        <f>IF('Master List'!AB383="", "", 'Master List'!AB383)</f>
        <v>Community Sexual and Reproductive Health</v>
      </c>
      <c r="W383" s="5" t="str">
        <f>IF('Master List'!AC383="", "", 'Master List'!AC383)</f>
        <v>Dr Meenakshi Sethupathi</v>
      </c>
      <c r="X383" s="5" t="str">
        <f>IF('Master List'!AF383="", "Supervisor to be confirmed", 'Master List'!AF383)</f>
        <v>Mr Stuart Griffin</v>
      </c>
      <c r="Y383" s="3" t="str">
        <f>'Master List'!AI383</f>
        <v>Ysbyty Gwynedd</v>
      </c>
      <c r="Z383" s="3" t="str">
        <f>VLOOKUP(Y383, 'CWM &amp; Location'!B:D, 3, FALSE)</f>
        <v>Bangor</v>
      </c>
      <c r="AA383" s="3" t="str">
        <f>IF('Master List'!AK383="", 'Master List'!AJ383, CONCATENATE('Master List'!AJ383, " / ", 'Master List'!AK383))</f>
        <v>Trauma and Orthopaedic Surgery / Orthogeriatrics</v>
      </c>
      <c r="AB383" s="3" t="str">
        <f>'Master List'!AL383</f>
        <v>Mr Stuart Griffin</v>
      </c>
      <c r="AC383" s="3" t="str">
        <f>'Master List'!AO383</f>
        <v>Ysbyty Gwynedd</v>
      </c>
      <c r="AD383" s="5" t="str">
        <f>VLOOKUP(AC383, 'CWM &amp; Location'!B:D, 3, FALSE)</f>
        <v>Bangor</v>
      </c>
      <c r="AE383" s="3" t="str">
        <f>IF('Master List'!AQ383="", 'Master List'!AP383, CONCATENATE('Master List'!AP383, " / ", 'Master List'!AQ383))</f>
        <v>General Surgery</v>
      </c>
      <c r="AF383" s="3" t="str">
        <f>'Master List'!AR383</f>
        <v>Mr Anil Lala</v>
      </c>
      <c r="AG383" s="3" t="str">
        <f>'Master List'!AU383</f>
        <v>Ysbyty Gwynedd</v>
      </c>
      <c r="AH383" s="3" t="str">
        <f>VLOOKUP(AG383, 'CWM &amp; Location'!B:D, 3, FALSE)</f>
        <v>Bangor</v>
      </c>
      <c r="AI383" s="3" t="str">
        <f>IF('Master List'!AW383="", 'Master List'!AV383, CONCATENATE('Master List'!AV383, " / ", 'Master List'!AW383))</f>
        <v>Emergency Medicine</v>
      </c>
      <c r="AJ383" s="3" t="str">
        <f>'Master List'!AX383</f>
        <v>Dr Rob Perry</v>
      </c>
      <c r="AK383" s="5" t="str">
        <f>IF('Master List'!BA383="", "", 'Master List'!BA383)</f>
        <v/>
      </c>
      <c r="AL383" s="5" t="str">
        <f>IF(AK383="", "", VLOOKUP(AK383, 'CWM &amp; Location'!B:D, 3, FALSE))</f>
        <v/>
      </c>
      <c r="AM383" s="5" t="str">
        <f>IF('Master List'!BB383="", "", 'Master List'!BB383)</f>
        <v/>
      </c>
      <c r="AN383" s="5" t="str">
        <f>IF('Master List'!BC383="", "", 'Master List'!BC383)</f>
        <v/>
      </c>
    </row>
    <row r="384" spans="1:40" ht="29.25" customHeight="1" x14ac:dyDescent="0.25">
      <c r="A384" s="3" t="str">
        <f>'Master List'!A384</f>
        <v>LIFT</v>
      </c>
      <c r="B384" s="3" t="str">
        <f>'Master List'!D384</f>
        <v>LFP/7A1W/128b</v>
      </c>
      <c r="C384" s="3" t="str">
        <f>'Master List'!E384</f>
        <v>WAL/FP/128b</v>
      </c>
      <c r="D384" s="4">
        <v>1</v>
      </c>
      <c r="E384" s="71" t="str">
        <f>CONCATENATE("F1: ",J384,", ",N384,", ",R384,IF(V384="","",", "),IF(V384="","",V384),IF(V384="",""," ("),IF(V384="","",'Master List'!B384),IF(V384="","",")")," | F2: ",AA384,", ",AE384,", ",AI384,IF(AM384="","",", "),IF(AM384="","",AM384),IF(AM384="",""," ("),IF(AM384="","",'Master List'!C384),IF(AM384="","",")"))</f>
        <v>F1: Paediatrics, Urology, General (Internal) Medicine / Gastroenterology, Public Health Medicine (LIFT) | F2: Emergency Medicine, Trauma and Orthopaedic Surgery / *Orthogeriatrics, General Surgery</v>
      </c>
      <c r="F384" s="5" t="str">
        <f>'Master List'!H384</f>
        <v>Betsi Cadwaladr University Health Board</v>
      </c>
      <c r="G384" s="5" t="str">
        <f>'Master List'!F384</f>
        <v>Dr Hayley Jones</v>
      </c>
      <c r="H384" s="3" t="str">
        <f>'Master List'!I384</f>
        <v>Ysbyty Gwynedd</v>
      </c>
      <c r="I384" s="3" t="str">
        <f>VLOOKUP(H384, 'CWM &amp; Location'!B:D, 3, FALSE)</f>
        <v>Bangor</v>
      </c>
      <c r="J384" s="3" t="str">
        <f>IF('Master List'!K384="", 'Master List'!J384, CONCATENATE('Master List'!J384, " / ", 'Master List'!K384))</f>
        <v>Paediatrics</v>
      </c>
      <c r="K384" s="3" t="str">
        <f>'Master List'!L384</f>
        <v>Dr Rebecca Cordingley</v>
      </c>
      <c r="L384" s="3" t="str">
        <f>'Master List'!O384</f>
        <v>Ysbyty Gwynedd</v>
      </c>
      <c r="M384" s="3" t="str">
        <f>VLOOKUP(L384, 'CWM &amp; Location'!B:D, 3, FALSE)</f>
        <v>Bangor</v>
      </c>
      <c r="N384" s="3" t="str">
        <f>IF('Master List'!Q384="", 'Master List'!P384, CONCATENATE('Master List'!P384, " / ", 'Master List'!Q384))</f>
        <v>Urology</v>
      </c>
      <c r="O384" s="3" t="str">
        <f>'Master List'!R384</f>
        <v xml:space="preserve">Mr Kyriacos Alexandrou </v>
      </c>
      <c r="P384" s="3" t="str">
        <f>'Master List'!U384</f>
        <v>Ysbyty Gwynedd</v>
      </c>
      <c r="Q384" s="3" t="str">
        <f>VLOOKUP(P384, 'CWM &amp; Location'!B:D, 3, FALSE)</f>
        <v>Bangor</v>
      </c>
      <c r="R384" s="3" t="str">
        <f>IF('Master List'!W384="", 'Master List'!V384, CONCATENATE('Master List'!V384, " / ", 'Master List'!W384))</f>
        <v>General (Internal) Medicine / Gastroenterology</v>
      </c>
      <c r="S384" s="3" t="str">
        <f>'Master List'!X384</f>
        <v xml:space="preserve">Dr Jonathan Sutton </v>
      </c>
      <c r="T384" s="5" t="str">
        <f>IF('Master List'!AA384="", "", 'Master List'!AA384)</f>
        <v>Ysbyty Gwynedd</v>
      </c>
      <c r="U384" s="5" t="str">
        <f>IF(T384="", "", VLOOKUP(T384, 'CWM &amp; Location'!B:D, 3, FALSE))</f>
        <v>Bangor</v>
      </c>
      <c r="V384" s="5" t="str">
        <f>IF('Master List'!AB384="", "", 'Master List'!AB384)</f>
        <v>Public Health Medicine</v>
      </c>
      <c r="W384" s="5" t="str">
        <f>IF('Master List'!AC384="", "", 'Master List'!AC384)</f>
        <v>Supervisor to be confirmed</v>
      </c>
      <c r="X384" s="5" t="str">
        <f>IF('Master List'!AF384="", "Supervisor to be confirmed", 'Master List'!AF384)</f>
        <v>Dr Rob Perry</v>
      </c>
      <c r="Y384" s="3" t="str">
        <f>'Master List'!AI384</f>
        <v>Ysbyty Gwynedd</v>
      </c>
      <c r="Z384" s="3" t="str">
        <f>VLOOKUP(Y384, 'CWM &amp; Location'!B:D, 3, FALSE)</f>
        <v>Bangor</v>
      </c>
      <c r="AA384" s="3" t="str">
        <f>IF('Master List'!AK384="", 'Master List'!AJ384, CONCATENATE('Master List'!AJ384, " / ", 'Master List'!AK384))</f>
        <v>Emergency Medicine</v>
      </c>
      <c r="AB384" s="3" t="str">
        <f>'Master List'!AL384</f>
        <v>Dr Rob Perry</v>
      </c>
      <c r="AC384" s="3" t="str">
        <f>'Master List'!AO384</f>
        <v>Ysbyty Gwynedd</v>
      </c>
      <c r="AD384" s="5" t="str">
        <f>VLOOKUP(AC384, 'CWM &amp; Location'!B:D, 3, FALSE)</f>
        <v>Bangor</v>
      </c>
      <c r="AE384" s="3" t="str">
        <f>IF('Master List'!AQ384="", 'Master List'!AP384, CONCATENATE('Master List'!AP384, " / ", 'Master List'!AQ384))</f>
        <v>Trauma and Orthopaedic Surgery / *Orthogeriatrics</v>
      </c>
      <c r="AF384" s="3" t="str">
        <f>'Master List'!AR384</f>
        <v>Mr Stuart Griffin</v>
      </c>
      <c r="AG384" s="3" t="str">
        <f>'Master List'!AU384</f>
        <v>Ysbyty Gwynedd</v>
      </c>
      <c r="AH384" s="3" t="str">
        <f>VLOOKUP(AG384, 'CWM &amp; Location'!B:D, 3, FALSE)</f>
        <v>Bangor</v>
      </c>
      <c r="AI384" s="3" t="str">
        <f>IF('Master List'!AW384="", 'Master List'!AV384, CONCATENATE('Master List'!AV384, " / ", 'Master List'!AW384))</f>
        <v>General Surgery</v>
      </c>
      <c r="AJ384" s="3" t="str">
        <f>'Master List'!AX384</f>
        <v>Mr Anil Lala</v>
      </c>
      <c r="AK384" s="5" t="str">
        <f>IF('Master List'!BA384="", "", 'Master List'!BA384)</f>
        <v/>
      </c>
      <c r="AL384" s="5" t="str">
        <f>IF(AK384="", "", VLOOKUP(AK384, 'CWM &amp; Location'!B:D, 3, FALSE))</f>
        <v/>
      </c>
      <c r="AM384" s="5" t="str">
        <f>IF('Master List'!BB384="", "", 'Master List'!BB384)</f>
        <v/>
      </c>
      <c r="AN384" s="5" t="str">
        <f>IF('Master List'!BC384="", "", 'Master List'!BC384)</f>
        <v/>
      </c>
    </row>
    <row r="385" spans="1:40" ht="29.25" customHeight="1" x14ac:dyDescent="0.25">
      <c r="A385" s="3" t="str">
        <f>'Master List'!A385</f>
        <v>LIFT</v>
      </c>
      <c r="B385" s="3" t="str">
        <f>'Master List'!D385</f>
        <v>LFP/7A1W/128c</v>
      </c>
      <c r="C385" s="3" t="str">
        <f>'Master List'!E385</f>
        <v>WAL/FP/128c</v>
      </c>
      <c r="D385" s="4">
        <v>1</v>
      </c>
      <c r="E385" s="71" t="str">
        <f>CONCATENATE("F1: ",J385,", ",N385,", ",R385,IF(V385="","",", "),IF(V385="","",V385),IF(V385="",""," ("),IF(V385="","",'Master List'!B385),IF(V385="","",")")," | F2: ",AA385,", ",AE385,", ",AI385,IF(AM385="","",", "),IF(AM385="","",AM385),IF(AM385="",""," ("),IF(AM385="","",'Master List'!C385),IF(AM385="","",")"))</f>
        <v>F1: General (Internal) Medicine / Gastroenterology, Paediatrics, Urology, Clinical Radiology (LIFT) | F2: General Surgery, Emergency Medicine, Trauma and Orthopaedic Surgery / Orthogeriatrics</v>
      </c>
      <c r="F385" s="5" t="str">
        <f>'Master List'!H385</f>
        <v>Betsi Cadwaladr University Health Board</v>
      </c>
      <c r="G385" s="5" t="str">
        <f>'Master List'!F385</f>
        <v xml:space="preserve">Dr Jonathan Sutton </v>
      </c>
      <c r="H385" s="3" t="str">
        <f>'Master List'!I385</f>
        <v>Ysbyty Gwynedd</v>
      </c>
      <c r="I385" s="3" t="str">
        <f>VLOOKUP(H385, 'CWM &amp; Location'!B:D, 3, FALSE)</f>
        <v>Bangor</v>
      </c>
      <c r="J385" s="3" t="str">
        <f>IF('Master List'!K385="", 'Master List'!J385, CONCATENATE('Master List'!J385, " / ", 'Master List'!K385))</f>
        <v>General (Internal) Medicine / Gastroenterology</v>
      </c>
      <c r="K385" s="3" t="str">
        <f>'Master List'!L385</f>
        <v xml:space="preserve">Dr Jonathan Sutton </v>
      </c>
      <c r="L385" s="3" t="str">
        <f>'Master List'!O385</f>
        <v>Ysbyty Gwynedd</v>
      </c>
      <c r="M385" s="3" t="str">
        <f>VLOOKUP(L385, 'CWM &amp; Location'!B:D, 3, FALSE)</f>
        <v>Bangor</v>
      </c>
      <c r="N385" s="3" t="str">
        <f>IF('Master List'!Q385="", 'Master List'!P385, CONCATENATE('Master List'!P385, " / ", 'Master List'!Q385))</f>
        <v>Paediatrics</v>
      </c>
      <c r="O385" s="3" t="str">
        <f>'Master List'!R385</f>
        <v>Dr Rebecca Cordingley</v>
      </c>
      <c r="P385" s="3" t="str">
        <f>'Master List'!U385</f>
        <v>Ysbyty Gwynedd</v>
      </c>
      <c r="Q385" s="3" t="str">
        <f>VLOOKUP(P385, 'CWM &amp; Location'!B:D, 3, FALSE)</f>
        <v>Bangor</v>
      </c>
      <c r="R385" s="3" t="str">
        <f>IF('Master List'!W385="", 'Master List'!V385, CONCATENATE('Master List'!V385, " / ", 'Master List'!W385))</f>
        <v>Urology</v>
      </c>
      <c r="S385" s="3" t="str">
        <f>'Master List'!X385</f>
        <v xml:space="preserve">Mr Kyriacos Alexandrou </v>
      </c>
      <c r="T385" s="5" t="str">
        <f>IF('Master List'!AA385="", "", 'Master List'!AA385)</f>
        <v>Ysbyty Gwynedd</v>
      </c>
      <c r="U385" s="5" t="str">
        <f>IF(T385="", "", VLOOKUP(T385, 'CWM &amp; Location'!B:D, 3, FALSE))</f>
        <v>Bangor</v>
      </c>
      <c r="V385" s="5" t="str">
        <f>IF('Master List'!AB385="", "", 'Master List'!AB385)</f>
        <v>Clinical Radiology</v>
      </c>
      <c r="W385" s="5" t="str">
        <f>IF('Master List'!AC385="", "", 'Master List'!AC385)</f>
        <v>Dr Hugh Godfrey</v>
      </c>
      <c r="X385" s="5" t="str">
        <f>IF('Master List'!AF385="", "Supervisor to be confirmed", 'Master List'!AF385)</f>
        <v>Mr Anil Lala</v>
      </c>
      <c r="Y385" s="3" t="str">
        <f>'Master List'!AI385</f>
        <v>Ysbyty Gwynedd</v>
      </c>
      <c r="Z385" s="3" t="str">
        <f>VLOOKUP(Y385, 'CWM &amp; Location'!B:D, 3, FALSE)</f>
        <v>Bangor</v>
      </c>
      <c r="AA385" s="3" t="str">
        <f>IF('Master List'!AK385="", 'Master List'!AJ385, CONCATENATE('Master List'!AJ385, " / ", 'Master List'!AK385))</f>
        <v>General Surgery</v>
      </c>
      <c r="AB385" s="3" t="str">
        <f>'Master List'!AL385</f>
        <v>Mr Anil Lala</v>
      </c>
      <c r="AC385" s="3" t="str">
        <f>'Master List'!AO385</f>
        <v>Ysbyty Gwynedd</v>
      </c>
      <c r="AD385" s="5" t="str">
        <f>VLOOKUP(AC385, 'CWM &amp; Location'!B:D, 3, FALSE)</f>
        <v>Bangor</v>
      </c>
      <c r="AE385" s="3" t="str">
        <f>IF('Master List'!AQ385="", 'Master List'!AP385, CONCATENATE('Master List'!AP385, " / ", 'Master List'!AQ385))</f>
        <v>Emergency Medicine</v>
      </c>
      <c r="AF385" s="3" t="str">
        <f>'Master List'!AR385</f>
        <v>Dr Rob Perry</v>
      </c>
      <c r="AG385" s="3" t="str">
        <f>'Master List'!AU385</f>
        <v>Ysbyty Gwynedd</v>
      </c>
      <c r="AH385" s="3" t="str">
        <f>VLOOKUP(AG385, 'CWM &amp; Location'!B:D, 3, FALSE)</f>
        <v>Bangor</v>
      </c>
      <c r="AI385" s="3" t="str">
        <f>IF('Master List'!AW385="", 'Master List'!AV385, CONCATENATE('Master List'!AV385, " / ", 'Master List'!AW385))</f>
        <v>Trauma and Orthopaedic Surgery / Orthogeriatrics</v>
      </c>
      <c r="AJ385" s="3" t="str">
        <f>'Master List'!AX385</f>
        <v>Mr Stuart Griffin</v>
      </c>
      <c r="AK385" s="5" t="str">
        <f>IF('Master List'!BA385="", "", 'Master List'!BA385)</f>
        <v/>
      </c>
      <c r="AL385" s="5" t="str">
        <f>IF(AK385="", "", VLOOKUP(AK385, 'CWM &amp; Location'!B:D, 3, FALSE))</f>
        <v/>
      </c>
      <c r="AM385" s="5" t="str">
        <f>IF('Master List'!BB385="", "", 'Master List'!BB385)</f>
        <v/>
      </c>
      <c r="AN385" s="5" t="str">
        <f>IF('Master List'!BC385="", "", 'Master List'!BC385)</f>
        <v/>
      </c>
    </row>
    <row r="386" spans="1:40" ht="29.25" customHeight="1" x14ac:dyDescent="0.25">
      <c r="A386" s="3" t="str">
        <f>'Master List'!A386</f>
        <v>LIFT</v>
      </c>
      <c r="B386" s="3" t="str">
        <f>'Master List'!D386</f>
        <v>LFP/7A1C/129a</v>
      </c>
      <c r="C386" s="3" t="str">
        <f>'Master List'!E386</f>
        <v>WAL/FP/129a</v>
      </c>
      <c r="D386" s="4">
        <v>1</v>
      </c>
      <c r="E386" s="71" t="str">
        <f>CONCATENATE("F1: ",J386,", ",N386,", ",R386,IF(V386="","",", "),IF(V386="","",V386),IF(V386="",""," ("),IF(V386="","",'Master List'!B386),IF(V386="","",")")," | F2: ",AA386,", ",AE386,", ",AI386,IF(AM386="","",", "),IF(AM386="","",AM386),IF(AM386="",""," ("),IF(AM386="","",'Master List'!C386),IF(AM386="","",")"))</f>
        <v>F1: General (Internal) Medicine / Respiratory Medicine, General Surgery, General (Internal) Medicine / Geriatric Medicine, General Practice (LIFT) | F2: Specialty to be confirmed, Specialty to be confirmed, Specialty to be confirmed</v>
      </c>
      <c r="F386" s="5" t="str">
        <f>'Master List'!H386</f>
        <v>Betsi Cadwaladr University Health Board</v>
      </c>
      <c r="G386" s="5" t="str">
        <f>'Master List'!F386</f>
        <v>Dr Eve Blakemore</v>
      </c>
      <c r="H386" s="3" t="str">
        <f>'Master List'!I386</f>
        <v>Glan Clwyd Hospital</v>
      </c>
      <c r="I386" s="3" t="str">
        <f>VLOOKUP(H386, 'CWM &amp; Location'!B:D, 3, FALSE)</f>
        <v>Rhyl</v>
      </c>
      <c r="J386" s="3" t="str">
        <f>IF('Master List'!K386="", 'Master List'!J386, CONCATENATE('Master List'!J386, " / ", 'Master List'!K386))</f>
        <v>General (Internal) Medicine / Respiratory Medicine</v>
      </c>
      <c r="K386" s="3" t="str">
        <f>'Master List'!L386</f>
        <v xml:space="preserve">Dr Robin Poyner </v>
      </c>
      <c r="L386" s="3" t="str">
        <f>'Master List'!O386</f>
        <v>Glan Clwyd Hospital</v>
      </c>
      <c r="M386" s="3" t="str">
        <f>VLOOKUP(L386, 'CWM &amp; Location'!B:D, 3, FALSE)</f>
        <v>Rhyl</v>
      </c>
      <c r="N386" s="3" t="str">
        <f>IF('Master List'!Q386="", 'Master List'!P386, CONCATENATE('Master List'!P386, " / ", 'Master List'!Q386))</f>
        <v>General Surgery</v>
      </c>
      <c r="O386" s="3" t="str">
        <f>'Master List'!R386</f>
        <v xml:space="preserve">Mr Mahir Al-Rawi </v>
      </c>
      <c r="P386" s="3" t="str">
        <f>'Master List'!U386</f>
        <v>Glan Clwyd Hospital</v>
      </c>
      <c r="Q386" s="3" t="str">
        <f>VLOOKUP(P386, 'CWM &amp; Location'!B:D, 3, FALSE)</f>
        <v>Rhyl</v>
      </c>
      <c r="R386" s="3" t="str">
        <f>IF('Master List'!W386="", 'Master List'!V386, CONCATENATE('Master List'!V386, " / ", 'Master List'!W386))</f>
        <v>General (Internal) Medicine / Geriatric Medicine</v>
      </c>
      <c r="S386" s="3" t="str">
        <f>'Master List'!X386</f>
        <v xml:space="preserve">Dr Gerallt Owen </v>
      </c>
      <c r="T386" s="5" t="str">
        <f>IF('Master List'!AA386="", "", 'Master List'!AA386)</f>
        <v>Clarence Medical Centre</v>
      </c>
      <c r="U386" s="5" t="str">
        <f>IF(T386="", "", VLOOKUP(T386, 'CWM &amp; Location'!B:D, 3, FALSE))</f>
        <v>Rhyl</v>
      </c>
      <c r="V386" s="5" t="str">
        <f>IF('Master List'!AB386="", "", 'Master List'!AB386)</f>
        <v>General Practice</v>
      </c>
      <c r="W386" s="5" t="str">
        <f>IF('Master List'!AC386="", "", 'Master List'!AC386)</f>
        <v>Dr Eve Blakemore</v>
      </c>
      <c r="X386" s="5" t="str">
        <f>IF('Master List'!AF386="", "Supervisor to be confirmed", 'Master List'!AF386)</f>
        <v>Supervisor to be confirmed</v>
      </c>
      <c r="Y386" s="3" t="str">
        <f>'Master List'!AI386</f>
        <v>Site to be confirmed</v>
      </c>
      <c r="Z386" s="3" t="str">
        <f>VLOOKUP(Y386, 'CWM &amp; Location'!B:D, 3, FALSE)</f>
        <v>Site To Be Confirmed</v>
      </c>
      <c r="AA386" s="3" t="str">
        <f>IF('Master List'!AK386="", 'Master List'!AJ386, CONCATENATE('Master List'!AJ386, " / ", 'Master List'!AK386))</f>
        <v>Specialty to be confirmed</v>
      </c>
      <c r="AB386" s="3" t="str">
        <f>'Master List'!AL386</f>
        <v>Supervisor to be confirmed</v>
      </c>
      <c r="AC386" s="3" t="str">
        <f>'Master List'!AO386</f>
        <v>Site to be confirmed</v>
      </c>
      <c r="AD386" s="5" t="str">
        <f>VLOOKUP(AC386, 'CWM &amp; Location'!B:D, 3, FALSE)</f>
        <v>Site To Be Confirmed</v>
      </c>
      <c r="AE386" s="3" t="str">
        <f>IF('Master List'!AQ386="", 'Master List'!AP386, CONCATENATE('Master List'!AP386, " / ", 'Master List'!AQ386))</f>
        <v>Specialty to be confirmed</v>
      </c>
      <c r="AF386" s="3" t="str">
        <f>'Master List'!AR386</f>
        <v>Supervisor to be confirmed</v>
      </c>
      <c r="AG386" s="3" t="str">
        <f>'Master List'!AU386</f>
        <v>Site to be confirmed</v>
      </c>
      <c r="AH386" s="3" t="str">
        <f>VLOOKUP(AG386, 'CWM &amp; Location'!B:D, 3, FALSE)</f>
        <v>Site To Be Confirmed</v>
      </c>
      <c r="AI386" s="3" t="str">
        <f>IF('Master List'!AW386="", 'Master List'!AV386, CONCATENATE('Master List'!AV386, " / ", 'Master List'!AW386))</f>
        <v>Specialty to be confirmed</v>
      </c>
      <c r="AJ386" s="3" t="str">
        <f>'Master List'!AX386</f>
        <v>Supervisor to be confirmed</v>
      </c>
      <c r="AK386" s="5" t="str">
        <f>IF('Master List'!BA386="", "", 'Master List'!BA386)</f>
        <v/>
      </c>
      <c r="AL386" s="5" t="str">
        <f>IF(AK386="", "", VLOOKUP(AK386, 'CWM &amp; Location'!B:D, 3, FALSE))</f>
        <v/>
      </c>
      <c r="AM386" s="5" t="str">
        <f>IF('Master List'!BB386="", "", 'Master List'!BB386)</f>
        <v/>
      </c>
      <c r="AN386" s="5" t="str">
        <f>IF('Master List'!BC386="", "", 'Master List'!BC386)</f>
        <v/>
      </c>
    </row>
    <row r="387" spans="1:40" ht="29.25" customHeight="1" x14ac:dyDescent="0.25">
      <c r="A387" s="3" t="str">
        <f>'Master List'!A387</f>
        <v>LIFT</v>
      </c>
      <c r="B387" s="3" t="str">
        <f>'Master List'!D387</f>
        <v>LFP/7A1C/129b</v>
      </c>
      <c r="C387" s="3" t="str">
        <f>'Master List'!E387</f>
        <v>WAL/FP/129b</v>
      </c>
      <c r="D387" s="4">
        <v>1</v>
      </c>
      <c r="E387" s="71" t="str">
        <f>CONCATENATE("F1: ",J387,", ",N387,", ",R387,IF(V387="","",", "),IF(V387="","",V387),IF(V387="",""," ("),IF(V387="","",'Master List'!B387),IF(V387="","",")")," | F2: ",AA387,", ",AE387,", ",AI387,IF(AM387="","",", "),IF(AM387="","",AM387),IF(AM387="",""," ("),IF(AM387="","",'Master List'!C387),IF(AM387="","",")"))</f>
        <v>F1: General (Internal) Medicine / Geriatric Medicine, General (Internal) Medicine / Respiratory Medicine, General Surgery, General Practice (LIFT) | F2: Specialty to be confirmed, Specialty to be confirmed, Specialty to be confirmed</v>
      </c>
      <c r="F387" s="5" t="str">
        <f>'Master List'!H387</f>
        <v>Betsi Cadwaladr University Health Board</v>
      </c>
      <c r="G387" s="5" t="str">
        <f>'Master List'!F387</f>
        <v>Supervisor to be confirmed</v>
      </c>
      <c r="H387" s="3" t="str">
        <f>'Master List'!I387</f>
        <v>Glan Clwyd Hospital</v>
      </c>
      <c r="I387" s="3" t="str">
        <f>VLOOKUP(H387, 'CWM &amp; Location'!B:D, 3, FALSE)</f>
        <v>Rhyl</v>
      </c>
      <c r="J387" s="3" t="str">
        <f>IF('Master List'!K387="", 'Master List'!J387, CONCATENATE('Master List'!J387, " / ", 'Master List'!K387))</f>
        <v>General (Internal) Medicine / Geriatric Medicine</v>
      </c>
      <c r="K387" s="3" t="str">
        <f>'Master List'!L387</f>
        <v xml:space="preserve">Dr Gerallt Owen </v>
      </c>
      <c r="L387" s="3" t="str">
        <f>'Master List'!O387</f>
        <v>Glan Clwyd Hospital</v>
      </c>
      <c r="M387" s="3" t="str">
        <f>VLOOKUP(L387, 'CWM &amp; Location'!B:D, 3, FALSE)</f>
        <v>Rhyl</v>
      </c>
      <c r="N387" s="3" t="str">
        <f>IF('Master List'!Q387="", 'Master List'!P387, CONCATENATE('Master List'!P387, " / ", 'Master List'!Q387))</f>
        <v>General (Internal) Medicine / Respiratory Medicine</v>
      </c>
      <c r="O387" s="3" t="str">
        <f>'Master List'!R387</f>
        <v xml:space="preserve">Dr Robin Poyner </v>
      </c>
      <c r="P387" s="3" t="str">
        <f>'Master List'!U387</f>
        <v>Glan Clwyd Hospital</v>
      </c>
      <c r="Q387" s="3" t="str">
        <f>VLOOKUP(P387, 'CWM &amp; Location'!B:D, 3, FALSE)</f>
        <v>Rhyl</v>
      </c>
      <c r="R387" s="3" t="str">
        <f>IF('Master List'!W387="", 'Master List'!V387, CONCATENATE('Master List'!V387, " / ", 'Master List'!W387))</f>
        <v>General Surgery</v>
      </c>
      <c r="S387" s="3" t="str">
        <f>'Master List'!X387</f>
        <v xml:space="preserve">Mr Mahir Al-Rawi </v>
      </c>
      <c r="T387" s="5" t="str">
        <f>IF('Master List'!AA387="", "", 'Master List'!AA387)</f>
        <v>Pendre Surgery</v>
      </c>
      <c r="U387" s="5" t="str">
        <f>IF(T387="", "", VLOOKUP(T387, 'CWM &amp; Location'!B:D, 3, FALSE))</f>
        <v>Mold</v>
      </c>
      <c r="V387" s="5" t="str">
        <f>IF('Master List'!AB387="", "", 'Master List'!AB387)</f>
        <v>General Practice</v>
      </c>
      <c r="W387" s="5" t="str">
        <f>IF('Master List'!AC387="", "", 'Master List'!AC387)</f>
        <v>Supervisor to be confirmed</v>
      </c>
      <c r="X387" s="5" t="str">
        <f>IF('Master List'!AF387="", "Supervisor to be confirmed", 'Master List'!AF387)</f>
        <v>Supervisor to be confirmed</v>
      </c>
      <c r="Y387" s="3" t="str">
        <f>'Master List'!AI387</f>
        <v>Site to be confirmed</v>
      </c>
      <c r="Z387" s="3" t="str">
        <f>VLOOKUP(Y387, 'CWM &amp; Location'!B:D, 3, FALSE)</f>
        <v>Site To Be Confirmed</v>
      </c>
      <c r="AA387" s="3" t="str">
        <f>IF('Master List'!AK387="", 'Master List'!AJ387, CONCATENATE('Master List'!AJ387, " / ", 'Master List'!AK387))</f>
        <v>Specialty to be confirmed</v>
      </c>
      <c r="AB387" s="3" t="str">
        <f>'Master List'!AL387</f>
        <v>Supervisor to be confirmed</v>
      </c>
      <c r="AC387" s="3" t="str">
        <f>'Master List'!AO387</f>
        <v>Site to be confirmed</v>
      </c>
      <c r="AD387" s="5" t="str">
        <f>VLOOKUP(AC387, 'CWM &amp; Location'!B:D, 3, FALSE)</f>
        <v>Site To Be Confirmed</v>
      </c>
      <c r="AE387" s="3" t="str">
        <f>IF('Master List'!AQ387="", 'Master List'!AP387, CONCATENATE('Master List'!AP387, " / ", 'Master List'!AQ387))</f>
        <v>Specialty to be confirmed</v>
      </c>
      <c r="AF387" s="3" t="str">
        <f>'Master List'!AR387</f>
        <v>Supervisor to be confirmed</v>
      </c>
      <c r="AG387" s="3" t="str">
        <f>'Master List'!AU387</f>
        <v>Site to be confirmed</v>
      </c>
      <c r="AH387" s="3" t="str">
        <f>VLOOKUP(AG387, 'CWM &amp; Location'!B:D, 3, FALSE)</f>
        <v>Site To Be Confirmed</v>
      </c>
      <c r="AI387" s="3" t="str">
        <f>IF('Master List'!AW387="", 'Master List'!AV387, CONCATENATE('Master List'!AV387, " / ", 'Master List'!AW387))</f>
        <v>Specialty to be confirmed</v>
      </c>
      <c r="AJ387" s="3" t="str">
        <f>'Master List'!AX387</f>
        <v>Supervisor to be confirmed</v>
      </c>
      <c r="AK387" s="5" t="str">
        <f>IF('Master List'!BA387="", "", 'Master List'!BA387)</f>
        <v/>
      </c>
      <c r="AL387" s="5" t="str">
        <f>IF(AK387="", "", VLOOKUP(AK387, 'CWM &amp; Location'!B:D, 3, FALSE))</f>
        <v/>
      </c>
      <c r="AM387" s="5" t="str">
        <f>IF('Master List'!BB387="", "", 'Master List'!BB387)</f>
        <v/>
      </c>
      <c r="AN387" s="5" t="str">
        <f>IF('Master List'!BC387="", "", 'Master List'!BC387)</f>
        <v/>
      </c>
    </row>
    <row r="388" spans="1:40" ht="29.25" customHeight="1" x14ac:dyDescent="0.25">
      <c r="A388" s="3" t="str">
        <f>'Master List'!A388</f>
        <v>LIFT</v>
      </c>
      <c r="B388" s="3" t="str">
        <f>'Master List'!D388</f>
        <v>LFP/7A1C/129c</v>
      </c>
      <c r="C388" s="3" t="str">
        <f>'Master List'!E388</f>
        <v>WAL/FP/129c</v>
      </c>
      <c r="D388" s="4">
        <v>1</v>
      </c>
      <c r="E388" s="71" t="str">
        <f>CONCATENATE("F1: ",J388,", ",N388,", ",R388,IF(V388="","",", "),IF(V388="","",V388),IF(V388="",""," ("),IF(V388="","",'Master List'!B388),IF(V388="","",")")," | F2: ",AA388,", ",AE388,", ",AI388,IF(AM388="","",", "),IF(AM388="","",AM388),IF(AM388="",""," ("),IF(AM388="","",'Master List'!C388),IF(AM388="","",")"))</f>
        <v>F1: General Surgery, General (Internal) Medicine / Geriatric Medicine, General (Internal) Medicine / Respiratory Medicine, General Practice (LIFT) | F2: Specialty to be confirmed, Specialty to be confirmed, Specialty to be confirmed</v>
      </c>
      <c r="F388" s="5" t="str">
        <f>'Master List'!H388</f>
        <v>Betsi Cadwaladr University Health Board</v>
      </c>
      <c r="G388" s="5" t="str">
        <f>'Master List'!F388</f>
        <v>Supervisor to be confirmed</v>
      </c>
      <c r="H388" s="3" t="str">
        <f>'Master List'!I388</f>
        <v>Glan Clwyd Hospital</v>
      </c>
      <c r="I388" s="3" t="str">
        <f>VLOOKUP(H388, 'CWM &amp; Location'!B:D, 3, FALSE)</f>
        <v>Rhyl</v>
      </c>
      <c r="J388" s="3" t="str">
        <f>IF('Master List'!K388="", 'Master List'!J388, CONCATENATE('Master List'!J388, " / ", 'Master List'!K388))</f>
        <v>General Surgery</v>
      </c>
      <c r="K388" s="3" t="str">
        <f>'Master List'!L388</f>
        <v xml:space="preserve">Mr Mahir Al-Rawi </v>
      </c>
      <c r="L388" s="3" t="str">
        <f>'Master List'!O388</f>
        <v>Glan Clwyd Hospital</v>
      </c>
      <c r="M388" s="3" t="str">
        <f>VLOOKUP(L388, 'CWM &amp; Location'!B:D, 3, FALSE)</f>
        <v>Rhyl</v>
      </c>
      <c r="N388" s="3" t="str">
        <f>IF('Master List'!Q388="", 'Master List'!P388, CONCATENATE('Master List'!P388, " / ", 'Master List'!Q388))</f>
        <v>General (Internal) Medicine / Geriatric Medicine</v>
      </c>
      <c r="O388" s="3" t="str">
        <f>'Master List'!R388</f>
        <v xml:space="preserve">Dr Gerallt Owen </v>
      </c>
      <c r="P388" s="3" t="str">
        <f>'Master List'!U388</f>
        <v>Glan Clwyd Hospital</v>
      </c>
      <c r="Q388" s="3" t="str">
        <f>VLOOKUP(P388, 'CWM &amp; Location'!B:D, 3, FALSE)</f>
        <v>Rhyl</v>
      </c>
      <c r="R388" s="3" t="str">
        <f>IF('Master List'!W388="", 'Master List'!V388, CONCATENATE('Master List'!V388, " / ", 'Master List'!W388))</f>
        <v>General (Internal) Medicine / Respiratory Medicine</v>
      </c>
      <c r="S388" s="3" t="str">
        <f>'Master List'!X388</f>
        <v xml:space="preserve">Dr Robin Poyner </v>
      </c>
      <c r="T388" s="5" t="str">
        <f>IF('Master List'!AA388="", "", 'Master List'!AA388)</f>
        <v>Site To Be Confirmed</v>
      </c>
      <c r="U388" s="5" t="str">
        <f>IF(T388="", "", VLOOKUP(T388, 'CWM &amp; Location'!B:D, 3, FALSE))</f>
        <v>Site To Be Confirmed</v>
      </c>
      <c r="V388" s="5" t="str">
        <f>IF('Master List'!AB388="", "", 'Master List'!AB388)</f>
        <v>General Practice</v>
      </c>
      <c r="W388" s="5" t="str">
        <f>IF('Master List'!AC388="", "", 'Master List'!AC388)</f>
        <v>Supervisor to be confirmed</v>
      </c>
      <c r="X388" s="5" t="str">
        <f>IF('Master List'!AF388="", "Supervisor to be confirmed", 'Master List'!AF388)</f>
        <v>Supervisor to be confirmed</v>
      </c>
      <c r="Y388" s="3" t="str">
        <f>'Master List'!AI388</f>
        <v>Site to be confirmed</v>
      </c>
      <c r="Z388" s="3" t="str">
        <f>VLOOKUP(Y388, 'CWM &amp; Location'!B:D, 3, FALSE)</f>
        <v>Site To Be Confirmed</v>
      </c>
      <c r="AA388" s="3" t="str">
        <f>IF('Master List'!AK388="", 'Master List'!AJ388, CONCATENATE('Master List'!AJ388, " / ", 'Master List'!AK388))</f>
        <v>Specialty to be confirmed</v>
      </c>
      <c r="AB388" s="3" t="str">
        <f>'Master List'!AL388</f>
        <v>Supervisor to be confirmed</v>
      </c>
      <c r="AC388" s="3" t="str">
        <f>'Master List'!AO388</f>
        <v>Site to be confirmed</v>
      </c>
      <c r="AD388" s="5" t="str">
        <f>VLOOKUP(AC388, 'CWM &amp; Location'!B:D, 3, FALSE)</f>
        <v>Site To Be Confirmed</v>
      </c>
      <c r="AE388" s="3" t="str">
        <f>IF('Master List'!AQ388="", 'Master List'!AP388, CONCATENATE('Master List'!AP388, " / ", 'Master List'!AQ388))</f>
        <v>Specialty to be confirmed</v>
      </c>
      <c r="AF388" s="3" t="str">
        <f>'Master List'!AR388</f>
        <v>Supervisor to be confirmed</v>
      </c>
      <c r="AG388" s="3" t="str">
        <f>'Master List'!AU388</f>
        <v>Site to be confirmed</v>
      </c>
      <c r="AH388" s="3" t="str">
        <f>VLOOKUP(AG388, 'CWM &amp; Location'!B:D, 3, FALSE)</f>
        <v>Site To Be Confirmed</v>
      </c>
      <c r="AI388" s="3" t="str">
        <f>IF('Master List'!AW388="", 'Master List'!AV388, CONCATENATE('Master List'!AV388, " / ", 'Master List'!AW388))</f>
        <v>Specialty to be confirmed</v>
      </c>
      <c r="AJ388" s="3" t="str">
        <f>'Master List'!AX388</f>
        <v>Supervisor to be confirmed</v>
      </c>
      <c r="AK388" s="5" t="str">
        <f>IF('Master List'!BA388="", "", 'Master List'!BA388)</f>
        <v/>
      </c>
      <c r="AL388" s="5" t="str">
        <f>IF(AK388="", "", VLOOKUP(AK388, 'CWM &amp; Location'!B:D, 3, FALSE))</f>
        <v/>
      </c>
      <c r="AM388" s="5" t="str">
        <f>IF('Master List'!BB388="", "", 'Master List'!BB388)</f>
        <v/>
      </c>
      <c r="AN388" s="5" t="str">
        <f>IF('Master List'!BC388="", "", 'Master List'!BC388)</f>
        <v/>
      </c>
    </row>
    <row r="389" spans="1:40" ht="29.25" customHeight="1" x14ac:dyDescent="0.25">
      <c r="A389" s="3" t="str">
        <f>'Master List'!A389</f>
        <v>FPP/LIFT</v>
      </c>
      <c r="B389" s="3" t="str">
        <f>'Master List'!D389</f>
        <v>LFPP/7A2N/130a</v>
      </c>
      <c r="C389" s="3" t="str">
        <f>'Master List'!E389</f>
        <v>WAL/FP/130a</v>
      </c>
      <c r="D389" s="4">
        <v>1</v>
      </c>
      <c r="E389" s="71" t="str">
        <f>CONCATENATE("F1: ",J389,", ",N389,", ",R389,IF(V389="","",", "),IF(V389="","",V389),IF(V389="",""," ("),IF(V389="","",'Master List'!B389),IF(V389="","",")")," | F2: ",AA389,", ",AE389,", ",AI389,IF(AM389="","",", "),IF(AM389="","",AM389),IF(AM389="",""," ("),IF(AM389="","",'Master List'!C389),IF(AM389="","",")"))</f>
        <v>F1: General (Internal) Medicine / Endocrinology and Diabetes Mellitus, General (Internal) Medicine / Geriatric Medicine, General Surgery / Urology, General Practice (FPP/LIFT) | F2: Emergency Medicine, Trauma and Orthopaedic Surgery, Clinical Oncology</v>
      </c>
      <c r="F389" s="5" t="str">
        <f>'Master List'!H389</f>
        <v>Hywel Dda University Health Board</v>
      </c>
      <c r="G389" s="5" t="str">
        <f>'Master List'!F389</f>
        <v>Supervisor to be confirmed</v>
      </c>
      <c r="H389" s="3" t="str">
        <f>'Master List'!I389</f>
        <v>Bronglais General Hospital</v>
      </c>
      <c r="I389" s="3" t="str">
        <f>VLOOKUP(H389, 'CWM &amp; Location'!B:D, 3, FALSE)</f>
        <v>Aberystwyth</v>
      </c>
      <c r="J389" s="3" t="str">
        <f>IF('Master List'!K389="", 'Master List'!J389, CONCATENATE('Master List'!J389, " / ", 'Master List'!K389))</f>
        <v>General (Internal) Medicine / Endocrinology and Diabetes Mellitus</v>
      </c>
      <c r="K389" s="3" t="str">
        <f>'Master List'!L389</f>
        <v>Dr Zubair-Ul-Hassan Syed</v>
      </c>
      <c r="L389" s="3" t="str">
        <f>'Master List'!O389</f>
        <v>Bronglais General Hospital</v>
      </c>
      <c r="M389" s="3" t="str">
        <f>VLOOKUP(L389, 'CWM &amp; Location'!B:D, 3, FALSE)</f>
        <v>Aberystwyth</v>
      </c>
      <c r="N389" s="3" t="str">
        <f>IF('Master List'!Q389="", 'Master List'!P389, CONCATENATE('Master List'!P389, " / ", 'Master List'!Q389))</f>
        <v>General (Internal) Medicine / Geriatric Medicine</v>
      </c>
      <c r="O389" s="3" t="str">
        <f>'Master List'!R389</f>
        <v>Dr Ian Thompson</v>
      </c>
      <c r="P389" s="3" t="str">
        <f>'Master List'!U389</f>
        <v>Bronglais General Hospital</v>
      </c>
      <c r="Q389" s="3" t="str">
        <f>VLOOKUP(P389, 'CWM &amp; Location'!B:D, 3, FALSE)</f>
        <v>Aberystwyth</v>
      </c>
      <c r="R389" s="3" t="str">
        <f>IF('Master List'!W389="", 'Master List'!V389, CONCATENATE('Master List'!V389, " / ", 'Master List'!W389))</f>
        <v>General Surgery / Urology</v>
      </c>
      <c r="S389" s="3" t="str">
        <f>'Master List'!X389</f>
        <v>Mr Samy Mohamed</v>
      </c>
      <c r="T389" s="5" t="str">
        <f>IF('Master List'!AA389="", "", 'Master List'!AA389)</f>
        <v>Padarn Surgery</v>
      </c>
      <c r="U389" s="5" t="str">
        <f>IF(T389="", "", VLOOKUP(T389, 'CWM &amp; Location'!B:D, 3, FALSE))</f>
        <v>Aberystwyth</v>
      </c>
      <c r="V389" s="5" t="str">
        <f>IF('Master List'!AB389="", "", 'Master List'!AB389)</f>
        <v>General Practice</v>
      </c>
      <c r="W389" s="5" t="str">
        <f>IF('Master List'!AC389="", "", 'Master List'!AC389)</f>
        <v>Dr Priti Kushwah</v>
      </c>
      <c r="X389" s="5" t="str">
        <f>IF('Master List'!AF389="", "Supervisor to be confirmed", 'Master List'!AF389)</f>
        <v>Dr Alwyn Jones</v>
      </c>
      <c r="Y389" s="3" t="str">
        <f>'Master List'!AI389</f>
        <v>Bronglais General Hospital</v>
      </c>
      <c r="Z389" s="3" t="str">
        <f>VLOOKUP(Y389, 'CWM &amp; Location'!B:D, 3, FALSE)</f>
        <v>Aberystwyth</v>
      </c>
      <c r="AA389" s="3" t="str">
        <f>IF('Master List'!AK389="", 'Master List'!AJ389, CONCATENATE('Master List'!AJ389, " / ", 'Master List'!AK389))</f>
        <v>Emergency Medicine</v>
      </c>
      <c r="AB389" s="3" t="str">
        <f>'Master List'!AL389</f>
        <v>Dr Alwyn Jones</v>
      </c>
      <c r="AC389" s="3" t="str">
        <f>'Master List'!AO389</f>
        <v>Bronglais General Hospital</v>
      </c>
      <c r="AD389" s="5" t="str">
        <f>VLOOKUP(AC389, 'CWM &amp; Location'!B:D, 3, FALSE)</f>
        <v>Aberystwyth</v>
      </c>
      <c r="AE389" s="3" t="str">
        <f>IF('Master List'!AQ389="", 'Master List'!AP389, CONCATENATE('Master List'!AP389, " / ", 'Master List'!AQ389))</f>
        <v>Trauma and Orthopaedic Surgery</v>
      </c>
      <c r="AF389" s="3" t="str">
        <f>'Master List'!AR389</f>
        <v>Mr Taha Mir</v>
      </c>
      <c r="AG389" s="3" t="str">
        <f>'Master List'!AU389</f>
        <v>Bronglais General Hospital</v>
      </c>
      <c r="AH389" s="3" t="str">
        <f>VLOOKUP(AG389, 'CWM &amp; Location'!B:D, 3, FALSE)</f>
        <v>Aberystwyth</v>
      </c>
      <c r="AI389" s="3" t="str">
        <f>IF('Master List'!AW389="", 'Master List'!AV389, CONCATENATE('Master List'!AV389, " / ", 'Master List'!AW389))</f>
        <v>Clinical Oncology</v>
      </c>
      <c r="AJ389" s="3" t="str">
        <f>'Master List'!AX389</f>
        <v>Dr Elin Jones</v>
      </c>
      <c r="AK389" s="5" t="str">
        <f>IF('Master List'!BA389="", "", 'Master List'!BA389)</f>
        <v/>
      </c>
      <c r="AL389" s="5" t="str">
        <f>IF(AK389="", "", VLOOKUP(AK389, 'CWM &amp; Location'!B:D, 3, FALSE))</f>
        <v/>
      </c>
      <c r="AM389" s="5" t="str">
        <f>IF('Master List'!BB389="", "", 'Master List'!BB389)</f>
        <v/>
      </c>
      <c r="AN389" s="5" t="str">
        <f>IF('Master List'!BC389="", "", 'Master List'!BC389)</f>
        <v/>
      </c>
    </row>
    <row r="390" spans="1:40" ht="29.25" customHeight="1" x14ac:dyDescent="0.25">
      <c r="A390" s="3" t="str">
        <f>'Master List'!A390</f>
        <v>FPP/LIFT</v>
      </c>
      <c r="B390" s="3" t="str">
        <f>'Master List'!D390</f>
        <v>LFPP/7A2N/130b</v>
      </c>
      <c r="C390" s="3" t="str">
        <f>'Master List'!E390</f>
        <v>WAL/FP/130b</v>
      </c>
      <c r="D390" s="4">
        <v>1</v>
      </c>
      <c r="E390" s="71" t="str">
        <f>CONCATENATE("F1: ",J390,", ",N390,", ",R390,IF(V390="","",", "),IF(V390="","",V390),IF(V390="",""," ("),IF(V390="","",'Master List'!B390),IF(V390="","",")")," | F2: ",AA390,", ",AE390,", ",AI390,IF(AM390="","",", "),IF(AM390="","",AM390),IF(AM390="",""," ("),IF(AM390="","",'Master List'!C390),IF(AM390="","",")"))</f>
        <v>F1: General Surgery / Urology, General (Internal) Medicine / Endocrinology and Diabetes Mellitus, General (Internal) Medicine / Geriatric Medicine, General Practice (FPP/LIFT) | F2: Clinical Oncology, Emergency Medicine, Trauma and Orthopaedic Surgery</v>
      </c>
      <c r="F390" s="5" t="str">
        <f>'Master List'!H390</f>
        <v>Hywel Dda University Health Board</v>
      </c>
      <c r="G390" s="5" t="str">
        <f>'Master List'!F390</f>
        <v>Dr Mohammed Imam</v>
      </c>
      <c r="H390" s="3" t="str">
        <f>'Master List'!I390</f>
        <v>Bronglais General Hospital</v>
      </c>
      <c r="I390" s="3" t="str">
        <f>VLOOKUP(H390, 'CWM &amp; Location'!B:D, 3, FALSE)</f>
        <v>Aberystwyth</v>
      </c>
      <c r="J390" s="3" t="str">
        <f>IF('Master List'!K390="", 'Master List'!J390, CONCATENATE('Master List'!J390, " / ", 'Master List'!K390))</f>
        <v>General Surgery / Urology</v>
      </c>
      <c r="K390" s="3" t="str">
        <f>'Master List'!L390</f>
        <v>Mr Samy Mohamed</v>
      </c>
      <c r="L390" s="3" t="str">
        <f>'Master List'!O390</f>
        <v>Bronglais General Hospital</v>
      </c>
      <c r="M390" s="3" t="str">
        <f>VLOOKUP(L390, 'CWM &amp; Location'!B:D, 3, FALSE)</f>
        <v>Aberystwyth</v>
      </c>
      <c r="N390" s="3" t="str">
        <f>IF('Master List'!Q390="", 'Master List'!P390, CONCATENATE('Master List'!P390, " / ", 'Master List'!Q390))</f>
        <v>General (Internal) Medicine / Endocrinology and Diabetes Mellitus</v>
      </c>
      <c r="O390" s="3" t="str">
        <f>'Master List'!R390</f>
        <v>Dr Zubair-Ul-Hassan Syed</v>
      </c>
      <c r="P390" s="3" t="str">
        <f>'Master List'!U390</f>
        <v>Bronglais General Hospital</v>
      </c>
      <c r="Q390" s="3" t="str">
        <f>VLOOKUP(P390, 'CWM &amp; Location'!B:D, 3, FALSE)</f>
        <v>Aberystwyth</v>
      </c>
      <c r="R390" s="3" t="str">
        <f>IF('Master List'!W390="", 'Master List'!V390, CONCATENATE('Master List'!V390, " / ", 'Master List'!W390))</f>
        <v>General (Internal) Medicine / Geriatric Medicine</v>
      </c>
      <c r="S390" s="3" t="str">
        <f>'Master List'!X390</f>
        <v>Dr Ian Thompson</v>
      </c>
      <c r="T390" s="5" t="str">
        <f>IF('Master List'!AA390="", "", 'Master List'!AA390)</f>
        <v>Taliesin Surgery</v>
      </c>
      <c r="U390" s="5" t="str">
        <f>IF(T390="", "", VLOOKUP(T390, 'CWM &amp; Location'!B:D, 3, FALSE))</f>
        <v>Lampeter</v>
      </c>
      <c r="V390" s="5" t="str">
        <f>IF('Master List'!AB390="", "", 'Master List'!AB390)</f>
        <v>General Practice</v>
      </c>
      <c r="W390" s="5" t="str">
        <f>IF('Master List'!AC390="", "", 'Master List'!AC390)</f>
        <v>Dr Mohammed Imam</v>
      </c>
      <c r="X390" s="5" t="str">
        <f>IF('Master List'!AF390="", "Supervisor to be confirmed", 'Master List'!AF390)</f>
        <v>Dr Elin Jones</v>
      </c>
      <c r="Y390" s="3" t="str">
        <f>'Master List'!AI390</f>
        <v>Bronglais General Hospital</v>
      </c>
      <c r="Z390" s="3" t="str">
        <f>VLOOKUP(Y390, 'CWM &amp; Location'!B:D, 3, FALSE)</f>
        <v>Aberystwyth</v>
      </c>
      <c r="AA390" s="3" t="str">
        <f>IF('Master List'!AK390="", 'Master List'!AJ390, CONCATENATE('Master List'!AJ390, " / ", 'Master List'!AK390))</f>
        <v>Clinical Oncology</v>
      </c>
      <c r="AB390" s="3" t="str">
        <f>'Master List'!AL390</f>
        <v>Dr Elin Jones</v>
      </c>
      <c r="AC390" s="3" t="str">
        <f>'Master List'!AO390</f>
        <v>Bronglais General Hospital</v>
      </c>
      <c r="AD390" s="5" t="str">
        <f>VLOOKUP(AC390, 'CWM &amp; Location'!B:D, 3, FALSE)</f>
        <v>Aberystwyth</v>
      </c>
      <c r="AE390" s="3" t="str">
        <f>IF('Master List'!AQ390="", 'Master List'!AP390, CONCATENATE('Master List'!AP390, " / ", 'Master List'!AQ390))</f>
        <v>Emergency Medicine</v>
      </c>
      <c r="AF390" s="3" t="str">
        <f>'Master List'!AR390</f>
        <v>Dr Alwyn Jones</v>
      </c>
      <c r="AG390" s="3" t="str">
        <f>'Master List'!AU390</f>
        <v>Bronglais General Hospital</v>
      </c>
      <c r="AH390" s="3" t="str">
        <f>VLOOKUP(AG390, 'CWM &amp; Location'!B:D, 3, FALSE)</f>
        <v>Aberystwyth</v>
      </c>
      <c r="AI390" s="3" t="str">
        <f>IF('Master List'!AW390="", 'Master List'!AV390, CONCATENATE('Master List'!AV390, " / ", 'Master List'!AW390))</f>
        <v>Trauma and Orthopaedic Surgery</v>
      </c>
      <c r="AJ390" s="3" t="str">
        <f>'Master List'!AX390</f>
        <v>Mr Taha Mir</v>
      </c>
      <c r="AK390" s="5" t="str">
        <f>IF('Master List'!BA390="", "", 'Master List'!BA390)</f>
        <v/>
      </c>
      <c r="AL390" s="5" t="str">
        <f>IF(AK390="", "", VLOOKUP(AK390, 'CWM &amp; Location'!B:D, 3, FALSE))</f>
        <v/>
      </c>
      <c r="AM390" s="5" t="str">
        <f>IF('Master List'!BB390="", "", 'Master List'!BB390)</f>
        <v/>
      </c>
      <c r="AN390" s="5" t="str">
        <f>IF('Master List'!BC390="", "", 'Master List'!BC390)</f>
        <v/>
      </c>
    </row>
    <row r="391" spans="1:40" ht="29.25" customHeight="1" x14ac:dyDescent="0.25">
      <c r="A391" s="3" t="str">
        <f>'Master List'!A391</f>
        <v>FPP/LIFT</v>
      </c>
      <c r="B391" s="3" t="str">
        <f>'Master List'!D391</f>
        <v>LFPP/7A2N/130c</v>
      </c>
      <c r="C391" s="3" t="str">
        <f>'Master List'!E391</f>
        <v>WAL/FP/130c</v>
      </c>
      <c r="D391" s="4">
        <v>1</v>
      </c>
      <c r="E391" s="71" t="str">
        <f>CONCATENATE("F1: ",J391,", ",N391,", ",R391,IF(V391="","",", "),IF(V391="","",V391),IF(V391="",""," ("),IF(V391="","",'Master List'!B391),IF(V391="","",")")," | F2: ",AA391,", ",AE391,", ",AI391,IF(AM391="","",", "),IF(AM391="","",AM391),IF(AM391="",""," ("),IF(AM391="","",'Master List'!C391),IF(AM391="","",")"))</f>
        <v>F1: General (Internal) Medicine / Geriatric Medicine, General Surgery / Urology, General (Internal) Medicine / Endocrinology and Diabetes Mellitus, General Practice (FPP/LIFT) | F2: Trauma and Orthopaedic Surgery, Clinical Oncology, Emergency Medicine</v>
      </c>
      <c r="F391" s="5" t="str">
        <f>'Master List'!H391</f>
        <v>Hywel Dda University Health Board</v>
      </c>
      <c r="G391" s="5" t="str">
        <f>'Master List'!F391</f>
        <v>Dr Sue Fish</v>
      </c>
      <c r="H391" s="3" t="str">
        <f>'Master List'!I391</f>
        <v>Bronglais General Hospital</v>
      </c>
      <c r="I391" s="3" t="str">
        <f>VLOOKUP(H391, 'CWM &amp; Location'!B:D, 3, FALSE)</f>
        <v>Aberystwyth</v>
      </c>
      <c r="J391" s="3" t="str">
        <f>IF('Master List'!K391="", 'Master List'!J391, CONCATENATE('Master List'!J391, " / ", 'Master List'!K391))</f>
        <v>General (Internal) Medicine / Geriatric Medicine</v>
      </c>
      <c r="K391" s="3" t="str">
        <f>'Master List'!L391</f>
        <v>Dr Ian Thompson</v>
      </c>
      <c r="L391" s="3" t="str">
        <f>'Master List'!O391</f>
        <v>Bronglais General Hospital</v>
      </c>
      <c r="M391" s="3" t="str">
        <f>VLOOKUP(L391, 'CWM &amp; Location'!B:D, 3, FALSE)</f>
        <v>Aberystwyth</v>
      </c>
      <c r="N391" s="3" t="str">
        <f>IF('Master List'!Q391="", 'Master List'!P391, CONCATENATE('Master List'!P391, " / ", 'Master List'!Q391))</f>
        <v>General Surgery / Urology</v>
      </c>
      <c r="O391" s="3" t="str">
        <f>'Master List'!R391</f>
        <v>Mr Samy Mohamed</v>
      </c>
      <c r="P391" s="3" t="str">
        <f>'Master List'!U391</f>
        <v>Bronglais General Hospital</v>
      </c>
      <c r="Q391" s="3" t="str">
        <f>VLOOKUP(P391, 'CWM &amp; Location'!B:D, 3, FALSE)</f>
        <v>Aberystwyth</v>
      </c>
      <c r="R391" s="3" t="str">
        <f>IF('Master List'!W391="", 'Master List'!V391, CONCATENATE('Master List'!V391, " / ", 'Master List'!W391))</f>
        <v>General (Internal) Medicine / Endocrinology and Diabetes Mellitus</v>
      </c>
      <c r="S391" s="3" t="str">
        <f>'Master List'!X391</f>
        <v>Dr Zubair-Ul-Hassan Syed</v>
      </c>
      <c r="T391" s="5" t="str">
        <f>IF('Master List'!AA391="", "", 'Master List'!AA391)</f>
        <v>Borth Surgery</v>
      </c>
      <c r="U391" s="5" t="str">
        <f>IF(T391="", "", VLOOKUP(T391, 'CWM &amp; Location'!B:D, 3, FALSE))</f>
        <v>Borth</v>
      </c>
      <c r="V391" s="5" t="str">
        <f>IF('Master List'!AB391="", "", 'Master List'!AB391)</f>
        <v>General Practice</v>
      </c>
      <c r="W391" s="5" t="str">
        <f>IF('Master List'!AC391="", "", 'Master List'!AC391)</f>
        <v>Dr Sue Fish</v>
      </c>
      <c r="X391" s="5" t="str">
        <f>IF('Master List'!AF391="", "Supervisor to be confirmed", 'Master List'!AF391)</f>
        <v>Mr Taha Mir</v>
      </c>
      <c r="Y391" s="3" t="str">
        <f>'Master List'!AI391</f>
        <v>Bronglais General Hospital</v>
      </c>
      <c r="Z391" s="3" t="str">
        <f>VLOOKUP(Y391, 'CWM &amp; Location'!B:D, 3, FALSE)</f>
        <v>Aberystwyth</v>
      </c>
      <c r="AA391" s="3" t="str">
        <f>IF('Master List'!AK391="", 'Master List'!AJ391, CONCATENATE('Master List'!AJ391, " / ", 'Master List'!AK391))</f>
        <v>Trauma and Orthopaedic Surgery</v>
      </c>
      <c r="AB391" s="3" t="str">
        <f>'Master List'!AL391</f>
        <v>Mr Taha Mir</v>
      </c>
      <c r="AC391" s="3" t="str">
        <f>'Master List'!AO391</f>
        <v>Bronglais General Hospital</v>
      </c>
      <c r="AD391" s="5" t="str">
        <f>VLOOKUP(AC391, 'CWM &amp; Location'!B:D, 3, FALSE)</f>
        <v>Aberystwyth</v>
      </c>
      <c r="AE391" s="3" t="str">
        <f>IF('Master List'!AQ391="", 'Master List'!AP391, CONCATENATE('Master List'!AP391, " / ", 'Master List'!AQ391))</f>
        <v>Clinical Oncology</v>
      </c>
      <c r="AF391" s="3" t="str">
        <f>'Master List'!AR391</f>
        <v>Dr Elin Jones</v>
      </c>
      <c r="AG391" s="3" t="str">
        <f>'Master List'!AU391</f>
        <v>Bronglais General Hospital</v>
      </c>
      <c r="AH391" s="3" t="str">
        <f>VLOOKUP(AG391, 'CWM &amp; Location'!B:D, 3, FALSE)</f>
        <v>Aberystwyth</v>
      </c>
      <c r="AI391" s="3" t="str">
        <f>IF('Master List'!AW391="", 'Master List'!AV391, CONCATENATE('Master List'!AV391, " / ", 'Master List'!AW391))</f>
        <v>Emergency Medicine</v>
      </c>
      <c r="AJ391" s="3" t="str">
        <f>'Master List'!AX391</f>
        <v>Dr Alwyn Jones</v>
      </c>
      <c r="AK391" s="5" t="str">
        <f>IF('Master List'!BA391="", "", 'Master List'!BA391)</f>
        <v/>
      </c>
      <c r="AL391" s="5" t="str">
        <f>IF(AK391="", "", VLOOKUP(AK391, 'CWM &amp; Location'!B:D, 3, FALSE))</f>
        <v/>
      </c>
      <c r="AM391" s="5" t="str">
        <f>IF('Master List'!BB391="", "", 'Master List'!BB391)</f>
        <v/>
      </c>
      <c r="AN391" s="5" t="str">
        <f>IF('Master List'!BC391="", "", 'Master List'!BC391)</f>
        <v/>
      </c>
    </row>
    <row r="392" spans="1:40" ht="29.25" customHeight="1" x14ac:dyDescent="0.25">
      <c r="A392" s="3" t="str">
        <f>'Master List'!A392</f>
        <v>LIFT</v>
      </c>
      <c r="B392" s="3" t="str">
        <f>'Master List'!D392</f>
        <v>LFP/7A2W/131a</v>
      </c>
      <c r="C392" s="3" t="str">
        <f>'Master List'!E392</f>
        <v>WAL/FP/131a</v>
      </c>
      <c r="D392" s="4">
        <v>1</v>
      </c>
      <c r="E392" s="71" t="str">
        <f>CONCATENATE("F1: ",J392,", ",N392,", ",R392,IF(V392="","",", "),IF(V392="","",V392),IF(V392="",""," ("),IF(V392="","",'Master List'!B392),IF(V392="","",")")," | F2: ",AA392,", ",AE392,", ",AI392,IF(AM392="","",", "),IF(AM392="","",AM392),IF(AM392="",""," ("),IF(AM392="","",'Master List'!C392),IF(AM392="","",")"))</f>
        <v>F1: Acute Internal Medicine, General Surgery, Emergency Medicine, Clinical Radiology (LIFT) | F2: General (Internal) Medicine / Geriatric Medicine, General Practice, General Surgery</v>
      </c>
      <c r="F392" s="5" t="str">
        <f>'Master List'!H392</f>
        <v>Hywel Dda University Health Board</v>
      </c>
      <c r="G392" s="5" t="str">
        <f>'Master List'!F392</f>
        <v>Dr Karen Brown</v>
      </c>
      <c r="H392" s="3" t="str">
        <f>'Master List'!I392</f>
        <v>Withybush General Hospital</v>
      </c>
      <c r="I392" s="3" t="str">
        <f>VLOOKUP(H392, 'CWM &amp; Location'!B:D, 3, FALSE)</f>
        <v>Haverfordwest</v>
      </c>
      <c r="J392" s="3" t="str">
        <f>IF('Master List'!K392="", 'Master List'!J392, CONCATENATE('Master List'!J392, " / ", 'Master List'!K392))</f>
        <v>Acute Internal Medicine</v>
      </c>
      <c r="K392" s="3" t="str">
        <f>'Master List'!L392</f>
        <v>Dr Karen Brown</v>
      </c>
      <c r="L392" s="3" t="str">
        <f>'Master List'!O392</f>
        <v>Withybush General Hospital</v>
      </c>
      <c r="M392" s="3" t="str">
        <f>VLOOKUP(L392, 'CWM &amp; Location'!B:D, 3, FALSE)</f>
        <v>Haverfordwest</v>
      </c>
      <c r="N392" s="3" t="str">
        <f>IF('Master List'!Q392="", 'Master List'!P392, CONCATENATE('Master List'!P392, " / ", 'Master List'!Q392))</f>
        <v>General Surgery</v>
      </c>
      <c r="O392" s="3" t="str">
        <f>'Master List'!R392</f>
        <v>Mr Andrew Burns</v>
      </c>
      <c r="P392" s="3" t="str">
        <f>'Master List'!U392</f>
        <v>Withybush General Hospital</v>
      </c>
      <c r="Q392" s="3" t="str">
        <f>VLOOKUP(P392, 'CWM &amp; Location'!B:D, 3, FALSE)</f>
        <v>Haverfordwest</v>
      </c>
      <c r="R392" s="3" t="str">
        <f>IF('Master List'!W392="", 'Master List'!V392, CONCATENATE('Master List'!V392, " / ", 'Master List'!W392))</f>
        <v>Emergency Medicine</v>
      </c>
      <c r="S392" s="3" t="str">
        <f>'Master List'!X392</f>
        <v>Dr Nicola Drake</v>
      </c>
      <c r="T392" s="5" t="str">
        <f>IF('Master List'!AA392="", "", 'Master List'!AA392)</f>
        <v>Withybush General Hospital</v>
      </c>
      <c r="U392" s="5" t="str">
        <f>IF(T392="", "", VLOOKUP(T392, 'CWM &amp; Location'!B:D, 3, FALSE))</f>
        <v>Haverfordwest</v>
      </c>
      <c r="V392" s="5" t="str">
        <f>IF('Master List'!AB392="", "", 'Master List'!AB392)</f>
        <v>Clinical Radiology</v>
      </c>
      <c r="W392" s="5" t="str">
        <f>IF('Master List'!AC392="", "", 'Master List'!AC392)</f>
        <v>Supervisor to be confirmed</v>
      </c>
      <c r="X392" s="5" t="str">
        <f>IF('Master List'!AF392="", "Supervisor to be confirmed", 'Master List'!AF392)</f>
        <v>Dr Sarah Davidson</v>
      </c>
      <c r="Y392" s="3" t="str">
        <f>'Master List'!AI392</f>
        <v>Withybush General Hospital</v>
      </c>
      <c r="Z392" s="3" t="str">
        <f>VLOOKUP(Y392, 'CWM &amp; Location'!B:D, 3, FALSE)</f>
        <v>Haverfordwest</v>
      </c>
      <c r="AA392" s="3" t="str">
        <f>IF('Master List'!AK392="", 'Master List'!AJ392, CONCATENATE('Master List'!AJ392, " / ", 'Master List'!AK392))</f>
        <v>General (Internal) Medicine / Geriatric Medicine</v>
      </c>
      <c r="AB392" s="3" t="str">
        <f>'Master List'!AL392</f>
        <v>Dr Sarah Davidson</v>
      </c>
      <c r="AC392" s="3" t="str">
        <f>'Master List'!AO392</f>
        <v>Barlow House Surgery</v>
      </c>
      <c r="AD392" s="5" t="str">
        <f>VLOOKUP(AC392, 'CWM &amp; Location'!B:D, 3, FALSE)</f>
        <v>Milford Haven</v>
      </c>
      <c r="AE392" s="3" t="str">
        <f>IF('Master List'!AQ392="", 'Master List'!AP392, CONCATENATE('Master List'!AP392, " / ", 'Master List'!AQ392))</f>
        <v>General Practice</v>
      </c>
      <c r="AF392" s="3" t="str">
        <f>'Master List'!AR392</f>
        <v>Dr Jennifer Randall</v>
      </c>
      <c r="AG392" s="3" t="str">
        <f>'Master List'!AU392</f>
        <v>Withybush General Hospital</v>
      </c>
      <c r="AH392" s="3" t="str">
        <f>VLOOKUP(AG392, 'CWM &amp; Location'!B:D, 3, FALSE)</f>
        <v>Haverfordwest</v>
      </c>
      <c r="AI392" s="3" t="str">
        <f>IF('Master List'!AW392="", 'Master List'!AV392, CONCATENATE('Master List'!AV392, " / ", 'Master List'!AW392))</f>
        <v>General Surgery</v>
      </c>
      <c r="AJ392" s="3" t="str">
        <f>'Master List'!AX392</f>
        <v>Supervisor to be confirmed</v>
      </c>
      <c r="AK392" s="5" t="str">
        <f>IF('Master List'!BA392="", "", 'Master List'!BA392)</f>
        <v/>
      </c>
      <c r="AL392" s="5" t="str">
        <f>IF(AK392="", "", VLOOKUP(AK392, 'CWM &amp; Location'!B:D, 3, FALSE))</f>
        <v/>
      </c>
      <c r="AM392" s="5" t="str">
        <f>IF('Master List'!BB392="", "", 'Master List'!BB392)</f>
        <v/>
      </c>
      <c r="AN392" s="5" t="str">
        <f>IF('Master List'!BC392="", "", 'Master List'!BC392)</f>
        <v/>
      </c>
    </row>
    <row r="393" spans="1:40" ht="29.25" customHeight="1" x14ac:dyDescent="0.25">
      <c r="A393" s="3" t="str">
        <f>'Master List'!A393</f>
        <v>LIFT</v>
      </c>
      <c r="B393" s="3" t="str">
        <f>'Master List'!D393</f>
        <v>LFP/7A2W/131b</v>
      </c>
      <c r="C393" s="3" t="str">
        <f>'Master List'!E393</f>
        <v>WAL/FP/131b</v>
      </c>
      <c r="D393" s="4">
        <v>1</v>
      </c>
      <c r="E393" s="71" t="str">
        <f>CONCATENATE("F1: ",J393,", ",N393,", ",R393,IF(V393="","",", "),IF(V393="","",V393),IF(V393="",""," ("),IF(V393="","",'Master List'!B393),IF(V393="","",")")," | F2: ",AA393,", ",AE393,", ",AI393,IF(AM393="","",", "),IF(AM393="","",AM393),IF(AM393="",""," ("),IF(AM393="","",'Master List'!C393),IF(AM393="","",")"))</f>
        <v>F1: Emergency Medicine, Acute Internal Medicine, General Surgery, Clinical Radiology (LIFT) | F2: General Surgery, General (Internal) Medicine / Geriatric Medicine, General Practice</v>
      </c>
      <c r="F393" s="5" t="str">
        <f>'Master List'!H393</f>
        <v>Hywel Dda University Health Board</v>
      </c>
      <c r="G393" s="5" t="str">
        <f>'Master List'!F393</f>
        <v>Dr Nicola Drake</v>
      </c>
      <c r="H393" s="3" t="str">
        <f>'Master List'!I393</f>
        <v>Withybush General Hospital</v>
      </c>
      <c r="I393" s="3" t="str">
        <f>VLOOKUP(H393, 'CWM &amp; Location'!B:D, 3, FALSE)</f>
        <v>Haverfordwest</v>
      </c>
      <c r="J393" s="3" t="str">
        <f>IF('Master List'!K393="", 'Master List'!J393, CONCATENATE('Master List'!J393, " / ", 'Master List'!K393))</f>
        <v>Emergency Medicine</v>
      </c>
      <c r="K393" s="3" t="str">
        <f>'Master List'!L393</f>
        <v>Dr Nicola Drake</v>
      </c>
      <c r="L393" s="3" t="str">
        <f>'Master List'!O393</f>
        <v>Withybush General Hospital</v>
      </c>
      <c r="M393" s="3" t="str">
        <f>VLOOKUP(L393, 'CWM &amp; Location'!B:D, 3, FALSE)</f>
        <v>Haverfordwest</v>
      </c>
      <c r="N393" s="3" t="str">
        <f>IF('Master List'!Q393="", 'Master List'!P393, CONCATENATE('Master List'!P393, " / ", 'Master List'!Q393))</f>
        <v>Acute Internal Medicine</v>
      </c>
      <c r="O393" s="3" t="str">
        <f>'Master List'!R393</f>
        <v>Dr Karen Brown</v>
      </c>
      <c r="P393" s="3" t="str">
        <f>'Master List'!U393</f>
        <v>Withybush General Hospital</v>
      </c>
      <c r="Q393" s="3" t="str">
        <f>VLOOKUP(P393, 'CWM &amp; Location'!B:D, 3, FALSE)</f>
        <v>Haverfordwest</v>
      </c>
      <c r="R393" s="3" t="str">
        <f>IF('Master List'!W393="", 'Master List'!V393, CONCATENATE('Master List'!V393, " / ", 'Master List'!W393))</f>
        <v>General Surgery</v>
      </c>
      <c r="S393" s="3" t="str">
        <f>'Master List'!X393</f>
        <v>Mr Andrew Burns</v>
      </c>
      <c r="T393" s="5" t="str">
        <f>IF('Master List'!AA393="", "", 'Master List'!AA393)</f>
        <v>Withybush General Hospital</v>
      </c>
      <c r="U393" s="5" t="str">
        <f>IF(T393="", "", VLOOKUP(T393, 'CWM &amp; Location'!B:D, 3, FALSE))</f>
        <v>Haverfordwest</v>
      </c>
      <c r="V393" s="5" t="str">
        <f>IF('Master List'!AB393="", "", 'Master List'!AB393)</f>
        <v>Clinical Radiology</v>
      </c>
      <c r="W393" s="5" t="str">
        <f>IF('Master List'!AC393="", "", 'Master List'!AC393)</f>
        <v>Dr Angeliki Karatasiou</v>
      </c>
      <c r="X393" s="5" t="str">
        <f>IF('Master List'!AF393="", "Supervisor to be confirmed", 'Master List'!AF393)</f>
        <v>Supervisor to be confirmed</v>
      </c>
      <c r="Y393" s="3" t="str">
        <f>'Master List'!AI393</f>
        <v>Withybush General Hospital</v>
      </c>
      <c r="Z393" s="3" t="str">
        <f>VLOOKUP(Y393, 'CWM &amp; Location'!B:D, 3, FALSE)</f>
        <v>Haverfordwest</v>
      </c>
      <c r="AA393" s="3" t="str">
        <f>IF('Master List'!AK393="", 'Master List'!AJ393, CONCATENATE('Master List'!AJ393, " / ", 'Master List'!AK393))</f>
        <v>General Surgery</v>
      </c>
      <c r="AB393" s="3" t="str">
        <f>'Master List'!AL393</f>
        <v>Supervisor to be confirmed</v>
      </c>
      <c r="AC393" s="3" t="str">
        <f>'Master List'!AO393</f>
        <v>Withybush General Hospital</v>
      </c>
      <c r="AD393" s="5" t="str">
        <f>VLOOKUP(AC393, 'CWM &amp; Location'!B:D, 3, FALSE)</f>
        <v>Haverfordwest</v>
      </c>
      <c r="AE393" s="3" t="str">
        <f>IF('Master List'!AQ393="", 'Master List'!AP393, CONCATENATE('Master List'!AP393, " / ", 'Master List'!AQ393))</f>
        <v>General (Internal) Medicine / Geriatric Medicine</v>
      </c>
      <c r="AF393" s="3" t="str">
        <f>'Master List'!AR393</f>
        <v>Dr Sarah Davidson</v>
      </c>
      <c r="AG393" s="3" t="str">
        <f>'Master List'!AU393</f>
        <v>Barlow House Surgery</v>
      </c>
      <c r="AH393" s="3" t="str">
        <f>VLOOKUP(AG393, 'CWM &amp; Location'!B:D, 3, FALSE)</f>
        <v>Milford Haven</v>
      </c>
      <c r="AI393" s="3" t="str">
        <f>IF('Master List'!AW393="", 'Master List'!AV393, CONCATENATE('Master List'!AV393, " / ", 'Master List'!AW393))</f>
        <v>General Practice</v>
      </c>
      <c r="AJ393" s="3" t="str">
        <f>'Master List'!AX393</f>
        <v>Dr Jennifer Randall</v>
      </c>
      <c r="AK393" s="5" t="str">
        <f>IF('Master List'!BA393="", "", 'Master List'!BA393)</f>
        <v/>
      </c>
      <c r="AL393" s="5" t="str">
        <f>IF(AK393="", "", VLOOKUP(AK393, 'CWM &amp; Location'!B:D, 3, FALSE))</f>
        <v/>
      </c>
      <c r="AM393" s="5" t="str">
        <f>IF('Master List'!BB393="", "", 'Master List'!BB393)</f>
        <v/>
      </c>
      <c r="AN393" s="5" t="str">
        <f>IF('Master List'!BC393="", "", 'Master List'!BC393)</f>
        <v/>
      </c>
    </row>
    <row r="394" spans="1:40" ht="29.25" customHeight="1" x14ac:dyDescent="0.25">
      <c r="A394" s="3" t="str">
        <f>'Master List'!A394</f>
        <v>LIFT</v>
      </c>
      <c r="B394" s="3" t="str">
        <f>'Master List'!D394</f>
        <v>LFP/7A2W/131c</v>
      </c>
      <c r="C394" s="3" t="str">
        <f>'Master List'!E394</f>
        <v>WAL/FP/131c</v>
      </c>
      <c r="D394" s="4">
        <v>1</v>
      </c>
      <c r="E394" s="71" t="str">
        <f>CONCATENATE("F1: ",J394,", ",N394,", ",R394,IF(V394="","",", "),IF(V394="","",V394),IF(V394="",""," ("),IF(V394="","",'Master List'!B394),IF(V394="","",")")," | F2: ",AA394,", ",AE394,", ",AI394,IF(AM394="","",", "),IF(AM394="","",AM394),IF(AM394="",""," ("),IF(AM394="","",'Master List'!C394),IF(AM394="","",")"))</f>
        <v>F1: General Surgery, Emergency Medicine, Acute Internal Medicine, Clinical Radiology (LIFT) | F2: General Practice, General Surgery, General (Internal) Medicine / Geriatric Medicine</v>
      </c>
      <c r="F394" s="5" t="str">
        <f>'Master List'!H394</f>
        <v>Hywel Dda University Health Board</v>
      </c>
      <c r="G394" s="5" t="str">
        <f>'Master List'!F394</f>
        <v>Mr Andrew Burns</v>
      </c>
      <c r="H394" s="3" t="str">
        <f>'Master List'!I394</f>
        <v>Withybush General Hospital</v>
      </c>
      <c r="I394" s="3" t="str">
        <f>VLOOKUP(H394, 'CWM &amp; Location'!B:D, 3, FALSE)</f>
        <v>Haverfordwest</v>
      </c>
      <c r="J394" s="3" t="str">
        <f>IF('Master List'!K394="", 'Master List'!J394, CONCATENATE('Master List'!J394, " / ", 'Master List'!K394))</f>
        <v>General Surgery</v>
      </c>
      <c r="K394" s="3" t="str">
        <f>'Master List'!L394</f>
        <v>Mr Andrew Burns</v>
      </c>
      <c r="L394" s="3" t="str">
        <f>'Master List'!O394</f>
        <v>Withybush General Hospital</v>
      </c>
      <c r="M394" s="3" t="str">
        <f>VLOOKUP(L394, 'CWM &amp; Location'!B:D, 3, FALSE)</f>
        <v>Haverfordwest</v>
      </c>
      <c r="N394" s="3" t="str">
        <f>IF('Master List'!Q394="", 'Master List'!P394, CONCATENATE('Master List'!P394, " / ", 'Master List'!Q394))</f>
        <v>Emergency Medicine</v>
      </c>
      <c r="O394" s="3" t="str">
        <f>'Master List'!R394</f>
        <v>Dr Nicola Drake</v>
      </c>
      <c r="P394" s="3" t="str">
        <f>'Master List'!U394</f>
        <v>Withybush General Hospital</v>
      </c>
      <c r="Q394" s="3" t="str">
        <f>VLOOKUP(P394, 'CWM &amp; Location'!B:D, 3, FALSE)</f>
        <v>Haverfordwest</v>
      </c>
      <c r="R394" s="3" t="str">
        <f>IF('Master List'!W394="", 'Master List'!V394, CONCATENATE('Master List'!V394, " / ", 'Master List'!W394))</f>
        <v>Acute Internal Medicine</v>
      </c>
      <c r="S394" s="3" t="str">
        <f>'Master List'!X394</f>
        <v>Dr Karen Brown</v>
      </c>
      <c r="T394" s="5" t="str">
        <f>IF('Master List'!AA394="", "", 'Master List'!AA394)</f>
        <v>Withybush General Hospital</v>
      </c>
      <c r="U394" s="5" t="str">
        <f>IF(T394="", "", VLOOKUP(T394, 'CWM &amp; Location'!B:D, 3, FALSE))</f>
        <v>Haverfordwest</v>
      </c>
      <c r="V394" s="5" t="str">
        <f>IF('Master List'!AB394="", "", 'Master List'!AB394)</f>
        <v>Clinical Radiology</v>
      </c>
      <c r="W394" s="5" t="str">
        <f>IF('Master List'!AC394="", "", 'Master List'!AC394)</f>
        <v>Dr Sally Ozougwu</v>
      </c>
      <c r="X394" s="5" t="str">
        <f>IF('Master List'!AF394="", "Supervisor to be confirmed", 'Master List'!AF394)</f>
        <v>Dr Jennifer Randall</v>
      </c>
      <c r="Y394" s="3" t="str">
        <f>'Master List'!AI394</f>
        <v>Barlow House Surgery</v>
      </c>
      <c r="Z394" s="3" t="str">
        <f>VLOOKUP(Y394, 'CWM &amp; Location'!B:D, 3, FALSE)</f>
        <v>Milford Haven</v>
      </c>
      <c r="AA394" s="3" t="str">
        <f>IF('Master List'!AK394="", 'Master List'!AJ394, CONCATENATE('Master List'!AJ394, " / ", 'Master List'!AK394))</f>
        <v>General Practice</v>
      </c>
      <c r="AB394" s="3" t="str">
        <f>'Master List'!AL394</f>
        <v>Dr Jennifer Randall</v>
      </c>
      <c r="AC394" s="3" t="str">
        <f>'Master List'!AO394</f>
        <v>Withybush General Hospital</v>
      </c>
      <c r="AD394" s="5" t="str">
        <f>VLOOKUP(AC394, 'CWM &amp; Location'!B:D, 3, FALSE)</f>
        <v>Haverfordwest</v>
      </c>
      <c r="AE394" s="3" t="str">
        <f>IF('Master List'!AQ394="", 'Master List'!AP394, CONCATENATE('Master List'!AP394, " / ", 'Master List'!AQ394))</f>
        <v>General Surgery</v>
      </c>
      <c r="AF394" s="3" t="str">
        <f>'Master List'!AR394</f>
        <v>Supervisor to be confirmed</v>
      </c>
      <c r="AG394" s="3" t="str">
        <f>'Master List'!AU394</f>
        <v>Withybush General Hospital</v>
      </c>
      <c r="AH394" s="3" t="str">
        <f>VLOOKUP(AG394, 'CWM &amp; Location'!B:D, 3, FALSE)</f>
        <v>Haverfordwest</v>
      </c>
      <c r="AI394" s="3" t="str">
        <f>IF('Master List'!AW394="", 'Master List'!AV394, CONCATENATE('Master List'!AV394, " / ", 'Master List'!AW394))</f>
        <v>General (Internal) Medicine / Geriatric Medicine</v>
      </c>
      <c r="AJ394" s="3" t="str">
        <f>'Master List'!AX394</f>
        <v>Dr Sarah Davidson</v>
      </c>
      <c r="AK394" s="5" t="str">
        <f>IF('Master List'!BA394="", "", 'Master List'!BA394)</f>
        <v/>
      </c>
      <c r="AL394" s="5" t="str">
        <f>IF(AK394="", "", VLOOKUP(AK394, 'CWM &amp; Location'!B:D, 3, FALSE))</f>
        <v/>
      </c>
      <c r="AM394" s="5" t="str">
        <f>IF('Master List'!BB394="", "", 'Master List'!BB394)</f>
        <v/>
      </c>
      <c r="AN394" s="5" t="str">
        <f>IF('Master List'!BC394="", "", 'Master List'!BC394)</f>
        <v/>
      </c>
    </row>
    <row r="395" spans="1:40" ht="29.25" customHeight="1" x14ac:dyDescent="0.25">
      <c r="A395" s="3" t="str">
        <f>'Master List'!A395</f>
        <v>LIFT</v>
      </c>
      <c r="B395" s="3" t="str">
        <f>'Master List'!D395</f>
        <v>LFP/7A2E/132a</v>
      </c>
      <c r="C395" s="3" t="str">
        <f>'Master List'!E395</f>
        <v>WAL/FP/132a</v>
      </c>
      <c r="D395" s="4">
        <v>1</v>
      </c>
      <c r="E395" s="71" t="str">
        <f>CONCATENATE("F1: ",J395,", ",N395,", ",R395,IF(V395="","",", "),IF(V395="","",V395),IF(V395="",""," ("),IF(V395="","",'Master List'!B395),IF(V395="","",")")," | F2: ",AA395,", ",AE395,", ",AI395,IF(AM395="","",", "),IF(AM395="","",AM395),IF(AM395="",""," ("),IF(AM395="","",'Master List'!C395),IF(AM395="","",")"))</f>
        <v>F1: General Surgery / Breast Surgery, General (Internal) Medicine / Cardiology, General (Internal) Medicine / Endocrinology and Diabetes Mellitus, Specialty to be confirmed (LIFT) | F2: Palliative Medicine / Haematology, Trauma and Orthopaedic Surgery, Emergency Medicine / Acute Medical Assessment Unit</v>
      </c>
      <c r="F395" s="5" t="str">
        <f>'Master List'!H395</f>
        <v>Hywel Dda University Health Board</v>
      </c>
      <c r="G395" s="5" t="str">
        <f>'Master List'!F395</f>
        <v>Supervisor to be confirmed</v>
      </c>
      <c r="H395" s="3" t="str">
        <f>'Master List'!I395</f>
        <v>Prince Philip Hospital (Glangwili General Hospital on call)</v>
      </c>
      <c r="I395" s="3" t="str">
        <f>VLOOKUP(H395, 'CWM &amp; Location'!B:D, 3, FALSE)</f>
        <v>Llanelli (Carmarthen)</v>
      </c>
      <c r="J395" s="3" t="str">
        <f>IF('Master List'!K395="", 'Master List'!J395, CONCATENATE('Master List'!J395, " / ", 'Master List'!K395))</f>
        <v>General Surgery / Breast Surgery</v>
      </c>
      <c r="K395" s="3" t="str">
        <f>'Master List'!L395</f>
        <v>Mrs Saira Khawaja</v>
      </c>
      <c r="L395" s="3" t="str">
        <f>'Master List'!O395</f>
        <v>Prince Philip Hospital</v>
      </c>
      <c r="M395" s="3" t="str">
        <f>VLOOKUP(L395, 'CWM &amp; Location'!B:D, 3, FALSE)</f>
        <v>Llanelli</v>
      </c>
      <c r="N395" s="3" t="str">
        <f>IF('Master List'!Q395="", 'Master List'!P395, CONCATENATE('Master List'!P395, " / ", 'Master List'!Q395))</f>
        <v>General (Internal) Medicine / Cardiology</v>
      </c>
      <c r="O395" s="3" t="str">
        <f>'Master List'!R395</f>
        <v>Dr Senthil Elangovan</v>
      </c>
      <c r="P395" s="3" t="str">
        <f>'Master List'!U395</f>
        <v>Prince Philip Hospital</v>
      </c>
      <c r="Q395" s="3" t="str">
        <f>VLOOKUP(P395, 'CWM &amp; Location'!B:D, 3, FALSE)</f>
        <v>Llanelli</v>
      </c>
      <c r="R395" s="3" t="str">
        <f>IF('Master List'!W395="", 'Master List'!V395, CONCATENATE('Master List'!V395, " / ", 'Master List'!W395))</f>
        <v>General (Internal) Medicine / Endocrinology and Diabetes Mellitus</v>
      </c>
      <c r="S395" s="3" t="str">
        <f>'Master List'!X395</f>
        <v>Dr Akhila Mallipedhi</v>
      </c>
      <c r="T395" s="5" t="str">
        <f>IF('Master List'!AA395="", "", 'Master List'!AA395)</f>
        <v>Site To Be Confirmed</v>
      </c>
      <c r="U395" s="5" t="str">
        <f>IF(T395="", "", VLOOKUP(T395, 'CWM &amp; Location'!B:D, 3, FALSE))</f>
        <v>Site To Be Confirmed</v>
      </c>
      <c r="V395" s="5" t="str">
        <f>IF('Master List'!AB395="", "", 'Master List'!AB395)</f>
        <v>Specialty to be confirmed</v>
      </c>
      <c r="W395" s="5" t="str">
        <f>IF('Master List'!AC395="", "", 'Master List'!AC395)</f>
        <v>Supervisor to be confirmed</v>
      </c>
      <c r="X395" s="5" t="str">
        <f>IF('Master List'!AF395="", "Supervisor to be confirmed", 'Master List'!AF395)</f>
        <v>Dr Helen Fielding</v>
      </c>
      <c r="Y395" s="3" t="str">
        <f>'Master List'!AI395</f>
        <v>Prince Philip Hospital</v>
      </c>
      <c r="Z395" s="3" t="str">
        <f>VLOOKUP(Y395, 'CWM &amp; Location'!B:D, 3, FALSE)</f>
        <v>Llanelli</v>
      </c>
      <c r="AA395" s="3" t="str">
        <f>IF('Master List'!AK395="", 'Master List'!AJ395, CONCATENATE('Master List'!AJ395, " / ", 'Master List'!AK395))</f>
        <v>Palliative Medicine / Haematology</v>
      </c>
      <c r="AB395" s="3" t="str">
        <f>'Master List'!AL395</f>
        <v>Dr Helen Fielding</v>
      </c>
      <c r="AC395" s="3" t="str">
        <f>'Master List'!AO395</f>
        <v>Glangwili General Hospital</v>
      </c>
      <c r="AD395" s="5" t="str">
        <f>VLOOKUP(AC395, 'CWM &amp; Location'!B:D, 3, FALSE)</f>
        <v>Carmarthen</v>
      </c>
      <c r="AE395" s="3" t="str">
        <f>IF('Master List'!AQ395="", 'Master List'!AP395, CONCATENATE('Master List'!AP395, " / ", 'Master List'!AQ395))</f>
        <v>Trauma and Orthopaedic Surgery</v>
      </c>
      <c r="AF395" s="3" t="str">
        <f>'Master List'!AR395</f>
        <v>Mr Robert Yate</v>
      </c>
      <c r="AG395" s="3" t="str">
        <f>'Master List'!AU395</f>
        <v>Glangwili General Hospital</v>
      </c>
      <c r="AH395" s="3" t="str">
        <f>VLOOKUP(AG395, 'CWM &amp; Location'!B:D, 3, FALSE)</f>
        <v>Carmarthen</v>
      </c>
      <c r="AI395" s="3" t="str">
        <f>IF('Master List'!AW395="", 'Master List'!AV395, CONCATENATE('Master List'!AV395, " / ", 'Master List'!AW395))</f>
        <v>Emergency Medicine / Acute Medical Assessment Unit</v>
      </c>
      <c r="AJ395" s="3" t="str">
        <f>'Master List'!AX395</f>
        <v>Mr Nigel Waghorne</v>
      </c>
      <c r="AK395" s="5" t="str">
        <f>IF('Master List'!BA395="", "", 'Master List'!BA395)</f>
        <v/>
      </c>
      <c r="AL395" s="5" t="str">
        <f>IF(AK395="", "", VLOOKUP(AK395, 'CWM &amp; Location'!B:D, 3, FALSE))</f>
        <v/>
      </c>
      <c r="AM395" s="5" t="str">
        <f>IF('Master List'!BB395="", "", 'Master List'!BB395)</f>
        <v/>
      </c>
      <c r="AN395" s="5" t="str">
        <f>IF('Master List'!BC395="", "", 'Master List'!BC395)</f>
        <v/>
      </c>
    </row>
    <row r="396" spans="1:40" ht="29.25" customHeight="1" x14ac:dyDescent="0.25">
      <c r="A396" s="3" t="str">
        <f>'Master List'!A396</f>
        <v>LIFT</v>
      </c>
      <c r="B396" s="3" t="str">
        <f>'Master List'!D396</f>
        <v>LFP/7A2E/132b</v>
      </c>
      <c r="C396" s="3" t="str">
        <f>'Master List'!E396</f>
        <v>WAL/FP/132b</v>
      </c>
      <c r="D396" s="4">
        <v>1</v>
      </c>
      <c r="E396" s="71" t="str">
        <f>CONCATENATE("F1: ",J396,", ",N396,", ",R396,IF(V396="","",", "),IF(V396="","",V396),IF(V396="",""," ("),IF(V396="","",'Master List'!B396),IF(V396="","",")")," | F2: ",AA396,", ",AE396,", ",AI396,IF(AM396="","",", "),IF(AM396="","",AM396),IF(AM396="",""," ("),IF(AM396="","",'Master List'!C396),IF(AM396="","",")"))</f>
        <v>F1: General (Internal) Medicine / Endocrinology and Diabetes Mellitus, General Surgery / Breast Surgery, General (Internal) Medicine / Cardiology, General Practice (LIFT) | F2: Emergency Medicine / Acute Medical Assessment Unit, Palliative Medicine / Haematology, Trauma and Orthopaedic Surgery</v>
      </c>
      <c r="F396" s="5" t="str">
        <f>'Master List'!H396</f>
        <v>Hywel Dda University Health Board</v>
      </c>
      <c r="G396" s="5" t="str">
        <f>'Master List'!F396</f>
        <v>Dr Sioned Jenkins</v>
      </c>
      <c r="H396" s="3" t="str">
        <f>'Master List'!I396</f>
        <v>Prince Philip Hospital</v>
      </c>
      <c r="I396" s="3" t="str">
        <f>VLOOKUP(H396, 'CWM &amp; Location'!B:D, 3, FALSE)</f>
        <v>Llanelli</v>
      </c>
      <c r="J396" s="3" t="str">
        <f>IF('Master List'!K396="", 'Master List'!J396, CONCATENATE('Master List'!J396, " / ", 'Master List'!K396))</f>
        <v>General (Internal) Medicine / Endocrinology and Diabetes Mellitus</v>
      </c>
      <c r="K396" s="3" t="str">
        <f>'Master List'!L396</f>
        <v>Dr Akhila Mallipedhi</v>
      </c>
      <c r="L396" s="3" t="str">
        <f>'Master List'!O396</f>
        <v>Prince Philip Hospital (Glangwili General Hospital on call)</v>
      </c>
      <c r="M396" s="3" t="str">
        <f>VLOOKUP(L396, 'CWM &amp; Location'!B:D, 3, FALSE)</f>
        <v>Llanelli (Carmarthen)</v>
      </c>
      <c r="N396" s="3" t="str">
        <f>IF('Master List'!Q396="", 'Master List'!P396, CONCATENATE('Master List'!P396, " / ", 'Master List'!Q396))</f>
        <v>General Surgery / Breast Surgery</v>
      </c>
      <c r="O396" s="3" t="str">
        <f>'Master List'!R396</f>
        <v>Mrs Saira Khawaja</v>
      </c>
      <c r="P396" s="3" t="str">
        <f>'Master List'!U396</f>
        <v>Prince Philip Hospital</v>
      </c>
      <c r="Q396" s="3" t="str">
        <f>VLOOKUP(P396, 'CWM &amp; Location'!B:D, 3, FALSE)</f>
        <v>Llanelli</v>
      </c>
      <c r="R396" s="3" t="str">
        <f>IF('Master List'!W396="", 'Master List'!V396, CONCATENATE('Master List'!V396, " / ", 'Master List'!W396))</f>
        <v>General (Internal) Medicine / Cardiology</v>
      </c>
      <c r="S396" s="3" t="str">
        <f>'Master List'!X396</f>
        <v>Dr Senthil Elangovan</v>
      </c>
      <c r="T396" s="5" t="str">
        <f>IF('Master List'!AA396="", "", 'Master List'!AA396)</f>
        <v>Meddygfa Tywyn Bach</v>
      </c>
      <c r="U396" s="5" t="str">
        <f>IF(T396="", "", VLOOKUP(T396, 'CWM &amp; Location'!B:D, 3, FALSE))</f>
        <v>Burry Port</v>
      </c>
      <c r="V396" s="5" t="str">
        <f>IF('Master List'!AB396="", "", 'Master List'!AB396)</f>
        <v>General Practice</v>
      </c>
      <c r="W396" s="5" t="str">
        <f>IF('Master List'!AC396="", "", 'Master List'!AC396)</f>
        <v>Dr Sioned Jenkins</v>
      </c>
      <c r="X396" s="5" t="str">
        <f>IF('Master List'!AF396="", "Supervisor to be confirmed", 'Master List'!AF396)</f>
        <v>Mr Nigel Waghorne</v>
      </c>
      <c r="Y396" s="3" t="str">
        <f>'Master List'!AI396</f>
        <v>Glangwili General Hospital</v>
      </c>
      <c r="Z396" s="3" t="str">
        <f>VLOOKUP(Y396, 'CWM &amp; Location'!B:D, 3, FALSE)</f>
        <v>Carmarthen</v>
      </c>
      <c r="AA396" s="3" t="str">
        <f>IF('Master List'!AK396="", 'Master List'!AJ396, CONCATENATE('Master List'!AJ396, " / ", 'Master List'!AK396))</f>
        <v>Emergency Medicine / Acute Medical Assessment Unit</v>
      </c>
      <c r="AB396" s="3" t="str">
        <f>'Master List'!AL396</f>
        <v>Mr Nigel Waghorne</v>
      </c>
      <c r="AC396" s="3" t="str">
        <f>'Master List'!AO396</f>
        <v>Prince Philip Hospital</v>
      </c>
      <c r="AD396" s="5" t="str">
        <f>VLOOKUP(AC396, 'CWM &amp; Location'!B:D, 3, FALSE)</f>
        <v>Llanelli</v>
      </c>
      <c r="AE396" s="3" t="str">
        <f>IF('Master List'!AQ396="", 'Master List'!AP396, CONCATENATE('Master List'!AP396, " / ", 'Master List'!AQ396))</f>
        <v>Palliative Medicine / Haematology</v>
      </c>
      <c r="AF396" s="3" t="str">
        <f>'Master List'!AR396</f>
        <v>Dr Helen Fielding</v>
      </c>
      <c r="AG396" s="3" t="str">
        <f>'Master List'!AU396</f>
        <v>Glangwili General Hospital</v>
      </c>
      <c r="AH396" s="3" t="str">
        <f>VLOOKUP(AG396, 'CWM &amp; Location'!B:D, 3, FALSE)</f>
        <v>Carmarthen</v>
      </c>
      <c r="AI396" s="3" t="str">
        <f>IF('Master List'!AW396="", 'Master List'!AV396, CONCATENATE('Master List'!AV396, " / ", 'Master List'!AW396))</f>
        <v>Trauma and Orthopaedic Surgery</v>
      </c>
      <c r="AJ396" s="3" t="str">
        <f>'Master List'!AX396</f>
        <v>Mr Robert Yate</v>
      </c>
      <c r="AK396" s="5" t="str">
        <f>IF('Master List'!BA396="", "", 'Master List'!BA396)</f>
        <v/>
      </c>
      <c r="AL396" s="5" t="str">
        <f>IF(AK396="", "", VLOOKUP(AK396, 'CWM &amp; Location'!B:D, 3, FALSE))</f>
        <v/>
      </c>
      <c r="AM396" s="5" t="str">
        <f>IF('Master List'!BB396="", "", 'Master List'!BB396)</f>
        <v/>
      </c>
      <c r="AN396" s="5" t="str">
        <f>IF('Master List'!BC396="", "", 'Master List'!BC396)</f>
        <v/>
      </c>
    </row>
    <row r="397" spans="1:40" ht="29.25" customHeight="1" x14ac:dyDescent="0.25">
      <c r="A397" s="3" t="str">
        <f>'Master List'!A397</f>
        <v>LIFT</v>
      </c>
      <c r="B397" s="3" t="str">
        <f>'Master List'!D397</f>
        <v>LFP/7A2E/132c</v>
      </c>
      <c r="C397" s="3" t="str">
        <f>'Master List'!E397</f>
        <v>WAL/FP/132c</v>
      </c>
      <c r="D397" s="4">
        <v>1</v>
      </c>
      <c r="E397" s="71" t="str">
        <f>CONCATENATE("F1: ",J397,", ",N397,", ",R397,IF(V397="","",", "),IF(V397="","",V397),IF(V397="",""," ("),IF(V397="","",'Master List'!B397),IF(V397="","",")")," | F2: ",AA397,", ",AE397,", ",AI397,IF(AM397="","",", "),IF(AM397="","",AM397),IF(AM397="",""," ("),IF(AM397="","",'Master List'!C397),IF(AM397="","",")"))</f>
        <v>F1: General (Internal) Medicine / Cardiology, General (Internal) Medicine / Endocrinology and Diabetes Mellitus, General Surgery / Breast Surgery, Specialty to be confirmed (LIFT) | F2: Trauma and Orthopaedic Surgery, Emergency Medicine / Acute Medical Assessment Unit, Palliative Medicine / Haematology</v>
      </c>
      <c r="F397" s="5" t="str">
        <f>'Master List'!H397</f>
        <v>Hywel Dda University Health Board</v>
      </c>
      <c r="G397" s="5" t="str">
        <f>'Master List'!F397</f>
        <v>Supervisor to be confirmed</v>
      </c>
      <c r="H397" s="3" t="str">
        <f>'Master List'!I397</f>
        <v>Prince Philip Hospital</v>
      </c>
      <c r="I397" s="3" t="str">
        <f>VLOOKUP(H397, 'CWM &amp; Location'!B:D, 3, FALSE)</f>
        <v>Llanelli</v>
      </c>
      <c r="J397" s="3" t="str">
        <f>IF('Master List'!K397="", 'Master List'!J397, CONCATENATE('Master List'!J397, " / ", 'Master List'!K397))</f>
        <v>General (Internal) Medicine / Cardiology</v>
      </c>
      <c r="K397" s="3" t="str">
        <f>'Master List'!L397</f>
        <v>Dr Senthil Elangovan</v>
      </c>
      <c r="L397" s="3" t="str">
        <f>'Master List'!O397</f>
        <v>Prince Philip Hospital</v>
      </c>
      <c r="M397" s="3" t="str">
        <f>VLOOKUP(L397, 'CWM &amp; Location'!B:D, 3, FALSE)</f>
        <v>Llanelli</v>
      </c>
      <c r="N397" s="3" t="str">
        <f>IF('Master List'!Q397="", 'Master List'!P397, CONCATENATE('Master List'!P397, " / ", 'Master List'!Q397))</f>
        <v>General (Internal) Medicine / Endocrinology and Diabetes Mellitus</v>
      </c>
      <c r="O397" s="3" t="str">
        <f>'Master List'!R397</f>
        <v>Dr Akhila Mallipedhi</v>
      </c>
      <c r="P397" s="3" t="str">
        <f>'Master List'!U397</f>
        <v>Prince Philip Hospital (Glangwili General Hospital on call)</v>
      </c>
      <c r="Q397" s="3" t="str">
        <f>VLOOKUP(P397, 'CWM &amp; Location'!B:D, 3, FALSE)</f>
        <v>Llanelli (Carmarthen)</v>
      </c>
      <c r="R397" s="3" t="str">
        <f>IF('Master List'!W397="", 'Master List'!V397, CONCATENATE('Master List'!V397, " / ", 'Master List'!W397))</f>
        <v>General Surgery / Breast Surgery</v>
      </c>
      <c r="S397" s="3" t="str">
        <f>'Master List'!X397</f>
        <v>Mrs Saira Khawaja</v>
      </c>
      <c r="T397" s="5" t="str">
        <f>IF('Master List'!AA397="", "", 'Master List'!AA397)</f>
        <v>Site To Be Confirmed</v>
      </c>
      <c r="U397" s="5" t="str">
        <f>IF(T397="", "", VLOOKUP(T397, 'CWM &amp; Location'!B:D, 3, FALSE))</f>
        <v>Site To Be Confirmed</v>
      </c>
      <c r="V397" s="5" t="str">
        <f>IF('Master List'!AB397="", "", 'Master List'!AB397)</f>
        <v>Specialty to be confirmed</v>
      </c>
      <c r="W397" s="5" t="str">
        <f>IF('Master List'!AC397="", "", 'Master List'!AC397)</f>
        <v>Supervisor to be confirmed</v>
      </c>
      <c r="X397" s="5" t="str">
        <f>IF('Master List'!AF397="", "Supervisor to be confirmed", 'Master List'!AF397)</f>
        <v>Mr Robert Yate</v>
      </c>
      <c r="Y397" s="3" t="str">
        <f>'Master List'!AI397</f>
        <v>Glangwili General Hospital</v>
      </c>
      <c r="Z397" s="3" t="str">
        <f>VLOOKUP(Y397, 'CWM &amp; Location'!B:D, 3, FALSE)</f>
        <v>Carmarthen</v>
      </c>
      <c r="AA397" s="3" t="str">
        <f>IF('Master List'!AK397="", 'Master List'!AJ397, CONCATENATE('Master List'!AJ397, " / ", 'Master List'!AK397))</f>
        <v>Trauma and Orthopaedic Surgery</v>
      </c>
      <c r="AB397" s="3" t="str">
        <f>'Master List'!AL397</f>
        <v>Mr Robert Yate</v>
      </c>
      <c r="AC397" s="3" t="str">
        <f>'Master List'!AO397</f>
        <v>Glangwili General Hospital</v>
      </c>
      <c r="AD397" s="5" t="str">
        <f>VLOOKUP(AC397, 'CWM &amp; Location'!B:D, 3, FALSE)</f>
        <v>Carmarthen</v>
      </c>
      <c r="AE397" s="3" t="str">
        <f>IF('Master List'!AQ397="", 'Master List'!AP397, CONCATENATE('Master List'!AP397, " / ", 'Master List'!AQ397))</f>
        <v>Emergency Medicine / Acute Medical Assessment Unit</v>
      </c>
      <c r="AF397" s="3" t="str">
        <f>'Master List'!AR397</f>
        <v>Mr Nigel Waghorne</v>
      </c>
      <c r="AG397" s="3" t="str">
        <f>'Master List'!AU397</f>
        <v>Prince Philip Hospital</v>
      </c>
      <c r="AH397" s="3" t="str">
        <f>VLOOKUP(AG397, 'CWM &amp; Location'!B:D, 3, FALSE)</f>
        <v>Llanelli</v>
      </c>
      <c r="AI397" s="3" t="str">
        <f>IF('Master List'!AW397="", 'Master List'!AV397, CONCATENATE('Master List'!AV397, " / ", 'Master List'!AW397))</f>
        <v>Palliative Medicine / Haematology</v>
      </c>
      <c r="AJ397" s="3" t="str">
        <f>'Master List'!AX397</f>
        <v>Dr Helen Fielding</v>
      </c>
      <c r="AK397" s="5" t="str">
        <f>IF('Master List'!BA397="", "", 'Master List'!BA397)</f>
        <v/>
      </c>
      <c r="AL397" s="5" t="str">
        <f>IF(AK397="", "", VLOOKUP(AK397, 'CWM &amp; Location'!B:D, 3, FALSE))</f>
        <v/>
      </c>
      <c r="AM397" s="5" t="str">
        <f>IF('Master List'!BB397="", "", 'Master List'!BB397)</f>
        <v/>
      </c>
      <c r="AN397" s="5" t="str">
        <f>IF('Master List'!BC397="", "", 'Master List'!BC397)</f>
        <v/>
      </c>
    </row>
    <row r="398" spans="1:40" ht="29.25" customHeight="1" x14ac:dyDescent="0.25">
      <c r="A398" s="3" t="str">
        <f>'Master List'!A398</f>
        <v>LIFT</v>
      </c>
      <c r="B398" s="3" t="str">
        <f>'Master List'!D398</f>
        <v>LFP/7A3/133a</v>
      </c>
      <c r="C398" s="3" t="str">
        <f>'Master List'!E398</f>
        <v>WAL/FP/133a</v>
      </c>
      <c r="D398" s="4">
        <v>1</v>
      </c>
      <c r="E398" s="71" t="str">
        <f>CONCATENATE("F1: ",J398,", ",N398,", ",R398,IF(V398="","",", "),IF(V398="","",V398),IF(V398="",""," ("),IF(V398="","",'Master List'!B398),IF(V398="","",")")," | F2: ",AA398,", ",AE398,", ",AI398,IF(AM398="","",", "),IF(AM398="","",AM398),IF(AM398="",""," ("),IF(AM398="","",'Master List'!C398),IF(AM398="","",")"))</f>
        <v>F1: General (Internal) Medicine / Endocrinology and Diabetes Mellitus, General Surgery / Lower Gastro-intenstinal Surgery, Old Age Psychiatry, Neurology (LIFT) | F2: Plastic Surgery, Emergency Medicine, Cardio-thoracic Surgery</v>
      </c>
      <c r="F398" s="5" t="str">
        <f>'Master List'!H398</f>
        <v>Swansea Bay Local University Health Board</v>
      </c>
      <c r="G398" s="5" t="str">
        <f>'Master List'!F398</f>
        <v xml:space="preserve">Dr Richard Chudleigh </v>
      </c>
      <c r="H398" s="3" t="str">
        <f>'Master List'!I398</f>
        <v>Morriston Hospital</v>
      </c>
      <c r="I398" s="3" t="str">
        <f>VLOOKUP(H398, 'CWM &amp; Location'!B:D, 3, FALSE)</f>
        <v>Swansea</v>
      </c>
      <c r="J398" s="3" t="str">
        <f>IF('Master List'!K398="", 'Master List'!J398, CONCATENATE('Master List'!J398, " / ", 'Master List'!K398))</f>
        <v>General (Internal) Medicine / Endocrinology and Diabetes Mellitus</v>
      </c>
      <c r="K398" s="3" t="str">
        <f>'Master List'!L398</f>
        <v xml:space="preserve">Dr Richard Chudleigh </v>
      </c>
      <c r="L398" s="3" t="str">
        <f>'Master List'!O398</f>
        <v>Morriston Hospital</v>
      </c>
      <c r="M398" s="3" t="str">
        <f>VLOOKUP(L398, 'CWM &amp; Location'!B:D, 3, FALSE)</f>
        <v>Swansea</v>
      </c>
      <c r="N398" s="3" t="str">
        <f>IF('Master List'!Q398="", 'Master List'!P398, CONCATENATE('Master List'!P398, " / ", 'Master List'!Q398))</f>
        <v>General Surgery / Lower Gastro-intenstinal Surgery</v>
      </c>
      <c r="O398" s="3" t="str">
        <f>'Master List'!R398</f>
        <v xml:space="preserve">Mr Gregory Taylor </v>
      </c>
      <c r="P398" s="3" t="str">
        <f>'Master List'!U398</f>
        <v>Cefn Coed Hospital / Local Clinics</v>
      </c>
      <c r="Q398" s="3" t="str">
        <f>VLOOKUP(P398, 'CWM &amp; Location'!B:D, 3, FALSE)</f>
        <v>Swansea</v>
      </c>
      <c r="R398" s="3" t="str">
        <f>IF('Master List'!W398="", 'Master List'!V398, CONCATENATE('Master List'!V398, " / ", 'Master List'!W398))</f>
        <v>Old Age Psychiatry</v>
      </c>
      <c r="S398" s="3" t="str">
        <f>'Master List'!X398</f>
        <v>Dr Natalie Hill</v>
      </c>
      <c r="T398" s="5" t="str">
        <f>IF('Master List'!AA398="", "", 'Master List'!AA398)</f>
        <v>Morriston Hospital</v>
      </c>
      <c r="U398" s="5" t="str">
        <f>IF(T398="", "", VLOOKUP(T398, 'CWM &amp; Location'!B:D, 3, FALSE))</f>
        <v>Swansea</v>
      </c>
      <c r="V398" s="5" t="str">
        <f>IF('Master List'!AB398="", "", 'Master List'!AB398)</f>
        <v>Neurology</v>
      </c>
      <c r="W398" s="5" t="str">
        <f>IF('Master List'!AC398="", "", 'Master List'!AC398)</f>
        <v>Dr Marguerite Hill</v>
      </c>
      <c r="X398" s="5" t="str">
        <f>IF('Master List'!AF398="", "Supervisor to be confirmed", 'Master List'!AF398)</f>
        <v>Mr Jeremy Yarrow</v>
      </c>
      <c r="Y398" s="3" t="str">
        <f>'Master List'!AI398</f>
        <v>Morriston Hospital</v>
      </c>
      <c r="Z398" s="3" t="str">
        <f>VLOOKUP(Y398, 'CWM &amp; Location'!B:D, 3, FALSE)</f>
        <v>Swansea</v>
      </c>
      <c r="AA398" s="3" t="str">
        <f>IF('Master List'!AK398="", 'Master List'!AJ398, CONCATENATE('Master List'!AJ398, " / ", 'Master List'!AK398))</f>
        <v>Plastic Surgery</v>
      </c>
      <c r="AB398" s="3" t="str">
        <f>'Master List'!AL398</f>
        <v>Mr Jeremy Yarrow</v>
      </c>
      <c r="AC398" s="3" t="str">
        <f>'Master List'!AO398</f>
        <v>Morriston Hospital</v>
      </c>
      <c r="AD398" s="5" t="str">
        <f>VLOOKUP(AC398, 'CWM &amp; Location'!B:D, 3, FALSE)</f>
        <v>Swansea</v>
      </c>
      <c r="AE398" s="3" t="str">
        <f>IF('Master List'!AQ398="", 'Master List'!AP398, CONCATENATE('Master List'!AP398, " / ", 'Master List'!AQ398))</f>
        <v>Emergency Medicine</v>
      </c>
      <c r="AF398" s="3" t="str">
        <f>'Master List'!AR398</f>
        <v>Mr Brian Burgess</v>
      </c>
      <c r="AG398" s="3" t="str">
        <f>'Master List'!AU398</f>
        <v>Morriston Hospital</v>
      </c>
      <c r="AH398" s="3" t="str">
        <f>VLOOKUP(AG398, 'CWM &amp; Location'!B:D, 3, FALSE)</f>
        <v>Swansea</v>
      </c>
      <c r="AI398" s="3" t="str">
        <f>IF('Master List'!AW398="", 'Master List'!AV398, CONCATENATE('Master List'!AV398, " / ", 'Master List'!AW398))</f>
        <v>Cardio-thoracic Surgery</v>
      </c>
      <c r="AJ398" s="3" t="str">
        <f>'Master List'!AX398</f>
        <v>Mr Saeed Ashraf</v>
      </c>
      <c r="AK398" s="5" t="str">
        <f>IF('Master List'!BA398="", "", 'Master List'!BA398)</f>
        <v/>
      </c>
      <c r="AL398" s="5" t="str">
        <f>IF(AK398="", "", VLOOKUP(AK398, 'CWM &amp; Location'!B:D, 3, FALSE))</f>
        <v/>
      </c>
      <c r="AM398" s="5" t="str">
        <f>IF('Master List'!BB398="", "", 'Master List'!BB398)</f>
        <v/>
      </c>
      <c r="AN398" s="5" t="str">
        <f>IF('Master List'!BC398="", "", 'Master List'!BC398)</f>
        <v/>
      </c>
    </row>
    <row r="399" spans="1:40" ht="29.25" customHeight="1" x14ac:dyDescent="0.25">
      <c r="A399" s="3" t="str">
        <f>'Master List'!A399</f>
        <v>LIFT</v>
      </c>
      <c r="B399" s="3" t="str">
        <f>'Master List'!D399</f>
        <v>LFP/7A3/133b</v>
      </c>
      <c r="C399" s="3" t="str">
        <f>'Master List'!E399</f>
        <v>WAL/FP/133b</v>
      </c>
      <c r="D399" s="4">
        <v>1</v>
      </c>
      <c r="E399" s="71" t="str">
        <f>CONCATENATE("F1: ",J399,", ",N399,", ",R399,IF(V399="","",", "),IF(V399="","",V399),IF(V399="",""," ("),IF(V399="","",'Master List'!B399),IF(V399="","",")")," | F2: ",AA399,", ",AE399,", ",AI399,IF(AM399="","",", "),IF(AM399="","",AM399),IF(AM399="",""," ("),IF(AM399="","",'Master List'!C399),IF(AM399="","",")"))</f>
        <v>F1: Old Age Psychiatry, General (Internal) Medicine / Endocrinology and Diabetes Mellitus, General Surgery / Lower Gastro-intenstinal Surgery, Palliative Medicine (LIFT) | F2: Cardio-thoracic Surgery, Plastic Surgery, Emergency Medicine</v>
      </c>
      <c r="F399" s="5" t="str">
        <f>'Master List'!H399</f>
        <v>Swansea Bay Local University Health Board</v>
      </c>
      <c r="G399" s="5" t="str">
        <f>'Master List'!F399</f>
        <v>Dr Andrew Williams</v>
      </c>
      <c r="H399" s="3" t="str">
        <f>'Master List'!I399</f>
        <v>Cefn Coed Hospital / Local Clinics</v>
      </c>
      <c r="I399" s="3" t="str">
        <f>VLOOKUP(H399, 'CWM &amp; Location'!B:D, 3, FALSE)</f>
        <v>Swansea</v>
      </c>
      <c r="J399" s="3" t="str">
        <f>IF('Master List'!K399="", 'Master List'!J399, CONCATENATE('Master List'!J399, " / ", 'Master List'!K399))</f>
        <v>Old Age Psychiatry</v>
      </c>
      <c r="K399" s="3" t="str">
        <f>'Master List'!L399</f>
        <v>Dr Natalie Hill</v>
      </c>
      <c r="L399" s="3" t="str">
        <f>'Master List'!O399</f>
        <v>Morriston Hospital</v>
      </c>
      <c r="M399" s="3" t="str">
        <f>VLOOKUP(L399, 'CWM &amp; Location'!B:D, 3, FALSE)</f>
        <v>Swansea</v>
      </c>
      <c r="N399" s="3" t="str">
        <f>IF('Master List'!Q399="", 'Master List'!P399, CONCATENATE('Master List'!P399, " / ", 'Master List'!Q399))</f>
        <v>General (Internal) Medicine / Endocrinology and Diabetes Mellitus</v>
      </c>
      <c r="O399" s="3" t="str">
        <f>'Master List'!R399</f>
        <v xml:space="preserve">Dr Richard Chudleigh </v>
      </c>
      <c r="P399" s="3" t="str">
        <f>'Master List'!U399</f>
        <v>Morriston Hospital</v>
      </c>
      <c r="Q399" s="3" t="str">
        <f>VLOOKUP(P399, 'CWM &amp; Location'!B:D, 3, FALSE)</f>
        <v>Swansea</v>
      </c>
      <c r="R399" s="3" t="str">
        <f>IF('Master List'!W399="", 'Master List'!V399, CONCATENATE('Master List'!V399, " / ", 'Master List'!W399))</f>
        <v>General Surgery / Lower Gastro-intenstinal Surgery</v>
      </c>
      <c r="S399" s="3" t="str">
        <f>'Master List'!X399</f>
        <v xml:space="preserve">Mr Gregory Taylor </v>
      </c>
      <c r="T399" s="5" t="str">
        <f>IF('Master List'!AA399="", "", 'Master List'!AA399)</f>
        <v>Morriston Hospital / Tŷ Olwen Hospice</v>
      </c>
      <c r="U399" s="5" t="str">
        <f>IF(T399="", "", VLOOKUP(T399, 'CWM &amp; Location'!B:D, 3, FALSE))</f>
        <v>Swansea</v>
      </c>
      <c r="V399" s="5" t="str">
        <f>IF('Master List'!AB399="", "", 'Master List'!AB399)</f>
        <v>Palliative Medicine</v>
      </c>
      <c r="W399" s="5" t="str">
        <f>IF('Master List'!AC399="", "", 'Master List'!AC399)</f>
        <v>Dr Andrew Williams</v>
      </c>
      <c r="X399" s="5" t="str">
        <f>IF('Master List'!AF399="", "Supervisor to be confirmed", 'Master List'!AF399)</f>
        <v>Mr Saeed Ashraf</v>
      </c>
      <c r="Y399" s="3" t="str">
        <f>'Master List'!AI399</f>
        <v>Morriston Hospital</v>
      </c>
      <c r="Z399" s="3" t="str">
        <f>VLOOKUP(Y399, 'CWM &amp; Location'!B:D, 3, FALSE)</f>
        <v>Swansea</v>
      </c>
      <c r="AA399" s="3" t="str">
        <f>IF('Master List'!AK399="", 'Master List'!AJ399, CONCATENATE('Master List'!AJ399, " / ", 'Master List'!AK399))</f>
        <v>Cardio-thoracic Surgery</v>
      </c>
      <c r="AB399" s="3" t="str">
        <f>'Master List'!AL399</f>
        <v>Mr Saeed Ashraf</v>
      </c>
      <c r="AC399" s="3" t="str">
        <f>'Master List'!AO399</f>
        <v>Morriston Hospital</v>
      </c>
      <c r="AD399" s="5" t="str">
        <f>VLOOKUP(AC399, 'CWM &amp; Location'!B:D, 3, FALSE)</f>
        <v>Swansea</v>
      </c>
      <c r="AE399" s="3" t="str">
        <f>IF('Master List'!AQ399="", 'Master List'!AP399, CONCATENATE('Master List'!AP399, " / ", 'Master List'!AQ399))</f>
        <v>Plastic Surgery</v>
      </c>
      <c r="AF399" s="3" t="str">
        <f>'Master List'!AR399</f>
        <v>Mr Jeremy Yarrow</v>
      </c>
      <c r="AG399" s="3" t="str">
        <f>'Master List'!AU399</f>
        <v>Morriston Hospital</v>
      </c>
      <c r="AH399" s="3" t="str">
        <f>VLOOKUP(AG399, 'CWM &amp; Location'!B:D, 3, FALSE)</f>
        <v>Swansea</v>
      </c>
      <c r="AI399" s="3" t="str">
        <f>IF('Master List'!AW399="", 'Master List'!AV399, CONCATENATE('Master List'!AV399, " / ", 'Master List'!AW399))</f>
        <v>Emergency Medicine</v>
      </c>
      <c r="AJ399" s="3" t="str">
        <f>'Master List'!AX399</f>
        <v>Mr Brian Burgess</v>
      </c>
      <c r="AK399" s="5" t="str">
        <f>IF('Master List'!BA399="", "", 'Master List'!BA399)</f>
        <v/>
      </c>
      <c r="AL399" s="5" t="str">
        <f>IF(AK399="", "", VLOOKUP(AK399, 'CWM &amp; Location'!B:D, 3, FALSE))</f>
        <v/>
      </c>
      <c r="AM399" s="5" t="str">
        <f>IF('Master List'!BB399="", "", 'Master List'!BB399)</f>
        <v/>
      </c>
      <c r="AN399" s="5" t="str">
        <f>IF('Master List'!BC399="", "", 'Master List'!BC399)</f>
        <v/>
      </c>
    </row>
    <row r="400" spans="1:40" ht="29.25" customHeight="1" x14ac:dyDescent="0.25">
      <c r="A400" s="3" t="str">
        <f>'Master List'!A400</f>
        <v>LIFT</v>
      </c>
      <c r="B400" s="3" t="str">
        <f>'Master List'!D400</f>
        <v>LFP/7A3/133c</v>
      </c>
      <c r="C400" s="3" t="str">
        <f>'Master List'!E400</f>
        <v>WAL/FP/133c</v>
      </c>
      <c r="D400" s="4">
        <v>1</v>
      </c>
      <c r="E400" s="71" t="str">
        <f>CONCATENATE("F1: ",J400,", ",N400,", ",R400,IF(V400="","",", "),IF(V400="","",V400),IF(V400="",""," ("),IF(V400="","",'Master List'!B400),IF(V400="","",")")," | F2: ",AA400,", ",AE400,", ",AI400,IF(AM400="","",", "),IF(AM400="","",AM400),IF(AM400="",""," ("),IF(AM400="","",'Master List'!C400),IF(AM400="","",")"))</f>
        <v>F1: General Surgery / Lower Gastro-intenstinal Surgery, Old Age Psychiatry, General (Internal) Medicine / Endocrinology and Diabetes Mellitus, Renal Medicine (LIFT) | F2: Emergency Medicine, Cardio-thoracic Surgery, Plastic Surgery</v>
      </c>
      <c r="F400" s="5" t="str">
        <f>'Master List'!H400</f>
        <v>Swansea Bay Local University Health Board</v>
      </c>
      <c r="G400" s="5" t="str">
        <f>'Master List'!F400</f>
        <v>Dr Clare Parker</v>
      </c>
      <c r="H400" s="3" t="str">
        <f>'Master List'!I400</f>
        <v>Morriston Hospital</v>
      </c>
      <c r="I400" s="3" t="str">
        <f>VLOOKUP(H400, 'CWM &amp; Location'!B:D, 3, FALSE)</f>
        <v>Swansea</v>
      </c>
      <c r="J400" s="3" t="str">
        <f>IF('Master List'!K400="", 'Master List'!J400, CONCATENATE('Master List'!J400, " / ", 'Master List'!K400))</f>
        <v>General Surgery / Lower Gastro-intenstinal Surgery</v>
      </c>
      <c r="K400" s="3" t="str">
        <f>'Master List'!L400</f>
        <v xml:space="preserve">Mr Gregory Taylor </v>
      </c>
      <c r="L400" s="3" t="str">
        <f>'Master List'!O400</f>
        <v>Cefn Coed Hospital / Local Clinics</v>
      </c>
      <c r="M400" s="3" t="str">
        <f>VLOOKUP(L400, 'CWM &amp; Location'!B:D, 3, FALSE)</f>
        <v>Swansea</v>
      </c>
      <c r="N400" s="3" t="str">
        <f>IF('Master List'!Q400="", 'Master List'!P400, CONCATENATE('Master List'!P400, " / ", 'Master List'!Q400))</f>
        <v>Old Age Psychiatry</v>
      </c>
      <c r="O400" s="3" t="str">
        <f>'Master List'!R400</f>
        <v>Dr Natalie Hill</v>
      </c>
      <c r="P400" s="3" t="str">
        <f>'Master List'!U400</f>
        <v>Morriston Hospital</v>
      </c>
      <c r="Q400" s="3" t="str">
        <f>VLOOKUP(P400, 'CWM &amp; Location'!B:D, 3, FALSE)</f>
        <v>Swansea</v>
      </c>
      <c r="R400" s="3" t="str">
        <f>IF('Master List'!W400="", 'Master List'!V400, CONCATENATE('Master List'!V400, " / ", 'Master List'!W400))</f>
        <v>General (Internal) Medicine / Endocrinology and Diabetes Mellitus</v>
      </c>
      <c r="S400" s="3" t="str">
        <f>'Master List'!X400</f>
        <v xml:space="preserve">Dr Richard Chudleigh </v>
      </c>
      <c r="T400" s="5" t="str">
        <f>IF('Master List'!AA400="", "", 'Master List'!AA400)</f>
        <v>Morriston Hospital</v>
      </c>
      <c r="U400" s="5" t="str">
        <f>IF(T400="", "", VLOOKUP(T400, 'CWM &amp; Location'!B:D, 3, FALSE))</f>
        <v>Swansea</v>
      </c>
      <c r="V400" s="5" t="str">
        <f>IF('Master List'!AB400="", "", 'Master List'!AB400)</f>
        <v>Renal Medicine</v>
      </c>
      <c r="W400" s="5" t="str">
        <f>IF('Master List'!AC400="", "", 'Master List'!AC400)</f>
        <v>Dr Clare Parker</v>
      </c>
      <c r="X400" s="5" t="str">
        <f>IF('Master List'!AF400="", "Supervisor to be confirmed", 'Master List'!AF400)</f>
        <v>Mr Brian Burgess</v>
      </c>
      <c r="Y400" s="3" t="str">
        <f>'Master List'!AI400</f>
        <v>Morriston Hospital</v>
      </c>
      <c r="Z400" s="3" t="str">
        <f>VLOOKUP(Y400, 'CWM &amp; Location'!B:D, 3, FALSE)</f>
        <v>Swansea</v>
      </c>
      <c r="AA400" s="3" t="str">
        <f>IF('Master List'!AK400="", 'Master List'!AJ400, CONCATENATE('Master List'!AJ400, " / ", 'Master List'!AK400))</f>
        <v>Emergency Medicine</v>
      </c>
      <c r="AB400" s="3" t="str">
        <f>'Master List'!AL400</f>
        <v>Mr Brian Burgess</v>
      </c>
      <c r="AC400" s="3" t="str">
        <f>'Master List'!AO400</f>
        <v>Morriston Hospital</v>
      </c>
      <c r="AD400" s="5" t="str">
        <f>VLOOKUP(AC400, 'CWM &amp; Location'!B:D, 3, FALSE)</f>
        <v>Swansea</v>
      </c>
      <c r="AE400" s="3" t="str">
        <f>IF('Master List'!AQ400="", 'Master List'!AP400, CONCATENATE('Master List'!AP400, " / ", 'Master List'!AQ400))</f>
        <v>Cardio-thoracic Surgery</v>
      </c>
      <c r="AF400" s="3" t="str">
        <f>'Master List'!AR400</f>
        <v>Mr Saeed Ashraf</v>
      </c>
      <c r="AG400" s="3" t="str">
        <f>'Master List'!AU400</f>
        <v>Morriston Hospital</v>
      </c>
      <c r="AH400" s="3" t="str">
        <f>VLOOKUP(AG400, 'CWM &amp; Location'!B:D, 3, FALSE)</f>
        <v>Swansea</v>
      </c>
      <c r="AI400" s="3" t="str">
        <f>IF('Master List'!AW400="", 'Master List'!AV400, CONCATENATE('Master List'!AV400, " / ", 'Master List'!AW400))</f>
        <v>Plastic Surgery</v>
      </c>
      <c r="AJ400" s="3" t="str">
        <f>'Master List'!AX400</f>
        <v>Mr Jeremy Yarrow</v>
      </c>
      <c r="AK400" s="5" t="str">
        <f>IF('Master List'!BA400="", "", 'Master List'!BA400)</f>
        <v/>
      </c>
      <c r="AL400" s="5" t="str">
        <f>IF(AK400="", "", VLOOKUP(AK400, 'CWM &amp; Location'!B:D, 3, FALSE))</f>
        <v/>
      </c>
      <c r="AM400" s="5" t="str">
        <f>IF('Master List'!BB400="", "", 'Master List'!BB400)</f>
        <v/>
      </c>
      <c r="AN400" s="5" t="str">
        <f>IF('Master List'!BC400="", "", 'Master List'!BC400)</f>
        <v/>
      </c>
    </row>
    <row r="401" spans="1:40" ht="29.25" customHeight="1" x14ac:dyDescent="0.25">
      <c r="A401" s="3" t="str">
        <f>'Master List'!A401</f>
        <v>LIFT</v>
      </c>
      <c r="B401" s="3" t="str">
        <f>'Master List'!D401</f>
        <v>LFP/7A3/134a</v>
      </c>
      <c r="C401" s="3" t="str">
        <f>'Master List'!E401</f>
        <v>WAL/FP/134a</v>
      </c>
      <c r="D401" s="4">
        <v>1</v>
      </c>
      <c r="E401" s="71" t="str">
        <f>CONCATENATE("F1: ",J401,", ",N401,", ",R401,IF(V401="","",", "),IF(V401="","",V401),IF(V401="",""," ("),IF(V401="","",'Master List'!B401),IF(V401="","",")")," | F2: ",AA401,", ",AE401,", ",AI401,IF(AM401="","",", "),IF(AM401="","",AM401),IF(AM401="",""," ("),IF(AM401="","",'Master List'!C401),IF(AM401="","",")"))</f>
        <v>F1: General (Internal) Medicine / Gastroenterology, General Surgery, General (Internal) Medicine / Geriatric Medicine, General Practice (LIFT) | F2: Emergency Medicine, Renal Medicine, Plastic Surgery</v>
      </c>
      <c r="F401" s="5" t="str">
        <f>'Master List'!H401</f>
        <v>Swansea Bay Local University Health Board</v>
      </c>
      <c r="G401" s="5" t="str">
        <f>'Master List'!F401</f>
        <v>Dr Ceri Todd</v>
      </c>
      <c r="H401" s="3" t="str">
        <f>'Master List'!I401</f>
        <v>Morriston Hospital</v>
      </c>
      <c r="I401" s="3" t="str">
        <f>VLOOKUP(H401, 'CWM &amp; Location'!B:D, 3, FALSE)</f>
        <v>Swansea</v>
      </c>
      <c r="J401" s="3" t="str">
        <f>IF('Master List'!K401="", 'Master List'!J401, CONCATENATE('Master List'!J401, " / ", 'Master List'!K401))</f>
        <v>General (Internal) Medicine / Gastroenterology</v>
      </c>
      <c r="K401" s="3" t="str">
        <f>'Master List'!L401</f>
        <v xml:space="preserve">Dr Sophie Henson </v>
      </c>
      <c r="L401" s="3" t="str">
        <f>'Master List'!O401</f>
        <v>Morriston Hospital</v>
      </c>
      <c r="M401" s="3" t="str">
        <f>VLOOKUP(L401, 'CWM &amp; Location'!B:D, 3, FALSE)</f>
        <v>Swansea</v>
      </c>
      <c r="N401" s="3" t="str">
        <f>IF('Master List'!Q401="", 'Master List'!P401, CONCATENATE('Master List'!P401, " / ", 'Master List'!Q401))</f>
        <v>General Surgery</v>
      </c>
      <c r="O401" s="3" t="str">
        <f>'Master List'!R401</f>
        <v>Miss Rhiannon Harries</v>
      </c>
      <c r="P401" s="3" t="str">
        <f>'Master List'!U401</f>
        <v>Morriston Hospital</v>
      </c>
      <c r="Q401" s="3" t="str">
        <f>VLOOKUP(P401, 'CWM &amp; Location'!B:D, 3, FALSE)</f>
        <v>Swansea</v>
      </c>
      <c r="R401" s="3" t="str">
        <f>IF('Master List'!W401="", 'Master List'!V401, CONCATENATE('Master List'!V401, " / ", 'Master List'!W401))</f>
        <v>General (Internal) Medicine / Geriatric Medicine</v>
      </c>
      <c r="S401" s="3" t="str">
        <f>'Master List'!X401</f>
        <v xml:space="preserve">Dr Elizabeth Davies </v>
      </c>
      <c r="T401" s="5" t="str">
        <f>IF('Master List'!AA401="", "", 'Master List'!AA401)</f>
        <v>Abertawe Medical Partnership</v>
      </c>
      <c r="U401" s="5" t="str">
        <f>IF(T401="", "", VLOOKUP(T401, 'CWM &amp; Location'!B:D, 3, FALSE))</f>
        <v>Swansea</v>
      </c>
      <c r="V401" s="5" t="str">
        <f>IF('Master List'!AB401="", "", 'Master List'!AB401)</f>
        <v>General Practice</v>
      </c>
      <c r="W401" s="5" t="str">
        <f>IF('Master List'!AC401="", "", 'Master List'!AC401)</f>
        <v>Dr Ceri Todd</v>
      </c>
      <c r="X401" s="5" t="str">
        <f>IF('Master List'!AF401="", "Supervisor to be confirmed", 'Master List'!AF401)</f>
        <v>Dr Sue West-Jones</v>
      </c>
      <c r="Y401" s="3" t="str">
        <f>'Master List'!AI401</f>
        <v>Morriston Hospital</v>
      </c>
      <c r="Z401" s="3" t="str">
        <f>VLOOKUP(Y401, 'CWM &amp; Location'!B:D, 3, FALSE)</f>
        <v>Swansea</v>
      </c>
      <c r="AA401" s="3" t="str">
        <f>IF('Master List'!AK401="", 'Master List'!AJ401, CONCATENATE('Master List'!AJ401, " / ", 'Master List'!AK401))</f>
        <v>Emergency Medicine</v>
      </c>
      <c r="AB401" s="3" t="str">
        <f>'Master List'!AL401</f>
        <v>Dr Sue West-Jones</v>
      </c>
      <c r="AC401" s="3" t="str">
        <f>'Master List'!AO401</f>
        <v>Morriston Hospital</v>
      </c>
      <c r="AD401" s="5" t="str">
        <f>VLOOKUP(AC401, 'CWM &amp; Location'!B:D, 3, FALSE)</f>
        <v>Swansea</v>
      </c>
      <c r="AE401" s="3" t="str">
        <f>IF('Master List'!AQ401="", 'Master List'!AP401, CONCATENATE('Master List'!AP401, " / ", 'Master List'!AQ401))</f>
        <v>Renal Medicine</v>
      </c>
      <c r="AF401" s="3" t="str">
        <f>'Master List'!AR401</f>
        <v>Dr Angharad Marks</v>
      </c>
      <c r="AG401" s="3" t="str">
        <f>'Master List'!AU401</f>
        <v>Morriston Hospital</v>
      </c>
      <c r="AH401" s="3" t="str">
        <f>VLOOKUP(AG401, 'CWM &amp; Location'!B:D, 3, FALSE)</f>
        <v>Swansea</v>
      </c>
      <c r="AI401" s="3" t="str">
        <f>IF('Master List'!AW401="", 'Master List'!AV401, CONCATENATE('Master List'!AV401, " / ", 'Master List'!AW401))</f>
        <v>Plastic Surgery</v>
      </c>
      <c r="AJ401" s="3" t="str">
        <f>'Master List'!AX401</f>
        <v>Mr Jeremy Yarrow</v>
      </c>
      <c r="AK401" s="5" t="str">
        <f>IF('Master List'!BA401="", "", 'Master List'!BA401)</f>
        <v/>
      </c>
      <c r="AL401" s="5" t="str">
        <f>IF(AK401="", "", VLOOKUP(AK401, 'CWM &amp; Location'!B:D, 3, FALSE))</f>
        <v/>
      </c>
      <c r="AM401" s="5" t="str">
        <f>IF('Master List'!BB401="", "", 'Master List'!BB401)</f>
        <v/>
      </c>
      <c r="AN401" s="5" t="str">
        <f>IF('Master List'!BC401="", "", 'Master List'!BC401)</f>
        <v/>
      </c>
    </row>
    <row r="402" spans="1:40" ht="29.25" customHeight="1" x14ac:dyDescent="0.25">
      <c r="A402" s="3" t="str">
        <f>'Master List'!A402</f>
        <v>LIFT</v>
      </c>
      <c r="B402" s="3" t="str">
        <f>'Master List'!D402</f>
        <v>LFP/7A3/134b</v>
      </c>
      <c r="C402" s="3" t="str">
        <f>'Master List'!E402</f>
        <v>WAL/FP/134b</v>
      </c>
      <c r="D402" s="4">
        <v>1</v>
      </c>
      <c r="E402" s="71" t="str">
        <f>CONCATENATE("F1: ",J402,", ",N402,", ",R402,IF(V402="","",", "),IF(V402="","",V402),IF(V402="",""," ("),IF(V402="","",'Master List'!B402),IF(V402="","",")")," | F2: ",AA402,", ",AE402,", ",AI402,IF(AM402="","",", "),IF(AM402="","",AM402),IF(AM402="",""," ("),IF(AM402="","",'Master List'!C402),IF(AM402="","",")"))</f>
        <v>F1: General (Internal) Medicine / Geriatric Medicine, General (Internal) Medicine / Gastroenterology, General Surgery, General Practice (LIFT) | F2: Plastic Surgery, Emergency Medicine, Renal Medicine</v>
      </c>
      <c r="F402" s="5" t="str">
        <f>'Master List'!H402</f>
        <v>Swansea Bay Local University Health Board</v>
      </c>
      <c r="G402" s="5" t="str">
        <f>'Master List'!F402</f>
        <v>Dr Bethan Morgan</v>
      </c>
      <c r="H402" s="3" t="str">
        <f>'Master List'!I402</f>
        <v>Morriston Hospital</v>
      </c>
      <c r="I402" s="3" t="str">
        <f>VLOOKUP(H402, 'CWM &amp; Location'!B:D, 3, FALSE)</f>
        <v>Swansea</v>
      </c>
      <c r="J402" s="3" t="str">
        <f>IF('Master List'!K402="", 'Master List'!J402, CONCATENATE('Master List'!J402, " / ", 'Master List'!K402))</f>
        <v>General (Internal) Medicine / Geriatric Medicine</v>
      </c>
      <c r="K402" s="3" t="str">
        <f>'Master List'!L402</f>
        <v xml:space="preserve">Dr Elizabeth Davies </v>
      </c>
      <c r="L402" s="3" t="str">
        <f>'Master List'!O402</f>
        <v>Morriston Hospital</v>
      </c>
      <c r="M402" s="3" t="str">
        <f>VLOOKUP(L402, 'CWM &amp; Location'!B:D, 3, FALSE)</f>
        <v>Swansea</v>
      </c>
      <c r="N402" s="3" t="str">
        <f>IF('Master List'!Q402="", 'Master List'!P402, CONCATENATE('Master List'!P402, " / ", 'Master List'!Q402))</f>
        <v>General (Internal) Medicine / Gastroenterology</v>
      </c>
      <c r="O402" s="3" t="str">
        <f>'Master List'!R402</f>
        <v xml:space="preserve">Dr Sophie Henson </v>
      </c>
      <c r="P402" s="3" t="str">
        <f>'Master List'!U402</f>
        <v>Morriston Hospital</v>
      </c>
      <c r="Q402" s="3" t="str">
        <f>VLOOKUP(P402, 'CWM &amp; Location'!B:D, 3, FALSE)</f>
        <v>Swansea</v>
      </c>
      <c r="R402" s="3" t="str">
        <f>IF('Master List'!W402="", 'Master List'!V402, CONCATENATE('Master List'!V402, " / ", 'Master List'!W402))</f>
        <v>General Surgery</v>
      </c>
      <c r="S402" s="3" t="str">
        <f>'Master List'!X402</f>
        <v>Miss Rhiannon Harries</v>
      </c>
      <c r="T402" s="5" t="str">
        <f>IF('Master List'!AA402="", "", 'Master List'!AA402)</f>
        <v>Uplands &amp; Mumbles Surgery</v>
      </c>
      <c r="U402" s="5" t="e">
        <f>IF(T402="", "", VLOOKUP(T402, 'CWM &amp; Location'!B:D, 3, FALSE))</f>
        <v>#N/A</v>
      </c>
      <c r="V402" s="5" t="str">
        <f>IF('Master List'!AB402="", "", 'Master List'!AB402)</f>
        <v>General Practice</v>
      </c>
      <c r="W402" s="5" t="str">
        <f>IF('Master List'!AC402="", "", 'Master List'!AC402)</f>
        <v>Dr Bethan Morgan</v>
      </c>
      <c r="X402" s="5" t="str">
        <f>IF('Master List'!AF402="", "Supervisor to be confirmed", 'Master List'!AF402)</f>
        <v>Mr Jeremy Yarrow</v>
      </c>
      <c r="Y402" s="3" t="str">
        <f>'Master List'!AI402</f>
        <v>Morriston Hospital</v>
      </c>
      <c r="Z402" s="3" t="str">
        <f>VLOOKUP(Y402, 'CWM &amp; Location'!B:D, 3, FALSE)</f>
        <v>Swansea</v>
      </c>
      <c r="AA402" s="3" t="str">
        <f>IF('Master List'!AK402="", 'Master List'!AJ402, CONCATENATE('Master List'!AJ402, " / ", 'Master List'!AK402))</f>
        <v>Plastic Surgery</v>
      </c>
      <c r="AB402" s="3" t="str">
        <f>'Master List'!AL402</f>
        <v>Mr Jeremy Yarrow</v>
      </c>
      <c r="AC402" s="3" t="str">
        <f>'Master List'!AO402</f>
        <v>Morriston Hospital</v>
      </c>
      <c r="AD402" s="5" t="str">
        <f>VLOOKUP(AC402, 'CWM &amp; Location'!B:D, 3, FALSE)</f>
        <v>Swansea</v>
      </c>
      <c r="AE402" s="3" t="str">
        <f>IF('Master List'!AQ402="", 'Master List'!AP402, CONCATENATE('Master List'!AP402, " / ", 'Master List'!AQ402))</f>
        <v>Emergency Medicine</v>
      </c>
      <c r="AF402" s="3" t="str">
        <f>'Master List'!AR402</f>
        <v>Dr Sue West-Jones</v>
      </c>
      <c r="AG402" s="3" t="str">
        <f>'Master List'!AU402</f>
        <v>Morriston Hospital</v>
      </c>
      <c r="AH402" s="3" t="str">
        <f>VLOOKUP(AG402, 'CWM &amp; Location'!B:D, 3, FALSE)</f>
        <v>Swansea</v>
      </c>
      <c r="AI402" s="3" t="str">
        <f>IF('Master List'!AW402="", 'Master List'!AV402, CONCATENATE('Master List'!AV402, " / ", 'Master List'!AW402))</f>
        <v>Renal Medicine</v>
      </c>
      <c r="AJ402" s="3" t="str">
        <f>'Master List'!AX402</f>
        <v>Dr Angharad Marks</v>
      </c>
      <c r="AK402" s="5" t="str">
        <f>IF('Master List'!BA402="", "", 'Master List'!BA402)</f>
        <v/>
      </c>
      <c r="AL402" s="5" t="str">
        <f>IF(AK402="", "", VLOOKUP(AK402, 'CWM &amp; Location'!B:D, 3, FALSE))</f>
        <v/>
      </c>
      <c r="AM402" s="5" t="str">
        <f>IF('Master List'!BB402="", "", 'Master List'!BB402)</f>
        <v/>
      </c>
      <c r="AN402" s="5" t="str">
        <f>IF('Master List'!BC402="", "", 'Master List'!BC402)</f>
        <v/>
      </c>
    </row>
    <row r="403" spans="1:40" ht="29.25" customHeight="1" x14ac:dyDescent="0.25">
      <c r="A403" s="3" t="str">
        <f>'Master List'!A403</f>
        <v>LIFT</v>
      </c>
      <c r="B403" s="3" t="str">
        <f>'Master List'!D403</f>
        <v>LFP/7A3/134c</v>
      </c>
      <c r="C403" s="3" t="str">
        <f>'Master List'!E403</f>
        <v>WAL/FP/134c</v>
      </c>
      <c r="D403" s="4">
        <v>1</v>
      </c>
      <c r="E403" s="71" t="str">
        <f>CONCATENATE("F1: ",J403,", ",N403,", ",R403,IF(V403="","",", "),IF(V403="","",V403),IF(V403="",""," ("),IF(V403="","",'Master List'!B403),IF(V403="","",")")," | F2: ",AA403,", ",AE403,", ",AI403,IF(AM403="","",", "),IF(AM403="","",AM403),IF(AM403="",""," ("),IF(AM403="","",'Master List'!C403),IF(AM403="","",")"))</f>
        <v>F1: General Surgery, General (Internal) Medicine / Geriatric Medicine, General (Internal) Medicine / Gastroenterology, General Practice (LIFT) | F2: Renal Medicine, Plastic Surgery, Emergency Medicine</v>
      </c>
      <c r="F403" s="5" t="str">
        <f>'Master List'!H403</f>
        <v>Swansea Bay Local University Health Board</v>
      </c>
      <c r="G403" s="5" t="str">
        <f>'Master List'!F403</f>
        <v>Supervisor to be confirmed</v>
      </c>
      <c r="H403" s="3" t="str">
        <f>'Master List'!I403</f>
        <v>Morriston Hospital</v>
      </c>
      <c r="I403" s="3" t="str">
        <f>VLOOKUP(H403, 'CWM &amp; Location'!B:D, 3, FALSE)</f>
        <v>Swansea</v>
      </c>
      <c r="J403" s="3" t="str">
        <f>IF('Master List'!K403="", 'Master List'!J403, CONCATENATE('Master List'!J403, " / ", 'Master List'!K403))</f>
        <v>General Surgery</v>
      </c>
      <c r="K403" s="3" t="str">
        <f>'Master List'!L403</f>
        <v>Miss Rhiannon Harries</v>
      </c>
      <c r="L403" s="3" t="str">
        <f>'Master List'!O403</f>
        <v>Morriston Hospital</v>
      </c>
      <c r="M403" s="3" t="str">
        <f>VLOOKUP(L403, 'CWM &amp; Location'!B:D, 3, FALSE)</f>
        <v>Swansea</v>
      </c>
      <c r="N403" s="3" t="str">
        <f>IF('Master List'!Q403="", 'Master List'!P403, CONCATENATE('Master List'!P403, " / ", 'Master List'!Q403))</f>
        <v>General (Internal) Medicine / Geriatric Medicine</v>
      </c>
      <c r="O403" s="3" t="str">
        <f>'Master List'!R403</f>
        <v xml:space="preserve">Dr Elizabeth Davies </v>
      </c>
      <c r="P403" s="3" t="str">
        <f>'Master List'!U403</f>
        <v>Morriston Hospital</v>
      </c>
      <c r="Q403" s="3" t="str">
        <f>VLOOKUP(P403, 'CWM &amp; Location'!B:D, 3, FALSE)</f>
        <v>Swansea</v>
      </c>
      <c r="R403" s="3" t="str">
        <f>IF('Master List'!W403="", 'Master List'!V403, CONCATENATE('Master List'!V403, " / ", 'Master List'!W403))</f>
        <v>General (Internal) Medicine / Gastroenterology</v>
      </c>
      <c r="S403" s="3" t="str">
        <f>'Master List'!X403</f>
        <v xml:space="preserve">Dr Sophie Henson </v>
      </c>
      <c r="T403" s="5" t="str">
        <f>IF('Master List'!AA403="", "", 'Master List'!AA403)</f>
        <v>Harbourside Health Centre</v>
      </c>
      <c r="U403" s="5" t="str">
        <f>IF(T403="", "", VLOOKUP(T403, 'CWM &amp; Location'!B:D, 3, FALSE))</f>
        <v>Swansea</v>
      </c>
      <c r="V403" s="5" t="str">
        <f>IF('Master List'!AB403="", "", 'Master List'!AB403)</f>
        <v>General Practice</v>
      </c>
      <c r="W403" s="5" t="str">
        <f>IF('Master List'!AC403="", "", 'Master List'!AC403)</f>
        <v>Supervisor to be confirmed</v>
      </c>
      <c r="X403" s="5" t="str">
        <f>IF('Master List'!AF403="", "Supervisor to be confirmed", 'Master List'!AF403)</f>
        <v>Dr Angharad Marks</v>
      </c>
      <c r="Y403" s="3" t="str">
        <f>'Master List'!AI403</f>
        <v>Morriston Hospital</v>
      </c>
      <c r="Z403" s="3" t="str">
        <f>VLOOKUP(Y403, 'CWM &amp; Location'!B:D, 3, FALSE)</f>
        <v>Swansea</v>
      </c>
      <c r="AA403" s="3" t="str">
        <f>IF('Master List'!AK403="", 'Master List'!AJ403, CONCATENATE('Master List'!AJ403, " / ", 'Master List'!AK403))</f>
        <v>Renal Medicine</v>
      </c>
      <c r="AB403" s="3" t="str">
        <f>'Master List'!AL403</f>
        <v>Dr Angharad Marks</v>
      </c>
      <c r="AC403" s="3" t="str">
        <f>'Master List'!AO403</f>
        <v>Morriston Hospital</v>
      </c>
      <c r="AD403" s="5" t="str">
        <f>VLOOKUP(AC403, 'CWM &amp; Location'!B:D, 3, FALSE)</f>
        <v>Swansea</v>
      </c>
      <c r="AE403" s="3" t="str">
        <f>IF('Master List'!AQ403="", 'Master List'!AP403, CONCATENATE('Master List'!AP403, " / ", 'Master List'!AQ403))</f>
        <v>Plastic Surgery</v>
      </c>
      <c r="AF403" s="3" t="str">
        <f>'Master List'!AR403</f>
        <v>Mr Jeremy Yarrow</v>
      </c>
      <c r="AG403" s="3" t="str">
        <f>'Master List'!AU403</f>
        <v>Morriston Hospital</v>
      </c>
      <c r="AH403" s="3" t="str">
        <f>VLOOKUP(AG403, 'CWM &amp; Location'!B:D, 3, FALSE)</f>
        <v>Swansea</v>
      </c>
      <c r="AI403" s="3" t="str">
        <f>IF('Master List'!AW403="", 'Master List'!AV403, CONCATENATE('Master List'!AV403, " / ", 'Master List'!AW403))</f>
        <v>Emergency Medicine</v>
      </c>
      <c r="AJ403" s="3" t="str">
        <f>'Master List'!AX403</f>
        <v>Dr Sue West-Jones</v>
      </c>
      <c r="AK403" s="5" t="str">
        <f>IF('Master List'!BA403="", "", 'Master List'!BA403)</f>
        <v/>
      </c>
      <c r="AL403" s="5" t="str">
        <f>IF(AK403="", "", VLOOKUP(AK403, 'CWM &amp; Location'!B:D, 3, FALSE))</f>
        <v/>
      </c>
      <c r="AM403" s="5" t="str">
        <f>IF('Master List'!BB403="", "", 'Master List'!BB403)</f>
        <v/>
      </c>
      <c r="AN403" s="5" t="str">
        <f>IF('Master List'!BC403="", "", 'Master List'!BC403)</f>
        <v/>
      </c>
    </row>
    <row r="404" spans="1:40" ht="29.25" customHeight="1" x14ac:dyDescent="0.25">
      <c r="A404" s="3" t="str">
        <f>'Master List'!A404</f>
        <v>LIFT</v>
      </c>
      <c r="B404" s="3" t="str">
        <f>'Master List'!D404</f>
        <v>LFP/7A4/135a</v>
      </c>
      <c r="C404" s="3" t="str">
        <f>'Master List'!E404</f>
        <v>WAL/FP/135a</v>
      </c>
      <c r="D404" s="4">
        <v>1</v>
      </c>
      <c r="E404" s="71" t="str">
        <f>CONCATENATE("F1: ",J404,", ",N404,", ",R404,IF(V404="","",", "),IF(V404="","",V404),IF(V404="",""," ("),IF(V404="","",'Master List'!B404),IF(V404="","",")")," | F2: ",AA404,", ",AE404,", ",AI404,IF(AM404="","",", "),IF(AM404="","",AM404),IF(AM404="",""," ("),IF(AM404="","",'Master List'!C404),IF(AM404="","",")"))</f>
        <v>F1: Paediatrics / Paediatric Surgery, General (Internal) Medicine / Endocrinology and Diabetes Mellitus, General Surgery / Hepato-Pancreatico-Biliary Surgery, Intensive Care Medicine (LIFT) | F2: General Surgery / Upper Gastro-Intestinal Surgery, Palliative Medicine, General (Internal) Medicine / Acute Medical Assessment Unit</v>
      </c>
      <c r="F404" s="5" t="str">
        <f>'Master List'!H404</f>
        <v>Cardiff &amp; Vale University Health Board</v>
      </c>
      <c r="G404" s="5" t="str">
        <f>'Master List'!F404</f>
        <v>Miss Eleanor Clare Carpenter</v>
      </c>
      <c r="H404" s="3" t="str">
        <f>'Master List'!I404</f>
        <v>University Hospital of Wales</v>
      </c>
      <c r="I404" s="3" t="str">
        <f>VLOOKUP(H404, 'CWM &amp; Location'!B:D, 3, FALSE)</f>
        <v>Cardiff</v>
      </c>
      <c r="J404" s="3" t="str">
        <f>IF('Master List'!K404="", 'Master List'!J404, CONCATENATE('Master List'!J404, " / ", 'Master List'!K404))</f>
        <v>Paediatrics / Paediatric Surgery</v>
      </c>
      <c r="K404" s="3" t="str">
        <f>'Master List'!L404</f>
        <v>Miss Eleanor Clare Carpenter</v>
      </c>
      <c r="L404" s="3" t="str">
        <f>'Master List'!O404</f>
        <v xml:space="preserve">University Hospital Llandough </v>
      </c>
      <c r="M404" s="3" t="str">
        <f>VLOOKUP(L404, 'CWM &amp; Location'!B:D, 3, FALSE)</f>
        <v>Penarth</v>
      </c>
      <c r="N404" s="3" t="str">
        <f>IF('Master List'!Q404="", 'Master List'!P404, CONCATENATE('Master List'!P404, " / ", 'Master List'!Q404))</f>
        <v>General (Internal) Medicine / Endocrinology and Diabetes Mellitus</v>
      </c>
      <c r="O404" s="3" t="str">
        <f>'Master List'!R404</f>
        <v xml:space="preserve">Dr Lindsay David George </v>
      </c>
      <c r="P404" s="3" t="str">
        <f>'Master List'!U404</f>
        <v>University Hospital of Wales</v>
      </c>
      <c r="Q404" s="3" t="str">
        <f>VLOOKUP(P404, 'CWM &amp; Location'!B:D, 3, FALSE)</f>
        <v>Cardiff</v>
      </c>
      <c r="R404" s="3" t="str">
        <f>IF('Master List'!W404="", 'Master List'!V404, CONCATENATE('Master List'!V404, " / ", 'Master List'!W404))</f>
        <v>General Surgery / Hepato-Pancreatico-Biliary Surgery</v>
      </c>
      <c r="S404" s="3" t="str">
        <f>'Master List'!X404</f>
        <v>Mrs Patricia Duncan</v>
      </c>
      <c r="T404" s="5" t="str">
        <f>IF('Master List'!AA404="", "", 'Master List'!AA404)</f>
        <v>University Hospital of Wales</v>
      </c>
      <c r="U404" s="5" t="str">
        <f>IF(T404="", "", VLOOKUP(T404, 'CWM &amp; Location'!B:D, 3, FALSE))</f>
        <v>Cardiff</v>
      </c>
      <c r="V404" s="5" t="str">
        <f>IF('Master List'!AB404="", "", 'Master List'!AB404)</f>
        <v>Intensive Care Medicine</v>
      </c>
      <c r="W404" s="5" t="str">
        <f>IF('Master List'!AC404="", "", 'Master List'!AC404)</f>
        <v>Dr Mark Raper</v>
      </c>
      <c r="X404" s="5" t="str">
        <f>IF('Master List'!AF404="", "Supervisor to be confirmed", 'Master List'!AF404)</f>
        <v>Mr Tarig Abdelrahman</v>
      </c>
      <c r="Y404" s="3" t="str">
        <f>'Master List'!AI404</f>
        <v>University Hospital of Wales</v>
      </c>
      <c r="Z404" s="3" t="str">
        <f>VLOOKUP(Y404, 'CWM &amp; Location'!B:D, 3, FALSE)</f>
        <v>Cardiff</v>
      </c>
      <c r="AA404" s="3" t="str">
        <f>IF('Master List'!AK404="", 'Master List'!AJ404, CONCATENATE('Master List'!AJ404, " / ", 'Master List'!AK404))</f>
        <v>General Surgery / Upper Gastro-Intestinal Surgery</v>
      </c>
      <c r="AB404" s="3" t="str">
        <f>'Master List'!AL404</f>
        <v>Mr Tarig Abdelrahman</v>
      </c>
      <c r="AC404" s="3" t="str">
        <f>'Master List'!AO404</f>
        <v>Marie Curie Hospice</v>
      </c>
      <c r="AD404" s="5" t="str">
        <f>VLOOKUP(AC404, 'CWM &amp; Location'!B:D, 3, FALSE)</f>
        <v>Penarth</v>
      </c>
      <c r="AE404" s="3" t="str">
        <f>IF('Master List'!AQ404="", 'Master List'!AP404, CONCATENATE('Master List'!AP404, " / ", 'Master List'!AQ404))</f>
        <v>Palliative Medicine</v>
      </c>
      <c r="AF404" s="3" t="str">
        <f>'Master List'!AR404</f>
        <v>Dr Siwan Seaman</v>
      </c>
      <c r="AG404" s="3" t="str">
        <f>'Master List'!AU404</f>
        <v>University Hospital of Wales</v>
      </c>
      <c r="AH404" s="3" t="str">
        <f>VLOOKUP(AG404, 'CWM &amp; Location'!B:D, 3, FALSE)</f>
        <v>Cardiff</v>
      </c>
      <c r="AI404" s="3" t="str">
        <f>IF('Master List'!AW404="", 'Master List'!AV404, CONCATENATE('Master List'!AV404, " / ", 'Master List'!AW404))</f>
        <v>General (Internal) Medicine / Acute Medical Assessment Unit</v>
      </c>
      <c r="AJ404" s="3" t="str">
        <f>'Master List'!AX404</f>
        <v>Dr Amlan Bhattacharya</v>
      </c>
      <c r="AK404" s="5" t="str">
        <f>IF('Master List'!BA404="", "", 'Master List'!BA404)</f>
        <v/>
      </c>
      <c r="AL404" s="5" t="str">
        <f>IF(AK404="", "", VLOOKUP(AK404, 'CWM &amp; Location'!B:D, 3, FALSE))</f>
        <v/>
      </c>
      <c r="AM404" s="5" t="str">
        <f>IF('Master List'!BB404="", "", 'Master List'!BB404)</f>
        <v/>
      </c>
      <c r="AN404" s="5" t="str">
        <f>IF('Master List'!BC404="", "", 'Master List'!BC404)</f>
        <v/>
      </c>
    </row>
    <row r="405" spans="1:40" ht="29.25" customHeight="1" x14ac:dyDescent="0.25">
      <c r="A405" s="3" t="str">
        <f>'Master List'!A405</f>
        <v>LIFT</v>
      </c>
      <c r="B405" s="3" t="str">
        <f>'Master List'!D405</f>
        <v>LFP/7A4/135b</v>
      </c>
      <c r="C405" s="3" t="str">
        <f>'Master List'!E405</f>
        <v>WAL/FP/135b</v>
      </c>
      <c r="D405" s="4">
        <v>1</v>
      </c>
      <c r="E405" s="71" t="str">
        <f>CONCATENATE("F1: ",J405,", ",N405,", ",R405,IF(V405="","",", "),IF(V405="","",V405),IF(V405="",""," ("),IF(V405="","",'Master List'!B405),IF(V405="","",")")," | F2: ",AA405,", ",AE405,", ",AI405,IF(AM405="","",", "),IF(AM405="","",AM405),IF(AM405="",""," ("),IF(AM405="","",'Master List'!C405),IF(AM405="","",")"))</f>
        <v>F1: General Surgery / Hepato-Pancreatico-Biliary Surgery, Paediatrics / Paediatric Surgery, General (Internal) Medicine / Endocrinology and Diabetes Mellitus, Psychiatry of Learning Disability (LIFT) | F2: General (Internal) Medicine / Acute Medical Assessment Unit, General Surgery / Upper Gastro-Intestinal Surgery, Palliative Medicine</v>
      </c>
      <c r="F405" s="5" t="str">
        <f>'Master List'!H405</f>
        <v>Cardiff &amp; Vale University Health Board</v>
      </c>
      <c r="G405" s="5" t="str">
        <f>'Master List'!F405</f>
        <v>Mrs Patricia Duncan</v>
      </c>
      <c r="H405" s="3" t="str">
        <f>'Master List'!I405</f>
        <v>University Hospital of Wales</v>
      </c>
      <c r="I405" s="3" t="str">
        <f>VLOOKUP(H405, 'CWM &amp; Location'!B:D, 3, FALSE)</f>
        <v>Cardiff</v>
      </c>
      <c r="J405" s="3" t="str">
        <f>IF('Master List'!K405="", 'Master List'!J405, CONCATENATE('Master List'!J405, " / ", 'Master List'!K405))</f>
        <v>General Surgery / Hepato-Pancreatico-Biliary Surgery</v>
      </c>
      <c r="K405" s="3" t="str">
        <f>'Master List'!L405</f>
        <v>Mrs Patricia Duncan</v>
      </c>
      <c r="L405" s="3" t="str">
        <f>'Master List'!O405</f>
        <v>University Hospital of Wales</v>
      </c>
      <c r="M405" s="3" t="str">
        <f>VLOOKUP(L405, 'CWM &amp; Location'!B:D, 3, FALSE)</f>
        <v>Cardiff</v>
      </c>
      <c r="N405" s="3" t="str">
        <f>IF('Master List'!Q405="", 'Master List'!P405, CONCATENATE('Master List'!P405, " / ", 'Master List'!Q405))</f>
        <v>Paediatrics / Paediatric Surgery</v>
      </c>
      <c r="O405" s="3" t="str">
        <f>'Master List'!R405</f>
        <v>Miss Eleanor Clare Carpenter</v>
      </c>
      <c r="P405" s="3" t="str">
        <f>'Master List'!U405</f>
        <v xml:space="preserve">University Hospital Llandough </v>
      </c>
      <c r="Q405" s="3" t="str">
        <f>VLOOKUP(P405, 'CWM &amp; Location'!B:D, 3, FALSE)</f>
        <v>Penarth</v>
      </c>
      <c r="R405" s="3" t="str">
        <f>IF('Master List'!W405="", 'Master List'!V405, CONCATENATE('Master List'!V405, " / ", 'Master List'!W405))</f>
        <v>General (Internal) Medicine / Endocrinology and Diabetes Mellitus</v>
      </c>
      <c r="S405" s="3" t="str">
        <f>'Master List'!X405</f>
        <v xml:space="preserve">Dr Lindsay David George </v>
      </c>
      <c r="T405" s="5" t="str">
        <f>IF('Master List'!AA405="", "", 'Master List'!AA405)</f>
        <v>Site To Be Confirmed</v>
      </c>
      <c r="U405" s="5" t="str">
        <f>IF(T405="", "", VLOOKUP(T405, 'CWM &amp; Location'!B:D, 3, FALSE))</f>
        <v>Site To Be Confirmed</v>
      </c>
      <c r="V405" s="5" t="str">
        <f>IF('Master List'!AB405="", "", 'Master List'!AB405)</f>
        <v>Psychiatry of Learning Disability</v>
      </c>
      <c r="W405" s="5" t="str">
        <f>IF('Master List'!AC405="", "", 'Master List'!AC405)</f>
        <v>Prof. Lance Watkins</v>
      </c>
      <c r="X405" s="5" t="str">
        <f>IF('Master List'!AF405="", "Supervisor to be confirmed", 'Master List'!AF405)</f>
        <v>Dr Amlan Bhattacharya</v>
      </c>
      <c r="Y405" s="3" t="str">
        <f>'Master List'!AI405</f>
        <v>University Hospital of Wales</v>
      </c>
      <c r="Z405" s="3" t="str">
        <f>VLOOKUP(Y405, 'CWM &amp; Location'!B:D, 3, FALSE)</f>
        <v>Cardiff</v>
      </c>
      <c r="AA405" s="3" t="str">
        <f>IF('Master List'!AK405="", 'Master List'!AJ405, CONCATENATE('Master List'!AJ405, " / ", 'Master List'!AK405))</f>
        <v>General (Internal) Medicine / Acute Medical Assessment Unit</v>
      </c>
      <c r="AB405" s="3" t="str">
        <f>'Master List'!AL405</f>
        <v>Dr Amlan Bhattacharya</v>
      </c>
      <c r="AC405" s="3" t="str">
        <f>'Master List'!AO405</f>
        <v>University Hospital of Wales</v>
      </c>
      <c r="AD405" s="5" t="str">
        <f>VLOOKUP(AC405, 'CWM &amp; Location'!B:D, 3, FALSE)</f>
        <v>Cardiff</v>
      </c>
      <c r="AE405" s="3" t="str">
        <f>IF('Master List'!AQ405="", 'Master List'!AP405, CONCATENATE('Master List'!AP405, " / ", 'Master List'!AQ405))</f>
        <v>General Surgery / Upper Gastro-Intestinal Surgery</v>
      </c>
      <c r="AF405" s="3" t="str">
        <f>'Master List'!AR405</f>
        <v>Mr Tarig Abdelrahman</v>
      </c>
      <c r="AG405" s="3" t="str">
        <f>'Master List'!AU405</f>
        <v>Marie Curie Hospice</v>
      </c>
      <c r="AH405" s="3" t="str">
        <f>VLOOKUP(AG405, 'CWM &amp; Location'!B:D, 3, FALSE)</f>
        <v>Penarth</v>
      </c>
      <c r="AI405" s="3" t="str">
        <f>IF('Master List'!AW405="", 'Master List'!AV405, CONCATENATE('Master List'!AV405, " / ", 'Master List'!AW405))</f>
        <v>Palliative Medicine</v>
      </c>
      <c r="AJ405" s="3" t="str">
        <f>'Master List'!AX405</f>
        <v>Dr Siwan Seaman</v>
      </c>
      <c r="AK405" s="5" t="str">
        <f>IF('Master List'!BA405="", "", 'Master List'!BA405)</f>
        <v/>
      </c>
      <c r="AL405" s="5" t="str">
        <f>IF(AK405="", "", VLOOKUP(AK405, 'CWM &amp; Location'!B:D, 3, FALSE))</f>
        <v/>
      </c>
      <c r="AM405" s="5" t="str">
        <f>IF('Master List'!BB405="", "", 'Master List'!BB405)</f>
        <v/>
      </c>
      <c r="AN405" s="5" t="str">
        <f>IF('Master List'!BC405="", "", 'Master List'!BC405)</f>
        <v/>
      </c>
    </row>
    <row r="406" spans="1:40" ht="29.25" customHeight="1" x14ac:dyDescent="0.25">
      <c r="A406" s="3" t="str">
        <f>'Master List'!A406</f>
        <v>LIFT</v>
      </c>
      <c r="B406" s="3" t="str">
        <f>'Master List'!D406</f>
        <v>LFP/7A4/135c</v>
      </c>
      <c r="C406" s="3" t="str">
        <f>'Master List'!E406</f>
        <v>WAL/FP/135c</v>
      </c>
      <c r="D406" s="4">
        <v>1</v>
      </c>
      <c r="E406" s="71" t="str">
        <f>CONCATENATE("F1: ",J406,", ",N406,", ",R406,IF(V406="","",", "),IF(V406="","",V406),IF(V406="",""," ("),IF(V406="","",'Master List'!B406),IF(V406="","",")")," | F2: ",AA406,", ",AE406,", ",AI406,IF(AM406="","",", "),IF(AM406="","",AM406),IF(AM406="",""," ("),IF(AM406="","",'Master List'!C406),IF(AM406="","",")"))</f>
        <v>F1: General (Internal) Medicine / Endocrinology and Diabetes Mellitus, General Surgery / Hepato-Pancreatico-Biliary Surgery, Paediatrics / Paediatric Surgery, General Practice (LIFT) | F2: Palliative Medicine, General (Internal) Medicine / Acute Medical Assessment Unit, General Surgery / Upper Gastro-Intestinal Surgery</v>
      </c>
      <c r="F406" s="5" t="str">
        <f>'Master List'!H406</f>
        <v>Cardiff &amp; Vale University Health Board</v>
      </c>
      <c r="G406" s="5" t="str">
        <f>'Master List'!F406</f>
        <v xml:space="preserve">Dr Lindsay David George </v>
      </c>
      <c r="H406" s="3" t="str">
        <f>'Master List'!I406</f>
        <v xml:space="preserve">University Hospital Llandough </v>
      </c>
      <c r="I406" s="3" t="str">
        <f>VLOOKUP(H406, 'CWM &amp; Location'!B:D, 3, FALSE)</f>
        <v>Penarth</v>
      </c>
      <c r="J406" s="3" t="str">
        <f>IF('Master List'!K406="", 'Master List'!J406, CONCATENATE('Master List'!J406, " / ", 'Master List'!K406))</f>
        <v>General (Internal) Medicine / Endocrinology and Diabetes Mellitus</v>
      </c>
      <c r="K406" s="3" t="str">
        <f>'Master List'!L406</f>
        <v xml:space="preserve">Dr Lindsay David George </v>
      </c>
      <c r="L406" s="3" t="str">
        <f>'Master List'!O406</f>
        <v>University Hospital of Wales</v>
      </c>
      <c r="M406" s="3" t="str">
        <f>VLOOKUP(L406, 'CWM &amp; Location'!B:D, 3, FALSE)</f>
        <v>Cardiff</v>
      </c>
      <c r="N406" s="3" t="str">
        <f>IF('Master List'!Q406="", 'Master List'!P406, CONCATENATE('Master List'!P406, " / ", 'Master List'!Q406))</f>
        <v>General Surgery / Hepato-Pancreatico-Biliary Surgery</v>
      </c>
      <c r="O406" s="3" t="str">
        <f>'Master List'!R406</f>
        <v>Mrs Patricia Duncan</v>
      </c>
      <c r="P406" s="3" t="str">
        <f>'Master List'!U406</f>
        <v>University Hospital of Wales</v>
      </c>
      <c r="Q406" s="3" t="str">
        <f>VLOOKUP(P406, 'CWM &amp; Location'!B:D, 3, FALSE)</f>
        <v>Cardiff</v>
      </c>
      <c r="R406" s="3" t="str">
        <f>IF('Master List'!W406="", 'Master List'!V406, CONCATENATE('Master List'!V406, " / ", 'Master List'!W406))</f>
        <v>Paediatrics / Paediatric Surgery</v>
      </c>
      <c r="S406" s="3" t="str">
        <f>'Master List'!X406</f>
        <v>Miss Eleanor Clare Carpenter</v>
      </c>
      <c r="T406" s="5" t="str">
        <f>IF('Master List'!AA406="", "", 'Master List'!AA406)</f>
        <v>Dinas Powys Medical Centre</v>
      </c>
      <c r="U406" s="5" t="str">
        <f>IF(T406="", "", VLOOKUP(T406, 'CWM &amp; Location'!B:D, 3, FALSE))</f>
        <v>Dinas Powys</v>
      </c>
      <c r="V406" s="5" t="str">
        <f>IF('Master List'!AB406="", "", 'Master List'!AB406)</f>
        <v>General Practice</v>
      </c>
      <c r="W406" s="5" t="str">
        <f>IF('Master List'!AC406="", "", 'Master List'!AC406)</f>
        <v>Dr Huw Reynolds</v>
      </c>
      <c r="X406" s="5" t="str">
        <f>IF('Master List'!AF406="", "Supervisor to be confirmed", 'Master List'!AF406)</f>
        <v>Dr Siwan Seaman</v>
      </c>
      <c r="Y406" s="3" t="str">
        <f>'Master List'!AI406</f>
        <v>Marie Curie Hospice</v>
      </c>
      <c r="Z406" s="3" t="str">
        <f>VLOOKUP(Y406, 'CWM &amp; Location'!B:D, 3, FALSE)</f>
        <v>Penarth</v>
      </c>
      <c r="AA406" s="3" t="str">
        <f>IF('Master List'!AK406="", 'Master List'!AJ406, CONCATENATE('Master List'!AJ406, " / ", 'Master List'!AK406))</f>
        <v>Palliative Medicine</v>
      </c>
      <c r="AB406" s="3" t="str">
        <f>'Master List'!AL406</f>
        <v>Dr Siwan Seaman</v>
      </c>
      <c r="AC406" s="3" t="str">
        <f>'Master List'!AO406</f>
        <v>University Hospital of Wales</v>
      </c>
      <c r="AD406" s="5" t="str">
        <f>VLOOKUP(AC406, 'CWM &amp; Location'!B:D, 3, FALSE)</f>
        <v>Cardiff</v>
      </c>
      <c r="AE406" s="3" t="str">
        <f>IF('Master List'!AQ406="", 'Master List'!AP406, CONCATENATE('Master List'!AP406, " / ", 'Master List'!AQ406))</f>
        <v>General (Internal) Medicine / Acute Medical Assessment Unit</v>
      </c>
      <c r="AF406" s="3" t="str">
        <f>'Master List'!AR406</f>
        <v>Dr Amlan Bhattacharya</v>
      </c>
      <c r="AG406" s="3" t="str">
        <f>'Master List'!AU406</f>
        <v>University Hospital of Wales</v>
      </c>
      <c r="AH406" s="3" t="str">
        <f>VLOOKUP(AG406, 'CWM &amp; Location'!B:D, 3, FALSE)</f>
        <v>Cardiff</v>
      </c>
      <c r="AI406" s="3" t="str">
        <f>IF('Master List'!AW406="", 'Master List'!AV406, CONCATENATE('Master List'!AV406, " / ", 'Master List'!AW406))</f>
        <v>General Surgery / Upper Gastro-Intestinal Surgery</v>
      </c>
      <c r="AJ406" s="3" t="str">
        <f>'Master List'!AX406</f>
        <v>Mr Tarig Abdelrahman</v>
      </c>
      <c r="AK406" s="5" t="str">
        <f>IF('Master List'!BA406="", "", 'Master List'!BA406)</f>
        <v/>
      </c>
      <c r="AL406" s="5" t="str">
        <f>IF(AK406="", "", VLOOKUP(AK406, 'CWM &amp; Location'!B:D, 3, FALSE))</f>
        <v/>
      </c>
      <c r="AM406" s="5" t="str">
        <f>IF('Master List'!BB406="", "", 'Master List'!BB406)</f>
        <v/>
      </c>
      <c r="AN406" s="5" t="str">
        <f>IF('Master List'!BC406="", "", 'Master List'!BC406)</f>
        <v/>
      </c>
    </row>
    <row r="407" spans="1:40" ht="29.25" customHeight="1" x14ac:dyDescent="0.25">
      <c r="A407" s="3" t="str">
        <f>'Master List'!A407</f>
        <v>LIFT</v>
      </c>
      <c r="B407" s="3" t="str">
        <f>'Master List'!D407</f>
        <v>LFP/7A5W/136a</v>
      </c>
      <c r="C407" s="3" t="str">
        <f>'Master List'!E407</f>
        <v>WAL/FP/136a</v>
      </c>
      <c r="D407" s="4">
        <v>1</v>
      </c>
      <c r="E407" s="71" t="str">
        <f>CONCATENATE("F1: ",J407,", ",N407,", ",R407,IF(V407="","",", "),IF(V407="","",V407),IF(V407="",""," ("),IF(V407="","",'Master List'!B407),IF(V407="","",")")," | F2: ",AA407,", ",AE407,", ",AI407,IF(AM407="","",", "),IF(AM407="","",AM407),IF(AM407="",""," ("),IF(AM407="","",'Master List'!C407),IF(AM407="","",")"))</f>
        <v>F1: Acute Internal Medicine, General Surgery, Old Age Psychiatry, Anaesthetics (LIFT) | F2: General (Internal) Medicine / Respiratory Medicine, General Practice, Paediatrics</v>
      </c>
      <c r="F407" s="5" t="str">
        <f>'Master List'!H407</f>
        <v>Cwm Taf Morgannwg Local University Health Board</v>
      </c>
      <c r="G407" s="5" t="str">
        <f>'Master List'!F407</f>
        <v xml:space="preserve">Dr John Hounsell </v>
      </c>
      <c r="H407" s="3" t="str">
        <f>'Master List'!I407</f>
        <v>Princess of Wales Hospital</v>
      </c>
      <c r="I407" s="3" t="str">
        <f>VLOOKUP(H407, 'CWM &amp; Location'!B:D, 3, FALSE)</f>
        <v>Bridgend</v>
      </c>
      <c r="J407" s="3" t="str">
        <f>IF('Master List'!K407="", 'Master List'!J407, CONCATENATE('Master List'!J407, " / ", 'Master List'!K407))</f>
        <v>Acute Internal Medicine</v>
      </c>
      <c r="K407" s="3" t="str">
        <f>'Master List'!L407</f>
        <v xml:space="preserve">Dr John Hounsell </v>
      </c>
      <c r="L407" s="3" t="str">
        <f>'Master List'!O407</f>
        <v>Princess of Wales Hospital</v>
      </c>
      <c r="M407" s="3" t="str">
        <f>VLOOKUP(L407, 'CWM &amp; Location'!B:D, 3, FALSE)</f>
        <v>Bridgend</v>
      </c>
      <c r="N407" s="3" t="str">
        <f>IF('Master List'!Q407="", 'Master List'!P407, CONCATENATE('Master List'!P407, " / ", 'Master List'!Q407))</f>
        <v>General Surgery</v>
      </c>
      <c r="O407" s="3" t="str">
        <f>'Master List'!R407</f>
        <v>Ms Joy Singh</v>
      </c>
      <c r="P407" s="3" t="str">
        <f>'Master List'!U407</f>
        <v>Princess of Wales Hospital</v>
      </c>
      <c r="Q407" s="3" t="str">
        <f>VLOOKUP(P407, 'CWM &amp; Location'!B:D, 3, FALSE)</f>
        <v>Bridgend</v>
      </c>
      <c r="R407" s="3" t="str">
        <f>IF('Master List'!W407="", 'Master List'!V407, CONCATENATE('Master List'!V407, " / ", 'Master List'!W407))</f>
        <v>Old Age Psychiatry</v>
      </c>
      <c r="S407" s="3" t="str">
        <f>'Master List'!X407</f>
        <v>Dr Timothy Chan</v>
      </c>
      <c r="T407" s="5" t="str">
        <f>IF('Master List'!AA407="", "", 'Master List'!AA407)</f>
        <v>Princess of Wales Hospital</v>
      </c>
      <c r="U407" s="5" t="str">
        <f>IF(T407="", "", VLOOKUP(T407, 'CWM &amp; Location'!B:D, 3, FALSE))</f>
        <v>Bridgend</v>
      </c>
      <c r="V407" s="5" t="str">
        <f>IF('Master List'!AB407="", "", 'Master List'!AB407)</f>
        <v>Anaesthetics</v>
      </c>
      <c r="W407" s="5" t="str">
        <f>IF('Master List'!AC407="", "", 'Master List'!AC407)</f>
        <v>Dr Anthony Funnell</v>
      </c>
      <c r="X407" s="5" t="str">
        <f>IF('Master List'!AF407="", "Supervisor to be confirmed", 'Master List'!AF407)</f>
        <v>Dr Jacqueline Woolley</v>
      </c>
      <c r="Y407" s="3" t="str">
        <f>'Master List'!AI407</f>
        <v>Princess of Wales Hospital</v>
      </c>
      <c r="Z407" s="3" t="str">
        <f>VLOOKUP(Y407, 'CWM &amp; Location'!B:D, 3, FALSE)</f>
        <v>Bridgend</v>
      </c>
      <c r="AA407" s="3" t="str">
        <f>IF('Master List'!AK407="", 'Master List'!AJ407, CONCATENATE('Master List'!AJ407, " / ", 'Master List'!AK407))</f>
        <v>General (Internal) Medicine / Respiratory Medicine</v>
      </c>
      <c r="AB407" s="3" t="str">
        <f>'Master List'!AL407</f>
        <v>Dr Jacqueline Woolley</v>
      </c>
      <c r="AC407" s="3" t="str">
        <f>'Master List'!AO407</f>
        <v>Oak Tree Surgery</v>
      </c>
      <c r="AD407" s="5" t="str">
        <f>VLOOKUP(AC407, 'CWM &amp; Location'!B:D, 3, FALSE)</f>
        <v>Bridgend</v>
      </c>
      <c r="AE407" s="3" t="str">
        <f>IF('Master List'!AQ407="", 'Master List'!AP407, CONCATENATE('Master List'!AP407, " / ", 'Master List'!AQ407))</f>
        <v>General Practice</v>
      </c>
      <c r="AF407" s="3" t="str">
        <f>'Master List'!AR407</f>
        <v>Dr Jan Kletta</v>
      </c>
      <c r="AG407" s="3" t="str">
        <f>'Master List'!AU407</f>
        <v>Princess of Wales Hospital</v>
      </c>
      <c r="AH407" s="3" t="str">
        <f>VLOOKUP(AG407, 'CWM &amp; Location'!B:D, 3, FALSE)</f>
        <v>Bridgend</v>
      </c>
      <c r="AI407" s="3" t="str">
        <f>IF('Master List'!AW407="", 'Master List'!AV407, CONCATENATE('Master List'!AV407, " / ", 'Master List'!AW407))</f>
        <v>Paediatrics</v>
      </c>
      <c r="AJ407" s="3" t="str">
        <f>'Master List'!AX407</f>
        <v>Dr Torsten Hildebrandt</v>
      </c>
      <c r="AK407" s="5" t="str">
        <f>IF('Master List'!BA407="", "", 'Master List'!BA407)</f>
        <v/>
      </c>
      <c r="AL407" s="5" t="str">
        <f>IF(AK407="", "", VLOOKUP(AK407, 'CWM &amp; Location'!B:D, 3, FALSE))</f>
        <v/>
      </c>
      <c r="AM407" s="5" t="str">
        <f>IF('Master List'!BB407="", "", 'Master List'!BB407)</f>
        <v/>
      </c>
      <c r="AN407" s="5" t="str">
        <f>IF('Master List'!BC407="", "", 'Master List'!BC407)</f>
        <v/>
      </c>
    </row>
    <row r="408" spans="1:40" ht="29.25" customHeight="1" x14ac:dyDescent="0.25">
      <c r="A408" s="3" t="str">
        <f>'Master List'!A408</f>
        <v>LIFT</v>
      </c>
      <c r="B408" s="3" t="str">
        <f>'Master List'!D408</f>
        <v>LFP/7A5W/136b</v>
      </c>
      <c r="C408" s="3" t="str">
        <f>'Master List'!E408</f>
        <v>WAL/FP/136b</v>
      </c>
      <c r="D408" s="4">
        <v>1</v>
      </c>
      <c r="E408" s="71" t="str">
        <f>CONCATENATE("F1: ",J408,", ",N408,", ",R408,IF(V408="","",", "),IF(V408="","",V408),IF(V408="",""," ("),IF(V408="","",'Master List'!B408),IF(V408="","",")")," | F2: ",AA408,", ",AE408,", ",AI408,IF(AM408="","",", "),IF(AM408="","",AM408),IF(AM408="",""," ("),IF(AM408="","",'Master List'!C408),IF(AM408="","",")"))</f>
        <v>F1: Old Age Psychiatry, Acute Internal Medicine, General Surgery, Anaesthetics (LIFT) | F2: Paediatrics, General (Internal) Medicine / Respiratory Medicine, General Practice</v>
      </c>
      <c r="F408" s="5" t="str">
        <f>'Master List'!H408</f>
        <v>Cwm Taf Morgannwg Local University Health Board</v>
      </c>
      <c r="G408" s="5" t="str">
        <f>'Master List'!F408</f>
        <v>Dr Timothy Chan</v>
      </c>
      <c r="H408" s="3" t="str">
        <f>'Master List'!I408</f>
        <v>Princess of Wales Hospital</v>
      </c>
      <c r="I408" s="3" t="str">
        <f>VLOOKUP(H408, 'CWM &amp; Location'!B:D, 3, FALSE)</f>
        <v>Bridgend</v>
      </c>
      <c r="J408" s="3" t="str">
        <f>IF('Master List'!K408="", 'Master List'!J408, CONCATENATE('Master List'!J408, " / ", 'Master List'!K408))</f>
        <v>Old Age Psychiatry</v>
      </c>
      <c r="K408" s="3" t="str">
        <f>'Master List'!L408</f>
        <v>Dr Timothy Chan</v>
      </c>
      <c r="L408" s="3" t="str">
        <f>'Master List'!O408</f>
        <v>Princess of Wales Hospital</v>
      </c>
      <c r="M408" s="3" t="str">
        <f>VLOOKUP(L408, 'CWM &amp; Location'!B:D, 3, FALSE)</f>
        <v>Bridgend</v>
      </c>
      <c r="N408" s="3" t="str">
        <f>IF('Master List'!Q408="", 'Master List'!P408, CONCATENATE('Master List'!P408, " / ", 'Master List'!Q408))</f>
        <v>Acute Internal Medicine</v>
      </c>
      <c r="O408" s="3" t="str">
        <f>'Master List'!R408</f>
        <v xml:space="preserve">Dr John Hounsell </v>
      </c>
      <c r="P408" s="3" t="str">
        <f>'Master List'!U408</f>
        <v>Princess of Wales Hospital</v>
      </c>
      <c r="Q408" s="3" t="str">
        <f>VLOOKUP(P408, 'CWM &amp; Location'!B:D, 3, FALSE)</f>
        <v>Bridgend</v>
      </c>
      <c r="R408" s="3" t="str">
        <f>IF('Master List'!W408="", 'Master List'!V408, CONCATENATE('Master List'!V408, " / ", 'Master List'!W408))</f>
        <v>General Surgery</v>
      </c>
      <c r="S408" s="3" t="str">
        <f>'Master List'!X408</f>
        <v>Ms Joy Singh</v>
      </c>
      <c r="T408" s="5" t="str">
        <f>IF('Master List'!AA408="", "", 'Master List'!AA408)</f>
        <v>Princess of Wales Hospital</v>
      </c>
      <c r="U408" s="5" t="str">
        <f>IF(T408="", "", VLOOKUP(T408, 'CWM &amp; Location'!B:D, 3, FALSE))</f>
        <v>Bridgend</v>
      </c>
      <c r="V408" s="5" t="str">
        <f>IF('Master List'!AB408="", "", 'Master List'!AB408)</f>
        <v>Anaesthetics</v>
      </c>
      <c r="W408" s="5" t="str">
        <f>IF('Master List'!AC408="", "", 'Master List'!AC408)</f>
        <v>Dr Anthony Funnell</v>
      </c>
      <c r="X408" s="5" t="str">
        <f>IF('Master List'!AF408="", "Supervisor to be confirmed", 'Master List'!AF408)</f>
        <v>Dr Torsten Hildebrandt</v>
      </c>
      <c r="Y408" s="3" t="str">
        <f>'Master List'!AI408</f>
        <v>Princess of Wales Hospital</v>
      </c>
      <c r="Z408" s="3" t="str">
        <f>VLOOKUP(Y408, 'CWM &amp; Location'!B:D, 3, FALSE)</f>
        <v>Bridgend</v>
      </c>
      <c r="AA408" s="3" t="str">
        <f>IF('Master List'!AK408="", 'Master List'!AJ408, CONCATENATE('Master List'!AJ408, " / ", 'Master List'!AK408))</f>
        <v>Paediatrics</v>
      </c>
      <c r="AB408" s="3" t="str">
        <f>'Master List'!AL408</f>
        <v>Dr Torsten Hildebrandt</v>
      </c>
      <c r="AC408" s="3" t="str">
        <f>'Master List'!AO408</f>
        <v>Princess of Wales Hospital</v>
      </c>
      <c r="AD408" s="5" t="str">
        <f>VLOOKUP(AC408, 'CWM &amp; Location'!B:D, 3, FALSE)</f>
        <v>Bridgend</v>
      </c>
      <c r="AE408" s="3" t="str">
        <f>IF('Master List'!AQ408="", 'Master List'!AP408, CONCATENATE('Master List'!AP408, " / ", 'Master List'!AQ408))</f>
        <v>General (Internal) Medicine / Respiratory Medicine</v>
      </c>
      <c r="AF408" s="3" t="str">
        <f>'Master List'!AR408</f>
        <v>Dr Jacqueline Woolley</v>
      </c>
      <c r="AG408" s="3" t="str">
        <f>'Master List'!AU408</f>
        <v>Oak Tree Surgery</v>
      </c>
      <c r="AH408" s="3" t="str">
        <f>VLOOKUP(AG408, 'CWM &amp; Location'!B:D, 3, FALSE)</f>
        <v>Bridgend</v>
      </c>
      <c r="AI408" s="3" t="str">
        <f>IF('Master List'!AW408="", 'Master List'!AV408, CONCATENATE('Master List'!AV408, " / ", 'Master List'!AW408))</f>
        <v>General Practice</v>
      </c>
      <c r="AJ408" s="3" t="str">
        <f>'Master List'!AX408</f>
        <v>Dr Jan Kletta</v>
      </c>
      <c r="AK408" s="5" t="str">
        <f>IF('Master List'!BA408="", "", 'Master List'!BA408)</f>
        <v/>
      </c>
      <c r="AL408" s="5" t="str">
        <f>IF(AK408="", "", VLOOKUP(AK408, 'CWM &amp; Location'!B:D, 3, FALSE))</f>
        <v/>
      </c>
      <c r="AM408" s="5" t="str">
        <f>IF('Master List'!BB408="", "", 'Master List'!BB408)</f>
        <v/>
      </c>
      <c r="AN408" s="5" t="str">
        <f>IF('Master List'!BC408="", "", 'Master List'!BC408)</f>
        <v/>
      </c>
    </row>
    <row r="409" spans="1:40" ht="29.25" customHeight="1" x14ac:dyDescent="0.25">
      <c r="A409" s="3" t="str">
        <f>'Master List'!A409</f>
        <v>LIFT</v>
      </c>
      <c r="B409" s="3" t="str">
        <f>'Master List'!D409</f>
        <v>LFP/7A5W/136c</v>
      </c>
      <c r="C409" s="3" t="str">
        <f>'Master List'!E409</f>
        <v>WAL/FP/136c</v>
      </c>
      <c r="D409" s="4">
        <v>1</v>
      </c>
      <c r="E409" s="71" t="str">
        <f>CONCATENATE("F1: ",J409,", ",N409,", ",R409,IF(V409="","",", "),IF(V409="","",V409),IF(V409="",""," ("),IF(V409="","",'Master List'!B409),IF(V409="","",")")," | F2: ",AA409,", ",AE409,", ",AI409,IF(AM409="","",", "),IF(AM409="","",AM409),IF(AM409="",""," ("),IF(AM409="","",'Master List'!C409),IF(AM409="","",")"))</f>
        <v>F1: General Surgery, Old Age Psychiatry, Acute Internal Medicine, Anaesthetics (LIFT) | F2: General Practice, Paediatrics, General (Internal) Medicine / Respiratory Medicine</v>
      </c>
      <c r="F409" s="5" t="str">
        <f>'Master List'!H409</f>
        <v>Cwm Taf Morgannwg Local University Health Board</v>
      </c>
      <c r="G409" s="5" t="str">
        <f>'Master List'!F409</f>
        <v>Ms Joy Singh</v>
      </c>
      <c r="H409" s="3" t="str">
        <f>'Master List'!I409</f>
        <v>Princess of Wales Hospital</v>
      </c>
      <c r="I409" s="3" t="str">
        <f>VLOOKUP(H409, 'CWM &amp; Location'!B:D, 3, FALSE)</f>
        <v>Bridgend</v>
      </c>
      <c r="J409" s="3" t="str">
        <f>IF('Master List'!K409="", 'Master List'!J409, CONCATENATE('Master List'!J409, " / ", 'Master List'!K409))</f>
        <v>General Surgery</v>
      </c>
      <c r="K409" s="3" t="str">
        <f>'Master List'!L409</f>
        <v>Ms Joy Singh</v>
      </c>
      <c r="L409" s="3" t="str">
        <f>'Master List'!O409</f>
        <v>Princess of Wales Hospital</v>
      </c>
      <c r="M409" s="3" t="str">
        <f>VLOOKUP(L409, 'CWM &amp; Location'!B:D, 3, FALSE)</f>
        <v>Bridgend</v>
      </c>
      <c r="N409" s="3" t="str">
        <f>IF('Master List'!Q409="", 'Master List'!P409, CONCATENATE('Master List'!P409, " / ", 'Master List'!Q409))</f>
        <v>Old Age Psychiatry</v>
      </c>
      <c r="O409" s="3" t="str">
        <f>'Master List'!R409</f>
        <v>Dr Timothy Chan</v>
      </c>
      <c r="P409" s="3" t="str">
        <f>'Master List'!U409</f>
        <v>Princess of Wales Hospital</v>
      </c>
      <c r="Q409" s="3" t="str">
        <f>VLOOKUP(P409, 'CWM &amp; Location'!B:D, 3, FALSE)</f>
        <v>Bridgend</v>
      </c>
      <c r="R409" s="3" t="str">
        <f>IF('Master List'!W409="", 'Master List'!V409, CONCATENATE('Master List'!V409, " / ", 'Master List'!W409))</f>
        <v>Acute Internal Medicine</v>
      </c>
      <c r="S409" s="3" t="str">
        <f>'Master List'!X409</f>
        <v xml:space="preserve">Dr John Hounsell </v>
      </c>
      <c r="T409" s="5" t="str">
        <f>IF('Master List'!AA409="", "", 'Master List'!AA409)</f>
        <v>Princess of Wales Hospital</v>
      </c>
      <c r="U409" s="5" t="str">
        <f>IF(T409="", "", VLOOKUP(T409, 'CWM &amp; Location'!B:D, 3, FALSE))</f>
        <v>Bridgend</v>
      </c>
      <c r="V409" s="5" t="str">
        <f>IF('Master List'!AB409="", "", 'Master List'!AB409)</f>
        <v>Anaesthetics</v>
      </c>
      <c r="W409" s="5" t="str">
        <f>IF('Master List'!AC409="", "", 'Master List'!AC409)</f>
        <v>Dr Anthony Funnell</v>
      </c>
      <c r="X409" s="5" t="str">
        <f>IF('Master List'!AF409="", "Supervisor to be confirmed", 'Master List'!AF409)</f>
        <v>Dr Jan Kletta</v>
      </c>
      <c r="Y409" s="3" t="str">
        <f>'Master List'!AI409</f>
        <v>Oak Tree Surgery</v>
      </c>
      <c r="Z409" s="3" t="str">
        <f>VLOOKUP(Y409, 'CWM &amp; Location'!B:D, 3, FALSE)</f>
        <v>Bridgend</v>
      </c>
      <c r="AA409" s="3" t="str">
        <f>IF('Master List'!AK409="", 'Master List'!AJ409, CONCATENATE('Master List'!AJ409, " / ", 'Master List'!AK409))</f>
        <v>General Practice</v>
      </c>
      <c r="AB409" s="3" t="str">
        <f>'Master List'!AL409</f>
        <v>Dr Jan Kletta</v>
      </c>
      <c r="AC409" s="3" t="str">
        <f>'Master List'!AO409</f>
        <v>Princess of Wales Hospital</v>
      </c>
      <c r="AD409" s="5" t="str">
        <f>VLOOKUP(AC409, 'CWM &amp; Location'!B:D, 3, FALSE)</f>
        <v>Bridgend</v>
      </c>
      <c r="AE409" s="3" t="str">
        <f>IF('Master List'!AQ409="", 'Master List'!AP409, CONCATENATE('Master List'!AP409, " / ", 'Master List'!AQ409))</f>
        <v>Paediatrics</v>
      </c>
      <c r="AF409" s="3" t="str">
        <f>'Master List'!AR409</f>
        <v>Dr Torsten Hildebrandt</v>
      </c>
      <c r="AG409" s="3" t="str">
        <f>'Master List'!AU409</f>
        <v>Princess of Wales Hospital</v>
      </c>
      <c r="AH409" s="3" t="str">
        <f>VLOOKUP(AG409, 'CWM &amp; Location'!B:D, 3, FALSE)</f>
        <v>Bridgend</v>
      </c>
      <c r="AI409" s="3" t="str">
        <f>IF('Master List'!AW409="", 'Master List'!AV409, CONCATENATE('Master List'!AV409, " / ", 'Master List'!AW409))</f>
        <v>General (Internal) Medicine / Respiratory Medicine</v>
      </c>
      <c r="AJ409" s="3" t="str">
        <f>'Master List'!AX409</f>
        <v>Dr Jacqueline Woolley</v>
      </c>
      <c r="AK409" s="5" t="str">
        <f>IF('Master List'!BA409="", "", 'Master List'!BA409)</f>
        <v/>
      </c>
      <c r="AL409" s="5" t="str">
        <f>IF(AK409="", "", VLOOKUP(AK409, 'CWM &amp; Location'!B:D, 3, FALSE))</f>
        <v/>
      </c>
      <c r="AM409" s="5" t="str">
        <f>IF('Master List'!BB409="", "", 'Master List'!BB409)</f>
        <v/>
      </c>
      <c r="AN409" s="5" t="str">
        <f>IF('Master List'!BC409="", "", 'Master List'!BC409)</f>
        <v/>
      </c>
    </row>
    <row r="410" spans="1:40" ht="29.25" customHeight="1" x14ac:dyDescent="0.25">
      <c r="A410" s="3" t="str">
        <f>'Master List'!A410</f>
        <v>LIFT</v>
      </c>
      <c r="B410" s="3" t="str">
        <f>'Master List'!D410</f>
        <v>LFP/7A6/137a</v>
      </c>
      <c r="C410" s="3" t="str">
        <f>'Master List'!E410</f>
        <v>WAL/FP/137a</v>
      </c>
      <c r="D410" s="4">
        <v>1</v>
      </c>
      <c r="E410" s="71" t="str">
        <f>CONCATENATE("F1: ",J410,", ",N410,", ",R410,IF(V410="","",", "),IF(V410="","",V410),IF(V410="",""," ("),IF(V410="","",'Master List'!B410),IF(V410="","",")")," | F2: ",AA410,", ",AE410,", ",AI410,IF(AM410="","",", "),IF(AM410="","",AM410),IF(AM410="",""," ("),IF(AM410="","",'Master List'!C410),IF(AM410="","",")"))</f>
        <v>F1: Geriatric Medicine / Orthogeriatrics, General (Internal) Medicine / Cardiology, General Surgery, Palliative Medicine (LIFT) | F2: Paediatrics, General (Internal) Medicine / Geriatric Medicine, Acute Internal Medicine</v>
      </c>
      <c r="F410" s="5" t="str">
        <f>'Master List'!H410</f>
        <v>Aneurin Bevan University Health Board</v>
      </c>
      <c r="G410" s="5" t="str">
        <f>'Master List'!F410</f>
        <v>Dr Allen Wilson</v>
      </c>
      <c r="H410" s="3" t="str">
        <f>'Master List'!I410</f>
        <v>Royal Gwent Hospital</v>
      </c>
      <c r="I410" s="3" t="str">
        <f>VLOOKUP(H410, 'CWM &amp; Location'!B:D, 3, FALSE)</f>
        <v>Newport</v>
      </c>
      <c r="J410" s="3" t="str">
        <f>IF('Master List'!K410="", 'Master List'!J410, CONCATENATE('Master List'!J410, " / ", 'Master List'!K410))</f>
        <v>Geriatric Medicine / Orthogeriatrics</v>
      </c>
      <c r="K410" s="3" t="str">
        <f>'Master List'!L410</f>
        <v>Dr Allen Wilson</v>
      </c>
      <c r="L410" s="3" t="str">
        <f>'Master List'!O410</f>
        <v xml:space="preserve">The Grange University Hospital </v>
      </c>
      <c r="M410" s="3" t="str">
        <f>VLOOKUP(L410, 'CWM &amp; Location'!B:D, 3, FALSE)</f>
        <v>Cwmbran</v>
      </c>
      <c r="N410" s="3" t="str">
        <f>IF('Master List'!Q410="", 'Master List'!P410, CONCATENATE('Master List'!P410, " / ", 'Master List'!Q410))</f>
        <v>General (Internal) Medicine / Cardiology</v>
      </c>
      <c r="O410" s="3" t="str">
        <f>'Master List'!R410</f>
        <v>Dr Freya Lodge</v>
      </c>
      <c r="P410" s="3" t="str">
        <f>'Master List'!U410</f>
        <v>The Grange University Hospital / Royal Gwent Hospital</v>
      </c>
      <c r="Q410" s="3" t="str">
        <f>VLOOKUP(P410, 'CWM &amp; Location'!B:D, 3, FALSE)</f>
        <v>Cwmbran / Newport</v>
      </c>
      <c r="R410" s="3" t="str">
        <f>IF('Master List'!W410="", 'Master List'!V410, CONCATENATE('Master List'!V410, " / ", 'Master List'!W410))</f>
        <v>General Surgery</v>
      </c>
      <c r="S410" s="3" t="str">
        <f>'Master List'!X410</f>
        <v>Mr Krishnamurthy Somasekar</v>
      </c>
      <c r="T410" s="5" t="str">
        <f>IF('Master List'!AA410="", "", 'Master List'!AA410)</f>
        <v>The Grange University Hospital / The Hospice of the Valleys</v>
      </c>
      <c r="U410" s="5" t="str">
        <f>IF(T410="", "", VLOOKUP(T410, 'CWM &amp; Location'!B:D, 3, FALSE))</f>
        <v>Cwmbran / Ebbw Vale</v>
      </c>
      <c r="V410" s="5" t="str">
        <f>IF('Master List'!AB410="", "", 'Master List'!AB410)</f>
        <v>Palliative Medicine</v>
      </c>
      <c r="W410" s="5" t="str">
        <f>IF('Master List'!AC410="", "", 'Master List'!AC410)</f>
        <v>Dr Aiofe Gleeson</v>
      </c>
      <c r="X410" s="5" t="str">
        <f>IF('Master List'!AF410="", "Supervisor to be confirmed", 'Master List'!AF410)</f>
        <v>Dr Rachel Bebb</v>
      </c>
      <c r="Y410" s="3" t="str">
        <f>'Master List'!AI410</f>
        <v xml:space="preserve">The Grange University Hospital </v>
      </c>
      <c r="Z410" s="3" t="str">
        <f>VLOOKUP(Y410, 'CWM &amp; Location'!B:D, 3, FALSE)</f>
        <v>Cwmbran</v>
      </c>
      <c r="AA410" s="3" t="str">
        <f>IF('Master List'!AK410="", 'Master List'!AJ410, CONCATENATE('Master List'!AJ410, " / ", 'Master List'!AK410))</f>
        <v>Paediatrics</v>
      </c>
      <c r="AB410" s="3" t="str">
        <f>'Master List'!AL410</f>
        <v>Dr Rachel Bebb</v>
      </c>
      <c r="AC410" s="3" t="str">
        <f>'Master List'!AO410</f>
        <v>Ysbyty Ystrad Fawr</v>
      </c>
      <c r="AD410" s="5" t="str">
        <f>VLOOKUP(AC410, 'CWM &amp; Location'!B:D, 3, FALSE)</f>
        <v>Ystrad Mynach</v>
      </c>
      <c r="AE410" s="3" t="str">
        <f>IF('Master List'!AQ410="", 'Master List'!AP410, CONCATENATE('Master List'!AP410, " / ", 'Master List'!AQ410))</f>
        <v>General (Internal) Medicine / Geriatric Medicine</v>
      </c>
      <c r="AF410" s="3" t="str">
        <f>'Master List'!AR410</f>
        <v>Dr Zahid Subhan</v>
      </c>
      <c r="AG410" s="3" t="str">
        <f>'Master List'!AU410</f>
        <v xml:space="preserve">The Grange University Hospital </v>
      </c>
      <c r="AH410" s="3" t="str">
        <f>VLOOKUP(AG410, 'CWM &amp; Location'!B:D, 3, FALSE)</f>
        <v>Cwmbran</v>
      </c>
      <c r="AI410" s="3" t="str">
        <f>IF('Master List'!AW410="", 'Master List'!AV410, CONCATENATE('Master List'!AV410, " / ", 'Master List'!AW410))</f>
        <v>Acute Internal Medicine</v>
      </c>
      <c r="AJ410" s="3" t="str">
        <f>'Master List'!AX410</f>
        <v>Dr Haris Saleem</v>
      </c>
      <c r="AK410" s="5" t="str">
        <f>IF('Master List'!BA410="", "", 'Master List'!BA410)</f>
        <v/>
      </c>
      <c r="AL410" s="5" t="str">
        <f>IF(AK410="", "", VLOOKUP(AK410, 'CWM &amp; Location'!B:D, 3, FALSE))</f>
        <v/>
      </c>
      <c r="AM410" s="5" t="str">
        <f>IF('Master List'!BB410="", "", 'Master List'!BB410)</f>
        <v/>
      </c>
      <c r="AN410" s="5" t="str">
        <f>IF('Master List'!BC410="", "", 'Master List'!BC410)</f>
        <v/>
      </c>
    </row>
    <row r="411" spans="1:40" ht="29.25" customHeight="1" x14ac:dyDescent="0.25">
      <c r="A411" s="3" t="str">
        <f>'Master List'!A411</f>
        <v>LIFT</v>
      </c>
      <c r="B411" s="3" t="str">
        <f>'Master List'!D411</f>
        <v>LFP/7A6/137b</v>
      </c>
      <c r="C411" s="3" t="str">
        <f>'Master List'!E411</f>
        <v>WAL/FP/137b</v>
      </c>
      <c r="D411" s="4">
        <v>1</v>
      </c>
      <c r="E411" s="71" t="str">
        <f>CONCATENATE("F1: ",J411,", ",N411,", ",R411,IF(V411="","",", "),IF(V411="","",V411),IF(V411="",""," ("),IF(V411="","",'Master List'!B411),IF(V411="","",")")," | F2: ",AA411,", ",AE411,", ",AI411,IF(AM411="","",", "),IF(AM411="","",AM411),IF(AM411="",""," ("),IF(AM411="","",'Master List'!C411),IF(AM411="","",")"))</f>
        <v>F1: General Surgery, Geriatric Medicine / Orthogeriatrics, General (Internal) Medicine / Cardiology, Palliative Medicine (LIFT) | F2: Acute Internal Medicine, Paediatrics, General (Internal) Medicine / Geriatric Medicine</v>
      </c>
      <c r="F411" s="5" t="str">
        <f>'Master List'!H411</f>
        <v>Aneurin Bevan University Health Board</v>
      </c>
      <c r="G411" s="5" t="str">
        <f>'Master List'!F411</f>
        <v>Mr Krishnamurthy Somasekar</v>
      </c>
      <c r="H411" s="3" t="str">
        <f>'Master List'!I411</f>
        <v>The Grange University Hospital / Royal Gwent Hospital</v>
      </c>
      <c r="I411" s="3" t="str">
        <f>VLOOKUP(H411, 'CWM &amp; Location'!B:D, 3, FALSE)</f>
        <v>Cwmbran / Newport</v>
      </c>
      <c r="J411" s="3" t="str">
        <f>IF('Master List'!K411="", 'Master List'!J411, CONCATENATE('Master List'!J411, " / ", 'Master List'!K411))</f>
        <v>General Surgery</v>
      </c>
      <c r="K411" s="3" t="str">
        <f>'Master List'!L411</f>
        <v>Mr Krishnamurthy Somasekar</v>
      </c>
      <c r="L411" s="3" t="str">
        <f>'Master List'!O411</f>
        <v>Royal Gwent Hospital</v>
      </c>
      <c r="M411" s="3" t="str">
        <f>VLOOKUP(L411, 'CWM &amp; Location'!B:D, 3, FALSE)</f>
        <v>Newport</v>
      </c>
      <c r="N411" s="3" t="str">
        <f>IF('Master List'!Q411="", 'Master List'!P411, CONCATENATE('Master List'!P411, " / ", 'Master List'!Q411))</f>
        <v>Geriatric Medicine / Orthogeriatrics</v>
      </c>
      <c r="O411" s="3" t="str">
        <f>'Master List'!R411</f>
        <v>Dr Allen Wilson</v>
      </c>
      <c r="P411" s="3" t="str">
        <f>'Master List'!U411</f>
        <v xml:space="preserve">The Grange University Hospital </v>
      </c>
      <c r="Q411" s="3" t="str">
        <f>VLOOKUP(P411, 'CWM &amp; Location'!B:D, 3, FALSE)</f>
        <v>Cwmbran</v>
      </c>
      <c r="R411" s="3" t="str">
        <f>IF('Master List'!W411="", 'Master List'!V411, CONCATENATE('Master List'!V411, " / ", 'Master List'!W411))</f>
        <v>General (Internal) Medicine / Cardiology</v>
      </c>
      <c r="S411" s="3" t="str">
        <f>'Master List'!X411</f>
        <v>Dr Freya Lodge</v>
      </c>
      <c r="T411" s="5" t="str">
        <f>IF('Master List'!AA411="", "", 'Master List'!AA411)</f>
        <v>The Grange University Hospital / The Hospice of the Valleys</v>
      </c>
      <c r="U411" s="5" t="str">
        <f>IF(T411="", "", VLOOKUP(T411, 'CWM &amp; Location'!B:D, 3, FALSE))</f>
        <v>Cwmbran / Ebbw Vale</v>
      </c>
      <c r="V411" s="5" t="str">
        <f>IF('Master List'!AB411="", "", 'Master List'!AB411)</f>
        <v>Palliative Medicine</v>
      </c>
      <c r="W411" s="5" t="str">
        <f>IF('Master List'!AC411="", "", 'Master List'!AC411)</f>
        <v>Dr Aiofe Gleeson</v>
      </c>
      <c r="X411" s="5" t="str">
        <f>IF('Master List'!AF411="", "Supervisor to be confirmed", 'Master List'!AF411)</f>
        <v>Dr Haris Saleem</v>
      </c>
      <c r="Y411" s="3" t="str">
        <f>'Master List'!AI411</f>
        <v xml:space="preserve">The Grange University Hospital </v>
      </c>
      <c r="Z411" s="3" t="str">
        <f>VLOOKUP(Y411, 'CWM &amp; Location'!B:D, 3, FALSE)</f>
        <v>Cwmbran</v>
      </c>
      <c r="AA411" s="3" t="str">
        <f>IF('Master List'!AK411="", 'Master List'!AJ411, CONCATENATE('Master List'!AJ411, " / ", 'Master List'!AK411))</f>
        <v>Acute Internal Medicine</v>
      </c>
      <c r="AB411" s="3" t="str">
        <f>'Master List'!AL411</f>
        <v>Dr Haris Saleem</v>
      </c>
      <c r="AC411" s="3" t="str">
        <f>'Master List'!AO411</f>
        <v xml:space="preserve">The Grange University Hospital </v>
      </c>
      <c r="AD411" s="5" t="str">
        <f>VLOOKUP(AC411, 'CWM &amp; Location'!B:D, 3, FALSE)</f>
        <v>Cwmbran</v>
      </c>
      <c r="AE411" s="3" t="str">
        <f>IF('Master List'!AQ411="", 'Master List'!AP411, CONCATENATE('Master List'!AP411, " / ", 'Master List'!AQ411))</f>
        <v>Paediatrics</v>
      </c>
      <c r="AF411" s="3" t="str">
        <f>'Master List'!AR411</f>
        <v>Dr Rachel Bebb</v>
      </c>
      <c r="AG411" s="3" t="str">
        <f>'Master List'!AU411</f>
        <v>Ysbyty Ystrad Fawr</v>
      </c>
      <c r="AH411" s="3" t="str">
        <f>VLOOKUP(AG411, 'CWM &amp; Location'!B:D, 3, FALSE)</f>
        <v>Ystrad Mynach</v>
      </c>
      <c r="AI411" s="3" t="str">
        <f>IF('Master List'!AW411="", 'Master List'!AV411, CONCATENATE('Master List'!AV411, " / ", 'Master List'!AW411))</f>
        <v>General (Internal) Medicine / Geriatric Medicine</v>
      </c>
      <c r="AJ411" s="3" t="str">
        <f>'Master List'!AX411</f>
        <v>Dr Zahid Subhan</v>
      </c>
      <c r="AK411" s="5" t="str">
        <f>IF('Master List'!BA411="", "", 'Master List'!BA411)</f>
        <v/>
      </c>
      <c r="AL411" s="5" t="str">
        <f>IF(AK411="", "", VLOOKUP(AK411, 'CWM &amp; Location'!B:D, 3, FALSE))</f>
        <v/>
      </c>
      <c r="AM411" s="5" t="str">
        <f>IF('Master List'!BB411="", "", 'Master List'!BB411)</f>
        <v/>
      </c>
      <c r="AN411" s="5" t="str">
        <f>IF('Master List'!BC411="", "", 'Master List'!BC411)</f>
        <v/>
      </c>
    </row>
    <row r="412" spans="1:40" ht="29.25" customHeight="1" x14ac:dyDescent="0.25">
      <c r="A412" s="3" t="str">
        <f>'Master List'!A412</f>
        <v>LIFT</v>
      </c>
      <c r="B412" s="3" t="str">
        <f>'Master List'!D412</f>
        <v>LFP/7A6/137c</v>
      </c>
      <c r="C412" s="3" t="str">
        <f>'Master List'!E412</f>
        <v>WAL/FP/137c</v>
      </c>
      <c r="D412" s="4">
        <v>1</v>
      </c>
      <c r="E412" s="71" t="str">
        <f>CONCATENATE("F1: ",J412,", ",N412,", ",R412,IF(V412="","",", "),IF(V412="","",V412),IF(V412="",""," ("),IF(V412="","",'Master List'!B412),IF(V412="","",")")," | F2: ",AA412,", ",AE412,", ",AI412,IF(AM412="","",", "),IF(AM412="","",AM412),IF(AM412="",""," ("),IF(AM412="","",'Master List'!C412),IF(AM412="","",")"))</f>
        <v>F1: General (Internal) Medicine / Cardiology, General Surgery, Geriatric Medicine / Orthogeriatrics, Palliative Medicine (LIFT) | F2: General (Internal) Medicine / Geriatric Medicine, Acute Internal Medicine, Paediatrics</v>
      </c>
      <c r="F412" s="5" t="str">
        <f>'Master List'!H412</f>
        <v>Aneurin Bevan University Health Board</v>
      </c>
      <c r="G412" s="5" t="str">
        <f>'Master List'!F412</f>
        <v>Dr Freya Lodge</v>
      </c>
      <c r="H412" s="3" t="str">
        <f>'Master List'!I412</f>
        <v xml:space="preserve">The Grange University Hospital </v>
      </c>
      <c r="I412" s="3" t="str">
        <f>VLOOKUP(H412, 'CWM &amp; Location'!B:D, 3, FALSE)</f>
        <v>Cwmbran</v>
      </c>
      <c r="J412" s="3" t="str">
        <f>IF('Master List'!K412="", 'Master List'!J412, CONCATENATE('Master List'!J412, " / ", 'Master List'!K412))</f>
        <v>General (Internal) Medicine / Cardiology</v>
      </c>
      <c r="K412" s="3" t="str">
        <f>'Master List'!L412</f>
        <v>Dr Freya Lodge</v>
      </c>
      <c r="L412" s="3" t="str">
        <f>'Master List'!O412</f>
        <v>The Grange University Hospital / Royal Gwent Hospital</v>
      </c>
      <c r="M412" s="3" t="str">
        <f>VLOOKUP(L412, 'CWM &amp; Location'!B:D, 3, FALSE)</f>
        <v>Cwmbran / Newport</v>
      </c>
      <c r="N412" s="3" t="str">
        <f>IF('Master List'!Q412="", 'Master List'!P412, CONCATENATE('Master List'!P412, " / ", 'Master List'!Q412))</f>
        <v>General Surgery</v>
      </c>
      <c r="O412" s="3" t="str">
        <f>'Master List'!R412</f>
        <v>Mr Krishnamurthy Somasekar</v>
      </c>
      <c r="P412" s="3" t="str">
        <f>'Master List'!U412</f>
        <v>Royal Gwent Hospital</v>
      </c>
      <c r="Q412" s="3" t="str">
        <f>VLOOKUP(P412, 'CWM &amp; Location'!B:D, 3, FALSE)</f>
        <v>Newport</v>
      </c>
      <c r="R412" s="3" t="str">
        <f>IF('Master List'!W412="", 'Master List'!V412, CONCATENATE('Master List'!V412, " / ", 'Master List'!W412))</f>
        <v>Geriatric Medicine / Orthogeriatrics</v>
      </c>
      <c r="S412" s="3" t="str">
        <f>'Master List'!X412</f>
        <v>Dr Allen Wilson</v>
      </c>
      <c r="T412" s="5" t="str">
        <f>IF('Master List'!AA412="", "", 'Master List'!AA412)</f>
        <v>The Grange University Hospital / The Hospice of the Valleys</v>
      </c>
      <c r="U412" s="5" t="str">
        <f>IF(T412="", "", VLOOKUP(T412, 'CWM &amp; Location'!B:D, 3, FALSE))</f>
        <v>Cwmbran / Ebbw Vale</v>
      </c>
      <c r="V412" s="5" t="str">
        <f>IF('Master List'!AB412="", "", 'Master List'!AB412)</f>
        <v>Palliative Medicine</v>
      </c>
      <c r="W412" s="5" t="str">
        <f>IF('Master List'!AC412="", "", 'Master List'!AC412)</f>
        <v>Dr Aiofe Gleeson</v>
      </c>
      <c r="X412" s="5" t="str">
        <f>IF('Master List'!AF412="", "Supervisor to be confirmed", 'Master List'!AF412)</f>
        <v>Dr Zahid Subhan</v>
      </c>
      <c r="Y412" s="3" t="str">
        <f>'Master List'!AI412</f>
        <v>Ysbyty Ystrad Fawr</v>
      </c>
      <c r="Z412" s="3" t="str">
        <f>VLOOKUP(Y412, 'CWM &amp; Location'!B:D, 3, FALSE)</f>
        <v>Ystrad Mynach</v>
      </c>
      <c r="AA412" s="3" t="str">
        <f>IF('Master List'!AK412="", 'Master List'!AJ412, CONCATENATE('Master List'!AJ412, " / ", 'Master List'!AK412))</f>
        <v>General (Internal) Medicine / Geriatric Medicine</v>
      </c>
      <c r="AB412" s="3" t="str">
        <f>'Master List'!AL412</f>
        <v>Dr Zahid Subhan</v>
      </c>
      <c r="AC412" s="3" t="str">
        <f>'Master List'!AO412</f>
        <v xml:space="preserve">The Grange University Hospital </v>
      </c>
      <c r="AD412" s="5" t="str">
        <f>VLOOKUP(AC412, 'CWM &amp; Location'!B:D, 3, FALSE)</f>
        <v>Cwmbran</v>
      </c>
      <c r="AE412" s="3" t="str">
        <f>IF('Master List'!AQ412="", 'Master List'!AP412, CONCATENATE('Master List'!AP412, " / ", 'Master List'!AQ412))</f>
        <v>Acute Internal Medicine</v>
      </c>
      <c r="AF412" s="3" t="str">
        <f>'Master List'!AR412</f>
        <v>Dr Haris Saleem</v>
      </c>
      <c r="AG412" s="3" t="str">
        <f>'Master List'!AU412</f>
        <v xml:space="preserve">The Grange University Hospital </v>
      </c>
      <c r="AH412" s="3" t="str">
        <f>VLOOKUP(AG412, 'CWM &amp; Location'!B:D, 3, FALSE)</f>
        <v>Cwmbran</v>
      </c>
      <c r="AI412" s="3" t="str">
        <f>IF('Master List'!AW412="", 'Master List'!AV412, CONCATENATE('Master List'!AV412, " / ", 'Master List'!AW412))</f>
        <v>Paediatrics</v>
      </c>
      <c r="AJ412" s="3" t="str">
        <f>'Master List'!AX412</f>
        <v>Dr Rachel Bebb</v>
      </c>
      <c r="AK412" s="5" t="str">
        <f>IF('Master List'!BA412="", "", 'Master List'!BA412)</f>
        <v/>
      </c>
      <c r="AL412" s="5" t="str">
        <f>IF(AK412="", "", VLOOKUP(AK412, 'CWM &amp; Location'!B:D, 3, FALSE))</f>
        <v/>
      </c>
      <c r="AM412" s="5" t="str">
        <f>IF('Master List'!BB412="", "", 'Master List'!BB412)</f>
        <v/>
      </c>
      <c r="AN412" s="5" t="str">
        <f>IF('Master List'!BC412="", "", 'Master List'!BC412)</f>
        <v/>
      </c>
    </row>
    <row r="413" spans="1:40" ht="29.25" customHeight="1" x14ac:dyDescent="0.25">
      <c r="A413" s="3" t="e">
        <f>'Master List'!#REF!</f>
        <v>#REF!</v>
      </c>
      <c r="B413" s="3" t="e">
        <f>'Master List'!#REF!</f>
        <v>#REF!</v>
      </c>
      <c r="C413" s="3" t="e">
        <f>'Master List'!#REF!</f>
        <v>#REF!</v>
      </c>
      <c r="D413" s="4">
        <v>1</v>
      </c>
      <c r="E413" s="71" t="e">
        <f>CONCATENATE("F1: ",J413,", ",N413,", ",R413,IF(V413="","",", "),IF(V413="","",V413),IF(V413="",""," ("),IF(V413="","",'Master List'!#REF!),IF(V413="","",")")," | F2: ",AA413,", ",AE413,", ",AI413,IF(AM413="","",", "),IF(AM413="","",AM413),IF(AM413="",""," ("),IF(AM413="","",'Master List'!#REF!),IF(AM413="","",")"))</f>
        <v>#REF!</v>
      </c>
      <c r="F413" s="5" t="e">
        <f>'Master List'!#REF!</f>
        <v>#REF!</v>
      </c>
      <c r="G413" s="5" t="e">
        <f>'Master List'!#REF!</f>
        <v>#REF!</v>
      </c>
      <c r="H413" s="3" t="e">
        <f>'Master List'!#REF!</f>
        <v>#REF!</v>
      </c>
      <c r="I413" s="3" t="e">
        <f>VLOOKUP(H413, 'CWM &amp; Location'!B:D, 3, FALSE)</f>
        <v>#REF!</v>
      </c>
      <c r="J413" s="3" t="e">
        <f>IF('Master List'!#REF!="", 'Master List'!#REF!, CONCATENATE('Master List'!#REF!, " / ", 'Master List'!#REF!))</f>
        <v>#REF!</v>
      </c>
      <c r="K413" s="3" t="e">
        <f>'Master List'!#REF!</f>
        <v>#REF!</v>
      </c>
      <c r="L413" s="3" t="e">
        <f>'Master List'!#REF!</f>
        <v>#REF!</v>
      </c>
      <c r="M413" s="3" t="e">
        <f>VLOOKUP(L413, 'CWM &amp; Location'!B:D, 3, FALSE)</f>
        <v>#REF!</v>
      </c>
      <c r="N413" s="3" t="e">
        <f>IF('Master List'!#REF!="", 'Master List'!#REF!, CONCATENATE('Master List'!#REF!, " / ", 'Master List'!#REF!))</f>
        <v>#REF!</v>
      </c>
      <c r="O413" s="3" t="e">
        <f>'Master List'!#REF!</f>
        <v>#REF!</v>
      </c>
      <c r="P413" s="3" t="e">
        <f>'Master List'!#REF!</f>
        <v>#REF!</v>
      </c>
      <c r="Q413" s="3" t="e">
        <f>VLOOKUP(P413, 'CWM &amp; Location'!B:D, 3, FALSE)</f>
        <v>#REF!</v>
      </c>
      <c r="R413" s="3" t="e">
        <f>IF('Master List'!#REF!="", 'Master List'!#REF!, CONCATENATE('Master List'!#REF!, " / ", 'Master List'!#REF!))</f>
        <v>#REF!</v>
      </c>
      <c r="S413" s="3" t="e">
        <f>'Master List'!#REF!</f>
        <v>#REF!</v>
      </c>
      <c r="T413" s="5" t="e">
        <f>IF('Master List'!#REF!="", "", 'Master List'!#REF!)</f>
        <v>#REF!</v>
      </c>
      <c r="U413" s="5" t="e">
        <f>IF(T413="", "", VLOOKUP(T413, 'CWM &amp; Location'!B:D, 3, FALSE))</f>
        <v>#REF!</v>
      </c>
      <c r="V413" s="5" t="e">
        <f>IF('Master List'!#REF!="", "", 'Master List'!#REF!)</f>
        <v>#REF!</v>
      </c>
      <c r="W413" s="5" t="e">
        <f>IF('Master List'!#REF!="", "", 'Master List'!#REF!)</f>
        <v>#REF!</v>
      </c>
      <c r="X413" s="5" t="e">
        <f>IF('Master List'!#REF!="", "Supervisor to be confirmed", 'Master List'!#REF!)</f>
        <v>#REF!</v>
      </c>
      <c r="Y413" s="3" t="e">
        <f>'Master List'!#REF!</f>
        <v>#REF!</v>
      </c>
      <c r="Z413" s="3" t="e">
        <f>VLOOKUP(Y413, 'CWM &amp; Location'!B:D, 3, FALSE)</f>
        <v>#REF!</v>
      </c>
      <c r="AA413" s="3" t="e">
        <f>IF('Master List'!#REF!="", 'Master List'!#REF!, CONCATENATE('Master List'!#REF!, " / ", 'Master List'!#REF!))</f>
        <v>#REF!</v>
      </c>
      <c r="AB413" s="3" t="e">
        <f>'Master List'!#REF!</f>
        <v>#REF!</v>
      </c>
      <c r="AC413" s="3" t="e">
        <f>'Master List'!#REF!</f>
        <v>#REF!</v>
      </c>
      <c r="AD413" s="5" t="e">
        <f>VLOOKUP(AC413, 'CWM &amp; Location'!B:D, 3, FALSE)</f>
        <v>#REF!</v>
      </c>
      <c r="AE413" s="3" t="e">
        <f>IF('Master List'!#REF!="", 'Master List'!#REF!, CONCATENATE('Master List'!#REF!, " / ", 'Master List'!#REF!))</f>
        <v>#REF!</v>
      </c>
      <c r="AF413" s="3" t="e">
        <f>'Master List'!#REF!</f>
        <v>#REF!</v>
      </c>
      <c r="AG413" s="3" t="e">
        <f>'Master List'!#REF!</f>
        <v>#REF!</v>
      </c>
      <c r="AH413" s="3" t="e">
        <f>VLOOKUP(AG413, 'CWM &amp; Location'!B:D, 3, FALSE)</f>
        <v>#REF!</v>
      </c>
      <c r="AI413" s="3" t="e">
        <f>IF('Master List'!#REF!="", 'Master List'!#REF!, CONCATENATE('Master List'!#REF!, " / ", 'Master List'!#REF!))</f>
        <v>#REF!</v>
      </c>
      <c r="AJ413" s="3" t="e">
        <f>'Master List'!#REF!</f>
        <v>#REF!</v>
      </c>
      <c r="AK413" s="5" t="e">
        <f>IF('Master List'!#REF!="", "", 'Master List'!#REF!)</f>
        <v>#REF!</v>
      </c>
      <c r="AL413" s="5" t="e">
        <f>IF(AK413="", "", VLOOKUP(AK413, 'CWM &amp; Location'!B:D, 3, FALSE))</f>
        <v>#REF!</v>
      </c>
      <c r="AM413" s="5" t="e">
        <f>IF('Master List'!#REF!="", "", 'Master List'!#REF!)</f>
        <v>#REF!</v>
      </c>
      <c r="AN413" s="5" t="e">
        <f>IF('Master List'!#REF!="", "", 'Master List'!#REF!)</f>
        <v>#REF!</v>
      </c>
    </row>
    <row r="414" spans="1:40" ht="29.25" customHeight="1" x14ac:dyDescent="0.25">
      <c r="A414" s="3" t="e">
        <f>'Master List'!#REF!</f>
        <v>#REF!</v>
      </c>
      <c r="B414" s="3" t="e">
        <f>'Master List'!#REF!</f>
        <v>#REF!</v>
      </c>
      <c r="C414" s="3" t="e">
        <f>'Master List'!#REF!</f>
        <v>#REF!</v>
      </c>
      <c r="D414" s="4">
        <v>1</v>
      </c>
      <c r="E414" s="71" t="e">
        <f>CONCATENATE("F1: ",J414,", ",N414,", ",R414,IF(V414="","",", "),IF(V414="","",V414),IF(V414="",""," ("),IF(V414="","",'Master List'!#REF!),IF(V414="","",")")," | F2: ",AA414,", ",AE414,", ",AI414,IF(AM414="","",", "),IF(AM414="","",AM414),IF(AM414="",""," ("),IF(AM414="","",'Master List'!#REF!),IF(AM414="","",")"))</f>
        <v>#REF!</v>
      </c>
      <c r="F414" s="5" t="e">
        <f>'Master List'!#REF!</f>
        <v>#REF!</v>
      </c>
      <c r="G414" s="5" t="e">
        <f>'Master List'!#REF!</f>
        <v>#REF!</v>
      </c>
      <c r="H414" s="3" t="e">
        <f>'Master List'!#REF!</f>
        <v>#REF!</v>
      </c>
      <c r="I414" s="3" t="e">
        <f>VLOOKUP(H414, 'CWM &amp; Location'!B:D, 3, FALSE)</f>
        <v>#REF!</v>
      </c>
      <c r="J414" s="3" t="e">
        <f>IF('Master List'!#REF!="", 'Master List'!#REF!, CONCATENATE('Master List'!#REF!, " / ", 'Master List'!#REF!))</f>
        <v>#REF!</v>
      </c>
      <c r="K414" s="3" t="e">
        <f>'Master List'!#REF!</f>
        <v>#REF!</v>
      </c>
      <c r="L414" s="3" t="e">
        <f>'Master List'!#REF!</f>
        <v>#REF!</v>
      </c>
      <c r="M414" s="3" t="e">
        <f>VLOOKUP(L414, 'CWM &amp; Location'!B:D, 3, FALSE)</f>
        <v>#REF!</v>
      </c>
      <c r="N414" s="3" t="e">
        <f>IF('Master List'!#REF!="", 'Master List'!#REF!, CONCATENATE('Master List'!#REF!, " / ", 'Master List'!#REF!))</f>
        <v>#REF!</v>
      </c>
      <c r="O414" s="3" t="e">
        <f>'Master List'!#REF!</f>
        <v>#REF!</v>
      </c>
      <c r="P414" s="3" t="e">
        <f>'Master List'!#REF!</f>
        <v>#REF!</v>
      </c>
      <c r="Q414" s="3" t="e">
        <f>VLOOKUP(P414, 'CWM &amp; Location'!B:D, 3, FALSE)</f>
        <v>#REF!</v>
      </c>
      <c r="R414" s="3" t="e">
        <f>IF('Master List'!#REF!="", 'Master List'!#REF!, CONCATENATE('Master List'!#REF!, " / ", 'Master List'!#REF!))</f>
        <v>#REF!</v>
      </c>
      <c r="S414" s="3" t="e">
        <f>'Master List'!#REF!</f>
        <v>#REF!</v>
      </c>
      <c r="T414" s="5" t="e">
        <f>IF('Master List'!#REF!="", "", 'Master List'!#REF!)</f>
        <v>#REF!</v>
      </c>
      <c r="U414" s="5" t="e">
        <f>IF(T414="", "", VLOOKUP(T414, 'CWM &amp; Location'!B:D, 3, FALSE))</f>
        <v>#REF!</v>
      </c>
      <c r="V414" s="5" t="e">
        <f>IF('Master List'!#REF!="", "", 'Master List'!#REF!)</f>
        <v>#REF!</v>
      </c>
      <c r="W414" s="5" t="e">
        <f>IF('Master List'!#REF!="", "", 'Master List'!#REF!)</f>
        <v>#REF!</v>
      </c>
      <c r="X414" s="5" t="e">
        <f>IF('Master List'!#REF!="", "Supervisor to be confirmed", 'Master List'!#REF!)</f>
        <v>#REF!</v>
      </c>
      <c r="Y414" s="3" t="e">
        <f>'Master List'!#REF!</f>
        <v>#REF!</v>
      </c>
      <c r="Z414" s="3" t="e">
        <f>VLOOKUP(Y414, 'CWM &amp; Location'!B:D, 3, FALSE)</f>
        <v>#REF!</v>
      </c>
      <c r="AA414" s="3" t="e">
        <f>IF('Master List'!#REF!="", 'Master List'!#REF!, CONCATENATE('Master List'!#REF!, " / ", 'Master List'!#REF!))</f>
        <v>#REF!</v>
      </c>
      <c r="AB414" s="3" t="e">
        <f>'Master List'!#REF!</f>
        <v>#REF!</v>
      </c>
      <c r="AC414" s="3" t="e">
        <f>'Master List'!#REF!</f>
        <v>#REF!</v>
      </c>
      <c r="AD414" s="5" t="e">
        <f>VLOOKUP(AC414, 'CWM &amp; Location'!B:D, 3, FALSE)</f>
        <v>#REF!</v>
      </c>
      <c r="AE414" s="3" t="e">
        <f>IF('Master List'!#REF!="", 'Master List'!#REF!, CONCATENATE('Master List'!#REF!, " / ", 'Master List'!#REF!))</f>
        <v>#REF!</v>
      </c>
      <c r="AF414" s="3" t="e">
        <f>'Master List'!#REF!</f>
        <v>#REF!</v>
      </c>
      <c r="AG414" s="3" t="e">
        <f>'Master List'!#REF!</f>
        <v>#REF!</v>
      </c>
      <c r="AH414" s="3" t="e">
        <f>VLOOKUP(AG414, 'CWM &amp; Location'!B:D, 3, FALSE)</f>
        <v>#REF!</v>
      </c>
      <c r="AI414" s="3" t="e">
        <f>IF('Master List'!#REF!="", 'Master List'!#REF!, CONCATENATE('Master List'!#REF!, " / ", 'Master List'!#REF!))</f>
        <v>#REF!</v>
      </c>
      <c r="AJ414" s="3" t="e">
        <f>'Master List'!#REF!</f>
        <v>#REF!</v>
      </c>
      <c r="AK414" s="5" t="e">
        <f>IF('Master List'!#REF!="", "", 'Master List'!#REF!)</f>
        <v>#REF!</v>
      </c>
      <c r="AL414" s="5" t="e">
        <f>IF(AK414="", "", VLOOKUP(AK414, 'CWM &amp; Location'!B:D, 3, FALSE))</f>
        <v>#REF!</v>
      </c>
      <c r="AM414" s="5" t="e">
        <f>IF('Master List'!#REF!="", "", 'Master List'!#REF!)</f>
        <v>#REF!</v>
      </c>
      <c r="AN414" s="5" t="e">
        <f>IF('Master List'!#REF!="", "", 'Master List'!#REF!)</f>
        <v>#REF!</v>
      </c>
    </row>
    <row r="415" spans="1:40" ht="29.25" customHeight="1" x14ac:dyDescent="0.25">
      <c r="A415" s="3" t="e">
        <f>'Master List'!#REF!</f>
        <v>#REF!</v>
      </c>
      <c r="B415" s="3" t="e">
        <f>'Master List'!#REF!</f>
        <v>#REF!</v>
      </c>
      <c r="C415" s="3" t="e">
        <f>'Master List'!#REF!</f>
        <v>#REF!</v>
      </c>
      <c r="D415" s="4">
        <v>1</v>
      </c>
      <c r="E415" s="71" t="e">
        <f>CONCATENATE("F1: ",J415,", ",N415,", ",R415,IF(V415="","",", "),IF(V415="","",V415),IF(V415="",""," ("),IF(V415="","",'Master List'!#REF!),IF(V415="","",")")," | F2: ",AA415,", ",AE415,", ",AI415,IF(AM415="","",", "),IF(AM415="","",AM415),IF(AM415="",""," ("),IF(AM415="","",'Master List'!#REF!),IF(AM415="","",")"))</f>
        <v>#REF!</v>
      </c>
      <c r="F415" s="5" t="e">
        <f>'Master List'!#REF!</f>
        <v>#REF!</v>
      </c>
      <c r="G415" s="5" t="e">
        <f>'Master List'!#REF!</f>
        <v>#REF!</v>
      </c>
      <c r="H415" s="3" t="e">
        <f>'Master List'!#REF!</f>
        <v>#REF!</v>
      </c>
      <c r="I415" s="3" t="e">
        <f>VLOOKUP(H415, 'CWM &amp; Location'!B:D, 3, FALSE)</f>
        <v>#REF!</v>
      </c>
      <c r="J415" s="3" t="e">
        <f>IF('Master List'!#REF!="", 'Master List'!#REF!, CONCATENATE('Master List'!#REF!, " / ", 'Master List'!#REF!))</f>
        <v>#REF!</v>
      </c>
      <c r="K415" s="3" t="e">
        <f>'Master List'!#REF!</f>
        <v>#REF!</v>
      </c>
      <c r="L415" s="3" t="e">
        <f>'Master List'!#REF!</f>
        <v>#REF!</v>
      </c>
      <c r="M415" s="3" t="e">
        <f>VLOOKUP(L415, 'CWM &amp; Location'!B:D, 3, FALSE)</f>
        <v>#REF!</v>
      </c>
      <c r="N415" s="3" t="e">
        <f>IF('Master List'!#REF!="", 'Master List'!#REF!, CONCATENATE('Master List'!#REF!, " / ", 'Master List'!#REF!))</f>
        <v>#REF!</v>
      </c>
      <c r="O415" s="3" t="e">
        <f>'Master List'!#REF!</f>
        <v>#REF!</v>
      </c>
      <c r="P415" s="3" t="e">
        <f>'Master List'!#REF!</f>
        <v>#REF!</v>
      </c>
      <c r="Q415" s="3" t="e">
        <f>VLOOKUP(P415, 'CWM &amp; Location'!B:D, 3, FALSE)</f>
        <v>#REF!</v>
      </c>
      <c r="R415" s="3" t="e">
        <f>IF('Master List'!#REF!="", 'Master List'!#REF!, CONCATENATE('Master List'!#REF!, " / ", 'Master List'!#REF!))</f>
        <v>#REF!</v>
      </c>
      <c r="S415" s="3" t="e">
        <f>'Master List'!#REF!</f>
        <v>#REF!</v>
      </c>
      <c r="T415" s="5" t="e">
        <f>IF('Master List'!#REF!="", "", 'Master List'!#REF!)</f>
        <v>#REF!</v>
      </c>
      <c r="U415" s="5" t="e">
        <f>IF(T415="", "", VLOOKUP(T415, 'CWM &amp; Location'!B:D, 3, FALSE))</f>
        <v>#REF!</v>
      </c>
      <c r="V415" s="5" t="e">
        <f>IF('Master List'!#REF!="", "", 'Master List'!#REF!)</f>
        <v>#REF!</v>
      </c>
      <c r="W415" s="5" t="e">
        <f>IF('Master List'!#REF!="", "", 'Master List'!#REF!)</f>
        <v>#REF!</v>
      </c>
      <c r="X415" s="5" t="e">
        <f>IF('Master List'!#REF!="", "Supervisor to be confirmed", 'Master List'!#REF!)</f>
        <v>#REF!</v>
      </c>
      <c r="Y415" s="3" t="e">
        <f>'Master List'!#REF!</f>
        <v>#REF!</v>
      </c>
      <c r="Z415" s="3" t="e">
        <f>VLOOKUP(Y415, 'CWM &amp; Location'!B:D, 3, FALSE)</f>
        <v>#REF!</v>
      </c>
      <c r="AA415" s="3" t="e">
        <f>IF('Master List'!#REF!="", 'Master List'!#REF!, CONCATENATE('Master List'!#REF!, " / ", 'Master List'!#REF!))</f>
        <v>#REF!</v>
      </c>
      <c r="AB415" s="3" t="e">
        <f>'Master List'!#REF!</f>
        <v>#REF!</v>
      </c>
      <c r="AC415" s="3" t="e">
        <f>'Master List'!#REF!</f>
        <v>#REF!</v>
      </c>
      <c r="AD415" s="5" t="e">
        <f>VLOOKUP(AC415, 'CWM &amp; Location'!B:D, 3, FALSE)</f>
        <v>#REF!</v>
      </c>
      <c r="AE415" s="3" t="e">
        <f>IF('Master List'!#REF!="", 'Master List'!#REF!, CONCATENATE('Master List'!#REF!, " / ", 'Master List'!#REF!))</f>
        <v>#REF!</v>
      </c>
      <c r="AF415" s="3" t="e">
        <f>'Master List'!#REF!</f>
        <v>#REF!</v>
      </c>
      <c r="AG415" s="3" t="e">
        <f>'Master List'!#REF!</f>
        <v>#REF!</v>
      </c>
      <c r="AH415" s="3" t="e">
        <f>VLOOKUP(AG415, 'CWM &amp; Location'!B:D, 3, FALSE)</f>
        <v>#REF!</v>
      </c>
      <c r="AI415" s="3" t="e">
        <f>IF('Master List'!#REF!="", 'Master List'!#REF!, CONCATENATE('Master List'!#REF!, " / ", 'Master List'!#REF!))</f>
        <v>#REF!</v>
      </c>
      <c r="AJ415" s="3" t="e">
        <f>'Master List'!#REF!</f>
        <v>#REF!</v>
      </c>
      <c r="AK415" s="5" t="e">
        <f>IF('Master List'!#REF!="", "", 'Master List'!#REF!)</f>
        <v>#REF!</v>
      </c>
      <c r="AL415" s="5" t="e">
        <f>IF(AK415="", "", VLOOKUP(AK415, 'CWM &amp; Location'!B:D, 3, FALSE))</f>
        <v>#REF!</v>
      </c>
      <c r="AM415" s="5" t="e">
        <f>IF('Master List'!#REF!="", "", 'Master List'!#REF!)</f>
        <v>#REF!</v>
      </c>
      <c r="AN415" s="5" t="e">
        <f>IF('Master List'!#REF!="", "", 'Master List'!#REF!)</f>
        <v>#REF!</v>
      </c>
    </row>
    <row r="416" spans="1:40" ht="29.25" customHeight="1" x14ac:dyDescent="0.25">
      <c r="A416" s="3" t="e">
        <f>'Master List'!#REF!</f>
        <v>#REF!</v>
      </c>
      <c r="B416" s="3" t="e">
        <f>'Master List'!#REF!</f>
        <v>#REF!</v>
      </c>
      <c r="C416" s="3" t="e">
        <f>'Master List'!#REF!</f>
        <v>#REF!</v>
      </c>
      <c r="D416" s="4">
        <v>1</v>
      </c>
      <c r="E416" s="71" t="e">
        <f>CONCATENATE("F1: ",J416,", ",N416,", ",R416,IF(V416="","",", "),IF(V416="","",V416),IF(V416="",""," ("),IF(V416="","",'Master List'!#REF!),IF(V416="","",")")," | F2: ",AA416,", ",AE416,", ",AI416,IF(AM416="","",", "),IF(AM416="","",AM416),IF(AM416="",""," ("),IF(AM416="","",'Master List'!#REF!),IF(AM416="","",")"))</f>
        <v>#REF!</v>
      </c>
      <c r="F416" s="5" t="e">
        <f>'Master List'!#REF!</f>
        <v>#REF!</v>
      </c>
      <c r="G416" s="5" t="e">
        <f>'Master List'!#REF!</f>
        <v>#REF!</v>
      </c>
      <c r="H416" s="3" t="e">
        <f>'Master List'!#REF!</f>
        <v>#REF!</v>
      </c>
      <c r="I416" s="3" t="e">
        <f>VLOOKUP(H416, 'CWM &amp; Location'!B:D, 3, FALSE)</f>
        <v>#REF!</v>
      </c>
      <c r="J416" s="3" t="e">
        <f>IF('Master List'!#REF!="", 'Master List'!#REF!, CONCATENATE('Master List'!#REF!, " / ", 'Master List'!#REF!))</f>
        <v>#REF!</v>
      </c>
      <c r="K416" s="3" t="e">
        <f>'Master List'!#REF!</f>
        <v>#REF!</v>
      </c>
      <c r="L416" s="3" t="e">
        <f>'Master List'!#REF!</f>
        <v>#REF!</v>
      </c>
      <c r="M416" s="3" t="e">
        <f>VLOOKUP(L416, 'CWM &amp; Location'!B:D, 3, FALSE)</f>
        <v>#REF!</v>
      </c>
      <c r="N416" s="3" t="e">
        <f>IF('Master List'!#REF!="", 'Master List'!#REF!, CONCATENATE('Master List'!#REF!, " / ", 'Master List'!#REF!))</f>
        <v>#REF!</v>
      </c>
      <c r="O416" s="3" t="e">
        <f>'Master List'!#REF!</f>
        <v>#REF!</v>
      </c>
      <c r="P416" s="3" t="e">
        <f>'Master List'!#REF!</f>
        <v>#REF!</v>
      </c>
      <c r="Q416" s="3" t="e">
        <f>VLOOKUP(P416, 'CWM &amp; Location'!B:D, 3, FALSE)</f>
        <v>#REF!</v>
      </c>
      <c r="R416" s="3" t="e">
        <f>IF('Master List'!#REF!="", 'Master List'!#REF!, CONCATENATE('Master List'!#REF!, " / ", 'Master List'!#REF!))</f>
        <v>#REF!</v>
      </c>
      <c r="S416" s="3" t="e">
        <f>'Master List'!#REF!</f>
        <v>#REF!</v>
      </c>
      <c r="T416" s="5" t="e">
        <f>IF('Master List'!#REF!="", "", 'Master List'!#REF!)</f>
        <v>#REF!</v>
      </c>
      <c r="U416" s="5" t="e">
        <f>IF(T416="", "", VLOOKUP(T416, 'CWM &amp; Location'!B:D, 3, FALSE))</f>
        <v>#REF!</v>
      </c>
      <c r="V416" s="5" t="e">
        <f>IF('Master List'!#REF!="", "", 'Master List'!#REF!)</f>
        <v>#REF!</v>
      </c>
      <c r="W416" s="5" t="e">
        <f>IF('Master List'!#REF!="", "", 'Master List'!#REF!)</f>
        <v>#REF!</v>
      </c>
      <c r="X416" s="5" t="e">
        <f>IF('Master List'!#REF!="", "Supervisor to be confirmed", 'Master List'!#REF!)</f>
        <v>#REF!</v>
      </c>
      <c r="Y416" s="3" t="e">
        <f>'Master List'!#REF!</f>
        <v>#REF!</v>
      </c>
      <c r="Z416" s="3" t="e">
        <f>VLOOKUP(Y416, 'CWM &amp; Location'!B:D, 3, FALSE)</f>
        <v>#REF!</v>
      </c>
      <c r="AA416" s="3" t="e">
        <f>IF('Master List'!#REF!="", 'Master List'!#REF!, CONCATENATE('Master List'!#REF!, " / ", 'Master List'!#REF!))</f>
        <v>#REF!</v>
      </c>
      <c r="AB416" s="3" t="e">
        <f>'Master List'!#REF!</f>
        <v>#REF!</v>
      </c>
      <c r="AC416" s="3" t="e">
        <f>'Master List'!#REF!</f>
        <v>#REF!</v>
      </c>
      <c r="AD416" s="5" t="e">
        <f>VLOOKUP(AC416, 'CWM &amp; Location'!B:D, 3, FALSE)</f>
        <v>#REF!</v>
      </c>
      <c r="AE416" s="3" t="e">
        <f>IF('Master List'!#REF!="", 'Master List'!#REF!, CONCATENATE('Master List'!#REF!, " / ", 'Master List'!#REF!))</f>
        <v>#REF!</v>
      </c>
      <c r="AF416" s="3" t="e">
        <f>'Master List'!#REF!</f>
        <v>#REF!</v>
      </c>
      <c r="AG416" s="3" t="e">
        <f>'Master List'!#REF!</f>
        <v>#REF!</v>
      </c>
      <c r="AH416" s="3" t="e">
        <f>VLOOKUP(AG416, 'CWM &amp; Location'!B:D, 3, FALSE)</f>
        <v>#REF!</v>
      </c>
      <c r="AI416" s="3" t="e">
        <f>IF('Master List'!#REF!="", 'Master List'!#REF!, CONCATENATE('Master List'!#REF!, " / ", 'Master List'!#REF!))</f>
        <v>#REF!</v>
      </c>
      <c r="AJ416" s="3" t="e">
        <f>'Master List'!#REF!</f>
        <v>#REF!</v>
      </c>
      <c r="AK416" s="5" t="e">
        <f>IF('Master List'!#REF!="", "", 'Master List'!#REF!)</f>
        <v>#REF!</v>
      </c>
      <c r="AL416" s="5" t="e">
        <f>IF(AK416="", "", VLOOKUP(AK416, 'CWM &amp; Location'!B:D, 3, FALSE))</f>
        <v>#REF!</v>
      </c>
      <c r="AM416" s="5" t="e">
        <f>IF('Master List'!#REF!="", "", 'Master List'!#REF!)</f>
        <v>#REF!</v>
      </c>
      <c r="AN416" s="5" t="e">
        <f>IF('Master List'!#REF!="", "", 'Master List'!#REF!)</f>
        <v>#REF!</v>
      </c>
    </row>
    <row r="417" spans="1:40" ht="29.25" customHeight="1" x14ac:dyDescent="0.25">
      <c r="A417" s="3" t="e">
        <f>'Master List'!#REF!</f>
        <v>#REF!</v>
      </c>
      <c r="B417" s="3" t="e">
        <f>'Master List'!#REF!</f>
        <v>#REF!</v>
      </c>
      <c r="C417" s="3" t="e">
        <f>'Master List'!#REF!</f>
        <v>#REF!</v>
      </c>
      <c r="D417" s="4">
        <v>1</v>
      </c>
      <c r="E417" s="71" t="e">
        <f>CONCATENATE("F1: ",J417,", ",N417,", ",R417,IF(V417="","",", "),IF(V417="","",V417),IF(V417="",""," ("),IF(V417="","",'Master List'!#REF!),IF(V417="","",")")," | F2: ",AA417,", ",AE417,", ",AI417,IF(AM417="","",", "),IF(AM417="","",AM417),IF(AM417="",""," ("),IF(AM417="","",'Master List'!#REF!),IF(AM417="","",")"))</f>
        <v>#REF!</v>
      </c>
      <c r="F417" s="5" t="e">
        <f>'Master List'!#REF!</f>
        <v>#REF!</v>
      </c>
      <c r="G417" s="5" t="e">
        <f>'Master List'!#REF!</f>
        <v>#REF!</v>
      </c>
      <c r="H417" s="3" t="e">
        <f>'Master List'!#REF!</f>
        <v>#REF!</v>
      </c>
      <c r="I417" s="3" t="e">
        <f>VLOOKUP(H417, 'CWM &amp; Location'!B:D, 3, FALSE)</f>
        <v>#REF!</v>
      </c>
      <c r="J417" s="3" t="e">
        <f>IF('Master List'!#REF!="", 'Master List'!#REF!, CONCATENATE('Master List'!#REF!, " / ", 'Master List'!#REF!))</f>
        <v>#REF!</v>
      </c>
      <c r="K417" s="3" t="e">
        <f>'Master List'!#REF!</f>
        <v>#REF!</v>
      </c>
      <c r="L417" s="3" t="e">
        <f>'Master List'!#REF!</f>
        <v>#REF!</v>
      </c>
      <c r="M417" s="3" t="e">
        <f>VLOOKUP(L417, 'CWM &amp; Location'!B:D, 3, FALSE)</f>
        <v>#REF!</v>
      </c>
      <c r="N417" s="3" t="e">
        <f>IF('Master List'!#REF!="", 'Master List'!#REF!, CONCATENATE('Master List'!#REF!, " / ", 'Master List'!#REF!))</f>
        <v>#REF!</v>
      </c>
      <c r="O417" s="3" t="e">
        <f>'Master List'!#REF!</f>
        <v>#REF!</v>
      </c>
      <c r="P417" s="3" t="e">
        <f>'Master List'!#REF!</f>
        <v>#REF!</v>
      </c>
      <c r="Q417" s="3" t="e">
        <f>VLOOKUP(P417, 'CWM &amp; Location'!B:D, 3, FALSE)</f>
        <v>#REF!</v>
      </c>
      <c r="R417" s="3" t="e">
        <f>IF('Master List'!#REF!="", 'Master List'!#REF!, CONCATENATE('Master List'!#REF!, " / ", 'Master List'!#REF!))</f>
        <v>#REF!</v>
      </c>
      <c r="S417" s="3" t="e">
        <f>'Master List'!#REF!</f>
        <v>#REF!</v>
      </c>
      <c r="T417" s="5" t="e">
        <f>IF('Master List'!#REF!="", "", 'Master List'!#REF!)</f>
        <v>#REF!</v>
      </c>
      <c r="U417" s="5" t="e">
        <f>IF(T417="", "", VLOOKUP(T417, 'CWM &amp; Location'!B:D, 3, FALSE))</f>
        <v>#REF!</v>
      </c>
      <c r="V417" s="5" t="e">
        <f>IF('Master List'!#REF!="", "", 'Master List'!#REF!)</f>
        <v>#REF!</v>
      </c>
      <c r="W417" s="5" t="e">
        <f>IF('Master List'!#REF!="", "", 'Master List'!#REF!)</f>
        <v>#REF!</v>
      </c>
      <c r="X417" s="5" t="e">
        <f>IF('Master List'!#REF!="", "Supervisor to be confirmed", 'Master List'!#REF!)</f>
        <v>#REF!</v>
      </c>
      <c r="Y417" s="3" t="e">
        <f>'Master List'!#REF!</f>
        <v>#REF!</v>
      </c>
      <c r="Z417" s="3" t="e">
        <f>VLOOKUP(Y417, 'CWM &amp; Location'!B:D, 3, FALSE)</f>
        <v>#REF!</v>
      </c>
      <c r="AA417" s="3" t="e">
        <f>IF('Master List'!#REF!="", 'Master List'!#REF!, CONCATENATE('Master List'!#REF!, " / ", 'Master List'!#REF!))</f>
        <v>#REF!</v>
      </c>
      <c r="AB417" s="3" t="e">
        <f>'Master List'!#REF!</f>
        <v>#REF!</v>
      </c>
      <c r="AC417" s="3" t="e">
        <f>'Master List'!#REF!</f>
        <v>#REF!</v>
      </c>
      <c r="AD417" s="5" t="e">
        <f>VLOOKUP(AC417, 'CWM &amp; Location'!B:D, 3, FALSE)</f>
        <v>#REF!</v>
      </c>
      <c r="AE417" s="3" t="e">
        <f>IF('Master List'!#REF!="", 'Master List'!#REF!, CONCATENATE('Master List'!#REF!, " / ", 'Master List'!#REF!))</f>
        <v>#REF!</v>
      </c>
      <c r="AF417" s="3" t="e">
        <f>'Master List'!#REF!</f>
        <v>#REF!</v>
      </c>
      <c r="AG417" s="3" t="e">
        <f>'Master List'!#REF!</f>
        <v>#REF!</v>
      </c>
      <c r="AH417" s="3" t="e">
        <f>VLOOKUP(AG417, 'CWM &amp; Location'!B:D, 3, FALSE)</f>
        <v>#REF!</v>
      </c>
      <c r="AI417" s="3" t="e">
        <f>IF('Master List'!#REF!="", 'Master List'!#REF!, CONCATENATE('Master List'!#REF!, " / ", 'Master List'!#REF!))</f>
        <v>#REF!</v>
      </c>
      <c r="AJ417" s="3" t="e">
        <f>'Master List'!#REF!</f>
        <v>#REF!</v>
      </c>
      <c r="AK417" s="5" t="e">
        <f>IF('Master List'!#REF!="", "", 'Master List'!#REF!)</f>
        <v>#REF!</v>
      </c>
      <c r="AL417" s="5" t="e">
        <f>IF(AK417="", "", VLOOKUP(AK417, 'CWM &amp; Location'!B:D, 3, FALSE))</f>
        <v>#REF!</v>
      </c>
      <c r="AM417" s="5" t="e">
        <f>IF('Master List'!#REF!="", "", 'Master List'!#REF!)</f>
        <v>#REF!</v>
      </c>
      <c r="AN417" s="5" t="e">
        <f>IF('Master List'!#REF!="", "", 'Master List'!#REF!)</f>
        <v>#REF!</v>
      </c>
    </row>
    <row r="418" spans="1:40" ht="29.25" customHeight="1" x14ac:dyDescent="0.25">
      <c r="A418" s="3" t="e">
        <f>'Master List'!#REF!</f>
        <v>#REF!</v>
      </c>
      <c r="B418" s="3" t="e">
        <f>'Master List'!#REF!</f>
        <v>#REF!</v>
      </c>
      <c r="C418" s="3" t="e">
        <f>'Master List'!#REF!</f>
        <v>#REF!</v>
      </c>
      <c r="D418" s="4">
        <v>1</v>
      </c>
      <c r="E418" s="71" t="e">
        <f>CONCATENATE("F1: ",J418,", ",N418,", ",R418,IF(V418="","",", "),IF(V418="","",V418),IF(V418="",""," ("),IF(V418="","",'Master List'!#REF!),IF(V418="","",")")," | F2: ",AA418,", ",AE418,", ",AI418,IF(AM418="","",", "),IF(AM418="","",AM418),IF(AM418="",""," ("),IF(AM418="","",'Master List'!#REF!),IF(AM418="","",")"))</f>
        <v>#REF!</v>
      </c>
      <c r="F418" s="5" t="e">
        <f>'Master List'!#REF!</f>
        <v>#REF!</v>
      </c>
      <c r="G418" s="5" t="e">
        <f>'Master List'!#REF!</f>
        <v>#REF!</v>
      </c>
      <c r="H418" s="3" t="e">
        <f>'Master List'!#REF!</f>
        <v>#REF!</v>
      </c>
      <c r="I418" s="3" t="e">
        <f>VLOOKUP(H418, 'CWM &amp; Location'!B:D, 3, FALSE)</f>
        <v>#REF!</v>
      </c>
      <c r="J418" s="3" t="e">
        <f>IF('Master List'!#REF!="", 'Master List'!#REF!, CONCATENATE('Master List'!#REF!, " / ", 'Master List'!#REF!))</f>
        <v>#REF!</v>
      </c>
      <c r="K418" s="3" t="e">
        <f>'Master List'!#REF!</f>
        <v>#REF!</v>
      </c>
      <c r="L418" s="3" t="e">
        <f>'Master List'!#REF!</f>
        <v>#REF!</v>
      </c>
      <c r="M418" s="3" t="e">
        <f>VLOOKUP(L418, 'CWM &amp; Location'!B:D, 3, FALSE)</f>
        <v>#REF!</v>
      </c>
      <c r="N418" s="3" t="e">
        <f>IF('Master List'!#REF!="", 'Master List'!#REF!, CONCATENATE('Master List'!#REF!, " / ", 'Master List'!#REF!))</f>
        <v>#REF!</v>
      </c>
      <c r="O418" s="3" t="e">
        <f>'Master List'!#REF!</f>
        <v>#REF!</v>
      </c>
      <c r="P418" s="3" t="e">
        <f>'Master List'!#REF!</f>
        <v>#REF!</v>
      </c>
      <c r="Q418" s="3" t="e">
        <f>VLOOKUP(P418, 'CWM &amp; Location'!B:D, 3, FALSE)</f>
        <v>#REF!</v>
      </c>
      <c r="R418" s="3" t="e">
        <f>IF('Master List'!#REF!="", 'Master List'!#REF!, CONCATENATE('Master List'!#REF!, " / ", 'Master List'!#REF!))</f>
        <v>#REF!</v>
      </c>
      <c r="S418" s="3" t="e">
        <f>'Master List'!#REF!</f>
        <v>#REF!</v>
      </c>
      <c r="T418" s="5" t="e">
        <f>IF('Master List'!#REF!="", "", 'Master List'!#REF!)</f>
        <v>#REF!</v>
      </c>
      <c r="U418" s="5" t="e">
        <f>IF(T418="", "", VLOOKUP(T418, 'CWM &amp; Location'!B:D, 3, FALSE))</f>
        <v>#REF!</v>
      </c>
      <c r="V418" s="5" t="e">
        <f>IF('Master List'!#REF!="", "", 'Master List'!#REF!)</f>
        <v>#REF!</v>
      </c>
      <c r="W418" s="5" t="e">
        <f>IF('Master List'!#REF!="", "", 'Master List'!#REF!)</f>
        <v>#REF!</v>
      </c>
      <c r="X418" s="5" t="e">
        <f>IF('Master List'!#REF!="", "Supervisor to be confirmed", 'Master List'!#REF!)</f>
        <v>#REF!</v>
      </c>
      <c r="Y418" s="3" t="e">
        <f>'Master List'!#REF!</f>
        <v>#REF!</v>
      </c>
      <c r="Z418" s="3" t="e">
        <f>VLOOKUP(Y418, 'CWM &amp; Location'!B:D, 3, FALSE)</f>
        <v>#REF!</v>
      </c>
      <c r="AA418" s="3" t="e">
        <f>IF('Master List'!#REF!="", 'Master List'!#REF!, CONCATENATE('Master List'!#REF!, " / ", 'Master List'!#REF!))</f>
        <v>#REF!</v>
      </c>
      <c r="AB418" s="3" t="e">
        <f>'Master List'!#REF!</f>
        <v>#REF!</v>
      </c>
      <c r="AC418" s="3" t="e">
        <f>'Master List'!#REF!</f>
        <v>#REF!</v>
      </c>
      <c r="AD418" s="5" t="e">
        <f>VLOOKUP(AC418, 'CWM &amp; Location'!B:D, 3, FALSE)</f>
        <v>#REF!</v>
      </c>
      <c r="AE418" s="3" t="e">
        <f>IF('Master List'!#REF!="", 'Master List'!#REF!, CONCATENATE('Master List'!#REF!, " / ", 'Master List'!#REF!))</f>
        <v>#REF!</v>
      </c>
      <c r="AF418" s="3" t="e">
        <f>'Master List'!#REF!</f>
        <v>#REF!</v>
      </c>
      <c r="AG418" s="3" t="e">
        <f>'Master List'!#REF!</f>
        <v>#REF!</v>
      </c>
      <c r="AH418" s="3" t="e">
        <f>VLOOKUP(AG418, 'CWM &amp; Location'!B:D, 3, FALSE)</f>
        <v>#REF!</v>
      </c>
      <c r="AI418" s="3" t="e">
        <f>IF('Master List'!#REF!="", 'Master List'!#REF!, CONCATENATE('Master List'!#REF!, " / ", 'Master List'!#REF!))</f>
        <v>#REF!</v>
      </c>
      <c r="AJ418" s="3" t="e">
        <f>'Master List'!#REF!</f>
        <v>#REF!</v>
      </c>
      <c r="AK418" s="5" t="e">
        <f>IF('Master List'!#REF!="", "", 'Master List'!#REF!)</f>
        <v>#REF!</v>
      </c>
      <c r="AL418" s="5" t="e">
        <f>IF(AK418="", "", VLOOKUP(AK418, 'CWM &amp; Location'!B:D, 3, FALSE))</f>
        <v>#REF!</v>
      </c>
      <c r="AM418" s="5" t="e">
        <f>IF('Master List'!#REF!="", "", 'Master List'!#REF!)</f>
        <v>#REF!</v>
      </c>
      <c r="AN418" s="5" t="e">
        <f>IF('Master List'!#REF!="", "", 'Master List'!#REF!)</f>
        <v>#REF!</v>
      </c>
    </row>
    <row r="419" spans="1:40" ht="29.25" customHeight="1" x14ac:dyDescent="0.25">
      <c r="A419" s="3" t="e">
        <f>'Master List'!#REF!</f>
        <v>#REF!</v>
      </c>
      <c r="B419" s="3" t="e">
        <f>'Master List'!#REF!</f>
        <v>#REF!</v>
      </c>
      <c r="C419" s="3" t="e">
        <f>'Master List'!#REF!</f>
        <v>#REF!</v>
      </c>
      <c r="D419" s="4">
        <v>1</v>
      </c>
      <c r="E419" s="71" t="e">
        <f>CONCATENATE("F1: ",J419,", ",N419,", ",R419,IF(V419="","",", "),IF(V419="","",V419),IF(V419="",""," ("),IF(V419="","",'Master List'!#REF!),IF(V419="","",")")," | F2: ",AA419,", ",AE419,", ",AI419,IF(AM419="","",", "),IF(AM419="","",AM419),IF(AM419="",""," ("),IF(AM419="","",'Master List'!#REF!),IF(AM419="","",")"))</f>
        <v>#REF!</v>
      </c>
      <c r="F419" s="5" t="e">
        <f>'Master List'!#REF!</f>
        <v>#REF!</v>
      </c>
      <c r="G419" s="5" t="e">
        <f>'Master List'!#REF!</f>
        <v>#REF!</v>
      </c>
      <c r="H419" s="3" t="e">
        <f>'Master List'!#REF!</f>
        <v>#REF!</v>
      </c>
      <c r="I419" s="3" t="e">
        <f>VLOOKUP(H419, 'CWM &amp; Location'!B:D, 3, FALSE)</f>
        <v>#REF!</v>
      </c>
      <c r="J419" s="3" t="e">
        <f>IF('Master List'!#REF!="", 'Master List'!#REF!, CONCATENATE('Master List'!#REF!, " / ", 'Master List'!#REF!))</f>
        <v>#REF!</v>
      </c>
      <c r="K419" s="3" t="e">
        <f>'Master List'!#REF!</f>
        <v>#REF!</v>
      </c>
      <c r="L419" s="3" t="e">
        <f>'Master List'!#REF!</f>
        <v>#REF!</v>
      </c>
      <c r="M419" s="3" t="e">
        <f>VLOOKUP(L419, 'CWM &amp; Location'!B:D, 3, FALSE)</f>
        <v>#REF!</v>
      </c>
      <c r="N419" s="3" t="e">
        <f>IF('Master List'!#REF!="", 'Master List'!#REF!, CONCATENATE('Master List'!#REF!, " / ", 'Master List'!#REF!))</f>
        <v>#REF!</v>
      </c>
      <c r="O419" s="3" t="e">
        <f>'Master List'!#REF!</f>
        <v>#REF!</v>
      </c>
      <c r="P419" s="3" t="e">
        <f>'Master List'!#REF!</f>
        <v>#REF!</v>
      </c>
      <c r="Q419" s="3" t="e">
        <f>VLOOKUP(P419, 'CWM &amp; Location'!B:D, 3, FALSE)</f>
        <v>#REF!</v>
      </c>
      <c r="R419" s="3" t="e">
        <f>IF('Master List'!#REF!="", 'Master List'!#REF!, CONCATENATE('Master List'!#REF!, " / ", 'Master List'!#REF!))</f>
        <v>#REF!</v>
      </c>
      <c r="S419" s="3" t="e">
        <f>'Master List'!#REF!</f>
        <v>#REF!</v>
      </c>
      <c r="T419" s="5" t="e">
        <f>IF('Master List'!#REF!="", "", 'Master List'!#REF!)</f>
        <v>#REF!</v>
      </c>
      <c r="U419" s="5" t="e">
        <f>IF(T419="", "", VLOOKUP(T419, 'CWM &amp; Location'!B:D, 3, FALSE))</f>
        <v>#REF!</v>
      </c>
      <c r="V419" s="5" t="e">
        <f>IF('Master List'!#REF!="", "", 'Master List'!#REF!)</f>
        <v>#REF!</v>
      </c>
      <c r="W419" s="5" t="e">
        <f>IF('Master List'!#REF!="", "", 'Master List'!#REF!)</f>
        <v>#REF!</v>
      </c>
      <c r="X419" s="5" t="e">
        <f>IF('Master List'!#REF!="", "Supervisor to be confirmed", 'Master List'!#REF!)</f>
        <v>#REF!</v>
      </c>
      <c r="Y419" s="3" t="e">
        <f>'Master List'!#REF!</f>
        <v>#REF!</v>
      </c>
      <c r="Z419" s="3" t="e">
        <f>VLOOKUP(Y419, 'CWM &amp; Location'!B:D, 3, FALSE)</f>
        <v>#REF!</v>
      </c>
      <c r="AA419" s="3" t="e">
        <f>IF('Master List'!#REF!="", 'Master List'!#REF!, CONCATENATE('Master List'!#REF!, " / ", 'Master List'!#REF!))</f>
        <v>#REF!</v>
      </c>
      <c r="AB419" s="3" t="e">
        <f>'Master List'!#REF!</f>
        <v>#REF!</v>
      </c>
      <c r="AC419" s="3" t="e">
        <f>'Master List'!#REF!</f>
        <v>#REF!</v>
      </c>
      <c r="AD419" s="5" t="e">
        <f>VLOOKUP(AC419, 'CWM &amp; Location'!B:D, 3, FALSE)</f>
        <v>#REF!</v>
      </c>
      <c r="AE419" s="3" t="e">
        <f>IF('Master List'!#REF!="", 'Master List'!#REF!, CONCATENATE('Master List'!#REF!, " / ", 'Master List'!#REF!))</f>
        <v>#REF!</v>
      </c>
      <c r="AF419" s="3" t="e">
        <f>'Master List'!#REF!</f>
        <v>#REF!</v>
      </c>
      <c r="AG419" s="3" t="e">
        <f>'Master List'!#REF!</f>
        <v>#REF!</v>
      </c>
      <c r="AH419" s="3" t="e">
        <f>VLOOKUP(AG419, 'CWM &amp; Location'!B:D, 3, FALSE)</f>
        <v>#REF!</v>
      </c>
      <c r="AI419" s="3" t="e">
        <f>IF('Master List'!#REF!="", 'Master List'!#REF!, CONCATENATE('Master List'!#REF!, " / ", 'Master List'!#REF!))</f>
        <v>#REF!</v>
      </c>
      <c r="AJ419" s="3" t="e">
        <f>'Master List'!#REF!</f>
        <v>#REF!</v>
      </c>
      <c r="AK419" s="5" t="e">
        <f>IF('Master List'!#REF!="", "", 'Master List'!#REF!)</f>
        <v>#REF!</v>
      </c>
      <c r="AL419" s="5" t="e">
        <f>IF(AK419="", "", VLOOKUP(AK419, 'CWM &amp; Location'!B:D, 3, FALSE))</f>
        <v>#REF!</v>
      </c>
      <c r="AM419" s="5" t="e">
        <f>IF('Master List'!#REF!="", "", 'Master List'!#REF!)</f>
        <v>#REF!</v>
      </c>
      <c r="AN419" s="5" t="e">
        <f>IF('Master List'!#REF!="", "", 'Master List'!#REF!)</f>
        <v>#REF!</v>
      </c>
    </row>
    <row r="420" spans="1:40" ht="29.25" customHeight="1" x14ac:dyDescent="0.25">
      <c r="A420" s="3" t="e">
        <f>'Master List'!#REF!</f>
        <v>#REF!</v>
      </c>
      <c r="B420" s="3" t="e">
        <f>'Master List'!#REF!</f>
        <v>#REF!</v>
      </c>
      <c r="C420" s="3" t="e">
        <f>'Master List'!#REF!</f>
        <v>#REF!</v>
      </c>
      <c r="D420" s="4">
        <v>1</v>
      </c>
      <c r="E420" s="71" t="e">
        <f>CONCATENATE("F1: ",J420,", ",N420,", ",R420,IF(V420="","",", "),IF(V420="","",V420),IF(V420="",""," ("),IF(V420="","",'Master List'!#REF!),IF(V420="","",")")," | F2: ",AA420,", ",AE420,", ",AI420,IF(AM420="","",", "),IF(AM420="","",AM420),IF(AM420="",""," ("),IF(AM420="","",'Master List'!#REF!),IF(AM420="","",")"))</f>
        <v>#REF!</v>
      </c>
      <c r="F420" s="5" t="e">
        <f>'Master List'!#REF!</f>
        <v>#REF!</v>
      </c>
      <c r="G420" s="5" t="e">
        <f>'Master List'!#REF!</f>
        <v>#REF!</v>
      </c>
      <c r="H420" s="3" t="e">
        <f>'Master List'!#REF!</f>
        <v>#REF!</v>
      </c>
      <c r="I420" s="3" t="e">
        <f>VLOOKUP(H420, 'CWM &amp; Location'!B:D, 3, FALSE)</f>
        <v>#REF!</v>
      </c>
      <c r="J420" s="3" t="e">
        <f>IF('Master List'!#REF!="", 'Master List'!#REF!, CONCATENATE('Master List'!#REF!, " / ", 'Master List'!#REF!))</f>
        <v>#REF!</v>
      </c>
      <c r="K420" s="3" t="e">
        <f>'Master List'!#REF!</f>
        <v>#REF!</v>
      </c>
      <c r="L420" s="3" t="e">
        <f>'Master List'!#REF!</f>
        <v>#REF!</v>
      </c>
      <c r="M420" s="3" t="e">
        <f>VLOOKUP(L420, 'CWM &amp; Location'!B:D, 3, FALSE)</f>
        <v>#REF!</v>
      </c>
      <c r="N420" s="3" t="e">
        <f>IF('Master List'!#REF!="", 'Master List'!#REF!, CONCATENATE('Master List'!#REF!, " / ", 'Master List'!#REF!))</f>
        <v>#REF!</v>
      </c>
      <c r="O420" s="3" t="e">
        <f>'Master List'!#REF!</f>
        <v>#REF!</v>
      </c>
      <c r="P420" s="3" t="e">
        <f>'Master List'!#REF!</f>
        <v>#REF!</v>
      </c>
      <c r="Q420" s="3" t="e">
        <f>VLOOKUP(P420, 'CWM &amp; Location'!B:D, 3, FALSE)</f>
        <v>#REF!</v>
      </c>
      <c r="R420" s="3" t="e">
        <f>IF('Master List'!#REF!="", 'Master List'!#REF!, CONCATENATE('Master List'!#REF!, " / ", 'Master List'!#REF!))</f>
        <v>#REF!</v>
      </c>
      <c r="S420" s="3" t="e">
        <f>'Master List'!#REF!</f>
        <v>#REF!</v>
      </c>
      <c r="T420" s="5" t="e">
        <f>IF('Master List'!#REF!="", "", 'Master List'!#REF!)</f>
        <v>#REF!</v>
      </c>
      <c r="U420" s="5" t="e">
        <f>IF(T420="", "", VLOOKUP(T420, 'CWM &amp; Location'!B:D, 3, FALSE))</f>
        <v>#REF!</v>
      </c>
      <c r="V420" s="5" t="e">
        <f>IF('Master List'!#REF!="", "", 'Master List'!#REF!)</f>
        <v>#REF!</v>
      </c>
      <c r="W420" s="5" t="e">
        <f>IF('Master List'!#REF!="", "", 'Master List'!#REF!)</f>
        <v>#REF!</v>
      </c>
      <c r="X420" s="5" t="e">
        <f>IF('Master List'!#REF!="", "Supervisor to be confirmed", 'Master List'!#REF!)</f>
        <v>#REF!</v>
      </c>
      <c r="Y420" s="3" t="e">
        <f>'Master List'!#REF!</f>
        <v>#REF!</v>
      </c>
      <c r="Z420" s="3" t="e">
        <f>VLOOKUP(Y420, 'CWM &amp; Location'!B:D, 3, FALSE)</f>
        <v>#REF!</v>
      </c>
      <c r="AA420" s="3" t="e">
        <f>IF('Master List'!#REF!="", 'Master List'!#REF!, CONCATENATE('Master List'!#REF!, " / ", 'Master List'!#REF!))</f>
        <v>#REF!</v>
      </c>
      <c r="AB420" s="3" t="e">
        <f>'Master List'!#REF!</f>
        <v>#REF!</v>
      </c>
      <c r="AC420" s="3" t="e">
        <f>'Master List'!#REF!</f>
        <v>#REF!</v>
      </c>
      <c r="AD420" s="5" t="e">
        <f>VLOOKUP(AC420, 'CWM &amp; Location'!B:D, 3, FALSE)</f>
        <v>#REF!</v>
      </c>
      <c r="AE420" s="3" t="e">
        <f>IF('Master List'!#REF!="", 'Master List'!#REF!, CONCATENATE('Master List'!#REF!, " / ", 'Master List'!#REF!))</f>
        <v>#REF!</v>
      </c>
      <c r="AF420" s="3" t="e">
        <f>'Master List'!#REF!</f>
        <v>#REF!</v>
      </c>
      <c r="AG420" s="3" t="e">
        <f>'Master List'!#REF!</f>
        <v>#REF!</v>
      </c>
      <c r="AH420" s="3" t="e">
        <f>VLOOKUP(AG420, 'CWM &amp; Location'!B:D, 3, FALSE)</f>
        <v>#REF!</v>
      </c>
      <c r="AI420" s="3" t="e">
        <f>IF('Master List'!#REF!="", 'Master List'!#REF!, CONCATENATE('Master List'!#REF!, " / ", 'Master List'!#REF!))</f>
        <v>#REF!</v>
      </c>
      <c r="AJ420" s="3" t="e">
        <f>'Master List'!#REF!</f>
        <v>#REF!</v>
      </c>
      <c r="AK420" s="5" t="e">
        <f>IF('Master List'!#REF!="", "", 'Master List'!#REF!)</f>
        <v>#REF!</v>
      </c>
      <c r="AL420" s="5" t="e">
        <f>IF(AK420="", "", VLOOKUP(AK420, 'CWM &amp; Location'!B:D, 3, FALSE))</f>
        <v>#REF!</v>
      </c>
      <c r="AM420" s="5" t="e">
        <f>IF('Master List'!#REF!="", "", 'Master List'!#REF!)</f>
        <v>#REF!</v>
      </c>
      <c r="AN420" s="5" t="e">
        <f>IF('Master List'!#REF!="", "", 'Master List'!#REF!)</f>
        <v>#REF!</v>
      </c>
    </row>
    <row r="421" spans="1:40" ht="29.25" customHeight="1" x14ac:dyDescent="0.25">
      <c r="A421" s="3" t="e">
        <f>'Master List'!#REF!</f>
        <v>#REF!</v>
      </c>
      <c r="B421" s="3" t="e">
        <f>'Master List'!#REF!</f>
        <v>#REF!</v>
      </c>
      <c r="C421" s="3" t="e">
        <f>'Master List'!#REF!</f>
        <v>#REF!</v>
      </c>
      <c r="D421" s="4">
        <v>1</v>
      </c>
      <c r="E421" s="71" t="e">
        <f>CONCATENATE("F1: ",J421,", ",N421,", ",R421,IF(V421="","",", "),IF(V421="","",V421),IF(V421="",""," ("),IF(V421="","",'Master List'!#REF!),IF(V421="","",")")," | F2: ",AA421,", ",AE421,", ",AI421,IF(AM421="","",", "),IF(AM421="","",AM421),IF(AM421="",""," ("),IF(AM421="","",'Master List'!#REF!),IF(AM421="","",")"))</f>
        <v>#REF!</v>
      </c>
      <c r="F421" s="5" t="e">
        <f>'Master List'!#REF!</f>
        <v>#REF!</v>
      </c>
      <c r="G421" s="5" t="e">
        <f>'Master List'!#REF!</f>
        <v>#REF!</v>
      </c>
      <c r="H421" s="3" t="e">
        <f>'Master List'!#REF!</f>
        <v>#REF!</v>
      </c>
      <c r="I421" s="3" t="e">
        <f>VLOOKUP(H421, 'CWM &amp; Location'!B:D, 3, FALSE)</f>
        <v>#REF!</v>
      </c>
      <c r="J421" s="3" t="e">
        <f>IF('Master List'!#REF!="", 'Master List'!#REF!, CONCATENATE('Master List'!#REF!, " / ", 'Master List'!#REF!))</f>
        <v>#REF!</v>
      </c>
      <c r="K421" s="3" t="e">
        <f>'Master List'!#REF!</f>
        <v>#REF!</v>
      </c>
      <c r="L421" s="3" t="e">
        <f>'Master List'!#REF!</f>
        <v>#REF!</v>
      </c>
      <c r="M421" s="3" t="e">
        <f>VLOOKUP(L421, 'CWM &amp; Location'!B:D, 3, FALSE)</f>
        <v>#REF!</v>
      </c>
      <c r="N421" s="3" t="e">
        <f>IF('Master List'!#REF!="", 'Master List'!#REF!, CONCATENATE('Master List'!#REF!, " / ", 'Master List'!#REF!))</f>
        <v>#REF!</v>
      </c>
      <c r="O421" s="3" t="e">
        <f>'Master List'!#REF!</f>
        <v>#REF!</v>
      </c>
      <c r="P421" s="3" t="e">
        <f>'Master List'!#REF!</f>
        <v>#REF!</v>
      </c>
      <c r="Q421" s="3" t="e">
        <f>VLOOKUP(P421, 'CWM &amp; Location'!B:D, 3, FALSE)</f>
        <v>#REF!</v>
      </c>
      <c r="R421" s="3" t="e">
        <f>IF('Master List'!#REF!="", 'Master List'!#REF!, CONCATENATE('Master List'!#REF!, " / ", 'Master List'!#REF!))</f>
        <v>#REF!</v>
      </c>
      <c r="S421" s="3" t="e">
        <f>'Master List'!#REF!</f>
        <v>#REF!</v>
      </c>
      <c r="T421" s="5" t="e">
        <f>IF('Master List'!#REF!="", "", 'Master List'!#REF!)</f>
        <v>#REF!</v>
      </c>
      <c r="U421" s="5" t="e">
        <f>IF(T421="", "", VLOOKUP(T421, 'CWM &amp; Location'!B:D, 3, FALSE))</f>
        <v>#REF!</v>
      </c>
      <c r="V421" s="5" t="e">
        <f>IF('Master List'!#REF!="", "", 'Master List'!#REF!)</f>
        <v>#REF!</v>
      </c>
      <c r="W421" s="5" t="e">
        <f>IF('Master List'!#REF!="", "", 'Master List'!#REF!)</f>
        <v>#REF!</v>
      </c>
      <c r="X421" s="5" t="e">
        <f>IF('Master List'!#REF!="", "Supervisor to be confirmed", 'Master List'!#REF!)</f>
        <v>#REF!</v>
      </c>
      <c r="Y421" s="3" t="e">
        <f>'Master List'!#REF!</f>
        <v>#REF!</v>
      </c>
      <c r="Z421" s="3" t="e">
        <f>VLOOKUP(Y421, 'CWM &amp; Location'!B:D, 3, FALSE)</f>
        <v>#REF!</v>
      </c>
      <c r="AA421" s="3" t="e">
        <f>IF('Master List'!#REF!="", 'Master List'!#REF!, CONCATENATE('Master List'!#REF!, " / ", 'Master List'!#REF!))</f>
        <v>#REF!</v>
      </c>
      <c r="AB421" s="3" t="e">
        <f>'Master List'!#REF!</f>
        <v>#REF!</v>
      </c>
      <c r="AC421" s="3" t="e">
        <f>'Master List'!#REF!</f>
        <v>#REF!</v>
      </c>
      <c r="AD421" s="5" t="e">
        <f>VLOOKUP(AC421, 'CWM &amp; Location'!B:D, 3, FALSE)</f>
        <v>#REF!</v>
      </c>
      <c r="AE421" s="3" t="e">
        <f>IF('Master List'!#REF!="", 'Master List'!#REF!, CONCATENATE('Master List'!#REF!, " / ", 'Master List'!#REF!))</f>
        <v>#REF!</v>
      </c>
      <c r="AF421" s="3" t="e">
        <f>'Master List'!#REF!</f>
        <v>#REF!</v>
      </c>
      <c r="AG421" s="3" t="e">
        <f>'Master List'!#REF!</f>
        <v>#REF!</v>
      </c>
      <c r="AH421" s="3" t="e">
        <f>VLOOKUP(AG421, 'CWM &amp; Location'!B:D, 3, FALSE)</f>
        <v>#REF!</v>
      </c>
      <c r="AI421" s="3" t="e">
        <f>IF('Master List'!#REF!="", 'Master List'!#REF!, CONCATENATE('Master List'!#REF!, " / ", 'Master List'!#REF!))</f>
        <v>#REF!</v>
      </c>
      <c r="AJ421" s="3" t="e">
        <f>'Master List'!#REF!</f>
        <v>#REF!</v>
      </c>
      <c r="AK421" s="5" t="e">
        <f>IF('Master List'!#REF!="", "", 'Master List'!#REF!)</f>
        <v>#REF!</v>
      </c>
      <c r="AL421" s="5" t="e">
        <f>IF(AK421="", "", VLOOKUP(AK421, 'CWM &amp; Location'!B:D, 3, FALSE))</f>
        <v>#REF!</v>
      </c>
      <c r="AM421" s="5" t="e">
        <f>IF('Master List'!#REF!="", "", 'Master List'!#REF!)</f>
        <v>#REF!</v>
      </c>
      <c r="AN421" s="5" t="e">
        <f>IF('Master List'!#REF!="", "", 'Master List'!#REF!)</f>
        <v>#REF!</v>
      </c>
    </row>
    <row r="422" spans="1:40" ht="29.25" customHeight="1" x14ac:dyDescent="0.25">
      <c r="A422" s="3" t="e">
        <f>'Master List'!#REF!</f>
        <v>#REF!</v>
      </c>
      <c r="B422" s="3" t="e">
        <f>'Master List'!#REF!</f>
        <v>#REF!</v>
      </c>
      <c r="C422" s="3" t="e">
        <f>'Master List'!#REF!</f>
        <v>#REF!</v>
      </c>
      <c r="D422" s="4">
        <v>1</v>
      </c>
      <c r="E422" s="71" t="e">
        <f>CONCATENATE("F1: ",J422,", ",N422,", ",R422,IF(V422="","",", "),IF(V422="","",V422),IF(V422="",""," ("),IF(V422="","",'Master List'!#REF!),IF(V422="","",")")," | F2: ",AA422,", ",AE422,", ",AI422,IF(AM422="","",", "),IF(AM422="","",AM422),IF(AM422="",""," ("),IF(AM422="","",'Master List'!#REF!),IF(AM422="","",")"))</f>
        <v>#REF!</v>
      </c>
      <c r="F422" s="5" t="e">
        <f>'Master List'!#REF!</f>
        <v>#REF!</v>
      </c>
      <c r="G422" s="5" t="e">
        <f>'Master List'!#REF!</f>
        <v>#REF!</v>
      </c>
      <c r="H422" s="3" t="e">
        <f>'Master List'!#REF!</f>
        <v>#REF!</v>
      </c>
      <c r="I422" s="3" t="e">
        <f>VLOOKUP(H422, 'CWM &amp; Location'!B:D, 3, FALSE)</f>
        <v>#REF!</v>
      </c>
      <c r="J422" s="3" t="e">
        <f>IF('Master List'!#REF!="", 'Master List'!#REF!, CONCATENATE('Master List'!#REF!, " / ", 'Master List'!#REF!))</f>
        <v>#REF!</v>
      </c>
      <c r="K422" s="3" t="e">
        <f>'Master List'!#REF!</f>
        <v>#REF!</v>
      </c>
      <c r="L422" s="3" t="e">
        <f>'Master List'!#REF!</f>
        <v>#REF!</v>
      </c>
      <c r="M422" s="3" t="e">
        <f>VLOOKUP(L422, 'CWM &amp; Location'!B:D, 3, FALSE)</f>
        <v>#REF!</v>
      </c>
      <c r="N422" s="3" t="e">
        <f>IF('Master List'!#REF!="", 'Master List'!#REF!, CONCATENATE('Master List'!#REF!, " / ", 'Master List'!#REF!))</f>
        <v>#REF!</v>
      </c>
      <c r="O422" s="3" t="e">
        <f>'Master List'!#REF!</f>
        <v>#REF!</v>
      </c>
      <c r="P422" s="3" t="e">
        <f>'Master List'!#REF!</f>
        <v>#REF!</v>
      </c>
      <c r="Q422" s="3" t="e">
        <f>VLOOKUP(P422, 'CWM &amp; Location'!B:D, 3, FALSE)</f>
        <v>#REF!</v>
      </c>
      <c r="R422" s="3" t="e">
        <f>IF('Master List'!#REF!="", 'Master List'!#REF!, CONCATENATE('Master List'!#REF!, " / ", 'Master List'!#REF!))</f>
        <v>#REF!</v>
      </c>
      <c r="S422" s="3" t="e">
        <f>'Master List'!#REF!</f>
        <v>#REF!</v>
      </c>
      <c r="T422" s="5" t="e">
        <f>IF('Master List'!#REF!="", "", 'Master List'!#REF!)</f>
        <v>#REF!</v>
      </c>
      <c r="U422" s="5" t="e">
        <f>IF(T422="", "", VLOOKUP(T422, 'CWM &amp; Location'!B:D, 3, FALSE))</f>
        <v>#REF!</v>
      </c>
      <c r="V422" s="5" t="e">
        <f>IF('Master List'!#REF!="", "", 'Master List'!#REF!)</f>
        <v>#REF!</v>
      </c>
      <c r="W422" s="5" t="e">
        <f>IF('Master List'!#REF!="", "", 'Master List'!#REF!)</f>
        <v>#REF!</v>
      </c>
      <c r="X422" s="5" t="e">
        <f>IF('Master List'!#REF!="", "Supervisor to be confirmed", 'Master List'!#REF!)</f>
        <v>#REF!</v>
      </c>
      <c r="Y422" s="3" t="e">
        <f>'Master List'!#REF!</f>
        <v>#REF!</v>
      </c>
      <c r="Z422" s="3" t="e">
        <f>VLOOKUP(Y422, 'CWM &amp; Location'!B:D, 3, FALSE)</f>
        <v>#REF!</v>
      </c>
      <c r="AA422" s="3" t="e">
        <f>IF('Master List'!#REF!="", 'Master List'!#REF!, CONCATENATE('Master List'!#REF!, " / ", 'Master List'!#REF!))</f>
        <v>#REF!</v>
      </c>
      <c r="AB422" s="3" t="e">
        <f>'Master List'!#REF!</f>
        <v>#REF!</v>
      </c>
      <c r="AC422" s="3" t="e">
        <f>'Master List'!#REF!</f>
        <v>#REF!</v>
      </c>
      <c r="AD422" s="5" t="e">
        <f>VLOOKUP(AC422, 'CWM &amp; Location'!B:D, 3, FALSE)</f>
        <v>#REF!</v>
      </c>
      <c r="AE422" s="3" t="e">
        <f>IF('Master List'!#REF!="", 'Master List'!#REF!, CONCATENATE('Master List'!#REF!, " / ", 'Master List'!#REF!))</f>
        <v>#REF!</v>
      </c>
      <c r="AF422" s="3" t="e">
        <f>'Master List'!#REF!</f>
        <v>#REF!</v>
      </c>
      <c r="AG422" s="3" t="e">
        <f>'Master List'!#REF!</f>
        <v>#REF!</v>
      </c>
      <c r="AH422" s="3" t="e">
        <f>VLOOKUP(AG422, 'CWM &amp; Location'!B:D, 3, FALSE)</f>
        <v>#REF!</v>
      </c>
      <c r="AI422" s="3" t="e">
        <f>IF('Master List'!#REF!="", 'Master List'!#REF!, CONCATENATE('Master List'!#REF!, " / ", 'Master List'!#REF!))</f>
        <v>#REF!</v>
      </c>
      <c r="AJ422" s="3" t="e">
        <f>'Master List'!#REF!</f>
        <v>#REF!</v>
      </c>
      <c r="AK422" s="5" t="e">
        <f>IF('Master List'!#REF!="", "", 'Master List'!#REF!)</f>
        <v>#REF!</v>
      </c>
      <c r="AL422" s="5" t="e">
        <f>IF(AK422="", "", VLOOKUP(AK422, 'CWM &amp; Location'!B:D, 3, FALSE))</f>
        <v>#REF!</v>
      </c>
      <c r="AM422" s="5" t="e">
        <f>IF('Master List'!#REF!="", "", 'Master List'!#REF!)</f>
        <v>#REF!</v>
      </c>
      <c r="AN422" s="5" t="e">
        <f>IF('Master List'!#REF!="", "", 'Master List'!#REF!)</f>
        <v>#REF!</v>
      </c>
    </row>
    <row r="423" spans="1:40" ht="29.25" customHeight="1" x14ac:dyDescent="0.25">
      <c r="A423" s="3" t="e">
        <f>'Master List'!#REF!</f>
        <v>#REF!</v>
      </c>
      <c r="B423" s="3" t="e">
        <f>'Master List'!#REF!</f>
        <v>#REF!</v>
      </c>
      <c r="C423" s="3" t="e">
        <f>'Master List'!#REF!</f>
        <v>#REF!</v>
      </c>
      <c r="D423" s="4">
        <v>1</v>
      </c>
      <c r="E423" s="71" t="e">
        <f>CONCATENATE("F1: ",J423,", ",N423,", ",R423,IF(V423="","",", "),IF(V423="","",V423),IF(V423="",""," ("),IF(V423="","",'Master List'!#REF!),IF(V423="","",")")," | F2: ",AA423,", ",AE423,", ",AI423,IF(AM423="","",", "),IF(AM423="","",AM423),IF(AM423="",""," ("),IF(AM423="","",'Master List'!#REF!),IF(AM423="","",")"))</f>
        <v>#REF!</v>
      </c>
      <c r="F423" s="5" t="e">
        <f>'Master List'!#REF!</f>
        <v>#REF!</v>
      </c>
      <c r="G423" s="5" t="e">
        <f>'Master List'!#REF!</f>
        <v>#REF!</v>
      </c>
      <c r="H423" s="3" t="e">
        <f>'Master List'!#REF!</f>
        <v>#REF!</v>
      </c>
      <c r="I423" s="3" t="e">
        <f>VLOOKUP(H423, 'CWM &amp; Location'!B:D, 3, FALSE)</f>
        <v>#REF!</v>
      </c>
      <c r="J423" s="3" t="e">
        <f>IF('Master List'!#REF!="", 'Master List'!#REF!, CONCATENATE('Master List'!#REF!, " / ", 'Master List'!#REF!))</f>
        <v>#REF!</v>
      </c>
      <c r="K423" s="3" t="e">
        <f>'Master List'!#REF!</f>
        <v>#REF!</v>
      </c>
      <c r="L423" s="3" t="e">
        <f>'Master List'!#REF!</f>
        <v>#REF!</v>
      </c>
      <c r="M423" s="3" t="e">
        <f>VLOOKUP(L423, 'CWM &amp; Location'!B:D, 3, FALSE)</f>
        <v>#REF!</v>
      </c>
      <c r="N423" s="3" t="e">
        <f>IF('Master List'!#REF!="", 'Master List'!#REF!, CONCATENATE('Master List'!#REF!, " / ", 'Master List'!#REF!))</f>
        <v>#REF!</v>
      </c>
      <c r="O423" s="3" t="e">
        <f>'Master List'!#REF!</f>
        <v>#REF!</v>
      </c>
      <c r="P423" s="3" t="e">
        <f>'Master List'!#REF!</f>
        <v>#REF!</v>
      </c>
      <c r="Q423" s="3" t="e">
        <f>VLOOKUP(P423, 'CWM &amp; Location'!B:D, 3, FALSE)</f>
        <v>#REF!</v>
      </c>
      <c r="R423" s="3" t="e">
        <f>IF('Master List'!#REF!="", 'Master List'!#REF!, CONCATENATE('Master List'!#REF!, " / ", 'Master List'!#REF!))</f>
        <v>#REF!</v>
      </c>
      <c r="S423" s="3" t="e">
        <f>'Master List'!#REF!</f>
        <v>#REF!</v>
      </c>
      <c r="T423" s="5" t="e">
        <f>IF('Master List'!#REF!="", "", 'Master List'!#REF!)</f>
        <v>#REF!</v>
      </c>
      <c r="U423" s="5" t="e">
        <f>IF(T423="", "", VLOOKUP(T423, 'CWM &amp; Location'!B:D, 3, FALSE))</f>
        <v>#REF!</v>
      </c>
      <c r="V423" s="5" t="e">
        <f>IF('Master List'!#REF!="", "", 'Master List'!#REF!)</f>
        <v>#REF!</v>
      </c>
      <c r="W423" s="5" t="e">
        <f>IF('Master List'!#REF!="", "", 'Master List'!#REF!)</f>
        <v>#REF!</v>
      </c>
      <c r="X423" s="5" t="e">
        <f>IF('Master List'!#REF!="", "Supervisor to be confirmed", 'Master List'!#REF!)</f>
        <v>#REF!</v>
      </c>
      <c r="Y423" s="3" t="e">
        <f>'Master List'!#REF!</f>
        <v>#REF!</v>
      </c>
      <c r="Z423" s="3" t="e">
        <f>VLOOKUP(Y423, 'CWM &amp; Location'!B:D, 3, FALSE)</f>
        <v>#REF!</v>
      </c>
      <c r="AA423" s="3" t="e">
        <f>IF('Master List'!#REF!="", 'Master List'!#REF!, CONCATENATE('Master List'!#REF!, " / ", 'Master List'!#REF!))</f>
        <v>#REF!</v>
      </c>
      <c r="AB423" s="3" t="e">
        <f>'Master List'!#REF!</f>
        <v>#REF!</v>
      </c>
      <c r="AC423" s="3" t="e">
        <f>'Master List'!#REF!</f>
        <v>#REF!</v>
      </c>
      <c r="AD423" s="5" t="e">
        <f>VLOOKUP(AC423, 'CWM &amp; Location'!B:D, 3, FALSE)</f>
        <v>#REF!</v>
      </c>
      <c r="AE423" s="3" t="e">
        <f>IF('Master List'!#REF!="", 'Master List'!#REF!, CONCATENATE('Master List'!#REF!, " / ", 'Master List'!#REF!))</f>
        <v>#REF!</v>
      </c>
      <c r="AF423" s="3" t="e">
        <f>'Master List'!#REF!</f>
        <v>#REF!</v>
      </c>
      <c r="AG423" s="3" t="e">
        <f>'Master List'!#REF!</f>
        <v>#REF!</v>
      </c>
      <c r="AH423" s="3" t="e">
        <f>VLOOKUP(AG423, 'CWM &amp; Location'!B:D, 3, FALSE)</f>
        <v>#REF!</v>
      </c>
      <c r="AI423" s="3" t="e">
        <f>IF('Master List'!#REF!="", 'Master List'!#REF!, CONCATENATE('Master List'!#REF!, " / ", 'Master List'!#REF!))</f>
        <v>#REF!</v>
      </c>
      <c r="AJ423" s="3" t="e">
        <f>'Master List'!#REF!</f>
        <v>#REF!</v>
      </c>
      <c r="AK423" s="5" t="e">
        <f>IF('Master List'!#REF!="", "", 'Master List'!#REF!)</f>
        <v>#REF!</v>
      </c>
      <c r="AL423" s="5" t="e">
        <f>IF(AK423="", "", VLOOKUP(AK423, 'CWM &amp; Location'!B:D, 3, FALSE))</f>
        <v>#REF!</v>
      </c>
      <c r="AM423" s="5" t="e">
        <f>IF('Master List'!#REF!="", "", 'Master List'!#REF!)</f>
        <v>#REF!</v>
      </c>
      <c r="AN423" s="5" t="e">
        <f>IF('Master List'!#REF!="", "", 'Master List'!#REF!)</f>
        <v>#REF!</v>
      </c>
    </row>
    <row r="424" spans="1:40" ht="29.25" customHeight="1" x14ac:dyDescent="0.25">
      <c r="A424" s="3" t="e">
        <f>'Master List'!#REF!</f>
        <v>#REF!</v>
      </c>
      <c r="B424" s="3" t="e">
        <f>'Master List'!#REF!</f>
        <v>#REF!</v>
      </c>
      <c r="C424" s="3" t="e">
        <f>'Master List'!#REF!</f>
        <v>#REF!</v>
      </c>
      <c r="D424" s="4">
        <v>1</v>
      </c>
      <c r="E424" s="71" t="e">
        <f>CONCATENATE("F1: ",J424,", ",N424,", ",R424,IF(V424="","",", "),IF(V424="","",V424),IF(V424="",""," ("),IF(V424="","",'Master List'!#REF!),IF(V424="","",")")," | F2: ",AA424,", ",AE424,", ",AI424,IF(AM424="","",", "),IF(AM424="","",AM424),IF(AM424="",""," ("),IF(AM424="","",'Master List'!#REF!),IF(AM424="","",")"))</f>
        <v>#REF!</v>
      </c>
      <c r="F424" s="5" t="e">
        <f>'Master List'!#REF!</f>
        <v>#REF!</v>
      </c>
      <c r="G424" s="5" t="e">
        <f>'Master List'!#REF!</f>
        <v>#REF!</v>
      </c>
      <c r="H424" s="3" t="e">
        <f>'Master List'!#REF!</f>
        <v>#REF!</v>
      </c>
      <c r="I424" s="3" t="e">
        <f>VLOOKUP(H424, 'CWM &amp; Location'!B:D, 3, FALSE)</f>
        <v>#REF!</v>
      </c>
      <c r="J424" s="3" t="e">
        <f>IF('Master List'!#REF!="", 'Master List'!#REF!, CONCATENATE('Master List'!#REF!, " / ", 'Master List'!#REF!))</f>
        <v>#REF!</v>
      </c>
      <c r="K424" s="3" t="e">
        <f>'Master List'!#REF!</f>
        <v>#REF!</v>
      </c>
      <c r="L424" s="3" t="e">
        <f>'Master List'!#REF!</f>
        <v>#REF!</v>
      </c>
      <c r="M424" s="3" t="e">
        <f>VLOOKUP(L424, 'CWM &amp; Location'!B:D, 3, FALSE)</f>
        <v>#REF!</v>
      </c>
      <c r="N424" s="3" t="e">
        <f>IF('Master List'!#REF!="", 'Master List'!#REF!, CONCATENATE('Master List'!#REF!, " / ", 'Master List'!#REF!))</f>
        <v>#REF!</v>
      </c>
      <c r="O424" s="3" t="e">
        <f>'Master List'!#REF!</f>
        <v>#REF!</v>
      </c>
      <c r="P424" s="3" t="e">
        <f>'Master List'!#REF!</f>
        <v>#REF!</v>
      </c>
      <c r="Q424" s="3" t="e">
        <f>VLOOKUP(P424, 'CWM &amp; Location'!B:D, 3, FALSE)</f>
        <v>#REF!</v>
      </c>
      <c r="R424" s="3" t="e">
        <f>IF('Master List'!#REF!="", 'Master List'!#REF!, CONCATENATE('Master List'!#REF!, " / ", 'Master List'!#REF!))</f>
        <v>#REF!</v>
      </c>
      <c r="S424" s="3" t="e">
        <f>'Master List'!#REF!</f>
        <v>#REF!</v>
      </c>
      <c r="T424" s="5" t="e">
        <f>IF('Master List'!#REF!="", "", 'Master List'!#REF!)</f>
        <v>#REF!</v>
      </c>
      <c r="U424" s="5" t="e">
        <f>IF(T424="", "", VLOOKUP(T424, 'CWM &amp; Location'!B:D, 3, FALSE))</f>
        <v>#REF!</v>
      </c>
      <c r="V424" s="5" t="e">
        <f>IF('Master List'!#REF!="", "", 'Master List'!#REF!)</f>
        <v>#REF!</v>
      </c>
      <c r="W424" s="5" t="e">
        <f>IF('Master List'!#REF!="", "", 'Master List'!#REF!)</f>
        <v>#REF!</v>
      </c>
      <c r="X424" s="5" t="e">
        <f>IF('Master List'!#REF!="", "Supervisor to be confirmed", 'Master List'!#REF!)</f>
        <v>#REF!</v>
      </c>
      <c r="Y424" s="3" t="e">
        <f>'Master List'!#REF!</f>
        <v>#REF!</v>
      </c>
      <c r="Z424" s="3" t="e">
        <f>VLOOKUP(Y424, 'CWM &amp; Location'!B:D, 3, FALSE)</f>
        <v>#REF!</v>
      </c>
      <c r="AA424" s="3" t="e">
        <f>IF('Master List'!#REF!="", 'Master List'!#REF!, CONCATENATE('Master List'!#REF!, " / ", 'Master List'!#REF!))</f>
        <v>#REF!</v>
      </c>
      <c r="AB424" s="3" t="e">
        <f>'Master List'!#REF!</f>
        <v>#REF!</v>
      </c>
      <c r="AC424" s="3" t="e">
        <f>'Master List'!#REF!</f>
        <v>#REF!</v>
      </c>
      <c r="AD424" s="5" t="e">
        <f>VLOOKUP(AC424, 'CWM &amp; Location'!B:D, 3, FALSE)</f>
        <v>#REF!</v>
      </c>
      <c r="AE424" s="3" t="e">
        <f>IF('Master List'!#REF!="", 'Master List'!#REF!, CONCATENATE('Master List'!#REF!, " / ", 'Master List'!#REF!))</f>
        <v>#REF!</v>
      </c>
      <c r="AF424" s="3" t="e">
        <f>'Master List'!#REF!</f>
        <v>#REF!</v>
      </c>
      <c r="AG424" s="3" t="e">
        <f>'Master List'!#REF!</f>
        <v>#REF!</v>
      </c>
      <c r="AH424" s="3" t="e">
        <f>VLOOKUP(AG424, 'CWM &amp; Location'!B:D, 3, FALSE)</f>
        <v>#REF!</v>
      </c>
      <c r="AI424" s="3" t="e">
        <f>IF('Master List'!#REF!="", 'Master List'!#REF!, CONCATENATE('Master List'!#REF!, " / ", 'Master List'!#REF!))</f>
        <v>#REF!</v>
      </c>
      <c r="AJ424" s="3" t="e">
        <f>'Master List'!#REF!</f>
        <v>#REF!</v>
      </c>
      <c r="AK424" s="5" t="e">
        <f>IF('Master List'!#REF!="", "", 'Master List'!#REF!)</f>
        <v>#REF!</v>
      </c>
      <c r="AL424" s="5" t="e">
        <f>IF(AK424="", "", VLOOKUP(AK424, 'CWM &amp; Location'!B:D, 3, FALSE))</f>
        <v>#REF!</v>
      </c>
      <c r="AM424" s="5" t="e">
        <f>IF('Master List'!#REF!="", "", 'Master List'!#REF!)</f>
        <v>#REF!</v>
      </c>
      <c r="AN424" s="5" t="e">
        <f>IF('Master List'!#REF!="", "", 'Master List'!#REF!)</f>
        <v>#REF!</v>
      </c>
    </row>
    <row r="425" spans="1:40" ht="29.25" customHeight="1" x14ac:dyDescent="0.25">
      <c r="A425" s="3" t="e">
        <f>'Master List'!#REF!</f>
        <v>#REF!</v>
      </c>
      <c r="B425" s="3" t="e">
        <f>'Master List'!#REF!</f>
        <v>#REF!</v>
      </c>
      <c r="C425" s="3" t="e">
        <f>'Master List'!#REF!</f>
        <v>#REF!</v>
      </c>
      <c r="D425" s="4">
        <v>1</v>
      </c>
      <c r="E425" s="71" t="e">
        <f>CONCATENATE("F1: ",J425,", ",N425,", ",R425,IF(V425="","",", "),IF(V425="","",V425),IF(V425="",""," ("),IF(V425="","",'Master List'!#REF!),IF(V425="","",")")," | F2: ",AA425,", ",AE425,", ",AI425,IF(AM425="","",", "),IF(AM425="","",AM425),IF(AM425="",""," ("),IF(AM425="","",'Master List'!#REF!),IF(AM425="","",")"))</f>
        <v>#REF!</v>
      </c>
      <c r="F425" s="5" t="e">
        <f>'Master List'!#REF!</f>
        <v>#REF!</v>
      </c>
      <c r="G425" s="5" t="e">
        <f>'Master List'!#REF!</f>
        <v>#REF!</v>
      </c>
      <c r="H425" s="3" t="e">
        <f>'Master List'!#REF!</f>
        <v>#REF!</v>
      </c>
      <c r="I425" s="3" t="e">
        <f>VLOOKUP(H425, 'CWM &amp; Location'!B:D, 3, FALSE)</f>
        <v>#REF!</v>
      </c>
      <c r="J425" s="3" t="e">
        <f>IF('Master List'!#REF!="", 'Master List'!#REF!, CONCATENATE('Master List'!#REF!, " / ", 'Master List'!#REF!))</f>
        <v>#REF!</v>
      </c>
      <c r="K425" s="3" t="e">
        <f>'Master List'!#REF!</f>
        <v>#REF!</v>
      </c>
      <c r="L425" s="3" t="e">
        <f>'Master List'!#REF!</f>
        <v>#REF!</v>
      </c>
      <c r="M425" s="3" t="e">
        <f>VLOOKUP(L425, 'CWM &amp; Location'!B:D, 3, FALSE)</f>
        <v>#REF!</v>
      </c>
      <c r="N425" s="3" t="e">
        <f>IF('Master List'!#REF!="", 'Master List'!#REF!, CONCATENATE('Master List'!#REF!, " / ", 'Master List'!#REF!))</f>
        <v>#REF!</v>
      </c>
      <c r="O425" s="3" t="e">
        <f>'Master List'!#REF!</f>
        <v>#REF!</v>
      </c>
      <c r="P425" s="3" t="e">
        <f>'Master List'!#REF!</f>
        <v>#REF!</v>
      </c>
      <c r="Q425" s="3" t="e">
        <f>VLOOKUP(P425, 'CWM &amp; Location'!B:D, 3, FALSE)</f>
        <v>#REF!</v>
      </c>
      <c r="R425" s="3" t="e">
        <f>IF('Master List'!#REF!="", 'Master List'!#REF!, CONCATENATE('Master List'!#REF!, " / ", 'Master List'!#REF!))</f>
        <v>#REF!</v>
      </c>
      <c r="S425" s="3" t="e">
        <f>'Master List'!#REF!</f>
        <v>#REF!</v>
      </c>
      <c r="T425" s="5" t="e">
        <f>IF('Master List'!#REF!="", "", 'Master List'!#REF!)</f>
        <v>#REF!</v>
      </c>
      <c r="U425" s="5" t="e">
        <f>IF(T425="", "", VLOOKUP(T425, 'CWM &amp; Location'!B:D, 3, FALSE))</f>
        <v>#REF!</v>
      </c>
      <c r="V425" s="5" t="e">
        <f>IF('Master List'!#REF!="", "", 'Master List'!#REF!)</f>
        <v>#REF!</v>
      </c>
      <c r="W425" s="5" t="e">
        <f>IF('Master List'!#REF!="", "", 'Master List'!#REF!)</f>
        <v>#REF!</v>
      </c>
      <c r="X425" s="5" t="e">
        <f>IF('Master List'!#REF!="", "Supervisor to be confirmed", 'Master List'!#REF!)</f>
        <v>#REF!</v>
      </c>
      <c r="Y425" s="3" t="e">
        <f>'Master List'!#REF!</f>
        <v>#REF!</v>
      </c>
      <c r="Z425" s="3" t="e">
        <f>VLOOKUP(Y425, 'CWM &amp; Location'!B:D, 3, FALSE)</f>
        <v>#REF!</v>
      </c>
      <c r="AA425" s="3" t="e">
        <f>IF('Master List'!#REF!="", 'Master List'!#REF!, CONCATENATE('Master List'!#REF!, " / ", 'Master List'!#REF!))</f>
        <v>#REF!</v>
      </c>
      <c r="AB425" s="3" t="e">
        <f>'Master List'!#REF!</f>
        <v>#REF!</v>
      </c>
      <c r="AC425" s="3" t="e">
        <f>'Master List'!#REF!</f>
        <v>#REF!</v>
      </c>
      <c r="AD425" s="5" t="e">
        <f>VLOOKUP(AC425, 'CWM &amp; Location'!B:D, 3, FALSE)</f>
        <v>#REF!</v>
      </c>
      <c r="AE425" s="3" t="e">
        <f>IF('Master List'!#REF!="", 'Master List'!#REF!, CONCATENATE('Master List'!#REF!, " / ", 'Master List'!#REF!))</f>
        <v>#REF!</v>
      </c>
      <c r="AF425" s="3" t="e">
        <f>'Master List'!#REF!</f>
        <v>#REF!</v>
      </c>
      <c r="AG425" s="3" t="e">
        <f>'Master List'!#REF!</f>
        <v>#REF!</v>
      </c>
      <c r="AH425" s="3" t="e">
        <f>VLOOKUP(AG425, 'CWM &amp; Location'!B:D, 3, FALSE)</f>
        <v>#REF!</v>
      </c>
      <c r="AI425" s="3" t="e">
        <f>IF('Master List'!#REF!="", 'Master List'!#REF!, CONCATENATE('Master List'!#REF!, " / ", 'Master List'!#REF!))</f>
        <v>#REF!</v>
      </c>
      <c r="AJ425" s="3" t="e">
        <f>'Master List'!#REF!</f>
        <v>#REF!</v>
      </c>
      <c r="AK425" s="5" t="e">
        <f>IF('Master List'!#REF!="", "", 'Master List'!#REF!)</f>
        <v>#REF!</v>
      </c>
      <c r="AL425" s="5" t="e">
        <f>IF(AK425="", "", VLOOKUP(AK425, 'CWM &amp; Location'!B:D, 3, FALSE))</f>
        <v>#REF!</v>
      </c>
      <c r="AM425" s="5" t="e">
        <f>IF('Master List'!#REF!="", "", 'Master List'!#REF!)</f>
        <v>#REF!</v>
      </c>
      <c r="AN425" s="5" t="e">
        <f>IF('Master List'!#REF!="", "", 'Master List'!#REF!)</f>
        <v>#REF!</v>
      </c>
    </row>
    <row r="426" spans="1:40" ht="29.25" customHeight="1" x14ac:dyDescent="0.25">
      <c r="A426" s="3" t="e">
        <f>'Master List'!#REF!</f>
        <v>#REF!</v>
      </c>
      <c r="B426" s="3" t="e">
        <f>'Master List'!#REF!</f>
        <v>#REF!</v>
      </c>
      <c r="C426" s="3" t="e">
        <f>'Master List'!#REF!</f>
        <v>#REF!</v>
      </c>
      <c r="D426" s="4">
        <v>1</v>
      </c>
      <c r="E426" s="71" t="e">
        <f>CONCATENATE("F1: ",J426,", ",N426,", ",R426,IF(V426="","",", "),IF(V426="","",V426),IF(V426="",""," ("),IF(V426="","",'Master List'!#REF!),IF(V426="","",")")," | F2: ",AA426,", ",AE426,", ",AI426,IF(AM426="","",", "),IF(AM426="","",AM426),IF(AM426="",""," ("),IF(AM426="","",'Master List'!#REF!),IF(AM426="","",")"))</f>
        <v>#REF!</v>
      </c>
      <c r="F426" s="5" t="e">
        <f>'Master List'!#REF!</f>
        <v>#REF!</v>
      </c>
      <c r="G426" s="5" t="e">
        <f>'Master List'!#REF!</f>
        <v>#REF!</v>
      </c>
      <c r="H426" s="3" t="e">
        <f>'Master List'!#REF!</f>
        <v>#REF!</v>
      </c>
      <c r="I426" s="3" t="e">
        <f>VLOOKUP(H426, 'CWM &amp; Location'!B:D, 3, FALSE)</f>
        <v>#REF!</v>
      </c>
      <c r="J426" s="3" t="e">
        <f>IF('Master List'!#REF!="", 'Master List'!#REF!, CONCATENATE('Master List'!#REF!, " / ", 'Master List'!#REF!))</f>
        <v>#REF!</v>
      </c>
      <c r="K426" s="3" t="e">
        <f>'Master List'!#REF!</f>
        <v>#REF!</v>
      </c>
      <c r="L426" s="3" t="e">
        <f>'Master List'!#REF!</f>
        <v>#REF!</v>
      </c>
      <c r="M426" s="3" t="e">
        <f>VLOOKUP(L426, 'CWM &amp; Location'!B:D, 3, FALSE)</f>
        <v>#REF!</v>
      </c>
      <c r="N426" s="3" t="e">
        <f>IF('Master List'!#REF!="", 'Master List'!#REF!, CONCATENATE('Master List'!#REF!, " / ", 'Master List'!#REF!))</f>
        <v>#REF!</v>
      </c>
      <c r="O426" s="3" t="e">
        <f>'Master List'!#REF!</f>
        <v>#REF!</v>
      </c>
      <c r="P426" s="3" t="e">
        <f>'Master List'!#REF!</f>
        <v>#REF!</v>
      </c>
      <c r="Q426" s="3" t="e">
        <f>VLOOKUP(P426, 'CWM &amp; Location'!B:D, 3, FALSE)</f>
        <v>#REF!</v>
      </c>
      <c r="R426" s="3" t="e">
        <f>IF('Master List'!#REF!="", 'Master List'!#REF!, CONCATENATE('Master List'!#REF!, " / ", 'Master List'!#REF!))</f>
        <v>#REF!</v>
      </c>
      <c r="S426" s="3" t="e">
        <f>'Master List'!#REF!</f>
        <v>#REF!</v>
      </c>
      <c r="T426" s="5" t="e">
        <f>IF('Master List'!#REF!="", "", 'Master List'!#REF!)</f>
        <v>#REF!</v>
      </c>
      <c r="U426" s="5" t="e">
        <f>IF(T426="", "", VLOOKUP(T426, 'CWM &amp; Location'!B:D, 3, FALSE))</f>
        <v>#REF!</v>
      </c>
      <c r="V426" s="5" t="e">
        <f>IF('Master List'!#REF!="", "", 'Master List'!#REF!)</f>
        <v>#REF!</v>
      </c>
      <c r="W426" s="5" t="e">
        <f>IF('Master List'!#REF!="", "", 'Master List'!#REF!)</f>
        <v>#REF!</v>
      </c>
      <c r="X426" s="5" t="e">
        <f>IF('Master List'!#REF!="", "Supervisor to be confirmed", 'Master List'!#REF!)</f>
        <v>#REF!</v>
      </c>
      <c r="Y426" s="3" t="e">
        <f>'Master List'!#REF!</f>
        <v>#REF!</v>
      </c>
      <c r="Z426" s="3" t="e">
        <f>VLOOKUP(Y426, 'CWM &amp; Location'!B:D, 3, FALSE)</f>
        <v>#REF!</v>
      </c>
      <c r="AA426" s="3" t="e">
        <f>IF('Master List'!#REF!="", 'Master List'!#REF!, CONCATENATE('Master List'!#REF!, " / ", 'Master List'!#REF!))</f>
        <v>#REF!</v>
      </c>
      <c r="AB426" s="3" t="e">
        <f>'Master List'!#REF!</f>
        <v>#REF!</v>
      </c>
      <c r="AC426" s="3" t="e">
        <f>'Master List'!#REF!</f>
        <v>#REF!</v>
      </c>
      <c r="AD426" s="5" t="e">
        <f>VLOOKUP(AC426, 'CWM &amp; Location'!B:D, 3, FALSE)</f>
        <v>#REF!</v>
      </c>
      <c r="AE426" s="3" t="e">
        <f>IF('Master List'!#REF!="", 'Master List'!#REF!, CONCATENATE('Master List'!#REF!, " / ", 'Master List'!#REF!))</f>
        <v>#REF!</v>
      </c>
      <c r="AF426" s="3" t="e">
        <f>'Master List'!#REF!</f>
        <v>#REF!</v>
      </c>
      <c r="AG426" s="3" t="e">
        <f>'Master List'!#REF!</f>
        <v>#REF!</v>
      </c>
      <c r="AH426" s="3" t="e">
        <f>VLOOKUP(AG426, 'CWM &amp; Location'!B:D, 3, FALSE)</f>
        <v>#REF!</v>
      </c>
      <c r="AI426" s="3" t="e">
        <f>IF('Master List'!#REF!="", 'Master List'!#REF!, CONCATENATE('Master List'!#REF!, " / ", 'Master List'!#REF!))</f>
        <v>#REF!</v>
      </c>
      <c r="AJ426" s="3" t="e">
        <f>'Master List'!#REF!</f>
        <v>#REF!</v>
      </c>
      <c r="AK426" s="5" t="e">
        <f>IF('Master List'!#REF!="", "", 'Master List'!#REF!)</f>
        <v>#REF!</v>
      </c>
      <c r="AL426" s="5" t="e">
        <f>IF(AK426="", "", VLOOKUP(AK426, 'CWM &amp; Location'!B:D, 3, FALSE))</f>
        <v>#REF!</v>
      </c>
      <c r="AM426" s="5" t="e">
        <f>IF('Master List'!#REF!="", "", 'Master List'!#REF!)</f>
        <v>#REF!</v>
      </c>
      <c r="AN426" s="5" t="e">
        <f>IF('Master List'!#REF!="", "", 'Master List'!#REF!)</f>
        <v>#REF!</v>
      </c>
    </row>
    <row r="427" spans="1:40" ht="29.25" customHeight="1" x14ac:dyDescent="0.25">
      <c r="A427" s="3" t="e">
        <f>'Master List'!#REF!</f>
        <v>#REF!</v>
      </c>
      <c r="B427" s="3" t="e">
        <f>'Master List'!#REF!</f>
        <v>#REF!</v>
      </c>
      <c r="C427" s="3" t="e">
        <f>'Master List'!#REF!</f>
        <v>#REF!</v>
      </c>
      <c r="D427" s="4">
        <v>1</v>
      </c>
      <c r="E427" s="71" t="e">
        <f>CONCATENATE("F1: ",J427,", ",N427,", ",R427,IF(V427="","",", "),IF(V427="","",V427),IF(V427="",""," ("),IF(V427="","",'Master List'!#REF!),IF(V427="","",")")," | F2: ",AA427,", ",AE427,", ",AI427,IF(AM427="","",", "),IF(AM427="","",AM427),IF(AM427="",""," ("),IF(AM427="","",'Master List'!#REF!),IF(AM427="","",")"))</f>
        <v>#REF!</v>
      </c>
      <c r="F427" s="5" t="e">
        <f>'Master List'!#REF!</f>
        <v>#REF!</v>
      </c>
      <c r="G427" s="5" t="e">
        <f>'Master List'!#REF!</f>
        <v>#REF!</v>
      </c>
      <c r="H427" s="3" t="e">
        <f>'Master List'!#REF!</f>
        <v>#REF!</v>
      </c>
      <c r="I427" s="3" t="e">
        <f>VLOOKUP(H427, 'CWM &amp; Location'!B:D, 3, FALSE)</f>
        <v>#REF!</v>
      </c>
      <c r="J427" s="3" t="e">
        <f>IF('Master List'!#REF!="", 'Master List'!#REF!, CONCATENATE('Master List'!#REF!, " / ", 'Master List'!#REF!))</f>
        <v>#REF!</v>
      </c>
      <c r="K427" s="3" t="e">
        <f>'Master List'!#REF!</f>
        <v>#REF!</v>
      </c>
      <c r="L427" s="3" t="e">
        <f>'Master List'!#REF!</f>
        <v>#REF!</v>
      </c>
      <c r="M427" s="3" t="e">
        <f>VLOOKUP(L427, 'CWM &amp; Location'!B:D, 3, FALSE)</f>
        <v>#REF!</v>
      </c>
      <c r="N427" s="3" t="e">
        <f>IF('Master List'!#REF!="", 'Master List'!#REF!, CONCATENATE('Master List'!#REF!, " / ", 'Master List'!#REF!))</f>
        <v>#REF!</v>
      </c>
      <c r="O427" s="3" t="e">
        <f>'Master List'!#REF!</f>
        <v>#REF!</v>
      </c>
      <c r="P427" s="3" t="e">
        <f>'Master List'!#REF!</f>
        <v>#REF!</v>
      </c>
      <c r="Q427" s="3" t="e">
        <f>VLOOKUP(P427, 'CWM &amp; Location'!B:D, 3, FALSE)</f>
        <v>#REF!</v>
      </c>
      <c r="R427" s="3" t="e">
        <f>IF('Master List'!#REF!="", 'Master List'!#REF!, CONCATENATE('Master List'!#REF!, " / ", 'Master List'!#REF!))</f>
        <v>#REF!</v>
      </c>
      <c r="S427" s="3" t="e">
        <f>'Master List'!#REF!</f>
        <v>#REF!</v>
      </c>
      <c r="T427" s="5" t="e">
        <f>IF('Master List'!#REF!="", "", 'Master List'!#REF!)</f>
        <v>#REF!</v>
      </c>
      <c r="U427" s="5" t="e">
        <f>IF(T427="", "", VLOOKUP(T427, 'CWM &amp; Location'!B:D, 3, FALSE))</f>
        <v>#REF!</v>
      </c>
      <c r="V427" s="5" t="e">
        <f>IF('Master List'!#REF!="", "", 'Master List'!#REF!)</f>
        <v>#REF!</v>
      </c>
      <c r="W427" s="5" t="e">
        <f>IF('Master List'!#REF!="", "", 'Master List'!#REF!)</f>
        <v>#REF!</v>
      </c>
      <c r="X427" s="5" t="e">
        <f>IF('Master List'!#REF!="", "Supervisor to be confirmed", 'Master List'!#REF!)</f>
        <v>#REF!</v>
      </c>
      <c r="Y427" s="3" t="e">
        <f>'Master List'!#REF!</f>
        <v>#REF!</v>
      </c>
      <c r="Z427" s="3" t="e">
        <f>VLOOKUP(Y427, 'CWM &amp; Location'!B:D, 3, FALSE)</f>
        <v>#REF!</v>
      </c>
      <c r="AA427" s="3" t="e">
        <f>IF('Master List'!#REF!="", 'Master List'!#REF!, CONCATENATE('Master List'!#REF!, " / ", 'Master List'!#REF!))</f>
        <v>#REF!</v>
      </c>
      <c r="AB427" s="3" t="e">
        <f>'Master List'!#REF!</f>
        <v>#REF!</v>
      </c>
      <c r="AC427" s="3" t="e">
        <f>'Master List'!#REF!</f>
        <v>#REF!</v>
      </c>
      <c r="AD427" s="5" t="e">
        <f>VLOOKUP(AC427, 'CWM &amp; Location'!B:D, 3, FALSE)</f>
        <v>#REF!</v>
      </c>
      <c r="AE427" s="3" t="e">
        <f>IF('Master List'!#REF!="", 'Master List'!#REF!, CONCATENATE('Master List'!#REF!, " / ", 'Master List'!#REF!))</f>
        <v>#REF!</v>
      </c>
      <c r="AF427" s="3" t="e">
        <f>'Master List'!#REF!</f>
        <v>#REF!</v>
      </c>
      <c r="AG427" s="3" t="e">
        <f>'Master List'!#REF!</f>
        <v>#REF!</v>
      </c>
      <c r="AH427" s="3" t="e">
        <f>VLOOKUP(AG427, 'CWM &amp; Location'!B:D, 3, FALSE)</f>
        <v>#REF!</v>
      </c>
      <c r="AI427" s="3" t="e">
        <f>IF('Master List'!#REF!="", 'Master List'!#REF!, CONCATENATE('Master List'!#REF!, " / ", 'Master List'!#REF!))</f>
        <v>#REF!</v>
      </c>
      <c r="AJ427" s="3" t="e">
        <f>'Master List'!#REF!</f>
        <v>#REF!</v>
      </c>
      <c r="AK427" s="5" t="e">
        <f>IF('Master List'!#REF!="", "", 'Master List'!#REF!)</f>
        <v>#REF!</v>
      </c>
      <c r="AL427" s="5" t="e">
        <f>IF(AK427="", "", VLOOKUP(AK427, 'CWM &amp; Location'!B:D, 3, FALSE))</f>
        <v>#REF!</v>
      </c>
      <c r="AM427" s="5" t="e">
        <f>IF('Master List'!#REF!="", "", 'Master List'!#REF!)</f>
        <v>#REF!</v>
      </c>
      <c r="AN427" s="5" t="e">
        <f>IF('Master List'!#REF!="", "", 'Master List'!#REF!)</f>
        <v>#REF!</v>
      </c>
    </row>
    <row r="428" spans="1:40" ht="29.25" customHeight="1" x14ac:dyDescent="0.25">
      <c r="A428" s="3" t="e">
        <f>'Master List'!#REF!</f>
        <v>#REF!</v>
      </c>
      <c r="B428" s="3" t="e">
        <f>'Master List'!#REF!</f>
        <v>#REF!</v>
      </c>
      <c r="C428" s="3" t="e">
        <f>'Master List'!#REF!</f>
        <v>#REF!</v>
      </c>
      <c r="D428" s="4">
        <v>1</v>
      </c>
      <c r="E428" s="71" t="e">
        <f>CONCATENATE("F1: ",J428,", ",N428,", ",R428,IF(V428="","",", "),IF(V428="","",V428),IF(V428="",""," ("),IF(V428="","",'Master List'!#REF!),IF(V428="","",")")," | F2: ",AA428,", ",AE428,", ",AI428,IF(AM428="","",", "),IF(AM428="","",AM428),IF(AM428="",""," ("),IF(AM428="","",'Master List'!#REF!),IF(AM428="","",")"))</f>
        <v>#REF!</v>
      </c>
      <c r="F428" s="5" t="e">
        <f>'Master List'!#REF!</f>
        <v>#REF!</v>
      </c>
      <c r="G428" s="5" t="e">
        <f>'Master List'!#REF!</f>
        <v>#REF!</v>
      </c>
      <c r="H428" s="3" t="e">
        <f>'Master List'!#REF!</f>
        <v>#REF!</v>
      </c>
      <c r="I428" s="3" t="e">
        <f>VLOOKUP(H428, 'CWM &amp; Location'!B:D, 3, FALSE)</f>
        <v>#REF!</v>
      </c>
      <c r="J428" s="3" t="e">
        <f>IF('Master List'!#REF!="", 'Master List'!#REF!, CONCATENATE('Master List'!#REF!, " / ", 'Master List'!#REF!))</f>
        <v>#REF!</v>
      </c>
      <c r="K428" s="3" t="e">
        <f>'Master List'!#REF!</f>
        <v>#REF!</v>
      </c>
      <c r="L428" s="3" t="e">
        <f>'Master List'!#REF!</f>
        <v>#REF!</v>
      </c>
      <c r="M428" s="3" t="e">
        <f>VLOOKUP(L428, 'CWM &amp; Location'!B:D, 3, FALSE)</f>
        <v>#REF!</v>
      </c>
      <c r="N428" s="3" t="e">
        <f>IF('Master List'!#REF!="", 'Master List'!#REF!, CONCATENATE('Master List'!#REF!, " / ", 'Master List'!#REF!))</f>
        <v>#REF!</v>
      </c>
      <c r="O428" s="3" t="e">
        <f>'Master List'!#REF!</f>
        <v>#REF!</v>
      </c>
      <c r="P428" s="3" t="e">
        <f>'Master List'!#REF!</f>
        <v>#REF!</v>
      </c>
      <c r="Q428" s="3" t="e">
        <f>VLOOKUP(P428, 'CWM &amp; Location'!B:D, 3, FALSE)</f>
        <v>#REF!</v>
      </c>
      <c r="R428" s="3" t="e">
        <f>IF('Master List'!#REF!="", 'Master List'!#REF!, CONCATENATE('Master List'!#REF!, " / ", 'Master List'!#REF!))</f>
        <v>#REF!</v>
      </c>
      <c r="S428" s="3" t="e">
        <f>'Master List'!#REF!</f>
        <v>#REF!</v>
      </c>
      <c r="T428" s="5" t="e">
        <f>IF('Master List'!#REF!="", "", 'Master List'!#REF!)</f>
        <v>#REF!</v>
      </c>
      <c r="U428" s="5" t="e">
        <f>IF(T428="", "", VLOOKUP(T428, 'CWM &amp; Location'!B:D, 3, FALSE))</f>
        <v>#REF!</v>
      </c>
      <c r="V428" s="5" t="e">
        <f>IF('Master List'!#REF!="", "", 'Master List'!#REF!)</f>
        <v>#REF!</v>
      </c>
      <c r="W428" s="5" t="e">
        <f>IF('Master List'!#REF!="", "", 'Master List'!#REF!)</f>
        <v>#REF!</v>
      </c>
      <c r="X428" s="5" t="e">
        <f>IF('Master List'!#REF!="", "Supervisor to be confirmed", 'Master List'!#REF!)</f>
        <v>#REF!</v>
      </c>
      <c r="Y428" s="3" t="e">
        <f>'Master List'!#REF!</f>
        <v>#REF!</v>
      </c>
      <c r="Z428" s="3" t="e">
        <f>VLOOKUP(Y428, 'CWM &amp; Location'!B:D, 3, FALSE)</f>
        <v>#REF!</v>
      </c>
      <c r="AA428" s="3" t="e">
        <f>IF('Master List'!#REF!="", 'Master List'!#REF!, CONCATENATE('Master List'!#REF!, " / ", 'Master List'!#REF!))</f>
        <v>#REF!</v>
      </c>
      <c r="AB428" s="3" t="e">
        <f>'Master List'!#REF!</f>
        <v>#REF!</v>
      </c>
      <c r="AC428" s="3" t="e">
        <f>'Master List'!#REF!</f>
        <v>#REF!</v>
      </c>
      <c r="AD428" s="5" t="e">
        <f>VLOOKUP(AC428, 'CWM &amp; Location'!B:D, 3, FALSE)</f>
        <v>#REF!</v>
      </c>
      <c r="AE428" s="3" t="e">
        <f>IF('Master List'!#REF!="", 'Master List'!#REF!, CONCATENATE('Master List'!#REF!, " / ", 'Master List'!#REF!))</f>
        <v>#REF!</v>
      </c>
      <c r="AF428" s="3" t="e">
        <f>'Master List'!#REF!</f>
        <v>#REF!</v>
      </c>
      <c r="AG428" s="3" t="e">
        <f>'Master List'!#REF!</f>
        <v>#REF!</v>
      </c>
      <c r="AH428" s="3" t="e">
        <f>VLOOKUP(AG428, 'CWM &amp; Location'!B:D, 3, FALSE)</f>
        <v>#REF!</v>
      </c>
      <c r="AI428" s="3" t="e">
        <f>IF('Master List'!#REF!="", 'Master List'!#REF!, CONCATENATE('Master List'!#REF!, " / ", 'Master List'!#REF!))</f>
        <v>#REF!</v>
      </c>
      <c r="AJ428" s="3" t="e">
        <f>'Master List'!#REF!</f>
        <v>#REF!</v>
      </c>
      <c r="AK428" s="5" t="e">
        <f>IF('Master List'!#REF!="", "", 'Master List'!#REF!)</f>
        <v>#REF!</v>
      </c>
      <c r="AL428" s="5" t="e">
        <f>IF(AK428="", "", VLOOKUP(AK428, 'CWM &amp; Location'!B:D, 3, FALSE))</f>
        <v>#REF!</v>
      </c>
      <c r="AM428" s="5" t="e">
        <f>IF('Master List'!#REF!="", "", 'Master List'!#REF!)</f>
        <v>#REF!</v>
      </c>
      <c r="AN428" s="5" t="e">
        <f>IF('Master List'!#REF!="", "", 'Master List'!#REF!)</f>
        <v>#REF!</v>
      </c>
    </row>
    <row r="429" spans="1:40" ht="29.25" customHeight="1" x14ac:dyDescent="0.25">
      <c r="A429" s="3" t="e">
        <f>'Master List'!#REF!</f>
        <v>#REF!</v>
      </c>
      <c r="B429" s="3" t="e">
        <f>'Master List'!#REF!</f>
        <v>#REF!</v>
      </c>
      <c r="C429" s="3" t="e">
        <f>'Master List'!#REF!</f>
        <v>#REF!</v>
      </c>
      <c r="D429" s="4">
        <v>1</v>
      </c>
      <c r="E429" s="71" t="e">
        <f>CONCATENATE("F1: ",J429,", ",N429,", ",R429,IF(V429="","",", "),IF(V429="","",V429),IF(V429="",""," ("),IF(V429="","",'Master List'!#REF!),IF(V429="","",")")," | F2: ",AA429,", ",AE429,", ",AI429,IF(AM429="","",", "),IF(AM429="","",AM429),IF(AM429="",""," ("),IF(AM429="","",'Master List'!#REF!),IF(AM429="","",")"))</f>
        <v>#REF!</v>
      </c>
      <c r="F429" s="5" t="e">
        <f>'Master List'!#REF!</f>
        <v>#REF!</v>
      </c>
      <c r="G429" s="5" t="e">
        <f>'Master List'!#REF!</f>
        <v>#REF!</v>
      </c>
      <c r="H429" s="3" t="e">
        <f>'Master List'!#REF!</f>
        <v>#REF!</v>
      </c>
      <c r="I429" s="3" t="e">
        <f>VLOOKUP(H429, 'CWM &amp; Location'!B:D, 3, FALSE)</f>
        <v>#REF!</v>
      </c>
      <c r="J429" s="3" t="e">
        <f>IF('Master List'!#REF!="", 'Master List'!#REF!, CONCATENATE('Master List'!#REF!, " / ", 'Master List'!#REF!))</f>
        <v>#REF!</v>
      </c>
      <c r="K429" s="3" t="e">
        <f>'Master List'!#REF!</f>
        <v>#REF!</v>
      </c>
      <c r="L429" s="3" t="e">
        <f>'Master List'!#REF!</f>
        <v>#REF!</v>
      </c>
      <c r="M429" s="3" t="e">
        <f>VLOOKUP(L429, 'CWM &amp; Location'!B:D, 3, FALSE)</f>
        <v>#REF!</v>
      </c>
      <c r="N429" s="3" t="e">
        <f>IF('Master List'!#REF!="", 'Master List'!#REF!, CONCATENATE('Master List'!#REF!, " / ", 'Master List'!#REF!))</f>
        <v>#REF!</v>
      </c>
      <c r="O429" s="3" t="e">
        <f>'Master List'!#REF!</f>
        <v>#REF!</v>
      </c>
      <c r="P429" s="3" t="e">
        <f>'Master List'!#REF!</f>
        <v>#REF!</v>
      </c>
      <c r="Q429" s="3" t="e">
        <f>VLOOKUP(P429, 'CWM &amp; Location'!B:D, 3, FALSE)</f>
        <v>#REF!</v>
      </c>
      <c r="R429" s="3" t="e">
        <f>IF('Master List'!#REF!="", 'Master List'!#REF!, CONCATENATE('Master List'!#REF!, " / ", 'Master List'!#REF!))</f>
        <v>#REF!</v>
      </c>
      <c r="S429" s="3" t="e">
        <f>'Master List'!#REF!</f>
        <v>#REF!</v>
      </c>
      <c r="T429" s="5" t="e">
        <f>IF('Master List'!#REF!="", "", 'Master List'!#REF!)</f>
        <v>#REF!</v>
      </c>
      <c r="U429" s="5" t="e">
        <f>IF(T429="", "", VLOOKUP(T429, 'CWM &amp; Location'!B:D, 3, FALSE))</f>
        <v>#REF!</v>
      </c>
      <c r="V429" s="5" t="e">
        <f>IF('Master List'!#REF!="", "", 'Master List'!#REF!)</f>
        <v>#REF!</v>
      </c>
      <c r="W429" s="5" t="e">
        <f>IF('Master List'!#REF!="", "", 'Master List'!#REF!)</f>
        <v>#REF!</v>
      </c>
      <c r="X429" s="5" t="e">
        <f>IF('Master List'!#REF!="", "Supervisor to be confirmed", 'Master List'!#REF!)</f>
        <v>#REF!</v>
      </c>
      <c r="Y429" s="3" t="e">
        <f>'Master List'!#REF!</f>
        <v>#REF!</v>
      </c>
      <c r="Z429" s="3" t="e">
        <f>VLOOKUP(Y429, 'CWM &amp; Location'!B:D, 3, FALSE)</f>
        <v>#REF!</v>
      </c>
      <c r="AA429" s="3" t="e">
        <f>IF('Master List'!#REF!="", 'Master List'!#REF!, CONCATENATE('Master List'!#REF!, " / ", 'Master List'!#REF!))</f>
        <v>#REF!</v>
      </c>
      <c r="AB429" s="3" t="e">
        <f>'Master List'!#REF!</f>
        <v>#REF!</v>
      </c>
      <c r="AC429" s="3" t="e">
        <f>'Master List'!#REF!</f>
        <v>#REF!</v>
      </c>
      <c r="AD429" s="5" t="e">
        <f>VLOOKUP(AC429, 'CWM &amp; Location'!B:D, 3, FALSE)</f>
        <v>#REF!</v>
      </c>
      <c r="AE429" s="3" t="e">
        <f>IF('Master List'!#REF!="", 'Master List'!#REF!, CONCATENATE('Master List'!#REF!, " / ", 'Master List'!#REF!))</f>
        <v>#REF!</v>
      </c>
      <c r="AF429" s="3" t="e">
        <f>'Master List'!#REF!</f>
        <v>#REF!</v>
      </c>
      <c r="AG429" s="3" t="e">
        <f>'Master List'!#REF!</f>
        <v>#REF!</v>
      </c>
      <c r="AH429" s="3" t="e">
        <f>VLOOKUP(AG429, 'CWM &amp; Location'!B:D, 3, FALSE)</f>
        <v>#REF!</v>
      </c>
      <c r="AI429" s="3" t="e">
        <f>IF('Master List'!#REF!="", 'Master List'!#REF!, CONCATENATE('Master List'!#REF!, " / ", 'Master List'!#REF!))</f>
        <v>#REF!</v>
      </c>
      <c r="AJ429" s="3" t="e">
        <f>'Master List'!#REF!</f>
        <v>#REF!</v>
      </c>
      <c r="AK429" s="5" t="e">
        <f>IF('Master List'!#REF!="", "", 'Master List'!#REF!)</f>
        <v>#REF!</v>
      </c>
      <c r="AL429" s="5" t="e">
        <f>IF(AK429="", "", VLOOKUP(AK429, 'CWM &amp; Location'!B:D, 3, FALSE))</f>
        <v>#REF!</v>
      </c>
      <c r="AM429" s="5" t="e">
        <f>IF('Master List'!#REF!="", "", 'Master List'!#REF!)</f>
        <v>#REF!</v>
      </c>
      <c r="AN429" s="5" t="e">
        <f>IF('Master List'!#REF!="", "", 'Master List'!#REF!)</f>
        <v>#REF!</v>
      </c>
    </row>
    <row r="430" spans="1:40" ht="29.25" customHeight="1" x14ac:dyDescent="0.25">
      <c r="A430" s="3" t="e">
        <f>'Master List'!#REF!</f>
        <v>#REF!</v>
      </c>
      <c r="B430" s="3" t="e">
        <f>'Master List'!#REF!</f>
        <v>#REF!</v>
      </c>
      <c r="C430" s="3" t="e">
        <f>'Master List'!#REF!</f>
        <v>#REF!</v>
      </c>
      <c r="D430" s="4">
        <v>1</v>
      </c>
      <c r="E430" s="71" t="e">
        <f>CONCATENATE("F1: ",J430,", ",N430,", ",R430,IF(V430="","",", "),IF(V430="","",V430),IF(V430="",""," ("),IF(V430="","",'Master List'!#REF!),IF(V430="","",")")," | F2: ",AA430,", ",AE430,", ",AI430,IF(AM430="","",", "),IF(AM430="","",AM430),IF(AM430="",""," ("),IF(AM430="","",'Master List'!#REF!),IF(AM430="","",")"))</f>
        <v>#REF!</v>
      </c>
      <c r="F430" s="5" t="e">
        <f>'Master List'!#REF!</f>
        <v>#REF!</v>
      </c>
      <c r="G430" s="5" t="e">
        <f>'Master List'!#REF!</f>
        <v>#REF!</v>
      </c>
      <c r="H430" s="3" t="e">
        <f>'Master List'!#REF!</f>
        <v>#REF!</v>
      </c>
      <c r="I430" s="3" t="e">
        <f>VLOOKUP(H430, 'CWM &amp; Location'!B:D, 3, FALSE)</f>
        <v>#REF!</v>
      </c>
      <c r="J430" s="3" t="e">
        <f>IF('Master List'!#REF!="", 'Master List'!#REF!, CONCATENATE('Master List'!#REF!, " / ", 'Master List'!#REF!))</f>
        <v>#REF!</v>
      </c>
      <c r="K430" s="3" t="e">
        <f>'Master List'!#REF!</f>
        <v>#REF!</v>
      </c>
      <c r="L430" s="3" t="e">
        <f>'Master List'!#REF!</f>
        <v>#REF!</v>
      </c>
      <c r="M430" s="3" t="e">
        <f>VLOOKUP(L430, 'CWM &amp; Location'!B:D, 3, FALSE)</f>
        <v>#REF!</v>
      </c>
      <c r="N430" s="3" t="e">
        <f>IF('Master List'!#REF!="", 'Master List'!#REF!, CONCATENATE('Master List'!#REF!, " / ", 'Master List'!#REF!))</f>
        <v>#REF!</v>
      </c>
      <c r="O430" s="3" t="e">
        <f>'Master List'!#REF!</f>
        <v>#REF!</v>
      </c>
      <c r="P430" s="3" t="e">
        <f>'Master List'!#REF!</f>
        <v>#REF!</v>
      </c>
      <c r="Q430" s="3" t="e">
        <f>VLOOKUP(P430, 'CWM &amp; Location'!B:D, 3, FALSE)</f>
        <v>#REF!</v>
      </c>
      <c r="R430" s="3" t="e">
        <f>IF('Master List'!#REF!="", 'Master List'!#REF!, CONCATENATE('Master List'!#REF!, " / ", 'Master List'!#REF!))</f>
        <v>#REF!</v>
      </c>
      <c r="S430" s="3" t="e">
        <f>'Master List'!#REF!</f>
        <v>#REF!</v>
      </c>
      <c r="T430" s="5" t="e">
        <f>IF('Master List'!#REF!="", "", 'Master List'!#REF!)</f>
        <v>#REF!</v>
      </c>
      <c r="U430" s="5" t="e">
        <f>IF(T430="", "", VLOOKUP(T430, 'CWM &amp; Location'!B:D, 3, FALSE))</f>
        <v>#REF!</v>
      </c>
      <c r="V430" s="5" t="e">
        <f>IF('Master List'!#REF!="", "", 'Master List'!#REF!)</f>
        <v>#REF!</v>
      </c>
      <c r="W430" s="5" t="e">
        <f>IF('Master List'!#REF!="", "", 'Master List'!#REF!)</f>
        <v>#REF!</v>
      </c>
      <c r="X430" s="5" t="e">
        <f>IF('Master List'!#REF!="", "Supervisor to be confirmed", 'Master List'!#REF!)</f>
        <v>#REF!</v>
      </c>
      <c r="Y430" s="3" t="e">
        <f>'Master List'!#REF!</f>
        <v>#REF!</v>
      </c>
      <c r="Z430" s="3" t="e">
        <f>VLOOKUP(Y430, 'CWM &amp; Location'!B:D, 3, FALSE)</f>
        <v>#REF!</v>
      </c>
      <c r="AA430" s="3" t="e">
        <f>IF('Master List'!#REF!="", 'Master List'!#REF!, CONCATENATE('Master List'!#REF!, " / ", 'Master List'!#REF!))</f>
        <v>#REF!</v>
      </c>
      <c r="AB430" s="3" t="e">
        <f>'Master List'!#REF!</f>
        <v>#REF!</v>
      </c>
      <c r="AC430" s="3" t="e">
        <f>'Master List'!#REF!</f>
        <v>#REF!</v>
      </c>
      <c r="AD430" s="5" t="e">
        <f>VLOOKUP(AC430, 'CWM &amp; Location'!B:D, 3, FALSE)</f>
        <v>#REF!</v>
      </c>
      <c r="AE430" s="3" t="e">
        <f>IF('Master List'!#REF!="", 'Master List'!#REF!, CONCATENATE('Master List'!#REF!, " / ", 'Master List'!#REF!))</f>
        <v>#REF!</v>
      </c>
      <c r="AF430" s="3" t="e">
        <f>'Master List'!#REF!</f>
        <v>#REF!</v>
      </c>
      <c r="AG430" s="3" t="e">
        <f>'Master List'!#REF!</f>
        <v>#REF!</v>
      </c>
      <c r="AH430" s="3" t="e">
        <f>VLOOKUP(AG430, 'CWM &amp; Location'!B:D, 3, FALSE)</f>
        <v>#REF!</v>
      </c>
      <c r="AI430" s="3" t="e">
        <f>IF('Master List'!#REF!="", 'Master List'!#REF!, CONCATENATE('Master List'!#REF!, " / ", 'Master List'!#REF!))</f>
        <v>#REF!</v>
      </c>
      <c r="AJ430" s="3" t="e">
        <f>'Master List'!#REF!</f>
        <v>#REF!</v>
      </c>
      <c r="AK430" s="5" t="e">
        <f>IF('Master List'!#REF!="", "", 'Master List'!#REF!)</f>
        <v>#REF!</v>
      </c>
      <c r="AL430" s="5" t="e">
        <f>IF(AK430="", "", VLOOKUP(AK430, 'CWM &amp; Location'!B:D, 3, FALSE))</f>
        <v>#REF!</v>
      </c>
      <c r="AM430" s="5" t="e">
        <f>IF('Master List'!#REF!="", "", 'Master List'!#REF!)</f>
        <v>#REF!</v>
      </c>
      <c r="AN430" s="5" t="e">
        <f>IF('Master List'!#REF!="", "", 'Master List'!#REF!)</f>
        <v>#REF!</v>
      </c>
    </row>
    <row r="431" spans="1:40" ht="29.25" customHeight="1" x14ac:dyDescent="0.25">
      <c r="A431" s="3" t="e">
        <f>'Master List'!#REF!</f>
        <v>#REF!</v>
      </c>
      <c r="B431" s="3" t="e">
        <f>'Master List'!#REF!</f>
        <v>#REF!</v>
      </c>
      <c r="C431" s="3" t="e">
        <f>'Master List'!#REF!</f>
        <v>#REF!</v>
      </c>
      <c r="D431" s="4">
        <v>1</v>
      </c>
      <c r="E431" s="71" t="e">
        <f>CONCATENATE("F1: ",J431,", ",N431,", ",R431,IF(V431="","",", "),IF(V431="","",V431),IF(V431="",""," ("),IF(V431="","",'Master List'!#REF!),IF(V431="","",")")," | F2: ",AA431,", ",AE431,", ",AI431,IF(AM431="","",", "),IF(AM431="","",AM431),IF(AM431="",""," ("),IF(AM431="","",'Master List'!#REF!),IF(AM431="","",")"))</f>
        <v>#REF!</v>
      </c>
      <c r="F431" s="5" t="e">
        <f>'Master List'!#REF!</f>
        <v>#REF!</v>
      </c>
      <c r="G431" s="5" t="e">
        <f>'Master List'!#REF!</f>
        <v>#REF!</v>
      </c>
      <c r="H431" s="3" t="e">
        <f>'Master List'!#REF!</f>
        <v>#REF!</v>
      </c>
      <c r="I431" s="3" t="e">
        <f>VLOOKUP(H431, 'CWM &amp; Location'!B:D, 3, FALSE)</f>
        <v>#REF!</v>
      </c>
      <c r="J431" s="3" t="e">
        <f>IF('Master List'!#REF!="", 'Master List'!#REF!, CONCATENATE('Master List'!#REF!, " / ", 'Master List'!#REF!))</f>
        <v>#REF!</v>
      </c>
      <c r="K431" s="3" t="e">
        <f>'Master List'!#REF!</f>
        <v>#REF!</v>
      </c>
      <c r="L431" s="3" t="e">
        <f>'Master List'!#REF!</f>
        <v>#REF!</v>
      </c>
      <c r="M431" s="3" t="e">
        <f>VLOOKUP(L431, 'CWM &amp; Location'!B:D, 3, FALSE)</f>
        <v>#REF!</v>
      </c>
      <c r="N431" s="3" t="e">
        <f>IF('Master List'!#REF!="", 'Master List'!#REF!, CONCATENATE('Master List'!#REF!, " / ", 'Master List'!#REF!))</f>
        <v>#REF!</v>
      </c>
      <c r="O431" s="3" t="e">
        <f>'Master List'!#REF!</f>
        <v>#REF!</v>
      </c>
      <c r="P431" s="3" t="e">
        <f>'Master List'!#REF!</f>
        <v>#REF!</v>
      </c>
      <c r="Q431" s="3" t="e">
        <f>VLOOKUP(P431, 'CWM &amp; Location'!B:D, 3, FALSE)</f>
        <v>#REF!</v>
      </c>
      <c r="R431" s="3" t="e">
        <f>IF('Master List'!#REF!="", 'Master List'!#REF!, CONCATENATE('Master List'!#REF!, " / ", 'Master List'!#REF!))</f>
        <v>#REF!</v>
      </c>
      <c r="S431" s="3" t="e">
        <f>'Master List'!#REF!</f>
        <v>#REF!</v>
      </c>
      <c r="T431" s="5" t="e">
        <f>IF('Master List'!#REF!="", "", 'Master List'!#REF!)</f>
        <v>#REF!</v>
      </c>
      <c r="U431" s="5" t="e">
        <f>IF(T431="", "", VLOOKUP(T431, 'CWM &amp; Location'!B:D, 3, FALSE))</f>
        <v>#REF!</v>
      </c>
      <c r="V431" s="5" t="e">
        <f>IF('Master List'!#REF!="", "", 'Master List'!#REF!)</f>
        <v>#REF!</v>
      </c>
      <c r="W431" s="5" t="e">
        <f>IF('Master List'!#REF!="", "", 'Master List'!#REF!)</f>
        <v>#REF!</v>
      </c>
      <c r="X431" s="5" t="e">
        <f>IF('Master List'!#REF!="", "Supervisor to be confirmed", 'Master List'!#REF!)</f>
        <v>#REF!</v>
      </c>
      <c r="Y431" s="3" t="e">
        <f>'Master List'!#REF!</f>
        <v>#REF!</v>
      </c>
      <c r="Z431" s="3" t="e">
        <f>VLOOKUP(Y431, 'CWM &amp; Location'!B:D, 3, FALSE)</f>
        <v>#REF!</v>
      </c>
      <c r="AA431" s="3" t="e">
        <f>IF('Master List'!#REF!="", 'Master List'!#REF!, CONCATENATE('Master List'!#REF!, " / ", 'Master List'!#REF!))</f>
        <v>#REF!</v>
      </c>
      <c r="AB431" s="3" t="e">
        <f>'Master List'!#REF!</f>
        <v>#REF!</v>
      </c>
      <c r="AC431" s="3" t="e">
        <f>'Master List'!#REF!</f>
        <v>#REF!</v>
      </c>
      <c r="AD431" s="5" t="e">
        <f>VLOOKUP(AC431, 'CWM &amp; Location'!B:D, 3, FALSE)</f>
        <v>#REF!</v>
      </c>
      <c r="AE431" s="3" t="e">
        <f>IF('Master List'!#REF!="", 'Master List'!#REF!, CONCATENATE('Master List'!#REF!, " / ", 'Master List'!#REF!))</f>
        <v>#REF!</v>
      </c>
      <c r="AF431" s="3" t="e">
        <f>'Master List'!#REF!</f>
        <v>#REF!</v>
      </c>
      <c r="AG431" s="3" t="e">
        <f>'Master List'!#REF!</f>
        <v>#REF!</v>
      </c>
      <c r="AH431" s="3" t="e">
        <f>VLOOKUP(AG431, 'CWM &amp; Location'!B:D, 3, FALSE)</f>
        <v>#REF!</v>
      </c>
      <c r="AI431" s="3" t="e">
        <f>IF('Master List'!#REF!="", 'Master List'!#REF!, CONCATENATE('Master List'!#REF!, " / ", 'Master List'!#REF!))</f>
        <v>#REF!</v>
      </c>
      <c r="AJ431" s="3" t="e">
        <f>'Master List'!#REF!</f>
        <v>#REF!</v>
      </c>
      <c r="AK431" s="5" t="e">
        <f>IF('Master List'!#REF!="", "", 'Master List'!#REF!)</f>
        <v>#REF!</v>
      </c>
      <c r="AL431" s="5" t="e">
        <f>IF(AK431="", "", VLOOKUP(AK431, 'CWM &amp; Location'!B:D, 3, FALSE))</f>
        <v>#REF!</v>
      </c>
      <c r="AM431" s="5" t="e">
        <f>IF('Master List'!#REF!="", "", 'Master List'!#REF!)</f>
        <v>#REF!</v>
      </c>
      <c r="AN431" s="5" t="e">
        <f>IF('Master List'!#REF!="", "", 'Master List'!#REF!)</f>
        <v>#REF!</v>
      </c>
    </row>
    <row r="432" spans="1:40" ht="29.25" customHeight="1" x14ac:dyDescent="0.25">
      <c r="A432" s="3" t="e">
        <f>'Master List'!#REF!</f>
        <v>#REF!</v>
      </c>
      <c r="B432" s="3" t="e">
        <f>'Master List'!#REF!</f>
        <v>#REF!</v>
      </c>
      <c r="C432" s="3" t="e">
        <f>'Master List'!#REF!</f>
        <v>#REF!</v>
      </c>
      <c r="D432" s="4">
        <v>1</v>
      </c>
      <c r="E432" s="71" t="e">
        <f>CONCATENATE("F1: ",J432,", ",N432,", ",R432,IF(V432="","",", "),IF(V432="","",V432),IF(V432="",""," ("),IF(V432="","",'Master List'!#REF!),IF(V432="","",")")," | F2: ",AA432,", ",AE432,", ",AI432,IF(AM432="","",", "),IF(AM432="","",AM432),IF(AM432="",""," ("),IF(AM432="","",'Master List'!#REF!),IF(AM432="","",")"))</f>
        <v>#REF!</v>
      </c>
      <c r="F432" s="5" t="e">
        <f>'Master List'!#REF!</f>
        <v>#REF!</v>
      </c>
      <c r="G432" s="5" t="e">
        <f>'Master List'!#REF!</f>
        <v>#REF!</v>
      </c>
      <c r="H432" s="3" t="e">
        <f>'Master List'!#REF!</f>
        <v>#REF!</v>
      </c>
      <c r="I432" s="3" t="e">
        <f>VLOOKUP(H432, 'CWM &amp; Location'!B:D, 3, FALSE)</f>
        <v>#REF!</v>
      </c>
      <c r="J432" s="3" t="e">
        <f>IF('Master List'!#REF!="", 'Master List'!#REF!, CONCATENATE('Master List'!#REF!, " / ", 'Master List'!#REF!))</f>
        <v>#REF!</v>
      </c>
      <c r="K432" s="3" t="e">
        <f>'Master List'!#REF!</f>
        <v>#REF!</v>
      </c>
      <c r="L432" s="3" t="e">
        <f>'Master List'!#REF!</f>
        <v>#REF!</v>
      </c>
      <c r="M432" s="3" t="e">
        <f>VLOOKUP(L432, 'CWM &amp; Location'!B:D, 3, FALSE)</f>
        <v>#REF!</v>
      </c>
      <c r="N432" s="3" t="e">
        <f>IF('Master List'!#REF!="", 'Master List'!#REF!, CONCATENATE('Master List'!#REF!, " / ", 'Master List'!#REF!))</f>
        <v>#REF!</v>
      </c>
      <c r="O432" s="3" t="e">
        <f>'Master List'!#REF!</f>
        <v>#REF!</v>
      </c>
      <c r="P432" s="3" t="e">
        <f>'Master List'!#REF!</f>
        <v>#REF!</v>
      </c>
      <c r="Q432" s="3" t="e">
        <f>VLOOKUP(P432, 'CWM &amp; Location'!B:D, 3, FALSE)</f>
        <v>#REF!</v>
      </c>
      <c r="R432" s="3" t="e">
        <f>IF('Master List'!#REF!="", 'Master List'!#REF!, CONCATENATE('Master List'!#REF!, " / ", 'Master List'!#REF!))</f>
        <v>#REF!</v>
      </c>
      <c r="S432" s="3" t="e">
        <f>'Master List'!#REF!</f>
        <v>#REF!</v>
      </c>
      <c r="T432" s="5" t="e">
        <f>IF('Master List'!#REF!="", "", 'Master List'!#REF!)</f>
        <v>#REF!</v>
      </c>
      <c r="U432" s="5" t="e">
        <f>IF(T432="", "", VLOOKUP(T432, 'CWM &amp; Location'!B:D, 3, FALSE))</f>
        <v>#REF!</v>
      </c>
      <c r="V432" s="5" t="e">
        <f>IF('Master List'!#REF!="", "", 'Master List'!#REF!)</f>
        <v>#REF!</v>
      </c>
      <c r="W432" s="5" t="e">
        <f>IF('Master List'!#REF!="", "", 'Master List'!#REF!)</f>
        <v>#REF!</v>
      </c>
      <c r="X432" s="5" t="e">
        <f>IF('Master List'!#REF!="", "Supervisor to be confirmed", 'Master List'!#REF!)</f>
        <v>#REF!</v>
      </c>
      <c r="Y432" s="3" t="e">
        <f>'Master List'!#REF!</f>
        <v>#REF!</v>
      </c>
      <c r="Z432" s="3" t="e">
        <f>VLOOKUP(Y432, 'CWM &amp; Location'!B:D, 3, FALSE)</f>
        <v>#REF!</v>
      </c>
      <c r="AA432" s="3" t="e">
        <f>IF('Master List'!#REF!="", 'Master List'!#REF!, CONCATENATE('Master List'!#REF!, " / ", 'Master List'!#REF!))</f>
        <v>#REF!</v>
      </c>
      <c r="AB432" s="3" t="e">
        <f>'Master List'!#REF!</f>
        <v>#REF!</v>
      </c>
      <c r="AC432" s="3" t="e">
        <f>'Master List'!#REF!</f>
        <v>#REF!</v>
      </c>
      <c r="AD432" s="5" t="e">
        <f>VLOOKUP(AC432, 'CWM &amp; Location'!B:D, 3, FALSE)</f>
        <v>#REF!</v>
      </c>
      <c r="AE432" s="3" t="e">
        <f>IF('Master List'!#REF!="", 'Master List'!#REF!, CONCATENATE('Master List'!#REF!, " / ", 'Master List'!#REF!))</f>
        <v>#REF!</v>
      </c>
      <c r="AF432" s="3" t="e">
        <f>'Master List'!#REF!</f>
        <v>#REF!</v>
      </c>
      <c r="AG432" s="3" t="e">
        <f>'Master List'!#REF!</f>
        <v>#REF!</v>
      </c>
      <c r="AH432" s="3" t="e">
        <f>VLOOKUP(AG432, 'CWM &amp; Location'!B:D, 3, FALSE)</f>
        <v>#REF!</v>
      </c>
      <c r="AI432" s="3" t="e">
        <f>IF('Master List'!#REF!="", 'Master List'!#REF!, CONCATENATE('Master List'!#REF!, " / ", 'Master List'!#REF!))</f>
        <v>#REF!</v>
      </c>
      <c r="AJ432" s="3" t="e">
        <f>'Master List'!#REF!</f>
        <v>#REF!</v>
      </c>
      <c r="AK432" s="5" t="e">
        <f>IF('Master List'!#REF!="", "", 'Master List'!#REF!)</f>
        <v>#REF!</v>
      </c>
      <c r="AL432" s="5" t="e">
        <f>IF(AK432="", "", VLOOKUP(AK432, 'CWM &amp; Location'!B:D, 3, FALSE))</f>
        <v>#REF!</v>
      </c>
      <c r="AM432" s="5" t="e">
        <f>IF('Master List'!#REF!="", "", 'Master List'!#REF!)</f>
        <v>#REF!</v>
      </c>
      <c r="AN432" s="5" t="e">
        <f>IF('Master List'!#REF!="", "", 'Master List'!#REF!)</f>
        <v>#REF!</v>
      </c>
    </row>
    <row r="433" spans="1:40" ht="29.25" customHeight="1" x14ac:dyDescent="0.25">
      <c r="A433" s="3" t="e">
        <f>'Master List'!#REF!</f>
        <v>#REF!</v>
      </c>
      <c r="B433" s="3" t="e">
        <f>'Master List'!#REF!</f>
        <v>#REF!</v>
      </c>
      <c r="C433" s="3" t="e">
        <f>'Master List'!#REF!</f>
        <v>#REF!</v>
      </c>
      <c r="D433" s="4">
        <v>1</v>
      </c>
      <c r="E433" s="71" t="e">
        <f>CONCATENATE("F1: ",J433,", ",N433,", ",R433,IF(V433="","",", "),IF(V433="","",V433),IF(V433="",""," ("),IF(V433="","",'Master List'!#REF!),IF(V433="","",")")," | F2: ",AA433,", ",AE433,", ",AI433,IF(AM433="","",", "),IF(AM433="","",AM433),IF(AM433="",""," ("),IF(AM433="","",'Master List'!#REF!),IF(AM433="","",")"))</f>
        <v>#REF!</v>
      </c>
      <c r="F433" s="5" t="e">
        <f>'Master List'!#REF!</f>
        <v>#REF!</v>
      </c>
      <c r="G433" s="5" t="e">
        <f>'Master List'!#REF!</f>
        <v>#REF!</v>
      </c>
      <c r="H433" s="3" t="e">
        <f>'Master List'!#REF!</f>
        <v>#REF!</v>
      </c>
      <c r="I433" s="3" t="e">
        <f>VLOOKUP(H433, 'CWM &amp; Location'!B:D, 3, FALSE)</f>
        <v>#REF!</v>
      </c>
      <c r="J433" s="3" t="e">
        <f>IF('Master List'!#REF!="", 'Master List'!#REF!, CONCATENATE('Master List'!#REF!, " / ", 'Master List'!#REF!))</f>
        <v>#REF!</v>
      </c>
      <c r="K433" s="3" t="e">
        <f>'Master List'!#REF!</f>
        <v>#REF!</v>
      </c>
      <c r="L433" s="3" t="e">
        <f>'Master List'!#REF!</f>
        <v>#REF!</v>
      </c>
      <c r="M433" s="3" t="e">
        <f>VLOOKUP(L433, 'CWM &amp; Location'!B:D, 3, FALSE)</f>
        <v>#REF!</v>
      </c>
      <c r="N433" s="3" t="e">
        <f>IF('Master List'!#REF!="", 'Master List'!#REF!, CONCATENATE('Master List'!#REF!, " / ", 'Master List'!#REF!))</f>
        <v>#REF!</v>
      </c>
      <c r="O433" s="3" t="e">
        <f>'Master List'!#REF!</f>
        <v>#REF!</v>
      </c>
      <c r="P433" s="3" t="e">
        <f>'Master List'!#REF!</f>
        <v>#REF!</v>
      </c>
      <c r="Q433" s="3" t="e">
        <f>VLOOKUP(P433, 'CWM &amp; Location'!B:D, 3, FALSE)</f>
        <v>#REF!</v>
      </c>
      <c r="R433" s="3" t="e">
        <f>IF('Master List'!#REF!="", 'Master List'!#REF!, CONCATENATE('Master List'!#REF!, " / ", 'Master List'!#REF!))</f>
        <v>#REF!</v>
      </c>
      <c r="S433" s="3" t="e">
        <f>'Master List'!#REF!</f>
        <v>#REF!</v>
      </c>
      <c r="T433" s="5" t="e">
        <f>IF('Master List'!#REF!="", "", 'Master List'!#REF!)</f>
        <v>#REF!</v>
      </c>
      <c r="U433" s="5" t="e">
        <f>IF(T433="", "", VLOOKUP(T433, 'CWM &amp; Location'!B:D, 3, FALSE))</f>
        <v>#REF!</v>
      </c>
      <c r="V433" s="5" t="e">
        <f>IF('Master List'!#REF!="", "", 'Master List'!#REF!)</f>
        <v>#REF!</v>
      </c>
      <c r="W433" s="5" t="e">
        <f>IF('Master List'!#REF!="", "", 'Master List'!#REF!)</f>
        <v>#REF!</v>
      </c>
      <c r="X433" s="5" t="e">
        <f>IF('Master List'!#REF!="", "Supervisor to be confirmed", 'Master List'!#REF!)</f>
        <v>#REF!</v>
      </c>
      <c r="Y433" s="3" t="e">
        <f>'Master List'!#REF!</f>
        <v>#REF!</v>
      </c>
      <c r="Z433" s="3" t="e">
        <f>VLOOKUP(Y433, 'CWM &amp; Location'!B:D, 3, FALSE)</f>
        <v>#REF!</v>
      </c>
      <c r="AA433" s="3" t="e">
        <f>IF('Master List'!#REF!="", 'Master List'!#REF!, CONCATENATE('Master List'!#REF!, " / ", 'Master List'!#REF!))</f>
        <v>#REF!</v>
      </c>
      <c r="AB433" s="3" t="e">
        <f>'Master List'!#REF!</f>
        <v>#REF!</v>
      </c>
      <c r="AC433" s="3" t="e">
        <f>'Master List'!#REF!</f>
        <v>#REF!</v>
      </c>
      <c r="AD433" s="5" t="e">
        <f>VLOOKUP(AC433, 'CWM &amp; Location'!B:D, 3, FALSE)</f>
        <v>#REF!</v>
      </c>
      <c r="AE433" s="3" t="e">
        <f>IF('Master List'!#REF!="", 'Master List'!#REF!, CONCATENATE('Master List'!#REF!, " / ", 'Master List'!#REF!))</f>
        <v>#REF!</v>
      </c>
      <c r="AF433" s="3" t="e">
        <f>'Master List'!#REF!</f>
        <v>#REF!</v>
      </c>
      <c r="AG433" s="3" t="e">
        <f>'Master List'!#REF!</f>
        <v>#REF!</v>
      </c>
      <c r="AH433" s="3" t="e">
        <f>VLOOKUP(AG433, 'CWM &amp; Location'!B:D, 3, FALSE)</f>
        <v>#REF!</v>
      </c>
      <c r="AI433" s="3" t="e">
        <f>IF('Master List'!#REF!="", 'Master List'!#REF!, CONCATENATE('Master List'!#REF!, " / ", 'Master List'!#REF!))</f>
        <v>#REF!</v>
      </c>
      <c r="AJ433" s="3" t="e">
        <f>'Master List'!#REF!</f>
        <v>#REF!</v>
      </c>
      <c r="AK433" s="5" t="e">
        <f>IF('Master List'!#REF!="", "", 'Master List'!#REF!)</f>
        <v>#REF!</v>
      </c>
      <c r="AL433" s="5" t="e">
        <f>IF(AK433="", "", VLOOKUP(AK433, 'CWM &amp; Location'!B:D, 3, FALSE))</f>
        <v>#REF!</v>
      </c>
      <c r="AM433" s="5" t="e">
        <f>IF('Master List'!#REF!="", "", 'Master List'!#REF!)</f>
        <v>#REF!</v>
      </c>
      <c r="AN433" s="5" t="e">
        <f>IF('Master List'!#REF!="", "", 'Master List'!#REF!)</f>
        <v>#REF!</v>
      </c>
    </row>
    <row r="434" spans="1:40" ht="29.25" customHeight="1" x14ac:dyDescent="0.25">
      <c r="A434" s="3" t="e">
        <f>'Master List'!#REF!</f>
        <v>#REF!</v>
      </c>
      <c r="B434" s="3" t="e">
        <f>'Master List'!#REF!</f>
        <v>#REF!</v>
      </c>
      <c r="C434" s="3" t="e">
        <f>'Master List'!#REF!</f>
        <v>#REF!</v>
      </c>
      <c r="D434" s="4">
        <v>1</v>
      </c>
      <c r="E434" s="71" t="e">
        <f>CONCATENATE("F1: ",J434,", ",N434,", ",R434,IF(V434="","",", "),IF(V434="","",V434),IF(V434="",""," ("),IF(V434="","",'Master List'!#REF!),IF(V434="","",")")," | F2: ",AA434,", ",AE434,", ",AI434,IF(AM434="","",", "),IF(AM434="","",AM434),IF(AM434="",""," ("),IF(AM434="","",'Master List'!#REF!),IF(AM434="","",")"))</f>
        <v>#REF!</v>
      </c>
      <c r="F434" s="5" t="e">
        <f>'Master List'!#REF!</f>
        <v>#REF!</v>
      </c>
      <c r="G434" s="5" t="e">
        <f>'Master List'!#REF!</f>
        <v>#REF!</v>
      </c>
      <c r="H434" s="3" t="e">
        <f>'Master List'!#REF!</f>
        <v>#REF!</v>
      </c>
      <c r="I434" s="3" t="e">
        <f>VLOOKUP(H434, 'CWM &amp; Location'!B:D, 3, FALSE)</f>
        <v>#REF!</v>
      </c>
      <c r="J434" s="3" t="e">
        <f>IF('Master List'!#REF!="", 'Master List'!#REF!, CONCATENATE('Master List'!#REF!, " / ", 'Master List'!#REF!))</f>
        <v>#REF!</v>
      </c>
      <c r="K434" s="3" t="e">
        <f>'Master List'!#REF!</f>
        <v>#REF!</v>
      </c>
      <c r="L434" s="3" t="e">
        <f>'Master List'!#REF!</f>
        <v>#REF!</v>
      </c>
      <c r="M434" s="3" t="e">
        <f>VLOOKUP(L434, 'CWM &amp; Location'!B:D, 3, FALSE)</f>
        <v>#REF!</v>
      </c>
      <c r="N434" s="3" t="e">
        <f>IF('Master List'!#REF!="", 'Master List'!#REF!, CONCATENATE('Master List'!#REF!, " / ", 'Master List'!#REF!))</f>
        <v>#REF!</v>
      </c>
      <c r="O434" s="3" t="e">
        <f>'Master List'!#REF!</f>
        <v>#REF!</v>
      </c>
      <c r="P434" s="3" t="e">
        <f>'Master List'!#REF!</f>
        <v>#REF!</v>
      </c>
      <c r="Q434" s="3" t="e">
        <f>VLOOKUP(P434, 'CWM &amp; Location'!B:D, 3, FALSE)</f>
        <v>#REF!</v>
      </c>
      <c r="R434" s="3" t="e">
        <f>IF('Master List'!#REF!="", 'Master List'!#REF!, CONCATENATE('Master List'!#REF!, " / ", 'Master List'!#REF!))</f>
        <v>#REF!</v>
      </c>
      <c r="S434" s="3" t="e">
        <f>'Master List'!#REF!</f>
        <v>#REF!</v>
      </c>
      <c r="T434" s="5" t="e">
        <f>IF('Master List'!#REF!="", "", 'Master List'!#REF!)</f>
        <v>#REF!</v>
      </c>
      <c r="U434" s="5" t="e">
        <f>IF(T434="", "", VLOOKUP(T434, 'CWM &amp; Location'!B:D, 3, FALSE))</f>
        <v>#REF!</v>
      </c>
      <c r="V434" s="5" t="e">
        <f>IF('Master List'!#REF!="", "", 'Master List'!#REF!)</f>
        <v>#REF!</v>
      </c>
      <c r="W434" s="5" t="e">
        <f>IF('Master List'!#REF!="", "", 'Master List'!#REF!)</f>
        <v>#REF!</v>
      </c>
      <c r="X434" s="5" t="e">
        <f>IF('Master List'!#REF!="", "Supervisor to be confirmed", 'Master List'!#REF!)</f>
        <v>#REF!</v>
      </c>
      <c r="Y434" s="3" t="e">
        <f>'Master List'!#REF!</f>
        <v>#REF!</v>
      </c>
      <c r="Z434" s="3" t="e">
        <f>VLOOKUP(Y434, 'CWM &amp; Location'!B:D, 3, FALSE)</f>
        <v>#REF!</v>
      </c>
      <c r="AA434" s="3" t="e">
        <f>IF('Master List'!#REF!="", 'Master List'!#REF!, CONCATENATE('Master List'!#REF!, " / ", 'Master List'!#REF!))</f>
        <v>#REF!</v>
      </c>
      <c r="AB434" s="3" t="e">
        <f>'Master List'!#REF!</f>
        <v>#REF!</v>
      </c>
      <c r="AC434" s="3" t="e">
        <f>'Master List'!#REF!</f>
        <v>#REF!</v>
      </c>
      <c r="AD434" s="5" t="e">
        <f>VLOOKUP(AC434, 'CWM &amp; Location'!B:D, 3, FALSE)</f>
        <v>#REF!</v>
      </c>
      <c r="AE434" s="3" t="e">
        <f>IF('Master List'!#REF!="", 'Master List'!#REF!, CONCATENATE('Master List'!#REF!, " / ", 'Master List'!#REF!))</f>
        <v>#REF!</v>
      </c>
      <c r="AF434" s="3" t="e">
        <f>'Master List'!#REF!</f>
        <v>#REF!</v>
      </c>
      <c r="AG434" s="3" t="e">
        <f>'Master List'!#REF!</f>
        <v>#REF!</v>
      </c>
      <c r="AH434" s="3" t="e">
        <f>VLOOKUP(AG434, 'CWM &amp; Location'!B:D, 3, FALSE)</f>
        <v>#REF!</v>
      </c>
      <c r="AI434" s="3" t="e">
        <f>IF('Master List'!#REF!="", 'Master List'!#REF!, CONCATENATE('Master List'!#REF!, " / ", 'Master List'!#REF!))</f>
        <v>#REF!</v>
      </c>
      <c r="AJ434" s="3" t="e">
        <f>'Master List'!#REF!</f>
        <v>#REF!</v>
      </c>
      <c r="AK434" s="5" t="e">
        <f>IF('Master List'!#REF!="", "", 'Master List'!#REF!)</f>
        <v>#REF!</v>
      </c>
      <c r="AL434" s="5" t="e">
        <f>IF(AK434="", "", VLOOKUP(AK434, 'CWM &amp; Location'!B:D, 3, FALSE))</f>
        <v>#REF!</v>
      </c>
      <c r="AM434" s="5" t="e">
        <f>IF('Master List'!#REF!="", "", 'Master List'!#REF!)</f>
        <v>#REF!</v>
      </c>
      <c r="AN434" s="5" t="e">
        <f>IF('Master List'!#REF!="", "", 'Master List'!#REF!)</f>
        <v>#REF!</v>
      </c>
    </row>
    <row r="435" spans="1:40" ht="29.25" customHeight="1" x14ac:dyDescent="0.25">
      <c r="A435" s="3" t="e">
        <f>'Master List'!#REF!</f>
        <v>#REF!</v>
      </c>
      <c r="B435" s="3" t="e">
        <f>'Master List'!#REF!</f>
        <v>#REF!</v>
      </c>
      <c r="C435" s="3" t="e">
        <f>'Master List'!#REF!</f>
        <v>#REF!</v>
      </c>
      <c r="D435" s="4">
        <v>1</v>
      </c>
      <c r="E435" s="71" t="e">
        <f>CONCATENATE("F1: ",J435,", ",N435,", ",R435,IF(V435="","",", "),IF(V435="","",V435),IF(V435="",""," ("),IF(V435="","",'Master List'!#REF!),IF(V435="","",")")," | F2: ",AA435,", ",AE435,", ",AI435,IF(AM435="","",", "),IF(AM435="","",AM435),IF(AM435="",""," ("),IF(AM435="","",'Master List'!#REF!),IF(AM435="","",")"))</f>
        <v>#REF!</v>
      </c>
      <c r="F435" s="5" t="e">
        <f>'Master List'!#REF!</f>
        <v>#REF!</v>
      </c>
      <c r="G435" s="5" t="e">
        <f>'Master List'!#REF!</f>
        <v>#REF!</v>
      </c>
      <c r="H435" s="3" t="e">
        <f>'Master List'!#REF!</f>
        <v>#REF!</v>
      </c>
      <c r="I435" s="3" t="e">
        <f>VLOOKUP(H435, 'CWM &amp; Location'!B:D, 3, FALSE)</f>
        <v>#REF!</v>
      </c>
      <c r="J435" s="3" t="e">
        <f>IF('Master List'!#REF!="", 'Master List'!#REF!, CONCATENATE('Master List'!#REF!, " / ", 'Master List'!#REF!))</f>
        <v>#REF!</v>
      </c>
      <c r="K435" s="3" t="e">
        <f>'Master List'!#REF!</f>
        <v>#REF!</v>
      </c>
      <c r="L435" s="3" t="e">
        <f>'Master List'!#REF!</f>
        <v>#REF!</v>
      </c>
      <c r="M435" s="3" t="e">
        <f>VLOOKUP(L435, 'CWM &amp; Location'!B:D, 3, FALSE)</f>
        <v>#REF!</v>
      </c>
      <c r="N435" s="3" t="e">
        <f>IF('Master List'!#REF!="", 'Master List'!#REF!, CONCATENATE('Master List'!#REF!, " / ", 'Master List'!#REF!))</f>
        <v>#REF!</v>
      </c>
      <c r="O435" s="3" t="e">
        <f>'Master List'!#REF!</f>
        <v>#REF!</v>
      </c>
      <c r="P435" s="3" t="e">
        <f>'Master List'!#REF!</f>
        <v>#REF!</v>
      </c>
      <c r="Q435" s="3" t="e">
        <f>VLOOKUP(P435, 'CWM &amp; Location'!B:D, 3, FALSE)</f>
        <v>#REF!</v>
      </c>
      <c r="R435" s="3" t="e">
        <f>IF('Master List'!#REF!="", 'Master List'!#REF!, CONCATENATE('Master List'!#REF!, " / ", 'Master List'!#REF!))</f>
        <v>#REF!</v>
      </c>
      <c r="S435" s="3" t="e">
        <f>'Master List'!#REF!</f>
        <v>#REF!</v>
      </c>
      <c r="T435" s="5" t="e">
        <f>IF('Master List'!#REF!="", "", 'Master List'!#REF!)</f>
        <v>#REF!</v>
      </c>
      <c r="U435" s="5" t="e">
        <f>IF(T435="", "", VLOOKUP(T435, 'CWM &amp; Location'!B:D, 3, FALSE))</f>
        <v>#REF!</v>
      </c>
      <c r="V435" s="5" t="e">
        <f>IF('Master List'!#REF!="", "", 'Master List'!#REF!)</f>
        <v>#REF!</v>
      </c>
      <c r="W435" s="5" t="e">
        <f>IF('Master List'!#REF!="", "", 'Master List'!#REF!)</f>
        <v>#REF!</v>
      </c>
      <c r="X435" s="5" t="e">
        <f>IF('Master List'!#REF!="", "Supervisor to be confirmed", 'Master List'!#REF!)</f>
        <v>#REF!</v>
      </c>
      <c r="Y435" s="3" t="e">
        <f>'Master List'!#REF!</f>
        <v>#REF!</v>
      </c>
      <c r="Z435" s="3" t="e">
        <f>VLOOKUP(Y435, 'CWM &amp; Location'!B:D, 3, FALSE)</f>
        <v>#REF!</v>
      </c>
      <c r="AA435" s="3" t="e">
        <f>IF('Master List'!#REF!="", 'Master List'!#REF!, CONCATENATE('Master List'!#REF!, " / ", 'Master List'!#REF!))</f>
        <v>#REF!</v>
      </c>
      <c r="AB435" s="3" t="e">
        <f>'Master List'!#REF!</f>
        <v>#REF!</v>
      </c>
      <c r="AC435" s="3" t="e">
        <f>'Master List'!#REF!</f>
        <v>#REF!</v>
      </c>
      <c r="AD435" s="5" t="e">
        <f>VLOOKUP(AC435, 'CWM &amp; Location'!B:D, 3, FALSE)</f>
        <v>#REF!</v>
      </c>
      <c r="AE435" s="3" t="e">
        <f>IF('Master List'!#REF!="", 'Master List'!#REF!, CONCATENATE('Master List'!#REF!, " / ", 'Master List'!#REF!))</f>
        <v>#REF!</v>
      </c>
      <c r="AF435" s="3" t="e">
        <f>'Master List'!#REF!</f>
        <v>#REF!</v>
      </c>
      <c r="AG435" s="3" t="e">
        <f>'Master List'!#REF!</f>
        <v>#REF!</v>
      </c>
      <c r="AH435" s="3" t="e">
        <f>VLOOKUP(AG435, 'CWM &amp; Location'!B:D, 3, FALSE)</f>
        <v>#REF!</v>
      </c>
      <c r="AI435" s="3" t="e">
        <f>IF('Master List'!#REF!="", 'Master List'!#REF!, CONCATENATE('Master List'!#REF!, " / ", 'Master List'!#REF!))</f>
        <v>#REF!</v>
      </c>
      <c r="AJ435" s="3" t="e">
        <f>'Master List'!#REF!</f>
        <v>#REF!</v>
      </c>
      <c r="AK435" s="5" t="e">
        <f>IF('Master List'!#REF!="", "", 'Master List'!#REF!)</f>
        <v>#REF!</v>
      </c>
      <c r="AL435" s="5" t="e">
        <f>IF(AK435="", "", VLOOKUP(AK435, 'CWM &amp; Location'!B:D, 3, FALSE))</f>
        <v>#REF!</v>
      </c>
      <c r="AM435" s="5" t="e">
        <f>IF('Master List'!#REF!="", "", 'Master List'!#REF!)</f>
        <v>#REF!</v>
      </c>
      <c r="AN435" s="5" t="e">
        <f>IF('Master List'!#REF!="", "", 'Master List'!#REF!)</f>
        <v>#REF!</v>
      </c>
    </row>
    <row r="436" spans="1:40" ht="29.25" customHeight="1" x14ac:dyDescent="0.25">
      <c r="A436" s="3" t="e">
        <f>'Master List'!#REF!</f>
        <v>#REF!</v>
      </c>
      <c r="B436" s="3" t="e">
        <f>'Master List'!#REF!</f>
        <v>#REF!</v>
      </c>
      <c r="C436" s="3" t="e">
        <f>'Master List'!#REF!</f>
        <v>#REF!</v>
      </c>
      <c r="D436" s="4">
        <v>1</v>
      </c>
      <c r="E436" s="71" t="e">
        <f>CONCATENATE("F1: ",J436,", ",N436,", ",R436,IF(V436="","",", "),IF(V436="","",V436),IF(V436="",""," ("),IF(V436="","",'Master List'!#REF!),IF(V436="","",")")," | F2: ",AA436,", ",AE436,", ",AI436,IF(AM436="","",", "),IF(AM436="","",AM436),IF(AM436="",""," ("),IF(AM436="","",'Master List'!#REF!),IF(AM436="","",")"))</f>
        <v>#REF!</v>
      </c>
      <c r="F436" s="5" t="e">
        <f>'Master List'!#REF!</f>
        <v>#REF!</v>
      </c>
      <c r="G436" s="5" t="e">
        <f>'Master List'!#REF!</f>
        <v>#REF!</v>
      </c>
      <c r="H436" s="3" t="e">
        <f>'Master List'!#REF!</f>
        <v>#REF!</v>
      </c>
      <c r="I436" s="3" t="e">
        <f>VLOOKUP(H436, 'CWM &amp; Location'!B:D, 3, FALSE)</f>
        <v>#REF!</v>
      </c>
      <c r="J436" s="3" t="e">
        <f>IF('Master List'!#REF!="", 'Master List'!#REF!, CONCATENATE('Master List'!#REF!, " / ", 'Master List'!#REF!))</f>
        <v>#REF!</v>
      </c>
      <c r="K436" s="3" t="e">
        <f>'Master List'!#REF!</f>
        <v>#REF!</v>
      </c>
      <c r="L436" s="3" t="e">
        <f>'Master List'!#REF!</f>
        <v>#REF!</v>
      </c>
      <c r="M436" s="3" t="e">
        <f>VLOOKUP(L436, 'CWM &amp; Location'!B:D, 3, FALSE)</f>
        <v>#REF!</v>
      </c>
      <c r="N436" s="3" t="e">
        <f>IF('Master List'!#REF!="", 'Master List'!#REF!, CONCATENATE('Master List'!#REF!, " / ", 'Master List'!#REF!))</f>
        <v>#REF!</v>
      </c>
      <c r="O436" s="3" t="e">
        <f>'Master List'!#REF!</f>
        <v>#REF!</v>
      </c>
      <c r="P436" s="3" t="e">
        <f>'Master List'!#REF!</f>
        <v>#REF!</v>
      </c>
      <c r="Q436" s="3" t="e">
        <f>VLOOKUP(P436, 'CWM &amp; Location'!B:D, 3, FALSE)</f>
        <v>#REF!</v>
      </c>
      <c r="R436" s="3" t="e">
        <f>IF('Master List'!#REF!="", 'Master List'!#REF!, CONCATENATE('Master List'!#REF!, " / ", 'Master List'!#REF!))</f>
        <v>#REF!</v>
      </c>
      <c r="S436" s="3" t="e">
        <f>'Master List'!#REF!</f>
        <v>#REF!</v>
      </c>
      <c r="T436" s="5" t="e">
        <f>IF('Master List'!#REF!="", "", 'Master List'!#REF!)</f>
        <v>#REF!</v>
      </c>
      <c r="U436" s="5" t="e">
        <f>IF(T436="", "", VLOOKUP(T436, 'CWM &amp; Location'!B:D, 3, FALSE))</f>
        <v>#REF!</v>
      </c>
      <c r="V436" s="5" t="e">
        <f>IF('Master List'!#REF!="", "", 'Master List'!#REF!)</f>
        <v>#REF!</v>
      </c>
      <c r="W436" s="5" t="e">
        <f>IF('Master List'!#REF!="", "", 'Master List'!#REF!)</f>
        <v>#REF!</v>
      </c>
      <c r="X436" s="5" t="e">
        <f>IF('Master List'!#REF!="", "Supervisor to be confirmed", 'Master List'!#REF!)</f>
        <v>#REF!</v>
      </c>
      <c r="Y436" s="3" t="e">
        <f>'Master List'!#REF!</f>
        <v>#REF!</v>
      </c>
      <c r="Z436" s="3" t="e">
        <f>VLOOKUP(Y436, 'CWM &amp; Location'!B:D, 3, FALSE)</f>
        <v>#REF!</v>
      </c>
      <c r="AA436" s="3" t="e">
        <f>IF('Master List'!#REF!="", 'Master List'!#REF!, CONCATENATE('Master List'!#REF!, " / ", 'Master List'!#REF!))</f>
        <v>#REF!</v>
      </c>
      <c r="AB436" s="3" t="e">
        <f>'Master List'!#REF!</f>
        <v>#REF!</v>
      </c>
      <c r="AC436" s="3" t="e">
        <f>'Master List'!#REF!</f>
        <v>#REF!</v>
      </c>
      <c r="AD436" s="5" t="e">
        <f>VLOOKUP(AC436, 'CWM &amp; Location'!B:D, 3, FALSE)</f>
        <v>#REF!</v>
      </c>
      <c r="AE436" s="3" t="e">
        <f>IF('Master List'!#REF!="", 'Master List'!#REF!, CONCATENATE('Master List'!#REF!, " / ", 'Master List'!#REF!))</f>
        <v>#REF!</v>
      </c>
      <c r="AF436" s="3" t="e">
        <f>'Master List'!#REF!</f>
        <v>#REF!</v>
      </c>
      <c r="AG436" s="3" t="e">
        <f>'Master List'!#REF!</f>
        <v>#REF!</v>
      </c>
      <c r="AH436" s="3" t="e">
        <f>VLOOKUP(AG436, 'CWM &amp; Location'!B:D, 3, FALSE)</f>
        <v>#REF!</v>
      </c>
      <c r="AI436" s="3" t="e">
        <f>IF('Master List'!#REF!="", 'Master List'!#REF!, CONCATENATE('Master List'!#REF!, " / ", 'Master List'!#REF!))</f>
        <v>#REF!</v>
      </c>
      <c r="AJ436" s="3" t="e">
        <f>'Master List'!#REF!</f>
        <v>#REF!</v>
      </c>
      <c r="AK436" s="5" t="e">
        <f>IF('Master List'!#REF!="", "", 'Master List'!#REF!)</f>
        <v>#REF!</v>
      </c>
      <c r="AL436" s="5" t="e">
        <f>IF(AK436="", "", VLOOKUP(AK436, 'CWM &amp; Location'!B:D, 3, FALSE))</f>
        <v>#REF!</v>
      </c>
      <c r="AM436" s="5" t="e">
        <f>IF('Master List'!#REF!="", "", 'Master List'!#REF!)</f>
        <v>#REF!</v>
      </c>
      <c r="AN436" s="5" t="e">
        <f>IF('Master List'!#REF!="", "", 'Master List'!#REF!)</f>
        <v>#REF!</v>
      </c>
    </row>
    <row r="437" spans="1:40" ht="29.25" customHeight="1" x14ac:dyDescent="0.25">
      <c r="A437" s="3" t="e">
        <f>'Master List'!#REF!</f>
        <v>#REF!</v>
      </c>
      <c r="B437" s="3" t="e">
        <f>'Master List'!#REF!</f>
        <v>#REF!</v>
      </c>
      <c r="C437" s="3" t="e">
        <f>'Master List'!#REF!</f>
        <v>#REF!</v>
      </c>
      <c r="D437" s="4">
        <v>1</v>
      </c>
      <c r="E437" s="71" t="e">
        <f>CONCATENATE("F1: ",J437,", ",N437,", ",R437,IF(V437="","",", "),IF(V437="","",V437),IF(V437="",""," ("),IF(V437="","",'Master List'!#REF!),IF(V437="","",")")," | F2: ",AA437,", ",AE437,", ",AI437,IF(AM437="","",", "),IF(AM437="","",AM437),IF(AM437="",""," ("),IF(AM437="","",'Master List'!#REF!),IF(AM437="","",")"))</f>
        <v>#REF!</v>
      </c>
      <c r="F437" s="5" t="e">
        <f>'Master List'!#REF!</f>
        <v>#REF!</v>
      </c>
      <c r="G437" s="5" t="e">
        <f>'Master List'!#REF!</f>
        <v>#REF!</v>
      </c>
      <c r="H437" s="3" t="e">
        <f>'Master List'!#REF!</f>
        <v>#REF!</v>
      </c>
      <c r="I437" s="3" t="e">
        <f>VLOOKUP(H437, 'CWM &amp; Location'!B:D, 3, FALSE)</f>
        <v>#REF!</v>
      </c>
      <c r="J437" s="3" t="e">
        <f>IF('Master List'!#REF!="", 'Master List'!#REF!, CONCATENATE('Master List'!#REF!, " / ", 'Master List'!#REF!))</f>
        <v>#REF!</v>
      </c>
      <c r="K437" s="3" t="e">
        <f>'Master List'!#REF!</f>
        <v>#REF!</v>
      </c>
      <c r="L437" s="3" t="e">
        <f>'Master List'!#REF!</f>
        <v>#REF!</v>
      </c>
      <c r="M437" s="3" t="e">
        <f>VLOOKUP(L437, 'CWM &amp; Location'!B:D, 3, FALSE)</f>
        <v>#REF!</v>
      </c>
      <c r="N437" s="3" t="e">
        <f>IF('Master List'!#REF!="", 'Master List'!#REF!, CONCATENATE('Master List'!#REF!, " / ", 'Master List'!#REF!))</f>
        <v>#REF!</v>
      </c>
      <c r="O437" s="3" t="e">
        <f>'Master List'!#REF!</f>
        <v>#REF!</v>
      </c>
      <c r="P437" s="3" t="e">
        <f>'Master List'!#REF!</f>
        <v>#REF!</v>
      </c>
      <c r="Q437" s="3" t="e">
        <f>VLOOKUP(P437, 'CWM &amp; Location'!B:D, 3, FALSE)</f>
        <v>#REF!</v>
      </c>
      <c r="R437" s="3" t="e">
        <f>IF('Master List'!#REF!="", 'Master List'!#REF!, CONCATENATE('Master List'!#REF!, " / ", 'Master List'!#REF!))</f>
        <v>#REF!</v>
      </c>
      <c r="S437" s="3" t="e">
        <f>'Master List'!#REF!</f>
        <v>#REF!</v>
      </c>
      <c r="T437" s="5" t="e">
        <f>IF('Master List'!#REF!="", "", 'Master List'!#REF!)</f>
        <v>#REF!</v>
      </c>
      <c r="U437" s="5" t="e">
        <f>IF(T437="", "", VLOOKUP(T437, 'CWM &amp; Location'!B:D, 3, FALSE))</f>
        <v>#REF!</v>
      </c>
      <c r="V437" s="5" t="e">
        <f>IF('Master List'!#REF!="", "", 'Master List'!#REF!)</f>
        <v>#REF!</v>
      </c>
      <c r="W437" s="5" t="e">
        <f>IF('Master List'!#REF!="", "", 'Master List'!#REF!)</f>
        <v>#REF!</v>
      </c>
      <c r="X437" s="5" t="e">
        <f>IF('Master List'!#REF!="", "Supervisor to be confirmed", 'Master List'!#REF!)</f>
        <v>#REF!</v>
      </c>
      <c r="Y437" s="3" t="e">
        <f>'Master List'!#REF!</f>
        <v>#REF!</v>
      </c>
      <c r="Z437" s="3" t="e">
        <f>VLOOKUP(Y437, 'CWM &amp; Location'!B:D, 3, FALSE)</f>
        <v>#REF!</v>
      </c>
      <c r="AA437" s="3" t="e">
        <f>IF('Master List'!#REF!="", 'Master List'!#REF!, CONCATENATE('Master List'!#REF!, " / ", 'Master List'!#REF!))</f>
        <v>#REF!</v>
      </c>
      <c r="AB437" s="3" t="e">
        <f>'Master List'!#REF!</f>
        <v>#REF!</v>
      </c>
      <c r="AC437" s="3" t="e">
        <f>'Master List'!#REF!</f>
        <v>#REF!</v>
      </c>
      <c r="AD437" s="5" t="e">
        <f>VLOOKUP(AC437, 'CWM &amp; Location'!B:D, 3, FALSE)</f>
        <v>#REF!</v>
      </c>
      <c r="AE437" s="3" t="e">
        <f>IF('Master List'!#REF!="", 'Master List'!#REF!, CONCATENATE('Master List'!#REF!, " / ", 'Master List'!#REF!))</f>
        <v>#REF!</v>
      </c>
      <c r="AF437" s="3" t="e">
        <f>'Master List'!#REF!</f>
        <v>#REF!</v>
      </c>
      <c r="AG437" s="3" t="e">
        <f>'Master List'!#REF!</f>
        <v>#REF!</v>
      </c>
      <c r="AH437" s="3" t="e">
        <f>VLOOKUP(AG437, 'CWM &amp; Location'!B:D, 3, FALSE)</f>
        <v>#REF!</v>
      </c>
      <c r="AI437" s="3" t="e">
        <f>IF('Master List'!#REF!="", 'Master List'!#REF!, CONCATENATE('Master List'!#REF!, " / ", 'Master List'!#REF!))</f>
        <v>#REF!</v>
      </c>
      <c r="AJ437" s="3" t="e">
        <f>'Master List'!#REF!</f>
        <v>#REF!</v>
      </c>
      <c r="AK437" s="5" t="e">
        <f>IF('Master List'!#REF!="", "", 'Master List'!#REF!)</f>
        <v>#REF!</v>
      </c>
      <c r="AL437" s="5" t="e">
        <f>IF(AK437="", "", VLOOKUP(AK437, 'CWM &amp; Location'!B:D, 3, FALSE))</f>
        <v>#REF!</v>
      </c>
      <c r="AM437" s="5" t="e">
        <f>IF('Master List'!#REF!="", "", 'Master List'!#REF!)</f>
        <v>#REF!</v>
      </c>
      <c r="AN437" s="5" t="e">
        <f>IF('Master List'!#REF!="", "", 'Master List'!#REF!)</f>
        <v>#REF!</v>
      </c>
    </row>
    <row r="438" spans="1:40" ht="29.25" customHeight="1" x14ac:dyDescent="0.25">
      <c r="A438" s="3" t="e">
        <f>'Master List'!#REF!</f>
        <v>#REF!</v>
      </c>
      <c r="B438" s="3" t="e">
        <f>'Master List'!#REF!</f>
        <v>#REF!</v>
      </c>
      <c r="C438" s="3" t="e">
        <f>'Master List'!#REF!</f>
        <v>#REF!</v>
      </c>
      <c r="D438" s="4">
        <v>1</v>
      </c>
      <c r="E438" s="71" t="e">
        <f>CONCATENATE("F1: ",J438,", ",N438,", ",R438,IF(V438="","",", "),IF(V438="","",V438),IF(V438="",""," ("),IF(V438="","",'Master List'!#REF!),IF(V438="","",")")," | F2: ",AA438,", ",AE438,", ",AI438,IF(AM438="","",", "),IF(AM438="","",AM438),IF(AM438="",""," ("),IF(AM438="","",'Master List'!#REF!),IF(AM438="","",")"))</f>
        <v>#REF!</v>
      </c>
      <c r="F438" s="5" t="e">
        <f>'Master List'!#REF!</f>
        <v>#REF!</v>
      </c>
      <c r="G438" s="5" t="e">
        <f>'Master List'!#REF!</f>
        <v>#REF!</v>
      </c>
      <c r="H438" s="3" t="e">
        <f>'Master List'!#REF!</f>
        <v>#REF!</v>
      </c>
      <c r="I438" s="3" t="e">
        <f>VLOOKUP(H438, 'CWM &amp; Location'!B:D, 3, FALSE)</f>
        <v>#REF!</v>
      </c>
      <c r="J438" s="3" t="e">
        <f>IF('Master List'!#REF!="", 'Master List'!#REF!, CONCATENATE('Master List'!#REF!, " / ", 'Master List'!#REF!))</f>
        <v>#REF!</v>
      </c>
      <c r="K438" s="3" t="e">
        <f>'Master List'!#REF!</f>
        <v>#REF!</v>
      </c>
      <c r="L438" s="3" t="e">
        <f>'Master List'!#REF!</f>
        <v>#REF!</v>
      </c>
      <c r="M438" s="3" t="e">
        <f>VLOOKUP(L438, 'CWM &amp; Location'!B:D, 3, FALSE)</f>
        <v>#REF!</v>
      </c>
      <c r="N438" s="3" t="e">
        <f>IF('Master List'!#REF!="", 'Master List'!#REF!, CONCATENATE('Master List'!#REF!, " / ", 'Master List'!#REF!))</f>
        <v>#REF!</v>
      </c>
      <c r="O438" s="3" t="e">
        <f>'Master List'!#REF!</f>
        <v>#REF!</v>
      </c>
      <c r="P438" s="3" t="e">
        <f>'Master List'!#REF!</f>
        <v>#REF!</v>
      </c>
      <c r="Q438" s="3" t="e">
        <f>VLOOKUP(P438, 'CWM &amp; Location'!B:D, 3, FALSE)</f>
        <v>#REF!</v>
      </c>
      <c r="R438" s="3" t="e">
        <f>IF('Master List'!#REF!="", 'Master List'!#REF!, CONCATENATE('Master List'!#REF!, " / ", 'Master List'!#REF!))</f>
        <v>#REF!</v>
      </c>
      <c r="S438" s="3" t="e">
        <f>'Master List'!#REF!</f>
        <v>#REF!</v>
      </c>
      <c r="T438" s="5" t="e">
        <f>IF('Master List'!#REF!="", "", 'Master List'!#REF!)</f>
        <v>#REF!</v>
      </c>
      <c r="U438" s="5" t="e">
        <f>IF(T438="", "", VLOOKUP(T438, 'CWM &amp; Location'!B:D, 3, FALSE))</f>
        <v>#REF!</v>
      </c>
      <c r="V438" s="5" t="e">
        <f>IF('Master List'!#REF!="", "", 'Master List'!#REF!)</f>
        <v>#REF!</v>
      </c>
      <c r="W438" s="5" t="e">
        <f>IF('Master List'!#REF!="", "", 'Master List'!#REF!)</f>
        <v>#REF!</v>
      </c>
      <c r="X438" s="5" t="e">
        <f>IF('Master List'!#REF!="", "Supervisor to be confirmed", 'Master List'!#REF!)</f>
        <v>#REF!</v>
      </c>
      <c r="Y438" s="3" t="e">
        <f>'Master List'!#REF!</f>
        <v>#REF!</v>
      </c>
      <c r="Z438" s="3" t="e">
        <f>VLOOKUP(Y438, 'CWM &amp; Location'!B:D, 3, FALSE)</f>
        <v>#REF!</v>
      </c>
      <c r="AA438" s="3" t="e">
        <f>IF('Master List'!#REF!="", 'Master List'!#REF!, CONCATENATE('Master List'!#REF!, " / ", 'Master List'!#REF!))</f>
        <v>#REF!</v>
      </c>
      <c r="AB438" s="3" t="e">
        <f>'Master List'!#REF!</f>
        <v>#REF!</v>
      </c>
      <c r="AC438" s="3" t="e">
        <f>'Master List'!#REF!</f>
        <v>#REF!</v>
      </c>
      <c r="AD438" s="5" t="e">
        <f>VLOOKUP(AC438, 'CWM &amp; Location'!B:D, 3, FALSE)</f>
        <v>#REF!</v>
      </c>
      <c r="AE438" s="3" t="e">
        <f>IF('Master List'!#REF!="", 'Master List'!#REF!, CONCATENATE('Master List'!#REF!, " / ", 'Master List'!#REF!))</f>
        <v>#REF!</v>
      </c>
      <c r="AF438" s="3" t="e">
        <f>'Master List'!#REF!</f>
        <v>#REF!</v>
      </c>
      <c r="AG438" s="3" t="e">
        <f>'Master List'!#REF!</f>
        <v>#REF!</v>
      </c>
      <c r="AH438" s="3" t="e">
        <f>VLOOKUP(AG438, 'CWM &amp; Location'!B:D, 3, FALSE)</f>
        <v>#REF!</v>
      </c>
      <c r="AI438" s="3" t="e">
        <f>IF('Master List'!#REF!="", 'Master List'!#REF!, CONCATENATE('Master List'!#REF!, " / ", 'Master List'!#REF!))</f>
        <v>#REF!</v>
      </c>
      <c r="AJ438" s="3" t="e">
        <f>'Master List'!#REF!</f>
        <v>#REF!</v>
      </c>
      <c r="AK438" s="5" t="e">
        <f>IF('Master List'!#REF!="", "", 'Master List'!#REF!)</f>
        <v>#REF!</v>
      </c>
      <c r="AL438" s="5" t="e">
        <f>IF(AK438="", "", VLOOKUP(AK438, 'CWM &amp; Location'!B:D, 3, FALSE))</f>
        <v>#REF!</v>
      </c>
      <c r="AM438" s="5" t="e">
        <f>IF('Master List'!#REF!="", "", 'Master List'!#REF!)</f>
        <v>#REF!</v>
      </c>
      <c r="AN438" s="5" t="e">
        <f>IF('Master List'!#REF!="", "", 'Master List'!#REF!)</f>
        <v>#REF!</v>
      </c>
    </row>
    <row r="439" spans="1:40" ht="29.25" customHeight="1" x14ac:dyDescent="0.25">
      <c r="A439" s="3" t="e">
        <f>'Master List'!#REF!</f>
        <v>#REF!</v>
      </c>
      <c r="B439" s="3" t="e">
        <f>'Master List'!#REF!</f>
        <v>#REF!</v>
      </c>
      <c r="C439" s="3" t="e">
        <f>'Master List'!#REF!</f>
        <v>#REF!</v>
      </c>
      <c r="D439" s="4">
        <v>1</v>
      </c>
      <c r="E439" s="71" t="e">
        <f>CONCATENATE("F1: ",J439,", ",N439,", ",R439,IF(V439="","",", "),IF(V439="","",V439),IF(V439="",""," ("),IF(V439="","",'Master List'!#REF!),IF(V439="","",")")," | F2: ",AA439,", ",AE439,", ",AI439,IF(AM439="","",", "),IF(AM439="","",AM439),IF(AM439="",""," ("),IF(AM439="","",'Master List'!#REF!),IF(AM439="","",")"))</f>
        <v>#REF!</v>
      </c>
      <c r="F439" s="5" t="e">
        <f>'Master List'!#REF!</f>
        <v>#REF!</v>
      </c>
      <c r="G439" s="5" t="e">
        <f>'Master List'!#REF!</f>
        <v>#REF!</v>
      </c>
      <c r="H439" s="3" t="e">
        <f>'Master List'!#REF!</f>
        <v>#REF!</v>
      </c>
      <c r="I439" s="3" t="e">
        <f>VLOOKUP(H439, 'CWM &amp; Location'!B:D, 3, FALSE)</f>
        <v>#REF!</v>
      </c>
      <c r="J439" s="3" t="e">
        <f>IF('Master List'!#REF!="", 'Master List'!#REF!, CONCATENATE('Master List'!#REF!, " / ", 'Master List'!#REF!))</f>
        <v>#REF!</v>
      </c>
      <c r="K439" s="3" t="e">
        <f>'Master List'!#REF!</f>
        <v>#REF!</v>
      </c>
      <c r="L439" s="3" t="e">
        <f>'Master List'!#REF!</f>
        <v>#REF!</v>
      </c>
      <c r="M439" s="3" t="e">
        <f>VLOOKUP(L439, 'CWM &amp; Location'!B:D, 3, FALSE)</f>
        <v>#REF!</v>
      </c>
      <c r="N439" s="3" t="e">
        <f>IF('Master List'!#REF!="", 'Master List'!#REF!, CONCATENATE('Master List'!#REF!, " / ", 'Master List'!#REF!))</f>
        <v>#REF!</v>
      </c>
      <c r="O439" s="3" t="e">
        <f>'Master List'!#REF!</f>
        <v>#REF!</v>
      </c>
      <c r="P439" s="3" t="e">
        <f>'Master List'!#REF!</f>
        <v>#REF!</v>
      </c>
      <c r="Q439" s="3" t="e">
        <f>VLOOKUP(P439, 'CWM &amp; Location'!B:D, 3, FALSE)</f>
        <v>#REF!</v>
      </c>
      <c r="R439" s="3" t="e">
        <f>IF('Master List'!#REF!="", 'Master List'!#REF!, CONCATENATE('Master List'!#REF!, " / ", 'Master List'!#REF!))</f>
        <v>#REF!</v>
      </c>
      <c r="S439" s="3" t="e">
        <f>'Master List'!#REF!</f>
        <v>#REF!</v>
      </c>
      <c r="T439" s="5" t="e">
        <f>IF('Master List'!#REF!="", "", 'Master List'!#REF!)</f>
        <v>#REF!</v>
      </c>
      <c r="U439" s="5" t="e">
        <f>IF(T439="", "", VLOOKUP(T439, 'CWM &amp; Location'!B:D, 3, FALSE))</f>
        <v>#REF!</v>
      </c>
      <c r="V439" s="5" t="e">
        <f>IF('Master List'!#REF!="", "", 'Master List'!#REF!)</f>
        <v>#REF!</v>
      </c>
      <c r="W439" s="5" t="e">
        <f>IF('Master List'!#REF!="", "", 'Master List'!#REF!)</f>
        <v>#REF!</v>
      </c>
      <c r="X439" s="5" t="e">
        <f>IF('Master List'!#REF!="", "Supervisor to be confirmed", 'Master List'!#REF!)</f>
        <v>#REF!</v>
      </c>
      <c r="Y439" s="3" t="e">
        <f>'Master List'!#REF!</f>
        <v>#REF!</v>
      </c>
      <c r="Z439" s="3" t="e">
        <f>VLOOKUP(Y439, 'CWM &amp; Location'!B:D, 3, FALSE)</f>
        <v>#REF!</v>
      </c>
      <c r="AA439" s="3" t="e">
        <f>IF('Master List'!#REF!="", 'Master List'!#REF!, CONCATENATE('Master List'!#REF!, " / ", 'Master List'!#REF!))</f>
        <v>#REF!</v>
      </c>
      <c r="AB439" s="3" t="e">
        <f>'Master List'!#REF!</f>
        <v>#REF!</v>
      </c>
      <c r="AC439" s="3" t="e">
        <f>'Master List'!#REF!</f>
        <v>#REF!</v>
      </c>
      <c r="AD439" s="5" t="e">
        <f>VLOOKUP(AC439, 'CWM &amp; Location'!B:D, 3, FALSE)</f>
        <v>#REF!</v>
      </c>
      <c r="AE439" s="3" t="e">
        <f>IF('Master List'!#REF!="", 'Master List'!#REF!, CONCATENATE('Master List'!#REF!, " / ", 'Master List'!#REF!))</f>
        <v>#REF!</v>
      </c>
      <c r="AF439" s="3" t="e">
        <f>'Master List'!#REF!</f>
        <v>#REF!</v>
      </c>
      <c r="AG439" s="3" t="e">
        <f>'Master List'!#REF!</f>
        <v>#REF!</v>
      </c>
      <c r="AH439" s="3" t="e">
        <f>VLOOKUP(AG439, 'CWM &amp; Location'!B:D, 3, FALSE)</f>
        <v>#REF!</v>
      </c>
      <c r="AI439" s="3" t="e">
        <f>IF('Master List'!#REF!="", 'Master List'!#REF!, CONCATENATE('Master List'!#REF!, " / ", 'Master List'!#REF!))</f>
        <v>#REF!</v>
      </c>
      <c r="AJ439" s="3" t="e">
        <f>'Master List'!#REF!</f>
        <v>#REF!</v>
      </c>
      <c r="AK439" s="5" t="e">
        <f>IF('Master List'!#REF!="", "", 'Master List'!#REF!)</f>
        <v>#REF!</v>
      </c>
      <c r="AL439" s="5" t="e">
        <f>IF(AK439="", "", VLOOKUP(AK439, 'CWM &amp; Location'!B:D, 3, FALSE))</f>
        <v>#REF!</v>
      </c>
      <c r="AM439" s="5" t="e">
        <f>IF('Master List'!#REF!="", "", 'Master List'!#REF!)</f>
        <v>#REF!</v>
      </c>
      <c r="AN439" s="5" t="e">
        <f>IF('Master List'!#REF!="", "", 'Master List'!#REF!)</f>
        <v>#REF!</v>
      </c>
    </row>
    <row r="440" spans="1:40" ht="29.25" customHeight="1" x14ac:dyDescent="0.25">
      <c r="A440" s="3" t="e">
        <f>'Master List'!#REF!</f>
        <v>#REF!</v>
      </c>
      <c r="B440" s="3" t="e">
        <f>'Master List'!#REF!</f>
        <v>#REF!</v>
      </c>
      <c r="C440" s="3" t="e">
        <f>'Master List'!#REF!</f>
        <v>#REF!</v>
      </c>
      <c r="D440" s="4">
        <v>1</v>
      </c>
      <c r="E440" s="71" t="e">
        <f>CONCATENATE("F1: ",J440,", ",N440,", ",R440,IF(V440="","",", "),IF(V440="","",V440),IF(V440="",""," ("),IF(V440="","",'Master List'!#REF!),IF(V440="","",")")," | F2: ",AA440,", ",AE440,", ",AI440,IF(AM440="","",", "),IF(AM440="","",AM440),IF(AM440="",""," ("),IF(AM440="","",'Master List'!#REF!),IF(AM440="","",")"))</f>
        <v>#REF!</v>
      </c>
      <c r="F440" s="5" t="e">
        <f>'Master List'!#REF!</f>
        <v>#REF!</v>
      </c>
      <c r="G440" s="5" t="e">
        <f>'Master List'!#REF!</f>
        <v>#REF!</v>
      </c>
      <c r="H440" s="3" t="e">
        <f>'Master List'!#REF!</f>
        <v>#REF!</v>
      </c>
      <c r="I440" s="3" t="e">
        <f>VLOOKUP(H440, 'CWM &amp; Location'!B:D, 3, FALSE)</f>
        <v>#REF!</v>
      </c>
      <c r="J440" s="3" t="e">
        <f>IF('Master List'!#REF!="", 'Master List'!#REF!, CONCATENATE('Master List'!#REF!, " / ", 'Master List'!#REF!))</f>
        <v>#REF!</v>
      </c>
      <c r="K440" s="3" t="e">
        <f>'Master List'!#REF!</f>
        <v>#REF!</v>
      </c>
      <c r="L440" s="3" t="e">
        <f>'Master List'!#REF!</f>
        <v>#REF!</v>
      </c>
      <c r="M440" s="3" t="e">
        <f>VLOOKUP(L440, 'CWM &amp; Location'!B:D, 3, FALSE)</f>
        <v>#REF!</v>
      </c>
      <c r="N440" s="3" t="e">
        <f>IF('Master List'!#REF!="", 'Master List'!#REF!, CONCATENATE('Master List'!#REF!, " / ", 'Master List'!#REF!))</f>
        <v>#REF!</v>
      </c>
      <c r="O440" s="3" t="e">
        <f>'Master List'!#REF!</f>
        <v>#REF!</v>
      </c>
      <c r="P440" s="3" t="e">
        <f>'Master List'!#REF!</f>
        <v>#REF!</v>
      </c>
      <c r="Q440" s="3" t="e">
        <f>VLOOKUP(P440, 'CWM &amp; Location'!B:D, 3, FALSE)</f>
        <v>#REF!</v>
      </c>
      <c r="R440" s="3" t="e">
        <f>IF('Master List'!#REF!="", 'Master List'!#REF!, CONCATENATE('Master List'!#REF!, " / ", 'Master List'!#REF!))</f>
        <v>#REF!</v>
      </c>
      <c r="S440" s="3" t="e">
        <f>'Master List'!#REF!</f>
        <v>#REF!</v>
      </c>
      <c r="T440" s="5" t="e">
        <f>IF('Master List'!#REF!="", "", 'Master List'!#REF!)</f>
        <v>#REF!</v>
      </c>
      <c r="U440" s="5" t="e">
        <f>IF(T440="", "", VLOOKUP(T440, 'CWM &amp; Location'!B:D, 3, FALSE))</f>
        <v>#REF!</v>
      </c>
      <c r="V440" s="5" t="e">
        <f>IF('Master List'!#REF!="", "", 'Master List'!#REF!)</f>
        <v>#REF!</v>
      </c>
      <c r="W440" s="5" t="e">
        <f>IF('Master List'!#REF!="", "", 'Master List'!#REF!)</f>
        <v>#REF!</v>
      </c>
      <c r="X440" s="5" t="e">
        <f>IF('Master List'!#REF!="", "Supervisor to be confirmed", 'Master List'!#REF!)</f>
        <v>#REF!</v>
      </c>
      <c r="Y440" s="3" t="e">
        <f>'Master List'!#REF!</f>
        <v>#REF!</v>
      </c>
      <c r="Z440" s="3" t="e">
        <f>VLOOKUP(Y440, 'CWM &amp; Location'!B:D, 3, FALSE)</f>
        <v>#REF!</v>
      </c>
      <c r="AA440" s="3" t="e">
        <f>IF('Master List'!#REF!="", 'Master List'!#REF!, CONCATENATE('Master List'!#REF!, " / ", 'Master List'!#REF!))</f>
        <v>#REF!</v>
      </c>
      <c r="AB440" s="3" t="e">
        <f>'Master List'!#REF!</f>
        <v>#REF!</v>
      </c>
      <c r="AC440" s="3" t="e">
        <f>'Master List'!#REF!</f>
        <v>#REF!</v>
      </c>
      <c r="AD440" s="5" t="e">
        <f>VLOOKUP(AC440, 'CWM &amp; Location'!B:D, 3, FALSE)</f>
        <v>#REF!</v>
      </c>
      <c r="AE440" s="3" t="e">
        <f>IF('Master List'!#REF!="", 'Master List'!#REF!, CONCATENATE('Master List'!#REF!, " / ", 'Master List'!#REF!))</f>
        <v>#REF!</v>
      </c>
      <c r="AF440" s="3" t="e">
        <f>'Master List'!#REF!</f>
        <v>#REF!</v>
      </c>
      <c r="AG440" s="3" t="e">
        <f>'Master List'!#REF!</f>
        <v>#REF!</v>
      </c>
      <c r="AH440" s="3" t="e">
        <f>VLOOKUP(AG440, 'CWM &amp; Location'!B:D, 3, FALSE)</f>
        <v>#REF!</v>
      </c>
      <c r="AI440" s="3" t="e">
        <f>IF('Master List'!#REF!="", 'Master List'!#REF!, CONCATENATE('Master List'!#REF!, " / ", 'Master List'!#REF!))</f>
        <v>#REF!</v>
      </c>
      <c r="AJ440" s="3" t="e">
        <f>'Master List'!#REF!</f>
        <v>#REF!</v>
      </c>
      <c r="AK440" s="5" t="e">
        <f>IF('Master List'!#REF!="", "", 'Master List'!#REF!)</f>
        <v>#REF!</v>
      </c>
      <c r="AL440" s="5" t="e">
        <f>IF(AK440="", "", VLOOKUP(AK440, 'CWM &amp; Location'!B:D, 3, FALSE))</f>
        <v>#REF!</v>
      </c>
      <c r="AM440" s="5" t="e">
        <f>IF('Master List'!#REF!="", "", 'Master List'!#REF!)</f>
        <v>#REF!</v>
      </c>
      <c r="AN440" s="5" t="e">
        <f>IF('Master List'!#REF!="", "", 'Master List'!#REF!)</f>
        <v>#REF!</v>
      </c>
    </row>
    <row r="441" spans="1:40" ht="29.25" customHeight="1" x14ac:dyDescent="0.25">
      <c r="A441" s="3" t="e">
        <f>'Master List'!#REF!</f>
        <v>#REF!</v>
      </c>
      <c r="B441" s="3" t="e">
        <f>'Master List'!#REF!</f>
        <v>#REF!</v>
      </c>
      <c r="C441" s="3" t="e">
        <f>'Master List'!#REF!</f>
        <v>#REF!</v>
      </c>
      <c r="D441" s="4">
        <v>1</v>
      </c>
      <c r="E441" s="71" t="e">
        <f>CONCATENATE("F1: ",J441,", ",N441,", ",R441,IF(V441="","",", "),IF(V441="","",V441),IF(V441="",""," ("),IF(V441="","",'Master List'!#REF!),IF(V441="","",")")," | F2: ",AA441,", ",AE441,", ",AI441,IF(AM441="","",", "),IF(AM441="","",AM441),IF(AM441="",""," ("),IF(AM441="","",'Master List'!#REF!),IF(AM441="","",")"))</f>
        <v>#REF!</v>
      </c>
      <c r="F441" s="5" t="e">
        <f>'Master List'!#REF!</f>
        <v>#REF!</v>
      </c>
      <c r="G441" s="5" t="e">
        <f>'Master List'!#REF!</f>
        <v>#REF!</v>
      </c>
      <c r="H441" s="3" t="e">
        <f>'Master List'!#REF!</f>
        <v>#REF!</v>
      </c>
      <c r="I441" s="3" t="e">
        <f>VLOOKUP(H441, 'CWM &amp; Location'!B:D, 3, FALSE)</f>
        <v>#REF!</v>
      </c>
      <c r="J441" s="3" t="e">
        <f>IF('Master List'!#REF!="", 'Master List'!#REF!, CONCATENATE('Master List'!#REF!, " / ", 'Master List'!#REF!))</f>
        <v>#REF!</v>
      </c>
      <c r="K441" s="3" t="e">
        <f>'Master List'!#REF!</f>
        <v>#REF!</v>
      </c>
      <c r="L441" s="3" t="e">
        <f>'Master List'!#REF!</f>
        <v>#REF!</v>
      </c>
      <c r="M441" s="3" t="e">
        <f>VLOOKUP(L441, 'CWM &amp; Location'!B:D, 3, FALSE)</f>
        <v>#REF!</v>
      </c>
      <c r="N441" s="3" t="e">
        <f>IF('Master List'!#REF!="", 'Master List'!#REF!, CONCATENATE('Master List'!#REF!, " / ", 'Master List'!#REF!))</f>
        <v>#REF!</v>
      </c>
      <c r="O441" s="3" t="e">
        <f>'Master List'!#REF!</f>
        <v>#REF!</v>
      </c>
      <c r="P441" s="3" t="e">
        <f>'Master List'!#REF!</f>
        <v>#REF!</v>
      </c>
      <c r="Q441" s="3" t="e">
        <f>VLOOKUP(P441, 'CWM &amp; Location'!B:D, 3, FALSE)</f>
        <v>#REF!</v>
      </c>
      <c r="R441" s="3" t="e">
        <f>IF('Master List'!#REF!="", 'Master List'!#REF!, CONCATENATE('Master List'!#REF!, " / ", 'Master List'!#REF!))</f>
        <v>#REF!</v>
      </c>
      <c r="S441" s="3" t="e">
        <f>'Master List'!#REF!</f>
        <v>#REF!</v>
      </c>
      <c r="T441" s="5" t="e">
        <f>IF('Master List'!#REF!="", "", 'Master List'!#REF!)</f>
        <v>#REF!</v>
      </c>
      <c r="U441" s="5" t="e">
        <f>IF(T441="", "", VLOOKUP(T441, 'CWM &amp; Location'!B:D, 3, FALSE))</f>
        <v>#REF!</v>
      </c>
      <c r="V441" s="5" t="e">
        <f>IF('Master List'!#REF!="", "", 'Master List'!#REF!)</f>
        <v>#REF!</v>
      </c>
      <c r="W441" s="5" t="e">
        <f>IF('Master List'!#REF!="", "", 'Master List'!#REF!)</f>
        <v>#REF!</v>
      </c>
      <c r="X441" s="5" t="e">
        <f>IF('Master List'!#REF!="", "Supervisor to be confirmed", 'Master List'!#REF!)</f>
        <v>#REF!</v>
      </c>
      <c r="Y441" s="3" t="e">
        <f>'Master List'!#REF!</f>
        <v>#REF!</v>
      </c>
      <c r="Z441" s="3" t="e">
        <f>VLOOKUP(Y441, 'CWM &amp; Location'!B:D, 3, FALSE)</f>
        <v>#REF!</v>
      </c>
      <c r="AA441" s="3" t="e">
        <f>IF('Master List'!#REF!="", 'Master List'!#REF!, CONCATENATE('Master List'!#REF!, " / ", 'Master List'!#REF!))</f>
        <v>#REF!</v>
      </c>
      <c r="AB441" s="3" t="e">
        <f>'Master List'!#REF!</f>
        <v>#REF!</v>
      </c>
      <c r="AC441" s="3" t="e">
        <f>'Master List'!#REF!</f>
        <v>#REF!</v>
      </c>
      <c r="AD441" s="5" t="e">
        <f>VLOOKUP(AC441, 'CWM &amp; Location'!B:D, 3, FALSE)</f>
        <v>#REF!</v>
      </c>
      <c r="AE441" s="3" t="e">
        <f>IF('Master List'!#REF!="", 'Master List'!#REF!, CONCATENATE('Master List'!#REF!, " / ", 'Master List'!#REF!))</f>
        <v>#REF!</v>
      </c>
      <c r="AF441" s="3" t="e">
        <f>'Master List'!#REF!</f>
        <v>#REF!</v>
      </c>
      <c r="AG441" s="3" t="e">
        <f>'Master List'!#REF!</f>
        <v>#REF!</v>
      </c>
      <c r="AH441" s="3" t="e">
        <f>VLOOKUP(AG441, 'CWM &amp; Location'!B:D, 3, FALSE)</f>
        <v>#REF!</v>
      </c>
      <c r="AI441" s="3" t="e">
        <f>IF('Master List'!#REF!="", 'Master List'!#REF!, CONCATENATE('Master List'!#REF!, " / ", 'Master List'!#REF!))</f>
        <v>#REF!</v>
      </c>
      <c r="AJ441" s="3" t="e">
        <f>'Master List'!#REF!</f>
        <v>#REF!</v>
      </c>
      <c r="AK441" s="5" t="e">
        <f>IF('Master List'!#REF!="", "", 'Master List'!#REF!)</f>
        <v>#REF!</v>
      </c>
      <c r="AL441" s="5" t="e">
        <f>IF(AK441="", "", VLOOKUP(AK441, 'CWM &amp; Location'!B:D, 3, FALSE))</f>
        <v>#REF!</v>
      </c>
      <c r="AM441" s="5" t="e">
        <f>IF('Master List'!#REF!="", "", 'Master List'!#REF!)</f>
        <v>#REF!</v>
      </c>
      <c r="AN441" s="5" t="e">
        <f>IF('Master List'!#REF!="", "", 'Master List'!#REF!)</f>
        <v>#REF!</v>
      </c>
    </row>
    <row r="442" spans="1:40" ht="29.25" customHeight="1" x14ac:dyDescent="0.25">
      <c r="A442" s="3" t="e">
        <f>'Master List'!#REF!</f>
        <v>#REF!</v>
      </c>
      <c r="B442" s="3" t="e">
        <f>'Master List'!#REF!</f>
        <v>#REF!</v>
      </c>
      <c r="C442" s="3" t="e">
        <f>'Master List'!#REF!</f>
        <v>#REF!</v>
      </c>
      <c r="D442" s="4">
        <v>1</v>
      </c>
      <c r="E442" s="71" t="e">
        <f>CONCATENATE("F1: ",J442,", ",N442,", ",R442,IF(V442="","",", "),IF(V442="","",V442),IF(V442="",""," ("),IF(V442="","",'Master List'!#REF!),IF(V442="","",")")," | F2: ",AA442,", ",AE442,", ",AI442,IF(AM442="","",", "),IF(AM442="","",AM442),IF(AM442="",""," ("),IF(AM442="","",'Master List'!#REF!),IF(AM442="","",")"))</f>
        <v>#REF!</v>
      </c>
      <c r="F442" s="5" t="e">
        <f>'Master List'!#REF!</f>
        <v>#REF!</v>
      </c>
      <c r="G442" s="5" t="e">
        <f>'Master List'!#REF!</f>
        <v>#REF!</v>
      </c>
      <c r="H442" s="3" t="e">
        <f>'Master List'!#REF!</f>
        <v>#REF!</v>
      </c>
      <c r="I442" s="3" t="e">
        <f>VLOOKUP(H442, 'CWM &amp; Location'!B:D, 3, FALSE)</f>
        <v>#REF!</v>
      </c>
      <c r="J442" s="3" t="e">
        <f>IF('Master List'!#REF!="", 'Master List'!#REF!, CONCATENATE('Master List'!#REF!, " / ", 'Master List'!#REF!))</f>
        <v>#REF!</v>
      </c>
      <c r="K442" s="3" t="e">
        <f>'Master List'!#REF!</f>
        <v>#REF!</v>
      </c>
      <c r="L442" s="3" t="e">
        <f>'Master List'!#REF!</f>
        <v>#REF!</v>
      </c>
      <c r="M442" s="3" t="e">
        <f>VLOOKUP(L442, 'CWM &amp; Location'!B:D, 3, FALSE)</f>
        <v>#REF!</v>
      </c>
      <c r="N442" s="3" t="e">
        <f>IF('Master List'!#REF!="", 'Master List'!#REF!, CONCATENATE('Master List'!#REF!, " / ", 'Master List'!#REF!))</f>
        <v>#REF!</v>
      </c>
      <c r="O442" s="3" t="e">
        <f>'Master List'!#REF!</f>
        <v>#REF!</v>
      </c>
      <c r="P442" s="3" t="e">
        <f>'Master List'!#REF!</f>
        <v>#REF!</v>
      </c>
      <c r="Q442" s="3" t="e">
        <f>VLOOKUP(P442, 'CWM &amp; Location'!B:D, 3, FALSE)</f>
        <v>#REF!</v>
      </c>
      <c r="R442" s="3" t="e">
        <f>IF('Master List'!#REF!="", 'Master List'!#REF!, CONCATENATE('Master List'!#REF!, " / ", 'Master List'!#REF!))</f>
        <v>#REF!</v>
      </c>
      <c r="S442" s="3" t="e">
        <f>'Master List'!#REF!</f>
        <v>#REF!</v>
      </c>
      <c r="T442" s="5" t="e">
        <f>IF('Master List'!#REF!="", "", 'Master List'!#REF!)</f>
        <v>#REF!</v>
      </c>
      <c r="U442" s="5" t="e">
        <f>IF(T442="", "", VLOOKUP(T442, 'CWM &amp; Location'!B:D, 3, FALSE))</f>
        <v>#REF!</v>
      </c>
      <c r="V442" s="5" t="e">
        <f>IF('Master List'!#REF!="", "", 'Master List'!#REF!)</f>
        <v>#REF!</v>
      </c>
      <c r="W442" s="5" t="e">
        <f>IF('Master List'!#REF!="", "", 'Master List'!#REF!)</f>
        <v>#REF!</v>
      </c>
      <c r="X442" s="5" t="e">
        <f>IF('Master List'!#REF!="", "Supervisor to be confirmed", 'Master List'!#REF!)</f>
        <v>#REF!</v>
      </c>
      <c r="Y442" s="3" t="e">
        <f>'Master List'!#REF!</f>
        <v>#REF!</v>
      </c>
      <c r="Z442" s="3" t="e">
        <f>VLOOKUP(Y442, 'CWM &amp; Location'!B:D, 3, FALSE)</f>
        <v>#REF!</v>
      </c>
      <c r="AA442" s="3" t="e">
        <f>IF('Master List'!#REF!="", 'Master List'!#REF!, CONCATENATE('Master List'!#REF!, " / ", 'Master List'!#REF!))</f>
        <v>#REF!</v>
      </c>
      <c r="AB442" s="3" t="e">
        <f>'Master List'!#REF!</f>
        <v>#REF!</v>
      </c>
      <c r="AC442" s="3" t="e">
        <f>'Master List'!#REF!</f>
        <v>#REF!</v>
      </c>
      <c r="AD442" s="5" t="e">
        <f>VLOOKUP(AC442, 'CWM &amp; Location'!B:D, 3, FALSE)</f>
        <v>#REF!</v>
      </c>
      <c r="AE442" s="3" t="e">
        <f>IF('Master List'!#REF!="", 'Master List'!#REF!, CONCATENATE('Master List'!#REF!, " / ", 'Master List'!#REF!))</f>
        <v>#REF!</v>
      </c>
      <c r="AF442" s="3" t="e">
        <f>'Master List'!#REF!</f>
        <v>#REF!</v>
      </c>
      <c r="AG442" s="3" t="e">
        <f>'Master List'!#REF!</f>
        <v>#REF!</v>
      </c>
      <c r="AH442" s="3" t="e">
        <f>VLOOKUP(AG442, 'CWM &amp; Location'!B:D, 3, FALSE)</f>
        <v>#REF!</v>
      </c>
      <c r="AI442" s="3" t="e">
        <f>IF('Master List'!#REF!="", 'Master List'!#REF!, CONCATENATE('Master List'!#REF!, " / ", 'Master List'!#REF!))</f>
        <v>#REF!</v>
      </c>
      <c r="AJ442" s="3" t="e">
        <f>'Master List'!#REF!</f>
        <v>#REF!</v>
      </c>
      <c r="AK442" s="5" t="e">
        <f>IF('Master List'!#REF!="", "", 'Master List'!#REF!)</f>
        <v>#REF!</v>
      </c>
      <c r="AL442" s="5" t="e">
        <f>IF(AK442="", "", VLOOKUP(AK442, 'CWM &amp; Location'!B:D, 3, FALSE))</f>
        <v>#REF!</v>
      </c>
      <c r="AM442" s="5" t="e">
        <f>IF('Master List'!#REF!="", "", 'Master List'!#REF!)</f>
        <v>#REF!</v>
      </c>
      <c r="AN442" s="5" t="e">
        <f>IF('Master List'!#REF!="", "", 'Master List'!#REF!)</f>
        <v>#REF!</v>
      </c>
    </row>
    <row r="443" spans="1:40" ht="29.25" customHeight="1" x14ac:dyDescent="0.25">
      <c r="A443" s="3" t="e">
        <f>'Master List'!#REF!</f>
        <v>#REF!</v>
      </c>
      <c r="B443" s="3" t="e">
        <f>'Master List'!#REF!</f>
        <v>#REF!</v>
      </c>
      <c r="C443" s="3" t="e">
        <f>'Master List'!#REF!</f>
        <v>#REF!</v>
      </c>
      <c r="D443" s="4">
        <v>1</v>
      </c>
      <c r="E443" s="71" t="e">
        <f>CONCATENATE("F1: ",J443,", ",N443,", ",R443,IF(V443="","",", "),IF(V443="","",V443),IF(V443="",""," ("),IF(V443="","",'Master List'!#REF!),IF(V443="","",")")," | F2: ",AA443,", ",AE443,", ",AI443,IF(AM443="","",", "),IF(AM443="","",AM443),IF(AM443="",""," ("),IF(AM443="","",'Master List'!#REF!),IF(AM443="","",")"))</f>
        <v>#REF!</v>
      </c>
      <c r="F443" s="5" t="e">
        <f>'Master List'!#REF!</f>
        <v>#REF!</v>
      </c>
      <c r="G443" s="5" t="e">
        <f>'Master List'!#REF!</f>
        <v>#REF!</v>
      </c>
      <c r="H443" s="3" t="e">
        <f>'Master List'!#REF!</f>
        <v>#REF!</v>
      </c>
      <c r="I443" s="3" t="e">
        <f>VLOOKUP(H443, 'CWM &amp; Location'!B:D, 3, FALSE)</f>
        <v>#REF!</v>
      </c>
      <c r="J443" s="3" t="e">
        <f>IF('Master List'!#REF!="", 'Master List'!#REF!, CONCATENATE('Master List'!#REF!, " / ", 'Master List'!#REF!))</f>
        <v>#REF!</v>
      </c>
      <c r="K443" s="3" t="e">
        <f>'Master List'!#REF!</f>
        <v>#REF!</v>
      </c>
      <c r="L443" s="3" t="e">
        <f>'Master List'!#REF!</f>
        <v>#REF!</v>
      </c>
      <c r="M443" s="3" t="e">
        <f>VLOOKUP(L443, 'CWM &amp; Location'!B:D, 3, FALSE)</f>
        <v>#REF!</v>
      </c>
      <c r="N443" s="3" t="e">
        <f>IF('Master List'!#REF!="", 'Master List'!#REF!, CONCATENATE('Master List'!#REF!, " / ", 'Master List'!#REF!))</f>
        <v>#REF!</v>
      </c>
      <c r="O443" s="3" t="e">
        <f>'Master List'!#REF!</f>
        <v>#REF!</v>
      </c>
      <c r="P443" s="3" t="e">
        <f>'Master List'!#REF!</f>
        <v>#REF!</v>
      </c>
      <c r="Q443" s="3" t="e">
        <f>VLOOKUP(P443, 'CWM &amp; Location'!B:D, 3, FALSE)</f>
        <v>#REF!</v>
      </c>
      <c r="R443" s="3" t="e">
        <f>IF('Master List'!#REF!="", 'Master List'!#REF!, CONCATENATE('Master List'!#REF!, " / ", 'Master List'!#REF!))</f>
        <v>#REF!</v>
      </c>
      <c r="S443" s="3" t="e">
        <f>'Master List'!#REF!</f>
        <v>#REF!</v>
      </c>
      <c r="T443" s="5" t="e">
        <f>IF('Master List'!#REF!="", "", 'Master List'!#REF!)</f>
        <v>#REF!</v>
      </c>
      <c r="U443" s="5" t="e">
        <f>IF(T443="", "", VLOOKUP(T443, 'CWM &amp; Location'!B:D, 3, FALSE))</f>
        <v>#REF!</v>
      </c>
      <c r="V443" s="5" t="e">
        <f>IF('Master List'!#REF!="", "", 'Master List'!#REF!)</f>
        <v>#REF!</v>
      </c>
      <c r="W443" s="5" t="e">
        <f>IF('Master List'!#REF!="", "", 'Master List'!#REF!)</f>
        <v>#REF!</v>
      </c>
      <c r="X443" s="5" t="e">
        <f>IF('Master List'!#REF!="", "Supervisor to be confirmed", 'Master List'!#REF!)</f>
        <v>#REF!</v>
      </c>
      <c r="Y443" s="3" t="e">
        <f>'Master List'!#REF!</f>
        <v>#REF!</v>
      </c>
      <c r="Z443" s="3" t="e">
        <f>VLOOKUP(Y443, 'CWM &amp; Location'!B:D, 3, FALSE)</f>
        <v>#REF!</v>
      </c>
      <c r="AA443" s="3" t="e">
        <f>IF('Master List'!#REF!="", 'Master List'!#REF!, CONCATENATE('Master List'!#REF!, " / ", 'Master List'!#REF!))</f>
        <v>#REF!</v>
      </c>
      <c r="AB443" s="3" t="e">
        <f>'Master List'!#REF!</f>
        <v>#REF!</v>
      </c>
      <c r="AC443" s="3" t="e">
        <f>'Master List'!#REF!</f>
        <v>#REF!</v>
      </c>
      <c r="AD443" s="5" t="e">
        <f>VLOOKUP(AC443, 'CWM &amp; Location'!B:D, 3, FALSE)</f>
        <v>#REF!</v>
      </c>
      <c r="AE443" s="3" t="e">
        <f>IF('Master List'!#REF!="", 'Master List'!#REF!, CONCATENATE('Master List'!#REF!, " / ", 'Master List'!#REF!))</f>
        <v>#REF!</v>
      </c>
      <c r="AF443" s="3" t="e">
        <f>'Master List'!#REF!</f>
        <v>#REF!</v>
      </c>
      <c r="AG443" s="3" t="e">
        <f>'Master List'!#REF!</f>
        <v>#REF!</v>
      </c>
      <c r="AH443" s="3" t="e">
        <f>VLOOKUP(AG443, 'CWM &amp; Location'!B:D, 3, FALSE)</f>
        <v>#REF!</v>
      </c>
      <c r="AI443" s="3" t="e">
        <f>IF('Master List'!#REF!="", 'Master List'!#REF!, CONCATENATE('Master List'!#REF!, " / ", 'Master List'!#REF!))</f>
        <v>#REF!</v>
      </c>
      <c r="AJ443" s="3" t="e">
        <f>'Master List'!#REF!</f>
        <v>#REF!</v>
      </c>
      <c r="AK443" s="5" t="e">
        <f>IF('Master List'!#REF!="", "", 'Master List'!#REF!)</f>
        <v>#REF!</v>
      </c>
      <c r="AL443" s="5" t="e">
        <f>IF(AK443="", "", VLOOKUP(AK443, 'CWM &amp; Location'!B:D, 3, FALSE))</f>
        <v>#REF!</v>
      </c>
      <c r="AM443" s="5" t="e">
        <f>IF('Master List'!#REF!="", "", 'Master List'!#REF!)</f>
        <v>#REF!</v>
      </c>
      <c r="AN443" s="5" t="e">
        <f>IF('Master List'!#REF!="", "", 'Master List'!#REF!)</f>
        <v>#REF!</v>
      </c>
    </row>
    <row r="444" spans="1:40" ht="29.25" customHeight="1" x14ac:dyDescent="0.25">
      <c r="A444" s="3" t="e">
        <f>'Master List'!#REF!</f>
        <v>#REF!</v>
      </c>
      <c r="B444" s="3" t="e">
        <f>'Master List'!#REF!</f>
        <v>#REF!</v>
      </c>
      <c r="C444" s="3" t="e">
        <f>'Master List'!#REF!</f>
        <v>#REF!</v>
      </c>
      <c r="D444" s="4">
        <v>1</v>
      </c>
      <c r="E444" s="71" t="e">
        <f>CONCATENATE("F1: ",J444,", ",N444,", ",R444,IF(V444="","",", "),IF(V444="","",V444),IF(V444="",""," ("),IF(V444="","",'Master List'!#REF!),IF(V444="","",")")," | F2: ",AA444,", ",AE444,", ",AI444,IF(AM444="","",", "),IF(AM444="","",AM444),IF(AM444="",""," ("),IF(AM444="","",'Master List'!#REF!),IF(AM444="","",")"))</f>
        <v>#REF!</v>
      </c>
      <c r="F444" s="5" t="e">
        <f>'Master List'!#REF!</f>
        <v>#REF!</v>
      </c>
      <c r="G444" s="5" t="e">
        <f>'Master List'!#REF!</f>
        <v>#REF!</v>
      </c>
      <c r="H444" s="3" t="e">
        <f>'Master List'!#REF!</f>
        <v>#REF!</v>
      </c>
      <c r="I444" s="3" t="e">
        <f>VLOOKUP(H444, 'CWM &amp; Location'!B:D, 3, FALSE)</f>
        <v>#REF!</v>
      </c>
      <c r="J444" s="3" t="e">
        <f>IF('Master List'!#REF!="", 'Master List'!#REF!, CONCATENATE('Master List'!#REF!, " / ", 'Master List'!#REF!))</f>
        <v>#REF!</v>
      </c>
      <c r="K444" s="3" t="e">
        <f>'Master List'!#REF!</f>
        <v>#REF!</v>
      </c>
      <c r="L444" s="3" t="e">
        <f>'Master List'!#REF!</f>
        <v>#REF!</v>
      </c>
      <c r="M444" s="3" t="e">
        <f>VLOOKUP(L444, 'CWM &amp; Location'!B:D, 3, FALSE)</f>
        <v>#REF!</v>
      </c>
      <c r="N444" s="3" t="e">
        <f>IF('Master List'!#REF!="", 'Master List'!#REF!, CONCATENATE('Master List'!#REF!, " / ", 'Master List'!#REF!))</f>
        <v>#REF!</v>
      </c>
      <c r="O444" s="3" t="e">
        <f>'Master List'!#REF!</f>
        <v>#REF!</v>
      </c>
      <c r="P444" s="3" t="e">
        <f>'Master List'!#REF!</f>
        <v>#REF!</v>
      </c>
      <c r="Q444" s="3" t="e">
        <f>VLOOKUP(P444, 'CWM &amp; Location'!B:D, 3, FALSE)</f>
        <v>#REF!</v>
      </c>
      <c r="R444" s="3" t="e">
        <f>IF('Master List'!#REF!="", 'Master List'!#REF!, CONCATENATE('Master List'!#REF!, " / ", 'Master List'!#REF!))</f>
        <v>#REF!</v>
      </c>
      <c r="S444" s="3" t="e">
        <f>'Master List'!#REF!</f>
        <v>#REF!</v>
      </c>
      <c r="T444" s="5" t="e">
        <f>IF('Master List'!#REF!="", "", 'Master List'!#REF!)</f>
        <v>#REF!</v>
      </c>
      <c r="U444" s="5" t="e">
        <f>IF(T444="", "", VLOOKUP(T444, 'CWM &amp; Location'!B:D, 3, FALSE))</f>
        <v>#REF!</v>
      </c>
      <c r="V444" s="5" t="e">
        <f>IF('Master List'!#REF!="", "", 'Master List'!#REF!)</f>
        <v>#REF!</v>
      </c>
      <c r="W444" s="5" t="e">
        <f>IF('Master List'!#REF!="", "", 'Master List'!#REF!)</f>
        <v>#REF!</v>
      </c>
      <c r="X444" s="5" t="e">
        <f>IF('Master List'!#REF!="", "Supervisor to be confirmed", 'Master List'!#REF!)</f>
        <v>#REF!</v>
      </c>
      <c r="Y444" s="3" t="e">
        <f>'Master List'!#REF!</f>
        <v>#REF!</v>
      </c>
      <c r="Z444" s="3" t="e">
        <f>VLOOKUP(Y444, 'CWM &amp; Location'!B:D, 3, FALSE)</f>
        <v>#REF!</v>
      </c>
      <c r="AA444" s="3" t="e">
        <f>IF('Master List'!#REF!="", 'Master List'!#REF!, CONCATENATE('Master List'!#REF!, " / ", 'Master List'!#REF!))</f>
        <v>#REF!</v>
      </c>
      <c r="AB444" s="3" t="e">
        <f>'Master List'!#REF!</f>
        <v>#REF!</v>
      </c>
      <c r="AC444" s="3" t="e">
        <f>'Master List'!#REF!</f>
        <v>#REF!</v>
      </c>
      <c r="AD444" s="5" t="e">
        <f>VLOOKUP(AC444, 'CWM &amp; Location'!B:D, 3, FALSE)</f>
        <v>#REF!</v>
      </c>
      <c r="AE444" s="3" t="e">
        <f>IF('Master List'!#REF!="", 'Master List'!#REF!, CONCATENATE('Master List'!#REF!, " / ", 'Master List'!#REF!))</f>
        <v>#REF!</v>
      </c>
      <c r="AF444" s="3" t="e">
        <f>'Master List'!#REF!</f>
        <v>#REF!</v>
      </c>
      <c r="AG444" s="3" t="e">
        <f>'Master List'!#REF!</f>
        <v>#REF!</v>
      </c>
      <c r="AH444" s="3" t="e">
        <f>VLOOKUP(AG444, 'CWM &amp; Location'!B:D, 3, FALSE)</f>
        <v>#REF!</v>
      </c>
      <c r="AI444" s="3" t="e">
        <f>IF('Master List'!#REF!="", 'Master List'!#REF!, CONCATENATE('Master List'!#REF!, " / ", 'Master List'!#REF!))</f>
        <v>#REF!</v>
      </c>
      <c r="AJ444" s="3" t="e">
        <f>'Master List'!#REF!</f>
        <v>#REF!</v>
      </c>
      <c r="AK444" s="5" t="e">
        <f>IF('Master List'!#REF!="", "", 'Master List'!#REF!)</f>
        <v>#REF!</v>
      </c>
      <c r="AL444" s="5" t="e">
        <f>IF(AK444="", "", VLOOKUP(AK444, 'CWM &amp; Location'!B:D, 3, FALSE))</f>
        <v>#REF!</v>
      </c>
      <c r="AM444" s="5" t="e">
        <f>IF('Master List'!#REF!="", "", 'Master List'!#REF!)</f>
        <v>#REF!</v>
      </c>
      <c r="AN444" s="5" t="e">
        <f>IF('Master List'!#REF!="", "", 'Master List'!#REF!)</f>
        <v>#REF!</v>
      </c>
    </row>
    <row r="445" spans="1:40" ht="29.25" customHeight="1" x14ac:dyDescent="0.25">
      <c r="A445" s="3" t="e">
        <f>'Master List'!#REF!</f>
        <v>#REF!</v>
      </c>
      <c r="B445" s="3" t="e">
        <f>'Master List'!#REF!</f>
        <v>#REF!</v>
      </c>
      <c r="C445" s="3" t="e">
        <f>'Master List'!#REF!</f>
        <v>#REF!</v>
      </c>
      <c r="D445" s="4">
        <v>1</v>
      </c>
      <c r="E445" s="71" t="e">
        <f>CONCATENATE("F1: ",J445,", ",N445,", ",R445,IF(V445="","",", "),IF(V445="","",V445),IF(V445="",""," ("),IF(V445="","",'Master List'!#REF!),IF(V445="","",")")," | F2: ",AA445,", ",AE445,", ",AI445,IF(AM445="","",", "),IF(AM445="","",AM445),IF(AM445="",""," ("),IF(AM445="","",'Master List'!#REF!),IF(AM445="","",")"))</f>
        <v>#REF!</v>
      </c>
      <c r="F445" s="5" t="e">
        <f>'Master List'!#REF!</f>
        <v>#REF!</v>
      </c>
      <c r="G445" s="5" t="e">
        <f>'Master List'!#REF!</f>
        <v>#REF!</v>
      </c>
      <c r="H445" s="3" t="e">
        <f>'Master List'!#REF!</f>
        <v>#REF!</v>
      </c>
      <c r="I445" s="3" t="e">
        <f>VLOOKUP(H445, 'CWM &amp; Location'!B:D, 3, FALSE)</f>
        <v>#REF!</v>
      </c>
      <c r="J445" s="3" t="e">
        <f>IF('Master List'!#REF!="", 'Master List'!#REF!, CONCATENATE('Master List'!#REF!, " / ", 'Master List'!#REF!))</f>
        <v>#REF!</v>
      </c>
      <c r="K445" s="3" t="e">
        <f>'Master List'!#REF!</f>
        <v>#REF!</v>
      </c>
      <c r="L445" s="3" t="e">
        <f>'Master List'!#REF!</f>
        <v>#REF!</v>
      </c>
      <c r="M445" s="3" t="e">
        <f>VLOOKUP(L445, 'CWM &amp; Location'!B:D, 3, FALSE)</f>
        <v>#REF!</v>
      </c>
      <c r="N445" s="3" t="e">
        <f>IF('Master List'!#REF!="", 'Master List'!#REF!, CONCATENATE('Master List'!#REF!, " / ", 'Master List'!#REF!))</f>
        <v>#REF!</v>
      </c>
      <c r="O445" s="3" t="e">
        <f>'Master List'!#REF!</f>
        <v>#REF!</v>
      </c>
      <c r="P445" s="3" t="e">
        <f>'Master List'!#REF!</f>
        <v>#REF!</v>
      </c>
      <c r="Q445" s="3" t="e">
        <f>VLOOKUP(P445, 'CWM &amp; Location'!B:D, 3, FALSE)</f>
        <v>#REF!</v>
      </c>
      <c r="R445" s="3" t="e">
        <f>IF('Master List'!#REF!="", 'Master List'!#REF!, CONCATENATE('Master List'!#REF!, " / ", 'Master List'!#REF!))</f>
        <v>#REF!</v>
      </c>
      <c r="S445" s="3" t="e">
        <f>'Master List'!#REF!</f>
        <v>#REF!</v>
      </c>
      <c r="T445" s="5" t="e">
        <f>IF('Master List'!#REF!="", "", 'Master List'!#REF!)</f>
        <v>#REF!</v>
      </c>
      <c r="U445" s="5" t="e">
        <f>IF(T445="", "", VLOOKUP(T445, 'CWM &amp; Location'!B:D, 3, FALSE))</f>
        <v>#REF!</v>
      </c>
      <c r="V445" s="5" t="e">
        <f>IF('Master List'!#REF!="", "", 'Master List'!#REF!)</f>
        <v>#REF!</v>
      </c>
      <c r="W445" s="5" t="e">
        <f>IF('Master List'!#REF!="", "", 'Master List'!#REF!)</f>
        <v>#REF!</v>
      </c>
      <c r="X445" s="5" t="e">
        <f>IF('Master List'!#REF!="", "Supervisor to be confirmed", 'Master List'!#REF!)</f>
        <v>#REF!</v>
      </c>
      <c r="Y445" s="3" t="e">
        <f>'Master List'!#REF!</f>
        <v>#REF!</v>
      </c>
      <c r="Z445" s="3" t="e">
        <f>VLOOKUP(Y445, 'CWM &amp; Location'!B:D, 3, FALSE)</f>
        <v>#REF!</v>
      </c>
      <c r="AA445" s="3" t="e">
        <f>IF('Master List'!#REF!="", 'Master List'!#REF!, CONCATENATE('Master List'!#REF!, " / ", 'Master List'!#REF!))</f>
        <v>#REF!</v>
      </c>
      <c r="AB445" s="3" t="e">
        <f>'Master List'!#REF!</f>
        <v>#REF!</v>
      </c>
      <c r="AC445" s="3" t="e">
        <f>'Master List'!#REF!</f>
        <v>#REF!</v>
      </c>
      <c r="AD445" s="5" t="e">
        <f>VLOOKUP(AC445, 'CWM &amp; Location'!B:D, 3, FALSE)</f>
        <v>#REF!</v>
      </c>
      <c r="AE445" s="3" t="e">
        <f>IF('Master List'!#REF!="", 'Master List'!#REF!, CONCATENATE('Master List'!#REF!, " / ", 'Master List'!#REF!))</f>
        <v>#REF!</v>
      </c>
      <c r="AF445" s="3" t="e">
        <f>'Master List'!#REF!</f>
        <v>#REF!</v>
      </c>
      <c r="AG445" s="3" t="e">
        <f>'Master List'!#REF!</f>
        <v>#REF!</v>
      </c>
      <c r="AH445" s="3" t="e">
        <f>VLOOKUP(AG445, 'CWM &amp; Location'!B:D, 3, FALSE)</f>
        <v>#REF!</v>
      </c>
      <c r="AI445" s="3" t="e">
        <f>IF('Master List'!#REF!="", 'Master List'!#REF!, CONCATENATE('Master List'!#REF!, " / ", 'Master List'!#REF!))</f>
        <v>#REF!</v>
      </c>
      <c r="AJ445" s="3" t="e">
        <f>'Master List'!#REF!</f>
        <v>#REF!</v>
      </c>
      <c r="AK445" s="5" t="e">
        <f>IF('Master List'!#REF!="", "", 'Master List'!#REF!)</f>
        <v>#REF!</v>
      </c>
      <c r="AL445" s="5" t="e">
        <f>IF(AK445="", "", VLOOKUP(AK445, 'CWM &amp; Location'!B:D, 3, FALSE))</f>
        <v>#REF!</v>
      </c>
      <c r="AM445" s="5" t="e">
        <f>IF('Master List'!#REF!="", "", 'Master List'!#REF!)</f>
        <v>#REF!</v>
      </c>
      <c r="AN445" s="5" t="e">
        <f>IF('Master List'!#REF!="", "", 'Master List'!#REF!)</f>
        <v>#REF!</v>
      </c>
    </row>
    <row r="446" spans="1:40" s="50" customFormat="1" ht="29.25" customHeight="1" x14ac:dyDescent="0.25">
      <c r="A446" s="3" t="e">
        <f>'Master List'!#REF!</f>
        <v>#REF!</v>
      </c>
      <c r="B446" s="72" t="e">
        <f>'Master List'!#REF!</f>
        <v>#REF!</v>
      </c>
      <c r="C446" s="72" t="e">
        <f>'Master List'!#REF!</f>
        <v>#REF!</v>
      </c>
      <c r="D446" s="73">
        <v>1</v>
      </c>
      <c r="E446" s="74" t="e">
        <f>CONCATENATE("F1: ",J446,", ",N446,", ",R446,IF(V446="","",", "),IF(V446="","",V446),IF(V446="",""," ("),IF(V446="","",'Master List'!#REF!),IF(V446="","",")")," | F2: ",AA446,", ",AE446,", ",AI446,IF(AM446="","",", "),IF(AM446="","",AM446),IF(AM446="",""," ("),IF(AM446="","",'Master List'!#REF!),IF(AM446="","",")"))</f>
        <v>#REF!</v>
      </c>
      <c r="F446" s="61" t="e">
        <f>'Master List'!#REF!</f>
        <v>#REF!</v>
      </c>
      <c r="G446" s="61" t="e">
        <f>'Master List'!#REF!</f>
        <v>#REF!</v>
      </c>
      <c r="H446" s="72" t="e">
        <f>'Master List'!#REF!</f>
        <v>#REF!</v>
      </c>
      <c r="I446" s="72" t="e">
        <f>VLOOKUP(H446, 'CWM &amp; Location'!B:D, 3, FALSE)</f>
        <v>#REF!</v>
      </c>
      <c r="J446" s="72" t="e">
        <f>IF('Master List'!#REF!="", 'Master List'!#REF!, CONCATENATE('Master List'!#REF!, " / ", 'Master List'!#REF!))</f>
        <v>#REF!</v>
      </c>
      <c r="K446" s="72" t="e">
        <f>'Master List'!#REF!</f>
        <v>#REF!</v>
      </c>
      <c r="L446" s="72" t="e">
        <f>'Master List'!#REF!</f>
        <v>#REF!</v>
      </c>
      <c r="M446" s="72" t="e">
        <f>VLOOKUP(L446, 'CWM &amp; Location'!B:D, 3, FALSE)</f>
        <v>#REF!</v>
      </c>
      <c r="N446" s="72" t="e">
        <f>IF('Master List'!#REF!="", 'Master List'!#REF!, CONCATENATE('Master List'!#REF!, " / ", 'Master List'!#REF!))</f>
        <v>#REF!</v>
      </c>
      <c r="O446" s="72" t="e">
        <f>'Master List'!#REF!</f>
        <v>#REF!</v>
      </c>
      <c r="P446" s="72" t="e">
        <f>'Master List'!#REF!</f>
        <v>#REF!</v>
      </c>
      <c r="Q446" s="72" t="e">
        <f>VLOOKUP(P446, 'CWM &amp; Location'!B:D, 3, FALSE)</f>
        <v>#REF!</v>
      </c>
      <c r="R446" s="72" t="e">
        <f>IF('Master List'!#REF!="", 'Master List'!#REF!, CONCATENATE('Master List'!#REF!, " / ", 'Master List'!#REF!))</f>
        <v>#REF!</v>
      </c>
      <c r="S446" s="72" t="e">
        <f>'Master List'!#REF!</f>
        <v>#REF!</v>
      </c>
      <c r="T446" s="61" t="e">
        <f>IF('Master List'!#REF!="", "", 'Master List'!#REF!)</f>
        <v>#REF!</v>
      </c>
      <c r="U446" s="61" t="e">
        <f>IF(T446="", "", VLOOKUP(T446, 'CWM &amp; Location'!B:D, 3, FALSE))</f>
        <v>#REF!</v>
      </c>
      <c r="V446" s="61" t="e">
        <f>IF('Master List'!#REF!="", "", 'Master List'!#REF!)</f>
        <v>#REF!</v>
      </c>
      <c r="W446" s="61" t="e">
        <f>IF('Master List'!#REF!="", "", 'Master List'!#REF!)</f>
        <v>#REF!</v>
      </c>
      <c r="X446" s="61" t="e">
        <f>IF('Master List'!#REF!="", "Supervisor to be confirmed", 'Master List'!#REF!)</f>
        <v>#REF!</v>
      </c>
      <c r="Y446" s="72" t="e">
        <f>'Master List'!#REF!</f>
        <v>#REF!</v>
      </c>
      <c r="Z446" s="72" t="e">
        <f>VLOOKUP(Y446, 'CWM &amp; Location'!B:D, 3, FALSE)</f>
        <v>#REF!</v>
      </c>
      <c r="AA446" s="72" t="e">
        <f>IF('Master List'!#REF!="", 'Master List'!#REF!, CONCATENATE('Master List'!#REF!, " / ", 'Master List'!#REF!))</f>
        <v>#REF!</v>
      </c>
      <c r="AB446" s="72" t="e">
        <f>'Master List'!#REF!</f>
        <v>#REF!</v>
      </c>
      <c r="AC446" s="72" t="e">
        <f>'Master List'!#REF!</f>
        <v>#REF!</v>
      </c>
      <c r="AD446" s="61" t="e">
        <f>VLOOKUP(AC446, 'CWM &amp; Location'!B:D, 3, FALSE)</f>
        <v>#REF!</v>
      </c>
      <c r="AE446" s="72" t="e">
        <f>IF('Master List'!#REF!="", 'Master List'!#REF!, CONCATENATE('Master List'!#REF!, " / ", 'Master List'!#REF!))</f>
        <v>#REF!</v>
      </c>
      <c r="AF446" s="72" t="e">
        <f>'Master List'!#REF!</f>
        <v>#REF!</v>
      </c>
      <c r="AG446" s="72" t="e">
        <f>'Master List'!#REF!</f>
        <v>#REF!</v>
      </c>
      <c r="AH446" s="72" t="e">
        <f>VLOOKUP(AG446, 'CWM &amp; Location'!B:D, 3, FALSE)</f>
        <v>#REF!</v>
      </c>
      <c r="AI446" s="72" t="e">
        <f>IF('Master List'!#REF!="", 'Master List'!#REF!, CONCATENATE('Master List'!#REF!, " / ", 'Master List'!#REF!))</f>
        <v>#REF!</v>
      </c>
      <c r="AJ446" s="72" t="e">
        <f>'Master List'!#REF!</f>
        <v>#REF!</v>
      </c>
      <c r="AK446" s="61" t="e">
        <f>IF('Master List'!#REF!="", "", 'Master List'!#REF!)</f>
        <v>#REF!</v>
      </c>
      <c r="AL446" s="61" t="e">
        <f>IF(AK446="", "", VLOOKUP(AK446, 'CWM &amp; Location'!B:D, 3, FALSE))</f>
        <v>#REF!</v>
      </c>
      <c r="AM446" s="61" t="e">
        <f>IF('Master List'!#REF!="", "", 'Master List'!#REF!)</f>
        <v>#REF!</v>
      </c>
      <c r="AN446" s="61" t="e">
        <f>IF('Master List'!#REF!="", "", 'Master List'!#REF!)</f>
        <v>#REF!</v>
      </c>
    </row>
    <row r="447" spans="1:40" s="50" customFormat="1" ht="29.25" customHeight="1" x14ac:dyDescent="0.25">
      <c r="A447" s="3" t="e">
        <f>'Master List'!#REF!</f>
        <v>#REF!</v>
      </c>
      <c r="B447" s="72" t="e">
        <f>'Master List'!#REF!</f>
        <v>#REF!</v>
      </c>
      <c r="C447" s="72" t="e">
        <f>'Master List'!#REF!</f>
        <v>#REF!</v>
      </c>
      <c r="D447" s="73">
        <v>1</v>
      </c>
      <c r="E447" s="74" t="e">
        <f>CONCATENATE("F1: ",J447,", ",N447,", ",R447,IF(V447="","",", "),IF(V447="","",V447),IF(V447="",""," ("),IF(V447="","",'Master List'!#REF!),IF(V447="","",")")," | F2: ",AA447,", ",AE447,", ",AI447,IF(AM447="","",", "),IF(AM447="","",AM447),IF(AM447="",""," ("),IF(AM447="","",'Master List'!#REF!),IF(AM447="","",")"))</f>
        <v>#REF!</v>
      </c>
      <c r="F447" s="61" t="e">
        <f>'Master List'!#REF!</f>
        <v>#REF!</v>
      </c>
      <c r="G447" s="61" t="e">
        <f>'Master List'!#REF!</f>
        <v>#REF!</v>
      </c>
      <c r="H447" s="72" t="e">
        <f>'Master List'!#REF!</f>
        <v>#REF!</v>
      </c>
      <c r="I447" s="72" t="e">
        <f>VLOOKUP(H447, 'CWM &amp; Location'!B:D, 3, FALSE)</f>
        <v>#REF!</v>
      </c>
      <c r="J447" s="72" t="e">
        <f>IF('Master List'!#REF!="", 'Master List'!#REF!, CONCATENATE('Master List'!#REF!, " / ", 'Master List'!#REF!))</f>
        <v>#REF!</v>
      </c>
      <c r="K447" s="72" t="e">
        <f>'Master List'!#REF!</f>
        <v>#REF!</v>
      </c>
      <c r="L447" s="72" t="e">
        <f>'Master List'!#REF!</f>
        <v>#REF!</v>
      </c>
      <c r="M447" s="72" t="e">
        <f>VLOOKUP(L447, 'CWM &amp; Location'!B:D, 3, FALSE)</f>
        <v>#REF!</v>
      </c>
      <c r="N447" s="72" t="e">
        <f>IF('Master List'!#REF!="", 'Master List'!#REF!, CONCATENATE('Master List'!#REF!, " / ", 'Master List'!#REF!))</f>
        <v>#REF!</v>
      </c>
      <c r="O447" s="72" t="e">
        <f>'Master List'!#REF!</f>
        <v>#REF!</v>
      </c>
      <c r="P447" s="72" t="e">
        <f>'Master List'!#REF!</f>
        <v>#REF!</v>
      </c>
      <c r="Q447" s="72" t="e">
        <f>VLOOKUP(P447, 'CWM &amp; Location'!B:D, 3, FALSE)</f>
        <v>#REF!</v>
      </c>
      <c r="R447" s="72" t="e">
        <f>IF('Master List'!#REF!="", 'Master List'!#REF!, CONCATENATE('Master List'!#REF!, " / ", 'Master List'!#REF!))</f>
        <v>#REF!</v>
      </c>
      <c r="S447" s="72" t="e">
        <f>'Master List'!#REF!</f>
        <v>#REF!</v>
      </c>
      <c r="T447" s="61" t="e">
        <f>IF('Master List'!#REF!="", "", 'Master List'!#REF!)</f>
        <v>#REF!</v>
      </c>
      <c r="U447" s="61" t="e">
        <f>IF(T447="", "", VLOOKUP(T447, 'CWM &amp; Location'!B:D, 3, FALSE))</f>
        <v>#REF!</v>
      </c>
      <c r="V447" s="61" t="e">
        <f>IF('Master List'!#REF!="", "", 'Master List'!#REF!)</f>
        <v>#REF!</v>
      </c>
      <c r="W447" s="61" t="e">
        <f>IF('Master List'!#REF!="", "", 'Master List'!#REF!)</f>
        <v>#REF!</v>
      </c>
      <c r="X447" s="61" t="e">
        <f>IF('Master List'!#REF!="", "Supervisor to be confirmed", 'Master List'!#REF!)</f>
        <v>#REF!</v>
      </c>
      <c r="Y447" s="72" t="e">
        <f>'Master List'!#REF!</f>
        <v>#REF!</v>
      </c>
      <c r="Z447" s="72" t="e">
        <f>VLOOKUP(Y447, 'CWM &amp; Location'!B:D, 3, FALSE)</f>
        <v>#REF!</v>
      </c>
      <c r="AA447" s="72" t="e">
        <f>IF('Master List'!#REF!="", 'Master List'!#REF!, CONCATENATE('Master List'!#REF!, " / ", 'Master List'!#REF!))</f>
        <v>#REF!</v>
      </c>
      <c r="AB447" s="72" t="e">
        <f>'Master List'!#REF!</f>
        <v>#REF!</v>
      </c>
      <c r="AC447" s="72" t="e">
        <f>'Master List'!#REF!</f>
        <v>#REF!</v>
      </c>
      <c r="AD447" s="61" t="e">
        <f>VLOOKUP(AC447, 'CWM &amp; Location'!B:D, 3, FALSE)</f>
        <v>#REF!</v>
      </c>
      <c r="AE447" s="72" t="e">
        <f>IF('Master List'!#REF!="", 'Master List'!#REF!, CONCATENATE('Master List'!#REF!, " / ", 'Master List'!#REF!))</f>
        <v>#REF!</v>
      </c>
      <c r="AF447" s="72" t="e">
        <f>'Master List'!#REF!</f>
        <v>#REF!</v>
      </c>
      <c r="AG447" s="72" t="e">
        <f>'Master List'!#REF!</f>
        <v>#REF!</v>
      </c>
      <c r="AH447" s="72" t="e">
        <f>VLOOKUP(AG447, 'CWM &amp; Location'!B:D, 3, FALSE)</f>
        <v>#REF!</v>
      </c>
      <c r="AI447" s="72" t="e">
        <f>IF('Master List'!#REF!="", 'Master List'!#REF!, CONCATENATE('Master List'!#REF!, " / ", 'Master List'!#REF!))</f>
        <v>#REF!</v>
      </c>
      <c r="AJ447" s="72" t="e">
        <f>'Master List'!#REF!</f>
        <v>#REF!</v>
      </c>
      <c r="AK447" s="61" t="e">
        <f>IF('Master List'!#REF!="", "", 'Master List'!#REF!)</f>
        <v>#REF!</v>
      </c>
      <c r="AL447" s="61" t="e">
        <f>IF(AK447="", "", VLOOKUP(AK447, 'CWM &amp; Location'!B:D, 3, FALSE))</f>
        <v>#REF!</v>
      </c>
      <c r="AM447" s="61" t="e">
        <f>IF('Master List'!#REF!="", "", 'Master List'!#REF!)</f>
        <v>#REF!</v>
      </c>
      <c r="AN447" s="61" t="e">
        <f>IF('Master List'!#REF!="", "", 'Master List'!#REF!)</f>
        <v>#REF!</v>
      </c>
    </row>
    <row r="448" spans="1:40" s="50" customFormat="1" ht="29.25" customHeight="1" x14ac:dyDescent="0.25">
      <c r="A448" s="3" t="e">
        <f>'Master List'!#REF!</f>
        <v>#REF!</v>
      </c>
      <c r="B448" s="72" t="e">
        <f>'Master List'!#REF!</f>
        <v>#REF!</v>
      </c>
      <c r="C448" s="72" t="e">
        <f>'Master List'!#REF!</f>
        <v>#REF!</v>
      </c>
      <c r="D448" s="73">
        <v>1</v>
      </c>
      <c r="E448" s="74" t="e">
        <f>CONCATENATE("F1: ",J448,", ",N448,", ",R448,IF(V448="","",", "),IF(V448="","",V448),IF(V448="",""," ("),IF(V448="","",'Master List'!#REF!),IF(V448="","",")")," | F2: ",AA448,", ",AE448,", ",AI448,IF(AM448="","",", "),IF(AM448="","",AM448),IF(AM448="",""," ("),IF(AM448="","",'Master List'!#REF!),IF(AM448="","",")"))</f>
        <v>#REF!</v>
      </c>
      <c r="F448" s="61" t="e">
        <f>'Master List'!#REF!</f>
        <v>#REF!</v>
      </c>
      <c r="G448" s="61" t="e">
        <f>'Master List'!#REF!</f>
        <v>#REF!</v>
      </c>
      <c r="H448" s="72" t="e">
        <f>'Master List'!#REF!</f>
        <v>#REF!</v>
      </c>
      <c r="I448" s="72" t="e">
        <f>VLOOKUP(H448, 'CWM &amp; Location'!B:D, 3, FALSE)</f>
        <v>#REF!</v>
      </c>
      <c r="J448" s="72" t="e">
        <f>IF('Master List'!#REF!="", 'Master List'!#REF!, CONCATENATE('Master List'!#REF!, " / ", 'Master List'!#REF!))</f>
        <v>#REF!</v>
      </c>
      <c r="K448" s="72" t="e">
        <f>'Master List'!#REF!</f>
        <v>#REF!</v>
      </c>
      <c r="L448" s="72" t="e">
        <f>'Master List'!#REF!</f>
        <v>#REF!</v>
      </c>
      <c r="M448" s="72" t="e">
        <f>VLOOKUP(L448, 'CWM &amp; Location'!B:D, 3, FALSE)</f>
        <v>#REF!</v>
      </c>
      <c r="N448" s="72" t="e">
        <f>IF('Master List'!#REF!="", 'Master List'!#REF!, CONCATENATE('Master List'!#REF!, " / ", 'Master List'!#REF!))</f>
        <v>#REF!</v>
      </c>
      <c r="O448" s="72" t="e">
        <f>'Master List'!#REF!</f>
        <v>#REF!</v>
      </c>
      <c r="P448" s="72" t="e">
        <f>'Master List'!#REF!</f>
        <v>#REF!</v>
      </c>
      <c r="Q448" s="72" t="e">
        <f>VLOOKUP(P448, 'CWM &amp; Location'!B:D, 3, FALSE)</f>
        <v>#REF!</v>
      </c>
      <c r="R448" s="72" t="e">
        <f>IF('Master List'!#REF!="", 'Master List'!#REF!, CONCATENATE('Master List'!#REF!, " / ", 'Master List'!#REF!))</f>
        <v>#REF!</v>
      </c>
      <c r="S448" s="72" t="e">
        <f>'Master List'!#REF!</f>
        <v>#REF!</v>
      </c>
      <c r="T448" s="61" t="e">
        <f>IF('Master List'!#REF!="", "", 'Master List'!#REF!)</f>
        <v>#REF!</v>
      </c>
      <c r="U448" s="61" t="e">
        <f>IF(T448="", "", VLOOKUP(T448, 'CWM &amp; Location'!B:D, 3, FALSE))</f>
        <v>#REF!</v>
      </c>
      <c r="V448" s="61" t="e">
        <f>IF('Master List'!#REF!="", "", 'Master List'!#REF!)</f>
        <v>#REF!</v>
      </c>
      <c r="W448" s="61" t="e">
        <f>IF('Master List'!#REF!="", "", 'Master List'!#REF!)</f>
        <v>#REF!</v>
      </c>
      <c r="X448" s="61" t="e">
        <f>IF('Master List'!#REF!="", "Supervisor to be confirmed", 'Master List'!#REF!)</f>
        <v>#REF!</v>
      </c>
      <c r="Y448" s="72" t="e">
        <f>'Master List'!#REF!</f>
        <v>#REF!</v>
      </c>
      <c r="Z448" s="72" t="e">
        <f>VLOOKUP(Y448, 'CWM &amp; Location'!B:D, 3, FALSE)</f>
        <v>#REF!</v>
      </c>
      <c r="AA448" s="72" t="e">
        <f>IF('Master List'!#REF!="", 'Master List'!#REF!, CONCATENATE('Master List'!#REF!, " / ", 'Master List'!#REF!))</f>
        <v>#REF!</v>
      </c>
      <c r="AB448" s="72" t="e">
        <f>'Master List'!#REF!</f>
        <v>#REF!</v>
      </c>
      <c r="AC448" s="72" t="e">
        <f>'Master List'!#REF!</f>
        <v>#REF!</v>
      </c>
      <c r="AD448" s="61" t="e">
        <f>VLOOKUP(AC448, 'CWM &amp; Location'!B:D, 3, FALSE)</f>
        <v>#REF!</v>
      </c>
      <c r="AE448" s="72" t="e">
        <f>IF('Master List'!#REF!="", 'Master List'!#REF!, CONCATENATE('Master List'!#REF!, " / ", 'Master List'!#REF!))</f>
        <v>#REF!</v>
      </c>
      <c r="AF448" s="72" t="e">
        <f>'Master List'!#REF!</f>
        <v>#REF!</v>
      </c>
      <c r="AG448" s="72" t="e">
        <f>'Master List'!#REF!</f>
        <v>#REF!</v>
      </c>
      <c r="AH448" s="72" t="e">
        <f>VLOOKUP(AG448, 'CWM &amp; Location'!B:D, 3, FALSE)</f>
        <v>#REF!</v>
      </c>
      <c r="AI448" s="72" t="e">
        <f>IF('Master List'!#REF!="", 'Master List'!#REF!, CONCATENATE('Master List'!#REF!, " / ", 'Master List'!#REF!))</f>
        <v>#REF!</v>
      </c>
      <c r="AJ448" s="72" t="e">
        <f>'Master List'!#REF!</f>
        <v>#REF!</v>
      </c>
      <c r="AK448" s="61" t="e">
        <f>IF('Master List'!#REF!="", "", 'Master List'!#REF!)</f>
        <v>#REF!</v>
      </c>
      <c r="AL448" s="61" t="e">
        <f>IF(AK448="", "", VLOOKUP(AK448, 'CWM &amp; Location'!B:D, 3, FALSE))</f>
        <v>#REF!</v>
      </c>
      <c r="AM448" s="61" t="e">
        <f>IF('Master List'!#REF!="", "", 'Master List'!#REF!)</f>
        <v>#REF!</v>
      </c>
      <c r="AN448" s="61" t="e">
        <f>IF('Master List'!#REF!="", "", 'Master List'!#REF!)</f>
        <v>#REF!</v>
      </c>
    </row>
    <row r="449" spans="1:40" ht="29.25" customHeight="1" x14ac:dyDescent="0.25">
      <c r="A449" s="3" t="e">
        <f>'Master List'!#REF!</f>
        <v>#REF!</v>
      </c>
      <c r="B449" s="3" t="e">
        <f>'Master List'!#REF!</f>
        <v>#REF!</v>
      </c>
      <c r="C449" s="3" t="e">
        <f>'Master List'!#REF!</f>
        <v>#REF!</v>
      </c>
      <c r="D449" s="4">
        <v>1</v>
      </c>
      <c r="E449" s="71" t="e">
        <f>CONCATENATE("F1: ",J449,", ",N449,", ",R449,IF(V449="","",", "),IF(V449="","",V449),IF(V449="",""," ("),IF(V449="","",'Master List'!#REF!),IF(V449="","",")")," | F2: ",AA449,", ",AE449,", ",AI449,IF(AM449="","",", "),IF(AM449="","",AM449),IF(AM449="",""," ("),IF(AM449="","",'Master List'!#REF!),IF(AM449="","",")"))</f>
        <v>#REF!</v>
      </c>
      <c r="F449" s="5" t="e">
        <f>'Master List'!#REF!</f>
        <v>#REF!</v>
      </c>
      <c r="G449" s="5" t="e">
        <f>'Master List'!#REF!</f>
        <v>#REF!</v>
      </c>
      <c r="H449" s="3" t="e">
        <f>'Master List'!#REF!</f>
        <v>#REF!</v>
      </c>
      <c r="I449" s="3" t="e">
        <f>VLOOKUP(H449, 'CWM &amp; Location'!B:D, 3, FALSE)</f>
        <v>#REF!</v>
      </c>
      <c r="J449" s="3" t="e">
        <f>IF('Master List'!#REF!="", 'Master List'!#REF!, CONCATENATE('Master List'!#REF!, " / ", 'Master List'!#REF!))</f>
        <v>#REF!</v>
      </c>
      <c r="K449" s="3" t="e">
        <f>'Master List'!#REF!</f>
        <v>#REF!</v>
      </c>
      <c r="L449" s="3" t="e">
        <f>'Master List'!#REF!</f>
        <v>#REF!</v>
      </c>
      <c r="M449" s="3" t="e">
        <f>VLOOKUP(L449, 'CWM &amp; Location'!B:D, 3, FALSE)</f>
        <v>#REF!</v>
      </c>
      <c r="N449" s="3" t="e">
        <f>IF('Master List'!#REF!="", 'Master List'!#REF!, CONCATENATE('Master List'!#REF!, " / ", 'Master List'!#REF!))</f>
        <v>#REF!</v>
      </c>
      <c r="O449" s="3" t="e">
        <f>'Master List'!#REF!</f>
        <v>#REF!</v>
      </c>
      <c r="P449" s="3" t="e">
        <f>'Master List'!#REF!</f>
        <v>#REF!</v>
      </c>
      <c r="Q449" s="3" t="e">
        <f>VLOOKUP(P449, 'CWM &amp; Location'!B:D, 3, FALSE)</f>
        <v>#REF!</v>
      </c>
      <c r="R449" s="3" t="e">
        <f>IF('Master List'!#REF!="", 'Master List'!#REF!, CONCATENATE('Master List'!#REF!, " / ", 'Master List'!#REF!))</f>
        <v>#REF!</v>
      </c>
      <c r="S449" s="3" t="e">
        <f>'Master List'!#REF!</f>
        <v>#REF!</v>
      </c>
      <c r="T449" s="5" t="e">
        <f>IF('Master List'!#REF!="", "", 'Master List'!#REF!)</f>
        <v>#REF!</v>
      </c>
      <c r="U449" s="5" t="e">
        <f>IF(T449="", "", VLOOKUP(T449, 'CWM &amp; Location'!B:D, 3, FALSE))</f>
        <v>#REF!</v>
      </c>
      <c r="V449" s="5" t="e">
        <f>IF('Master List'!#REF!="", "", 'Master List'!#REF!)</f>
        <v>#REF!</v>
      </c>
      <c r="W449" s="5" t="e">
        <f>IF('Master List'!#REF!="", "", 'Master List'!#REF!)</f>
        <v>#REF!</v>
      </c>
      <c r="X449" s="5" t="e">
        <f>IF('Master List'!#REF!="", "Supervisor to be confirmed", 'Master List'!#REF!)</f>
        <v>#REF!</v>
      </c>
      <c r="Y449" s="3" t="e">
        <f>'Master List'!#REF!</f>
        <v>#REF!</v>
      </c>
      <c r="Z449" s="3" t="e">
        <f>VLOOKUP(Y449, 'CWM &amp; Location'!B:D, 3, FALSE)</f>
        <v>#REF!</v>
      </c>
      <c r="AA449" s="3" t="e">
        <f>IF('Master List'!#REF!="", 'Master List'!#REF!, CONCATENATE('Master List'!#REF!, " / ", 'Master List'!#REF!))</f>
        <v>#REF!</v>
      </c>
      <c r="AB449" s="3" t="e">
        <f>'Master List'!#REF!</f>
        <v>#REF!</v>
      </c>
      <c r="AC449" s="3" t="e">
        <f>'Master List'!#REF!</f>
        <v>#REF!</v>
      </c>
      <c r="AD449" s="5" t="e">
        <f>VLOOKUP(AC449, 'CWM &amp; Location'!B:D, 3, FALSE)</f>
        <v>#REF!</v>
      </c>
      <c r="AE449" s="3" t="e">
        <f>IF('Master List'!#REF!="", 'Master List'!#REF!, CONCATENATE('Master List'!#REF!, " / ", 'Master List'!#REF!))</f>
        <v>#REF!</v>
      </c>
      <c r="AF449" s="3" t="e">
        <f>'Master List'!#REF!</f>
        <v>#REF!</v>
      </c>
      <c r="AG449" s="3" t="e">
        <f>'Master List'!#REF!</f>
        <v>#REF!</v>
      </c>
      <c r="AH449" s="3" t="e">
        <f>VLOOKUP(AG449, 'CWM &amp; Location'!B:D, 3, FALSE)</f>
        <v>#REF!</v>
      </c>
      <c r="AI449" s="3" t="e">
        <f>IF('Master List'!#REF!="", 'Master List'!#REF!, CONCATENATE('Master List'!#REF!, " / ", 'Master List'!#REF!))</f>
        <v>#REF!</v>
      </c>
      <c r="AJ449" s="3" t="e">
        <f>'Master List'!#REF!</f>
        <v>#REF!</v>
      </c>
      <c r="AK449" s="5" t="e">
        <f>IF('Master List'!#REF!="", "", 'Master List'!#REF!)</f>
        <v>#REF!</v>
      </c>
      <c r="AL449" s="5" t="e">
        <f>IF(AK449="", "", VLOOKUP(AK449, 'CWM &amp; Location'!B:D, 3, FALSE))</f>
        <v>#REF!</v>
      </c>
      <c r="AM449" s="5" t="e">
        <f>IF('Master List'!#REF!="", "", 'Master List'!#REF!)</f>
        <v>#REF!</v>
      </c>
      <c r="AN449" s="5" t="e">
        <f>IF('Master List'!#REF!="", "", 'Master List'!#REF!)</f>
        <v>#REF!</v>
      </c>
    </row>
    <row r="450" spans="1:40" ht="29.25" customHeight="1" x14ac:dyDescent="0.25">
      <c r="A450" s="3" t="e">
        <f>'Master List'!#REF!</f>
        <v>#REF!</v>
      </c>
      <c r="B450" s="3" t="e">
        <f>'Master List'!#REF!</f>
        <v>#REF!</v>
      </c>
      <c r="C450" s="3" t="e">
        <f>'Master List'!#REF!</f>
        <v>#REF!</v>
      </c>
      <c r="D450" s="4">
        <v>1</v>
      </c>
      <c r="E450" s="71" t="e">
        <f>CONCATENATE("F1: ",J450,", ",N450,", ",R450,IF(V450="","",", "),IF(V450="","",V450),IF(V450="",""," ("),IF(V450="","",'Master List'!#REF!),IF(V450="","",")")," | F2: ",AA450,", ",AE450,", ",AI450,IF(AM450="","",", "),IF(AM450="","",AM450),IF(AM450="",""," ("),IF(AM450="","",'Master List'!#REF!),IF(AM450="","",")"))</f>
        <v>#REF!</v>
      </c>
      <c r="F450" s="5" t="e">
        <f>'Master List'!#REF!</f>
        <v>#REF!</v>
      </c>
      <c r="G450" s="5" t="e">
        <f>'Master List'!#REF!</f>
        <v>#REF!</v>
      </c>
      <c r="H450" s="3" t="e">
        <f>'Master List'!#REF!</f>
        <v>#REF!</v>
      </c>
      <c r="I450" s="3" t="e">
        <f>VLOOKUP(H450, 'CWM &amp; Location'!B:D, 3, FALSE)</f>
        <v>#REF!</v>
      </c>
      <c r="J450" s="3" t="e">
        <f>IF('Master List'!#REF!="", 'Master List'!#REF!, CONCATENATE('Master List'!#REF!, " / ", 'Master List'!#REF!))</f>
        <v>#REF!</v>
      </c>
      <c r="K450" s="3" t="e">
        <f>'Master List'!#REF!</f>
        <v>#REF!</v>
      </c>
      <c r="L450" s="3" t="e">
        <f>'Master List'!#REF!</f>
        <v>#REF!</v>
      </c>
      <c r="M450" s="3" t="e">
        <f>VLOOKUP(L450, 'CWM &amp; Location'!B:D, 3, FALSE)</f>
        <v>#REF!</v>
      </c>
      <c r="N450" s="3" t="e">
        <f>IF('Master List'!#REF!="", 'Master List'!#REF!, CONCATENATE('Master List'!#REF!, " / ", 'Master List'!#REF!))</f>
        <v>#REF!</v>
      </c>
      <c r="O450" s="3" t="e">
        <f>'Master List'!#REF!</f>
        <v>#REF!</v>
      </c>
      <c r="P450" s="3" t="e">
        <f>'Master List'!#REF!</f>
        <v>#REF!</v>
      </c>
      <c r="Q450" s="3" t="e">
        <f>VLOOKUP(P450, 'CWM &amp; Location'!B:D, 3, FALSE)</f>
        <v>#REF!</v>
      </c>
      <c r="R450" s="3" t="e">
        <f>IF('Master List'!#REF!="", 'Master List'!#REF!, CONCATENATE('Master List'!#REF!, " / ", 'Master List'!#REF!))</f>
        <v>#REF!</v>
      </c>
      <c r="S450" s="3" t="e">
        <f>'Master List'!#REF!</f>
        <v>#REF!</v>
      </c>
      <c r="T450" s="5" t="e">
        <f>IF('Master List'!#REF!="", "", 'Master List'!#REF!)</f>
        <v>#REF!</v>
      </c>
      <c r="U450" s="5" t="e">
        <f>IF(T450="", "", VLOOKUP(T450, 'CWM &amp; Location'!B:D, 3, FALSE))</f>
        <v>#REF!</v>
      </c>
      <c r="V450" s="5" t="e">
        <f>IF('Master List'!#REF!="", "", 'Master List'!#REF!)</f>
        <v>#REF!</v>
      </c>
      <c r="W450" s="5" t="e">
        <f>IF('Master List'!#REF!="", "", 'Master List'!#REF!)</f>
        <v>#REF!</v>
      </c>
      <c r="X450" s="5" t="e">
        <f>IF('Master List'!#REF!="", "Supervisor to be confirmed", 'Master List'!#REF!)</f>
        <v>#REF!</v>
      </c>
      <c r="Y450" s="3" t="e">
        <f>'Master List'!#REF!</f>
        <v>#REF!</v>
      </c>
      <c r="Z450" s="3" t="e">
        <f>VLOOKUP(Y450, 'CWM &amp; Location'!B:D, 3, FALSE)</f>
        <v>#REF!</v>
      </c>
      <c r="AA450" s="3" t="e">
        <f>IF('Master List'!#REF!="", 'Master List'!#REF!, CONCATENATE('Master List'!#REF!, " / ", 'Master List'!#REF!))</f>
        <v>#REF!</v>
      </c>
      <c r="AB450" s="3" t="e">
        <f>'Master List'!#REF!</f>
        <v>#REF!</v>
      </c>
      <c r="AC450" s="3" t="e">
        <f>'Master List'!#REF!</f>
        <v>#REF!</v>
      </c>
      <c r="AD450" s="5" t="e">
        <f>VLOOKUP(AC450, 'CWM &amp; Location'!B:D, 3, FALSE)</f>
        <v>#REF!</v>
      </c>
      <c r="AE450" s="3" t="e">
        <f>IF('Master List'!#REF!="", 'Master List'!#REF!, CONCATENATE('Master List'!#REF!, " / ", 'Master List'!#REF!))</f>
        <v>#REF!</v>
      </c>
      <c r="AF450" s="3" t="e">
        <f>'Master List'!#REF!</f>
        <v>#REF!</v>
      </c>
      <c r="AG450" s="3" t="e">
        <f>'Master List'!#REF!</f>
        <v>#REF!</v>
      </c>
      <c r="AH450" s="3" t="e">
        <f>VLOOKUP(AG450, 'CWM &amp; Location'!B:D, 3, FALSE)</f>
        <v>#REF!</v>
      </c>
      <c r="AI450" s="3" t="e">
        <f>IF('Master List'!#REF!="", 'Master List'!#REF!, CONCATENATE('Master List'!#REF!, " / ", 'Master List'!#REF!))</f>
        <v>#REF!</v>
      </c>
      <c r="AJ450" s="3" t="e">
        <f>'Master List'!#REF!</f>
        <v>#REF!</v>
      </c>
      <c r="AK450" s="5" t="e">
        <f>IF('Master List'!#REF!="", "", 'Master List'!#REF!)</f>
        <v>#REF!</v>
      </c>
      <c r="AL450" s="5" t="e">
        <f>IF(AK450="", "", VLOOKUP(AK450, 'CWM &amp; Location'!B:D, 3, FALSE))</f>
        <v>#REF!</v>
      </c>
      <c r="AM450" s="5" t="e">
        <f>IF('Master List'!#REF!="", "", 'Master List'!#REF!)</f>
        <v>#REF!</v>
      </c>
      <c r="AN450" s="5" t="e">
        <f>IF('Master List'!#REF!="", "", 'Master List'!#REF!)</f>
        <v>#REF!</v>
      </c>
    </row>
    <row r="451" spans="1:40" ht="29.25" customHeight="1" x14ac:dyDescent="0.25">
      <c r="A451" s="3" t="e">
        <f>'Master List'!#REF!</f>
        <v>#REF!</v>
      </c>
      <c r="B451" s="3" t="e">
        <f>'Master List'!#REF!</f>
        <v>#REF!</v>
      </c>
      <c r="C451" s="3" t="e">
        <f>'Master List'!#REF!</f>
        <v>#REF!</v>
      </c>
      <c r="D451" s="4">
        <v>1</v>
      </c>
      <c r="E451" s="71" t="e">
        <f>CONCATENATE("F1: ",J451,", ",N451,", ",R451,IF(V451="","",", "),IF(V451="","",V451),IF(V451="",""," ("),IF(V451="","",'Master List'!#REF!),IF(V451="","",")")," | F2: ",AA451,", ",AE451,", ",AI451,IF(AM451="","",", "),IF(AM451="","",AM451),IF(AM451="",""," ("),IF(AM451="","",'Master List'!#REF!),IF(AM451="","",")"))</f>
        <v>#REF!</v>
      </c>
      <c r="F451" s="5" t="e">
        <f>'Master List'!#REF!</f>
        <v>#REF!</v>
      </c>
      <c r="G451" s="5" t="e">
        <f>'Master List'!#REF!</f>
        <v>#REF!</v>
      </c>
      <c r="H451" s="3" t="e">
        <f>'Master List'!#REF!</f>
        <v>#REF!</v>
      </c>
      <c r="I451" s="3" t="e">
        <f>VLOOKUP(H451, 'CWM &amp; Location'!B:D, 3, FALSE)</f>
        <v>#REF!</v>
      </c>
      <c r="J451" s="3" t="e">
        <f>IF('Master List'!#REF!="", 'Master List'!#REF!, CONCATENATE('Master List'!#REF!, " / ", 'Master List'!#REF!))</f>
        <v>#REF!</v>
      </c>
      <c r="K451" s="3" t="e">
        <f>'Master List'!#REF!</f>
        <v>#REF!</v>
      </c>
      <c r="L451" s="3" t="e">
        <f>'Master List'!#REF!</f>
        <v>#REF!</v>
      </c>
      <c r="M451" s="3" t="e">
        <f>VLOOKUP(L451, 'CWM &amp; Location'!B:D, 3, FALSE)</f>
        <v>#REF!</v>
      </c>
      <c r="N451" s="3" t="e">
        <f>IF('Master List'!#REF!="", 'Master List'!#REF!, CONCATENATE('Master List'!#REF!, " / ", 'Master List'!#REF!))</f>
        <v>#REF!</v>
      </c>
      <c r="O451" s="3" t="e">
        <f>'Master List'!#REF!</f>
        <v>#REF!</v>
      </c>
      <c r="P451" s="3" t="e">
        <f>'Master List'!#REF!</f>
        <v>#REF!</v>
      </c>
      <c r="Q451" s="3" t="e">
        <f>VLOOKUP(P451, 'CWM &amp; Location'!B:D, 3, FALSE)</f>
        <v>#REF!</v>
      </c>
      <c r="R451" s="3" t="e">
        <f>IF('Master List'!#REF!="", 'Master List'!#REF!, CONCATENATE('Master List'!#REF!, " / ", 'Master List'!#REF!))</f>
        <v>#REF!</v>
      </c>
      <c r="S451" s="3" t="e">
        <f>'Master List'!#REF!</f>
        <v>#REF!</v>
      </c>
      <c r="T451" s="5" t="e">
        <f>IF('Master List'!#REF!="", "", 'Master List'!#REF!)</f>
        <v>#REF!</v>
      </c>
      <c r="U451" s="5" t="e">
        <f>IF(T451="", "", VLOOKUP(T451, 'CWM &amp; Location'!B:D, 3, FALSE))</f>
        <v>#REF!</v>
      </c>
      <c r="V451" s="5" t="e">
        <f>IF('Master List'!#REF!="", "", 'Master List'!#REF!)</f>
        <v>#REF!</v>
      </c>
      <c r="W451" s="5" t="e">
        <f>IF('Master List'!#REF!="", "", 'Master List'!#REF!)</f>
        <v>#REF!</v>
      </c>
      <c r="X451" s="5" t="e">
        <f>IF('Master List'!#REF!="", "Supervisor to be confirmed", 'Master List'!#REF!)</f>
        <v>#REF!</v>
      </c>
      <c r="Y451" s="3" t="e">
        <f>'Master List'!#REF!</f>
        <v>#REF!</v>
      </c>
      <c r="Z451" s="3" t="e">
        <f>VLOOKUP(Y451, 'CWM &amp; Location'!B:D, 3, FALSE)</f>
        <v>#REF!</v>
      </c>
      <c r="AA451" s="3" t="e">
        <f>IF('Master List'!#REF!="", 'Master List'!#REF!, CONCATENATE('Master List'!#REF!, " / ", 'Master List'!#REF!))</f>
        <v>#REF!</v>
      </c>
      <c r="AB451" s="3" t="e">
        <f>'Master List'!#REF!</f>
        <v>#REF!</v>
      </c>
      <c r="AC451" s="3" t="e">
        <f>'Master List'!#REF!</f>
        <v>#REF!</v>
      </c>
      <c r="AD451" s="5" t="e">
        <f>VLOOKUP(AC451, 'CWM &amp; Location'!B:D, 3, FALSE)</f>
        <v>#REF!</v>
      </c>
      <c r="AE451" s="3" t="e">
        <f>IF('Master List'!#REF!="", 'Master List'!#REF!, CONCATENATE('Master List'!#REF!, " / ", 'Master List'!#REF!))</f>
        <v>#REF!</v>
      </c>
      <c r="AF451" s="3" t="e">
        <f>'Master List'!#REF!</f>
        <v>#REF!</v>
      </c>
      <c r="AG451" s="3" t="e">
        <f>'Master List'!#REF!</f>
        <v>#REF!</v>
      </c>
      <c r="AH451" s="3" t="e">
        <f>VLOOKUP(AG451, 'CWM &amp; Location'!B:D, 3, FALSE)</f>
        <v>#REF!</v>
      </c>
      <c r="AI451" s="3" t="e">
        <f>IF('Master List'!#REF!="", 'Master List'!#REF!, CONCATENATE('Master List'!#REF!, " / ", 'Master List'!#REF!))</f>
        <v>#REF!</v>
      </c>
      <c r="AJ451" s="3" t="e">
        <f>'Master List'!#REF!</f>
        <v>#REF!</v>
      </c>
      <c r="AK451" s="5" t="e">
        <f>IF('Master List'!#REF!="", "", 'Master List'!#REF!)</f>
        <v>#REF!</v>
      </c>
      <c r="AL451" s="5" t="e">
        <f>IF(AK451="", "", VLOOKUP(AK451, 'CWM &amp; Location'!B:D, 3, FALSE))</f>
        <v>#REF!</v>
      </c>
      <c r="AM451" s="5" t="e">
        <f>IF('Master List'!#REF!="", "", 'Master List'!#REF!)</f>
        <v>#REF!</v>
      </c>
      <c r="AN451" s="5" t="e">
        <f>IF('Master List'!#REF!="", "", 'Master List'!#REF!)</f>
        <v>#REF!</v>
      </c>
    </row>
  </sheetData>
  <sheetProtection formatCells="0" formatColumns="0" formatRows="0" insertColumns="0" insertRows="0" deleteColumns="0" deleteRows="0" sort="0" autoFilter="0"/>
  <autoFilter ref="A1:AN451" xr:uid="{63311820-5E75-433B-AA2E-82DC75A7A69B}"/>
  <conditionalFormatting sqref="A2:AN600">
    <cfRule type="expression" dxfId="17" priority="1">
      <formula>$A2="SFP-Other"</formula>
    </cfRule>
    <cfRule type="expression" dxfId="16" priority="2">
      <formula>$A2="SE"</formula>
    </cfRule>
    <cfRule type="expression" dxfId="15" priority="3">
      <formula>$A2="LIFT/SFP-Other"</formula>
    </cfRule>
    <cfRule type="expression" dxfId="14" priority="4">
      <formula>$A2="FPP/LIFT"</formula>
    </cfRule>
    <cfRule type="expression" dxfId="13" priority="5">
      <formula>$A2="FP-Cross"</formula>
    </cfRule>
    <cfRule type="expression" dxfId="12" priority="6">
      <formula>$A2="LIFT/FP-Cross"</formula>
    </cfRule>
    <cfRule type="expression" dxfId="11" priority="7">
      <formula>$A2="FPP"</formula>
    </cfRule>
    <cfRule type="expression" dxfId="10" priority="8">
      <formula>$A2="LIFT"</formula>
    </cfRule>
    <cfRule type="expression" dxfId="9" priority="9">
      <formula>$A2="SFP-Edu"</formula>
    </cfRule>
    <cfRule type="expression" dxfId="8" priority="10">
      <formula>$A2="SFP-Res"</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62B93-35B2-42B5-A507-08F11603E12B}">
  <sheetPr>
    <tabColor rgb="FF92D050"/>
  </sheetPr>
  <dimension ref="A1:AN451"/>
  <sheetViews>
    <sheetView zoomScale="80" zoomScaleNormal="80" workbookViewId="0">
      <pane xSplit="2" topLeftCell="C1" activePane="topRight" state="frozen"/>
      <selection activeCell="L29" sqref="L29:U29"/>
      <selection pane="topRight" sqref="A1:XFD1048576"/>
    </sheetView>
  </sheetViews>
  <sheetFormatPr defaultColWidth="11.7109375" defaultRowHeight="33.75" customHeight="1" x14ac:dyDescent="0.25"/>
  <cols>
    <col min="1" max="1" width="12.140625" style="1" customWidth="1"/>
    <col min="2" max="2" width="17.7109375" style="1" bestFit="1" customWidth="1"/>
    <col min="3" max="3" width="15.5703125" style="1" customWidth="1"/>
    <col min="4" max="4" width="15.140625" style="2" customWidth="1"/>
    <col min="5" max="5" width="255.7109375" style="55" bestFit="1" customWidth="1"/>
    <col min="6" max="6" width="53.85546875" style="2" customWidth="1"/>
    <col min="7" max="7" width="40.7109375" style="2" bestFit="1" customWidth="1"/>
    <col min="8" max="8" width="69.85546875" style="1" bestFit="1" customWidth="1"/>
    <col min="9" max="9" width="29.85546875" style="1" bestFit="1" customWidth="1"/>
    <col min="10" max="10" width="80.28515625" style="1" bestFit="1" customWidth="1"/>
    <col min="11" max="11" width="40.7109375" style="1" bestFit="1" customWidth="1"/>
    <col min="12" max="12" width="69.85546875" style="1" bestFit="1" customWidth="1"/>
    <col min="13" max="13" width="24.5703125" style="1" bestFit="1" customWidth="1"/>
    <col min="14" max="14" width="76" style="1" bestFit="1" customWidth="1"/>
    <col min="15" max="15" width="40.7109375" style="1" bestFit="1" customWidth="1"/>
    <col min="16" max="16" width="62.28515625" style="1" customWidth="1"/>
    <col min="17" max="17" width="25.140625" style="1" bestFit="1" customWidth="1"/>
    <col min="18" max="18" width="76" style="1" bestFit="1" customWidth="1"/>
    <col min="19" max="19" width="40.7109375" style="1" bestFit="1" customWidth="1"/>
    <col min="20" max="20" width="62.28515625" style="1" bestFit="1" customWidth="1"/>
    <col min="21" max="21" width="22.42578125" style="1" bestFit="1" customWidth="1"/>
    <col min="22" max="24" width="50.85546875" style="1" customWidth="1"/>
    <col min="25" max="25" width="62.28515625" style="1" bestFit="1" customWidth="1"/>
    <col min="26" max="26" width="28.5703125" style="1" bestFit="1" customWidth="1"/>
    <col min="27" max="27" width="80.140625" style="1" bestFit="1" customWidth="1"/>
    <col min="28" max="28" width="40.7109375" style="1" bestFit="1" customWidth="1"/>
    <col min="29" max="29" width="49.7109375" style="1" bestFit="1" customWidth="1"/>
    <col min="30" max="30" width="21.7109375" style="1" bestFit="1" customWidth="1"/>
    <col min="31" max="31" width="80.140625" style="1" bestFit="1" customWidth="1"/>
    <col min="32" max="32" width="40.7109375" style="1" bestFit="1" customWidth="1"/>
    <col min="33" max="33" width="49.7109375" style="1" bestFit="1" customWidth="1"/>
    <col min="34" max="34" width="25.140625" style="1" bestFit="1" customWidth="1"/>
    <col min="35" max="35" width="80.140625" style="1" bestFit="1" customWidth="1"/>
    <col min="36" max="36" width="40.7109375" style="1" bestFit="1" customWidth="1"/>
    <col min="37" max="40" width="50.85546875" style="1" customWidth="1"/>
    <col min="41" max="16384" width="11.7109375" style="1"/>
  </cols>
  <sheetData>
    <row r="1" spans="1:40" ht="33.75" customHeight="1" x14ac:dyDescent="0.25">
      <c r="A1" s="49" t="s">
        <v>3145</v>
      </c>
      <c r="B1" s="49" t="s">
        <v>3146</v>
      </c>
      <c r="C1" s="49" t="s">
        <v>3147</v>
      </c>
      <c r="D1" s="49" t="s">
        <v>3148</v>
      </c>
      <c r="E1" s="49" t="s">
        <v>3149</v>
      </c>
      <c r="F1" s="49" t="s">
        <v>3150</v>
      </c>
      <c r="G1" s="49" t="s">
        <v>3151</v>
      </c>
      <c r="H1" s="49" t="s">
        <v>3152</v>
      </c>
      <c r="I1" s="49" t="s">
        <v>3153</v>
      </c>
      <c r="J1" s="49" t="s">
        <v>3154</v>
      </c>
      <c r="K1" s="49" t="s">
        <v>3155</v>
      </c>
      <c r="L1" s="49" t="s">
        <v>3156</v>
      </c>
      <c r="M1" s="49" t="s">
        <v>3157</v>
      </c>
      <c r="N1" s="49" t="s">
        <v>3158</v>
      </c>
      <c r="O1" s="49" t="s">
        <v>3159</v>
      </c>
      <c r="P1" s="49" t="s">
        <v>3160</v>
      </c>
      <c r="Q1" s="49" t="s">
        <v>3161</v>
      </c>
      <c r="R1" s="49" t="s">
        <v>3162</v>
      </c>
      <c r="S1" s="49" t="s">
        <v>3163</v>
      </c>
      <c r="T1" s="49" t="s">
        <v>3164</v>
      </c>
      <c r="U1" s="49" t="s">
        <v>3165</v>
      </c>
      <c r="V1" s="49" t="s">
        <v>3166</v>
      </c>
      <c r="W1" s="49" t="s">
        <v>3167</v>
      </c>
      <c r="X1" s="49" t="s">
        <v>3168</v>
      </c>
      <c r="Y1" s="49" t="s">
        <v>3169</v>
      </c>
      <c r="Z1" s="49" t="s">
        <v>3170</v>
      </c>
      <c r="AA1" s="49" t="s">
        <v>3171</v>
      </c>
      <c r="AB1" s="49" t="s">
        <v>3172</v>
      </c>
      <c r="AC1" s="49" t="s">
        <v>3173</v>
      </c>
      <c r="AD1" s="49" t="s">
        <v>3174</v>
      </c>
      <c r="AE1" s="49" t="s">
        <v>3175</v>
      </c>
      <c r="AF1" s="49" t="s">
        <v>3176</v>
      </c>
      <c r="AG1" s="49" t="s">
        <v>3177</v>
      </c>
      <c r="AH1" s="49" t="s">
        <v>3178</v>
      </c>
      <c r="AI1" s="49" t="s">
        <v>3179</v>
      </c>
      <c r="AJ1" s="49" t="s">
        <v>3180</v>
      </c>
      <c r="AK1" s="49" t="s">
        <v>3181</v>
      </c>
      <c r="AL1" s="49" t="s">
        <v>3182</v>
      </c>
      <c r="AM1" s="49" t="s">
        <v>3183</v>
      </c>
      <c r="AN1" s="49" t="s">
        <v>3184</v>
      </c>
    </row>
    <row r="2" spans="1:40" ht="33.75" customHeight="1" x14ac:dyDescent="0.25">
      <c r="A2" s="3" t="str">
        <f>'Master List'!A2</f>
        <v>SFP-Res</v>
      </c>
      <c r="B2" s="3" t="str">
        <f>'Master List'!D2</f>
        <v>AFP/7A4/001a</v>
      </c>
      <c r="C2" s="3" t="str">
        <f>'Master List'!E2</f>
        <v>WAL/FP/001a</v>
      </c>
      <c r="D2" s="4">
        <f>'Programmes (ENG)'!D2</f>
        <v>1</v>
      </c>
      <c r="E2" s="9" t="str">
        <f>CONCATENATE("S1: ",J2,", ",N2,", ",R2,IF(V2="","",", "),IF(V2="","",V2),IF(V2="",""," ("),IF(V2="","",'Master List'!B2),IF(V2="","",")")," | S2: ",AA2,", ",AE2,", ",AI2,IF(AM2="","",", "),IF(AM2="","",AM2),IF(AM2="",""," ("),IF(AM2="","",'Master List'!C2),IF(AM2="","",")"))</f>
        <v>S1: Cardioleg, Pediatreg, Meddygaeth Gofal Dwys, Ymchwil neu Addysgu (SFP) | S2: Trawma Llawdriniaeth Orthopedig, Meddygaeth Frys, Llawdriniaeth Gyffredinol / Llawdriniaeth Hepato-Pancreatico-Biliary</v>
      </c>
      <c r="F2" s="5" t="str">
        <f>VLOOKUP('Programmes (ENG)'!F2, 'CWM &amp; Location'!B:D, 2, FALSE)</f>
        <v>Bwrdd Iechyd Prifysgol Caerdydd a'r Fro</v>
      </c>
      <c r="G2" s="5" t="str">
        <f>IF('Programmes (ENG)'!G2="Supervisor to be confirmed", "Goruchwyliwr I'w Gadarnhau", 'Programmes (ENG)'!G2)</f>
        <v>Dr Peter O'Callaghan</v>
      </c>
      <c r="H2" s="3" t="str">
        <f>VLOOKUP('Programmes (ENG)'!H2, 'CWM &amp; Location'!B:D, 2, FALSE)</f>
        <v>Ysbyty Athrofaol Cymru</v>
      </c>
      <c r="I2" s="3" t="str">
        <f>VLOOKUP('Programmes (ENG)'!I2, 'CWM &amp; Location'!B:D, 2, FALSE)</f>
        <v>Caerdydd</v>
      </c>
      <c r="J2" s="3" t="str">
        <f>IF('Master List'!K2="", VLOOKUP('Master List'!J2, 'CWM &amp; Location'!B:D, 2, FALSE), CONCATENATE(VLOOKUP('Master List'!J2, 'CWM &amp; Location'!B:D, 2, FALSE), " / ", VLOOKUP('Master List'!K2, 'CWM &amp; Location'!B:D, 2, FALSE)))</f>
        <v>Cardioleg</v>
      </c>
      <c r="K2" s="3" t="str">
        <f>IF('Programmes (ENG)'!K2="Supervisor to be confirmed", "Goruchwyliwr I'w Gadarnhau", 'Programmes (ENG)'!K2)</f>
        <v>Dr Peter O'Callaghan</v>
      </c>
      <c r="L2" s="3" t="str">
        <f>VLOOKUP('Programmes (ENG)'!L2, 'CWM &amp; Location'!B:D, 2, FALSE)</f>
        <v>Ysbyty Athrofaol Cymru</v>
      </c>
      <c r="M2" s="3" t="str">
        <f>VLOOKUP('Programmes (ENG)'!M2, 'CWM &amp; Location'!B:D, 2, FALSE)</f>
        <v>Caerdydd</v>
      </c>
      <c r="N2" s="3" t="str">
        <f>IF('Master List'!Q2="", VLOOKUP('Master List'!P2, 'CWM &amp; Location'!B:D, 2, FALSE), CONCATENATE(VLOOKUP('Master List'!P2, 'CWM &amp; Location'!B:D, 2, FALSE), " / ", VLOOKUP('Master List'!Q2, 'CWM &amp; Location'!B:D, 2, FALSE)))</f>
        <v>Pediatreg</v>
      </c>
      <c r="O2" s="3" t="str">
        <f>IF('Programmes (ENG)'!O2="Supervisor to be confirmed", "Goruchwyliwr I'w Gadarnhau", 'Programmes (ENG)'!O2)</f>
        <v>Dr Martin Edwards</v>
      </c>
      <c r="P2" s="3" t="str">
        <f>VLOOKUP('Programmes (ENG)'!P2, 'CWM &amp; Location'!B:D, 2, FALSE)</f>
        <v>Ysbyty Athrofaol Cymru</v>
      </c>
      <c r="Q2" s="3" t="str">
        <f>VLOOKUP('Programmes (ENG)'!Q2, 'CWM &amp; Location'!B:D, 2, FALSE)</f>
        <v>Caerdydd</v>
      </c>
      <c r="R2" s="3" t="str">
        <f>IF('Master List'!W2="", VLOOKUP('Master List'!V2, 'CWM &amp; Location'!B:D, 2, FALSE), CONCATENATE(VLOOKUP('Master List'!V2, 'CWM &amp; Location'!B:D, 2, FALSE), " / ", VLOOKUP('Master List'!W2, 'CWM &amp; Location'!B:D, 2, FALSE)))</f>
        <v>Meddygaeth Gofal Dwys</v>
      </c>
      <c r="S2" s="3" t="str">
        <f>IF('Programmes (ENG)'!S2="Supervisor to be confirmed", "Goruchwyliwr I'w Gadarnhau", 'Programmes (ENG)'!S2)</f>
        <v>Dr Benjamin Jones</v>
      </c>
      <c r="T2" s="5" t="str">
        <f>IF('Master List'!AA2="", "", VLOOKUP('Programmes (ENG)'!T2, 'CWM &amp; Location'!B:D, 2, FALSE))</f>
        <v>Ysbyty Athrofaol Cymru</v>
      </c>
      <c r="U2" s="5" t="str">
        <f>IF(T2="", "", VLOOKUP('Programmes (ENG)'!U2, 'CWM &amp; Location'!B:D, 2, FALSE))</f>
        <v>Caerdydd</v>
      </c>
      <c r="V2" s="5" t="str">
        <f>IF('Programmes (ENG)'!V2="", "", VLOOKUP('Programmes (ENG)'!V2, 'CWM &amp; Location'!B:D, 2, FALSE))</f>
        <v>Ymchwil neu Addysgu</v>
      </c>
      <c r="W2" s="5" t="str">
        <f>IF('Programmes (ENG)'!W2="", "", IF('Programmes (ENG)'!W2="Supervisor to be confirmed", 'CWM &amp; Location'!$C$216, 'Programmes (ENG)'!W2))</f>
        <v>Goruchwyliwr I'w Gadarnhau</v>
      </c>
      <c r="X2" s="5" t="str">
        <f>IF('Programmes (ENG)'!X2="Supervisor to be confirmed", "Goruchwyliwr I'w Gadarnhau", 'Programmes (ENG)'!X2)</f>
        <v>Mr Alun John</v>
      </c>
      <c r="Y2" s="3" t="str">
        <f>VLOOKUP('Programmes (ENG)'!Y2, 'CWM &amp; Location'!B:D, 2, FALSE)</f>
        <v>Ysbyty Athrofaol Llandochau</v>
      </c>
      <c r="Z2" s="3" t="str">
        <f>VLOOKUP('Programmes (ENG)'!Z2, 'CWM &amp; Location'!B:D, 2, FALSE)</f>
        <v>Penarth</v>
      </c>
      <c r="AA2" s="3" t="str">
        <f>IF('Master List'!AK2="", VLOOKUP('Master List'!AJ2, 'CWM &amp; Location'!B:D, 2, FALSE), CONCATENATE(VLOOKUP('Master List'!AJ2, 'CWM &amp; Location'!B:D, 2, FALSE), " / ", VLOOKUP('Master List'!AK2, 'CWM &amp; Location'!B:D, 2, FALSE)))</f>
        <v>Trawma Llawdriniaeth Orthopedig</v>
      </c>
      <c r="AB2" s="3" t="str">
        <f>IF('Programmes (ENG)'!AB2="Supervisor to be confirmed", 'CWM &amp; Location'!$C$216, 'Programmes (ENG)'!AB2)</f>
        <v>Mr Alun John</v>
      </c>
      <c r="AC2" s="3" t="str">
        <f>VLOOKUP('Programmes (ENG)'!AC2, 'CWM &amp; Location'!B:D, 2, FALSE)</f>
        <v>Ysbyty Athrofaol Cymru</v>
      </c>
      <c r="AD2" s="5" t="str">
        <f>VLOOKUP('Programmes (ENG)'!AD2, 'CWM &amp; Location'!B:D, 2, FALSE)</f>
        <v>Caerdydd</v>
      </c>
      <c r="AE2" s="3" t="str">
        <f>IF('Master List'!AQ2="", VLOOKUP('Master List'!AP2, 'CWM &amp; Location'!B:D, 2, FALSE), CONCATENATE(VLOOKUP('Master List'!AP2, 'CWM &amp; Location'!B:D, 2, FALSE), " / ", VLOOKUP('Master List'!AQ2, 'CWM &amp; Location'!B:D, 2, FALSE)))</f>
        <v>Meddygaeth Frys</v>
      </c>
      <c r="AF2" s="3" t="str">
        <f>IF('Programmes (ENG)'!AF2="Supervisor to be confirmed", 'CWM &amp; Location'!$C$216, 'Programmes (ENG)'!AF2)</f>
        <v xml:space="preserve">Dr Munawar Al-Mudhaffar </v>
      </c>
      <c r="AG2" s="3" t="str">
        <f>VLOOKUP('Programmes (ENG)'!AG2, 'CWM &amp; Location'!B:D, 2, FALSE)</f>
        <v>Ysbyty Athrofaol Cymru</v>
      </c>
      <c r="AH2" s="3" t="str">
        <f>VLOOKUP('Programmes (ENG)'!AH2, 'CWM &amp; Location'!B:D, 2, FALSE)</f>
        <v>Caerdydd</v>
      </c>
      <c r="AI2" s="3" t="str">
        <f>IF('Master List'!AW2="", VLOOKUP('Master List'!AV2, 'CWM &amp; Location'!B:D, 2, FALSE), CONCATENATE(VLOOKUP('Master List'!AV2, 'CWM &amp; Location'!B:D, 2, FALSE), " / ", VLOOKUP('Master List'!AW2, 'CWM &amp; Location'!B:D, 2, FALSE)))</f>
        <v>Llawdriniaeth Gyffredinol / Llawdriniaeth Hepato-Pancreatico-Biliary</v>
      </c>
      <c r="AJ2" s="3" t="str">
        <f>IF('Programmes (ENG)'!AJ2="Supervisor to be confirmed", 'CWM &amp; Location'!$C$216, 'Programmes (ENG)'!AJ2)</f>
        <v>Mr David O'Reilly</v>
      </c>
      <c r="AK2" s="5" t="str">
        <f>IF('Programmes (ENG)'!AK2="","",VLOOKUP('Programmes (ENG)'!AK2,'CWM &amp; Location'!B:D,2,FALSE))</f>
        <v/>
      </c>
      <c r="AL2" s="5" t="str">
        <f>IF('Programmes (ENG)'!AL2="", "", VLOOKUP('Programmes (ENG)'!AL2, 'CWM &amp; Location'!B:D, 2, FALSE))</f>
        <v/>
      </c>
      <c r="AM2" s="5" t="str">
        <f>IF('Programmes (ENG)'!AM2="","",VLOOKUP('Programmes (ENG)'!AM2,'CWM &amp; Location'!B:D,2,FALSE))</f>
        <v/>
      </c>
      <c r="AN2" s="5" t="str">
        <f>IF('Programmes (ENG)'!AN2="Supervisor to be confirmed", 'CWM &amp; Location'!$C$216, 'Programmes (ENG)'!AN2)</f>
        <v/>
      </c>
    </row>
    <row r="3" spans="1:40" ht="33.75" customHeight="1" x14ac:dyDescent="0.25">
      <c r="A3" s="3" t="str">
        <f>'Master List'!A3</f>
        <v>SFP-Res</v>
      </c>
      <c r="B3" s="3" t="str">
        <f>'Master List'!D3</f>
        <v>AFP/7A4/001b</v>
      </c>
      <c r="C3" s="3" t="str">
        <f>'Master List'!E3</f>
        <v>WAL/FP/001b</v>
      </c>
      <c r="D3" s="4">
        <f>'Programmes (ENG)'!D3</f>
        <v>1</v>
      </c>
      <c r="E3" s="9" t="str">
        <f>CONCATENATE("S1: ",J3,", ",N3,", ",R3,IF(V3="","",", "),IF(V3="","",V3),IF(V3="",""," ("),IF(V3="","",'Master List'!B3),IF(V3="","",")")," | S2: ",AA3,", ",AE3,", ",AI3,IF(AM3="","",", "),IF(AM3="","",AM3),IF(AM3="",""," ("),IF(AM3="","",'Master List'!C3),IF(AM3="","",")"))</f>
        <v>S1: Meddygaeth Gofal Dwys, Cardioleg, Pediatreg, Ymchwil neu Addysgu (SFP) | S2: Llawdriniaeth Gyffredinol / Llawdriniaeth Hepato-Pancreatico-Biliary, Trawma Llawdriniaeth Orthopedig, Meddygaeth Frys</v>
      </c>
      <c r="F3" s="5" t="str">
        <f>VLOOKUP('Programmes (ENG)'!F3, 'CWM &amp; Location'!B:D, 2, FALSE)</f>
        <v>Bwrdd Iechyd Prifysgol Caerdydd a'r Fro</v>
      </c>
      <c r="G3" s="5" t="str">
        <f>IF('Programmes (ENG)'!G3="Supervisor to be confirmed", "Goruchwyliwr I'w Gadarnhau", 'Programmes (ENG)'!G3)</f>
        <v>Dr Benjamin Jones</v>
      </c>
      <c r="H3" s="3" t="str">
        <f>VLOOKUP('Programmes (ENG)'!H3, 'CWM &amp; Location'!B:D, 2, FALSE)</f>
        <v>Ysbyty Athrofaol Cymru</v>
      </c>
      <c r="I3" s="3" t="str">
        <f>VLOOKUP('Programmes (ENG)'!I3, 'CWM &amp; Location'!B:D, 2, FALSE)</f>
        <v>Caerdydd</v>
      </c>
      <c r="J3" s="3" t="str">
        <f>IF('Master List'!K3="", VLOOKUP('Master List'!J3, 'CWM &amp; Location'!B:D, 2, FALSE), CONCATENATE(VLOOKUP('Master List'!J3, 'CWM &amp; Location'!B:D, 2, FALSE), " / ", VLOOKUP('Master List'!K3, 'CWM &amp; Location'!B:D, 2, FALSE)))</f>
        <v>Meddygaeth Gofal Dwys</v>
      </c>
      <c r="K3" s="3" t="str">
        <f>IF('Programmes (ENG)'!K3="Supervisor to be confirmed", "Goruchwyliwr I'w Gadarnhau", 'Programmes (ENG)'!K3)</f>
        <v>Dr Benjamin Jones</v>
      </c>
      <c r="L3" s="3" t="str">
        <f>VLOOKUP('Programmes (ENG)'!L3, 'CWM &amp; Location'!B:D, 2, FALSE)</f>
        <v>Ysbyty Athrofaol Cymru</v>
      </c>
      <c r="M3" s="3" t="str">
        <f>VLOOKUP('Programmes (ENG)'!M3, 'CWM &amp; Location'!B:D, 2, FALSE)</f>
        <v>Caerdydd</v>
      </c>
      <c r="N3" s="3" t="str">
        <f>IF('Master List'!Q3="", VLOOKUP('Master List'!P3, 'CWM &amp; Location'!B:D, 2, FALSE), CONCATENATE(VLOOKUP('Master List'!P3, 'CWM &amp; Location'!B:D, 2, FALSE), " / ", VLOOKUP('Master List'!Q3, 'CWM &amp; Location'!B:D, 2, FALSE)))</f>
        <v>Cardioleg</v>
      </c>
      <c r="O3" s="3" t="str">
        <f>IF('Programmes (ENG)'!O3="Supervisor to be confirmed", "Goruchwyliwr I'w Gadarnhau", 'Programmes (ENG)'!O3)</f>
        <v>Dr Peter O'Callaghan</v>
      </c>
      <c r="P3" s="3" t="str">
        <f>VLOOKUP('Programmes (ENG)'!P3, 'CWM &amp; Location'!B:D, 2, FALSE)</f>
        <v>Ysbyty Athrofaol Cymru</v>
      </c>
      <c r="Q3" s="3" t="str">
        <f>VLOOKUP('Programmes (ENG)'!Q3, 'CWM &amp; Location'!B:D, 2, FALSE)</f>
        <v>Caerdydd</v>
      </c>
      <c r="R3" s="3" t="str">
        <f>IF('Master List'!W3="", VLOOKUP('Master List'!V3, 'CWM &amp; Location'!B:D, 2, FALSE), CONCATENATE(VLOOKUP('Master List'!V3, 'CWM &amp; Location'!B:D, 2, FALSE), " / ", VLOOKUP('Master List'!W3, 'CWM &amp; Location'!B:D, 2, FALSE)))</f>
        <v>Pediatreg</v>
      </c>
      <c r="S3" s="3" t="str">
        <f>IF('Programmes (ENG)'!S3="Supervisor to be confirmed", "Goruchwyliwr I'w Gadarnhau", 'Programmes (ENG)'!S3)</f>
        <v>Dr Martin Edwards</v>
      </c>
      <c r="T3" s="5" t="str">
        <f>IF('Master List'!AA3="", "", VLOOKUP('Programmes (ENG)'!T3, 'CWM &amp; Location'!B:D, 2, FALSE))</f>
        <v>Ysbyty Athrofaol Cymru</v>
      </c>
      <c r="U3" s="5" t="str">
        <f>IF(T3="", "", VLOOKUP('Programmes (ENG)'!U3, 'CWM &amp; Location'!B:D, 2, FALSE))</f>
        <v>Caerdydd</v>
      </c>
      <c r="V3" s="5" t="str">
        <f>IF('Programmes (ENG)'!V3="", "", VLOOKUP('Programmes (ENG)'!V3, 'CWM &amp; Location'!B:D, 2, FALSE))</f>
        <v>Ymchwil neu Addysgu</v>
      </c>
      <c r="W3" s="5" t="str">
        <f>IF('Programmes (ENG)'!W3="", "", IF('Programmes (ENG)'!W3="Supervisor to be confirmed", 'CWM &amp; Location'!$C$216, 'Programmes (ENG)'!W3))</f>
        <v>Goruchwyliwr I'w Gadarnhau</v>
      </c>
      <c r="X3" s="5" t="str">
        <f>IF('Programmes (ENG)'!X3="Supervisor to be confirmed", "Goruchwyliwr I'w Gadarnhau", 'Programmes (ENG)'!X3)</f>
        <v>Mr David O'Reilly</v>
      </c>
      <c r="Y3" s="3" t="str">
        <f>VLOOKUP('Programmes (ENG)'!Y3, 'CWM &amp; Location'!B:D, 2, FALSE)</f>
        <v>Ysbyty Athrofaol Cymru</v>
      </c>
      <c r="Z3" s="3" t="str">
        <f>VLOOKUP('Programmes (ENG)'!Z3, 'CWM &amp; Location'!B:D, 2, FALSE)</f>
        <v>Caerdydd</v>
      </c>
      <c r="AA3" s="3" t="str">
        <f>IF('Master List'!AK3="", VLOOKUP('Master List'!AJ3, 'CWM &amp; Location'!B:D, 2, FALSE), CONCATENATE(VLOOKUP('Master List'!AJ3, 'CWM &amp; Location'!B:D, 2, FALSE), " / ", VLOOKUP('Master List'!AK3, 'CWM &amp; Location'!B:D, 2, FALSE)))</f>
        <v>Llawdriniaeth Gyffredinol / Llawdriniaeth Hepato-Pancreatico-Biliary</v>
      </c>
      <c r="AB3" s="3" t="str">
        <f>IF('Programmes (ENG)'!AB3="Supervisor to be confirmed", 'CWM &amp; Location'!$C$216, 'Programmes (ENG)'!AB3)</f>
        <v>Mr David O'Reilly</v>
      </c>
      <c r="AC3" s="3" t="str">
        <f>VLOOKUP('Programmes (ENG)'!AC3, 'CWM &amp; Location'!B:D, 2, FALSE)</f>
        <v>Ysbyty Athrofaol Llandochau</v>
      </c>
      <c r="AD3" s="5" t="str">
        <f>VLOOKUP('Programmes (ENG)'!AD3, 'CWM &amp; Location'!B:D, 2, FALSE)</f>
        <v>Penarth</v>
      </c>
      <c r="AE3" s="3" t="str">
        <f>IF('Master List'!AQ3="", VLOOKUP('Master List'!AP3, 'CWM &amp; Location'!B:D, 2, FALSE), CONCATENATE(VLOOKUP('Master List'!AP3, 'CWM &amp; Location'!B:D, 2, FALSE), " / ", VLOOKUP('Master List'!AQ3, 'CWM &amp; Location'!B:D, 2, FALSE)))</f>
        <v>Trawma Llawdriniaeth Orthopedig</v>
      </c>
      <c r="AF3" s="3" t="str">
        <f>IF('Programmes (ENG)'!AF3="Supervisor to be confirmed", 'CWM &amp; Location'!$C$216, 'Programmes (ENG)'!AF3)</f>
        <v>Mr Alun John</v>
      </c>
      <c r="AG3" s="3" t="str">
        <f>VLOOKUP('Programmes (ENG)'!AG3, 'CWM &amp; Location'!B:D, 2, FALSE)</f>
        <v>Ysbyty Athrofaol Cymru</v>
      </c>
      <c r="AH3" s="3" t="str">
        <f>VLOOKUP('Programmes (ENG)'!AH3, 'CWM &amp; Location'!B:D, 2, FALSE)</f>
        <v>Caerdydd</v>
      </c>
      <c r="AI3" s="3" t="str">
        <f>IF('Master List'!AW3="", VLOOKUP('Master List'!AV3, 'CWM &amp; Location'!B:D, 2, FALSE), CONCATENATE(VLOOKUP('Master List'!AV3, 'CWM &amp; Location'!B:D, 2, FALSE), " / ", VLOOKUP('Master List'!AW3, 'CWM &amp; Location'!B:D, 2, FALSE)))</f>
        <v>Meddygaeth Frys</v>
      </c>
      <c r="AJ3" s="3" t="str">
        <f>IF('Programmes (ENG)'!AJ3="Supervisor to be confirmed", 'CWM &amp; Location'!$C$216, 'Programmes (ENG)'!AJ3)</f>
        <v xml:space="preserve">Dr Munawar Al-Mudhaffar </v>
      </c>
      <c r="AK3" s="5" t="str">
        <f>IF('Programmes (ENG)'!AK3="","",VLOOKUP('Programmes (ENG)'!AK3,'CWM &amp; Location'!B:D,2,FALSE))</f>
        <v/>
      </c>
      <c r="AL3" s="5" t="str">
        <f>IF('Programmes (ENG)'!AL3="", "", VLOOKUP('Programmes (ENG)'!AL3, 'CWM &amp; Location'!B:D, 2, FALSE))</f>
        <v/>
      </c>
      <c r="AM3" s="5" t="str">
        <f>IF('Programmes (ENG)'!AM3="","",VLOOKUP('Programmes (ENG)'!AM3,'CWM &amp; Location'!B:D,2,FALSE))</f>
        <v/>
      </c>
      <c r="AN3" s="5" t="str">
        <f>IF('Programmes (ENG)'!AN3="Supervisor to be confirmed", 'CWM &amp; Location'!$C$216, 'Programmes (ENG)'!AN3)</f>
        <v/>
      </c>
    </row>
    <row r="4" spans="1:40" ht="33.75" customHeight="1" x14ac:dyDescent="0.25">
      <c r="A4" s="3" t="str">
        <f>'Master List'!A4</f>
        <v>SFP-Res</v>
      </c>
      <c r="B4" s="3" t="str">
        <f>'Master List'!D4</f>
        <v>AFP/7A4/001c</v>
      </c>
      <c r="C4" s="3" t="str">
        <f>'Master List'!E4</f>
        <v>WAL/FP/001c</v>
      </c>
      <c r="D4" s="4">
        <f>'Programmes (ENG)'!D4</f>
        <v>1</v>
      </c>
      <c r="E4" s="9" t="str">
        <f>CONCATENATE("S1: ",J4,", ",N4,", ",R4,IF(V4="","",", "),IF(V4="","",V4),IF(V4="",""," ("),IF(V4="","",'Master List'!B4),IF(V4="","",")")," | S2: ",AA4,", ",AE4,", ",AI4,IF(AM4="","",", "),IF(AM4="","",AM4),IF(AM4="",""," ("),IF(AM4="","",'Master List'!C4),IF(AM4="","",")"))</f>
        <v>S1: Pediatreg, Meddygaeth Gofal Dwys, Cardioleg, Ymchwil neu Addysgu (SFP) | S2: Meddygaeth Frys, Llawdriniaeth Gyffredinol / Llawdriniaeth Hepato-Pancreatico-Biliary, Trawma Llawdriniaeth Orthopedig</v>
      </c>
      <c r="F4" s="5" t="str">
        <f>VLOOKUP('Programmes (ENG)'!F4, 'CWM &amp; Location'!B:D, 2, FALSE)</f>
        <v>Bwrdd Iechyd Prifysgol Caerdydd a'r Fro</v>
      </c>
      <c r="G4" s="5" t="str">
        <f>IF('Programmes (ENG)'!G4="Supervisor to be confirmed", "Goruchwyliwr I'w Gadarnhau", 'Programmes (ENG)'!G4)</f>
        <v>Dr Martin Edwards</v>
      </c>
      <c r="H4" s="3" t="str">
        <f>VLOOKUP('Programmes (ENG)'!H4, 'CWM &amp; Location'!B:D, 2, FALSE)</f>
        <v>Ysbyty Athrofaol Cymru</v>
      </c>
      <c r="I4" s="3" t="str">
        <f>VLOOKUP('Programmes (ENG)'!I4, 'CWM &amp; Location'!B:D, 2, FALSE)</f>
        <v>Caerdydd</v>
      </c>
      <c r="J4" s="3" t="str">
        <f>IF('Master List'!K4="", VLOOKUP('Master List'!J4, 'CWM &amp; Location'!B:D, 2, FALSE), CONCATENATE(VLOOKUP('Master List'!J4, 'CWM &amp; Location'!B:D, 2, FALSE), " / ", VLOOKUP('Master List'!K4, 'CWM &amp; Location'!B:D, 2, FALSE)))</f>
        <v>Pediatreg</v>
      </c>
      <c r="K4" s="3" t="str">
        <f>IF('Programmes (ENG)'!K4="Supervisor to be confirmed", "Goruchwyliwr I'w Gadarnhau", 'Programmes (ENG)'!K4)</f>
        <v>Dr Martin Edwards</v>
      </c>
      <c r="L4" s="3" t="str">
        <f>VLOOKUP('Programmes (ENG)'!L4, 'CWM &amp; Location'!B:D, 2, FALSE)</f>
        <v>Ysbyty Athrofaol Cymru</v>
      </c>
      <c r="M4" s="3" t="str">
        <f>VLOOKUP('Programmes (ENG)'!M4, 'CWM &amp; Location'!B:D, 2, FALSE)</f>
        <v>Caerdydd</v>
      </c>
      <c r="N4" s="3" t="str">
        <f>IF('Master List'!Q4="", VLOOKUP('Master List'!P4, 'CWM &amp; Location'!B:D, 2, FALSE), CONCATENATE(VLOOKUP('Master List'!P4, 'CWM &amp; Location'!B:D, 2, FALSE), " / ", VLOOKUP('Master List'!Q4, 'CWM &amp; Location'!B:D, 2, FALSE)))</f>
        <v>Meddygaeth Gofal Dwys</v>
      </c>
      <c r="O4" s="3" t="str">
        <f>IF('Programmes (ENG)'!O4="Supervisor to be confirmed", "Goruchwyliwr I'w Gadarnhau", 'Programmes (ENG)'!O4)</f>
        <v>Dr Benjamin Jones</v>
      </c>
      <c r="P4" s="3" t="str">
        <f>VLOOKUP('Programmes (ENG)'!P4, 'CWM &amp; Location'!B:D, 2, FALSE)</f>
        <v>Ysbyty Athrofaol Cymru</v>
      </c>
      <c r="Q4" s="3" t="str">
        <f>VLOOKUP('Programmes (ENG)'!Q4, 'CWM &amp; Location'!B:D, 2, FALSE)</f>
        <v>Caerdydd</v>
      </c>
      <c r="R4" s="3" t="str">
        <f>IF('Master List'!W4="", VLOOKUP('Master List'!V4, 'CWM &amp; Location'!B:D, 2, FALSE), CONCATENATE(VLOOKUP('Master List'!V4, 'CWM &amp; Location'!B:D, 2, FALSE), " / ", VLOOKUP('Master List'!W4, 'CWM &amp; Location'!B:D, 2, FALSE)))</f>
        <v>Cardioleg</v>
      </c>
      <c r="S4" s="3" t="str">
        <f>IF('Programmes (ENG)'!S4="Supervisor to be confirmed", "Goruchwyliwr I'w Gadarnhau", 'Programmes (ENG)'!S4)</f>
        <v>Dr Peter O'Callaghan</v>
      </c>
      <c r="T4" s="5" t="str">
        <f>IF('Master List'!AA4="", "", VLOOKUP('Programmes (ENG)'!T4, 'CWM &amp; Location'!B:D, 2, FALSE))</f>
        <v>Ysbyty Athrofaol Cymru</v>
      </c>
      <c r="U4" s="5" t="str">
        <f>IF(T4="", "", VLOOKUP('Programmes (ENG)'!U4, 'CWM &amp; Location'!B:D, 2, FALSE))</f>
        <v>Caerdydd</v>
      </c>
      <c r="V4" s="5" t="str">
        <f>IF('Programmes (ENG)'!V4="", "", VLOOKUP('Programmes (ENG)'!V4, 'CWM &amp; Location'!B:D, 2, FALSE))</f>
        <v>Ymchwil neu Addysgu</v>
      </c>
      <c r="W4" s="5" t="str">
        <f>IF('Programmes (ENG)'!W4="", "", IF('Programmes (ENG)'!W4="Supervisor to be confirmed", 'CWM &amp; Location'!$C$216, 'Programmes (ENG)'!W4))</f>
        <v>Goruchwyliwr I'w Gadarnhau</v>
      </c>
      <c r="X4" s="5" t="str">
        <f>IF('Programmes (ENG)'!X4="Supervisor to be confirmed", "Goruchwyliwr I'w Gadarnhau", 'Programmes (ENG)'!X4)</f>
        <v xml:space="preserve">Dr Munawar Al-Mudhaffar </v>
      </c>
      <c r="Y4" s="3" t="str">
        <f>VLOOKUP('Programmes (ENG)'!Y4, 'CWM &amp; Location'!B:D, 2, FALSE)</f>
        <v>Ysbyty Athrofaol Cymru</v>
      </c>
      <c r="Z4" s="3" t="str">
        <f>VLOOKUP('Programmes (ENG)'!Z4, 'CWM &amp; Location'!B:D, 2, FALSE)</f>
        <v>Caerdydd</v>
      </c>
      <c r="AA4" s="3" t="str">
        <f>IF('Master List'!AK4="", VLOOKUP('Master List'!AJ4, 'CWM &amp; Location'!B:D, 2, FALSE), CONCATENATE(VLOOKUP('Master List'!AJ4, 'CWM &amp; Location'!B:D, 2, FALSE), " / ", VLOOKUP('Master List'!AK4, 'CWM &amp; Location'!B:D, 2, FALSE)))</f>
        <v>Meddygaeth Frys</v>
      </c>
      <c r="AB4" s="3" t="str">
        <f>IF('Programmes (ENG)'!AB4="Supervisor to be confirmed", 'CWM &amp; Location'!$C$216, 'Programmes (ENG)'!AB4)</f>
        <v xml:space="preserve">Dr Munawar Al-Mudhaffar </v>
      </c>
      <c r="AC4" s="3" t="str">
        <f>VLOOKUP('Programmes (ENG)'!AC4, 'CWM &amp; Location'!B:D, 2, FALSE)</f>
        <v>Ysbyty Athrofaol Cymru</v>
      </c>
      <c r="AD4" s="5" t="str">
        <f>VLOOKUP('Programmes (ENG)'!AD4, 'CWM &amp; Location'!B:D, 2, FALSE)</f>
        <v>Caerdydd</v>
      </c>
      <c r="AE4" s="3" t="str">
        <f>IF('Master List'!AQ4="", VLOOKUP('Master List'!AP4, 'CWM &amp; Location'!B:D, 2, FALSE), CONCATENATE(VLOOKUP('Master List'!AP4, 'CWM &amp; Location'!B:D, 2, FALSE), " / ", VLOOKUP('Master List'!AQ4, 'CWM &amp; Location'!B:D, 2, FALSE)))</f>
        <v>Llawdriniaeth Gyffredinol / Llawdriniaeth Hepato-Pancreatico-Biliary</v>
      </c>
      <c r="AF4" s="3" t="str">
        <f>IF('Programmes (ENG)'!AF4="Supervisor to be confirmed", 'CWM &amp; Location'!$C$216, 'Programmes (ENG)'!AF4)</f>
        <v>Mr David O'Reilly</v>
      </c>
      <c r="AG4" s="3" t="str">
        <f>VLOOKUP('Programmes (ENG)'!AG4, 'CWM &amp; Location'!B:D, 2, FALSE)</f>
        <v>Ysbyty Athrofaol Llandochau</v>
      </c>
      <c r="AH4" s="3" t="str">
        <f>VLOOKUP('Programmes (ENG)'!AH4, 'CWM &amp; Location'!B:D, 2, FALSE)</f>
        <v>Penarth</v>
      </c>
      <c r="AI4" s="3" t="str">
        <f>IF('Master List'!AW4="", VLOOKUP('Master List'!AV4, 'CWM &amp; Location'!B:D, 2, FALSE), CONCATENATE(VLOOKUP('Master List'!AV4, 'CWM &amp; Location'!B:D, 2, FALSE), " / ", VLOOKUP('Master List'!AW4, 'CWM &amp; Location'!B:D, 2, FALSE)))</f>
        <v>Trawma Llawdriniaeth Orthopedig</v>
      </c>
      <c r="AJ4" s="3" t="str">
        <f>IF('Programmes (ENG)'!AJ4="Supervisor to be confirmed", 'CWM &amp; Location'!$C$216, 'Programmes (ENG)'!AJ4)</f>
        <v>Mr Alun John</v>
      </c>
      <c r="AK4" s="5" t="str">
        <f>IF('Programmes (ENG)'!AK4="","",VLOOKUP('Programmes (ENG)'!AK4,'CWM &amp; Location'!B:D,2,FALSE))</f>
        <v/>
      </c>
      <c r="AL4" s="5" t="str">
        <f>IF('Programmes (ENG)'!AL4="", "", VLOOKUP('Programmes (ENG)'!AL4, 'CWM &amp; Location'!B:D, 2, FALSE))</f>
        <v/>
      </c>
      <c r="AM4" s="5" t="str">
        <f>IF('Programmes (ENG)'!AM4="","",VLOOKUP('Programmes (ENG)'!AM4,'CWM &amp; Location'!B:D,2,FALSE))</f>
        <v/>
      </c>
      <c r="AN4" s="5" t="str">
        <f>IF('Programmes (ENG)'!AN4="Supervisor to be confirmed", 'CWM &amp; Location'!$C$216, 'Programmes (ENG)'!AN4)</f>
        <v/>
      </c>
    </row>
    <row r="5" spans="1:40" ht="33.75" customHeight="1" x14ac:dyDescent="0.25">
      <c r="A5" s="3" t="str">
        <f>'Master List'!A5</f>
        <v>SFP-Res</v>
      </c>
      <c r="B5" s="3" t="str">
        <f>'Master List'!D5</f>
        <v>AFP/7A4/002a</v>
      </c>
      <c r="C5" s="3" t="str">
        <f>'Master List'!E5</f>
        <v>WAL/FP/002a</v>
      </c>
      <c r="D5" s="4">
        <f>'Programmes (ENG)'!D5</f>
        <v>1</v>
      </c>
      <c r="E5" s="9" t="str">
        <f>CONCATENATE("S1: ",J5,", ",N5,", ",R5,IF(V5="","",", "),IF(V5="","",V5),IF(V5="",""," ("),IF(V5="","",'Master List'!B5),IF(V5="","",")")," | S2: ",AA5,", ",AE5,", ",AI5,IF(AM5="","",", "),IF(AM5="","",AM5),IF(AM5="",""," ("),IF(AM5="","",'Master List'!C5),IF(AM5="","",")"))</f>
        <v>S1: Trawma Llawdriniaeth Orthopedig / Orthogeriatreg, Meddygaeth Gofal Dwys, Meddygaeth Anadlol / Ffeibrosis Systig Oedolion, Ymchwil neu Addysgu (SFP) | S2: Meddygaeth Fewnol Acíwt, Clust, Trwyn a Gwddf, Pediatreg / Pediatreg Cymunedol</v>
      </c>
      <c r="F5" s="5" t="str">
        <f>VLOOKUP('Programmes (ENG)'!F5, 'CWM &amp; Location'!B:D, 2, FALSE)</f>
        <v>Bwrdd Iechyd Prifysgol Caerdydd a'r Fro</v>
      </c>
      <c r="G5" s="5" t="str">
        <f>IF('Programmes (ENG)'!G5="Supervisor to be confirmed", "Goruchwyliwr I'w Gadarnhau", 'Programmes (ENG)'!G5)</f>
        <v>Dr Antony Johansen</v>
      </c>
      <c r="H5" s="3" t="str">
        <f>VLOOKUP('Programmes (ENG)'!H5, 'CWM &amp; Location'!B:D, 2, FALSE)</f>
        <v>Ysbyty Athrofaol Cymru</v>
      </c>
      <c r="I5" s="3" t="str">
        <f>VLOOKUP('Programmes (ENG)'!I5, 'CWM &amp; Location'!B:D, 2, FALSE)</f>
        <v>Caerdydd</v>
      </c>
      <c r="J5" s="3" t="str">
        <f>IF('Master List'!K5="", VLOOKUP('Master List'!J5, 'CWM &amp; Location'!B:D, 2, FALSE), CONCATENATE(VLOOKUP('Master List'!J5, 'CWM &amp; Location'!B:D, 2, FALSE), " / ", VLOOKUP('Master List'!K5, 'CWM &amp; Location'!B:D, 2, FALSE)))</f>
        <v>Trawma Llawdriniaeth Orthopedig / Orthogeriatreg</v>
      </c>
      <c r="K5" s="3" t="str">
        <f>IF('Programmes (ENG)'!K5="Supervisor to be confirmed", "Goruchwyliwr I'w Gadarnhau", 'Programmes (ENG)'!K5)</f>
        <v>Dr Antony Johansen</v>
      </c>
      <c r="L5" s="3" t="str">
        <f>VLOOKUP('Programmes (ENG)'!L5, 'CWM &amp; Location'!B:D, 2, FALSE)</f>
        <v>Ysbyty Athrofaol Cymru</v>
      </c>
      <c r="M5" s="3" t="str">
        <f>VLOOKUP('Programmes (ENG)'!M5, 'CWM &amp; Location'!B:D, 2, FALSE)</f>
        <v>Caerdydd</v>
      </c>
      <c r="N5" s="3" t="str">
        <f>IF('Master List'!Q5="", VLOOKUP('Master List'!P5, 'CWM &amp; Location'!B:D, 2, FALSE), CONCATENATE(VLOOKUP('Master List'!P5, 'CWM &amp; Location'!B:D, 2, FALSE), " / ", VLOOKUP('Master List'!Q5, 'CWM &amp; Location'!B:D, 2, FALSE)))</f>
        <v>Meddygaeth Gofal Dwys</v>
      </c>
      <c r="O5" s="3" t="str">
        <f>IF('Programmes (ENG)'!O5="Supervisor to be confirmed", "Goruchwyliwr I'w Gadarnhau", 'Programmes (ENG)'!O5)</f>
        <v>Dr Benjamin Jones</v>
      </c>
      <c r="P5" s="3" t="str">
        <f>VLOOKUP('Programmes (ENG)'!P5, 'CWM &amp; Location'!B:D, 2, FALSE)</f>
        <v>Ysbyty Athrofaol Llandochau</v>
      </c>
      <c r="Q5" s="3" t="str">
        <f>VLOOKUP('Programmes (ENG)'!Q5, 'CWM &amp; Location'!B:D, 2, FALSE)</f>
        <v>Penarth</v>
      </c>
      <c r="R5" s="3" t="str">
        <f>IF('Master List'!W5="", VLOOKUP('Master List'!V5, 'CWM &amp; Location'!B:D, 2, FALSE), CONCATENATE(VLOOKUP('Master List'!V5, 'CWM &amp; Location'!B:D, 2, FALSE), " / ", VLOOKUP('Master List'!W5, 'CWM &amp; Location'!B:D, 2, FALSE)))</f>
        <v>Meddygaeth Anadlol / Ffeibrosis Systig Oedolion</v>
      </c>
      <c r="S5" s="3" t="str">
        <f>IF('Programmes (ENG)'!S5="Supervisor to be confirmed", "Goruchwyliwr I'w Gadarnhau", 'Programmes (ENG)'!S5)</f>
        <v>Dr Jamie Duckers</v>
      </c>
      <c r="T5" s="5" t="str">
        <f>IF('Master List'!AA5="", "", VLOOKUP('Programmes (ENG)'!T5, 'CWM &amp; Location'!B:D, 2, FALSE))</f>
        <v>Ysbyty Athrofaol Cymru / Ysbyty Athrofaol Llandochau</v>
      </c>
      <c r="U5" s="5" t="str">
        <f>IF(T5="", "", VLOOKUP('Programmes (ENG)'!U5, 'CWM &amp; Location'!B:D, 2, FALSE))</f>
        <v>Caerdydd / Penarth</v>
      </c>
      <c r="V5" s="5" t="str">
        <f>IF('Programmes (ENG)'!V5="", "", VLOOKUP('Programmes (ENG)'!V5, 'CWM &amp; Location'!B:D, 2, FALSE))</f>
        <v>Ymchwil neu Addysgu</v>
      </c>
      <c r="W5" s="5" t="str">
        <f>IF('Programmes (ENG)'!W5="", "", IF('Programmes (ENG)'!W5="Supervisor to be confirmed", 'CWM &amp; Location'!$C$216, 'Programmes (ENG)'!W5))</f>
        <v>Goruchwyliwr I'w Gadarnhau</v>
      </c>
      <c r="X5" s="5" t="str">
        <f>IF('Programmes (ENG)'!X5="Supervisor to be confirmed", "Goruchwyliwr I'w Gadarnhau", 'Programmes (ENG)'!X5)</f>
        <v>Dr Vinay Eligar</v>
      </c>
      <c r="Y5" s="3" t="str">
        <f>VLOOKUP('Programmes (ENG)'!Y5, 'CWM &amp; Location'!B:D, 2, FALSE)</f>
        <v>Ysbyty Athrofaol Cymru</v>
      </c>
      <c r="Z5" s="3" t="str">
        <f>VLOOKUP('Programmes (ENG)'!Z5, 'CWM &amp; Location'!B:D, 2, FALSE)</f>
        <v>Caerdydd</v>
      </c>
      <c r="AA5" s="3" t="str">
        <f>IF('Master List'!AK5="", VLOOKUP('Master List'!AJ5, 'CWM &amp; Location'!B:D, 2, FALSE), CONCATENATE(VLOOKUP('Master List'!AJ5, 'CWM &amp; Location'!B:D, 2, FALSE), " / ", VLOOKUP('Master List'!AK5, 'CWM &amp; Location'!B:D, 2, FALSE)))</f>
        <v>Meddygaeth Fewnol Acíwt</v>
      </c>
      <c r="AB5" s="3" t="str">
        <f>IF('Programmes (ENG)'!AB5="Supervisor to be confirmed", 'CWM &amp; Location'!$C$216, 'Programmes (ENG)'!AB5)</f>
        <v>Dr Vinay Eligar</v>
      </c>
      <c r="AC5" s="3" t="str">
        <f>VLOOKUP('Programmes (ENG)'!AC5, 'CWM &amp; Location'!B:D, 2, FALSE)</f>
        <v>Ysbyty Athrofaol Cymru</v>
      </c>
      <c r="AD5" s="5" t="str">
        <f>VLOOKUP('Programmes (ENG)'!AD5, 'CWM &amp; Location'!B:D, 2, FALSE)</f>
        <v>Caerdydd</v>
      </c>
      <c r="AE5" s="3" t="str">
        <f>IF('Master List'!AQ5="", VLOOKUP('Master List'!AP5, 'CWM &amp; Location'!B:D, 2, FALSE), CONCATENATE(VLOOKUP('Master List'!AP5, 'CWM &amp; Location'!B:D, 2, FALSE), " / ", VLOOKUP('Master List'!AQ5, 'CWM &amp; Location'!B:D, 2, FALSE)))</f>
        <v>Clust, Trwyn a Gwddf</v>
      </c>
      <c r="AF5" s="3" t="str">
        <f>IF('Programmes (ENG)'!AF5="Supervisor to be confirmed", 'CWM &amp; Location'!$C$216, 'Programmes (ENG)'!AF5)</f>
        <v>Mr Benjamin Stew</v>
      </c>
      <c r="AG5" s="3" t="str">
        <f>VLOOKUP('Programmes (ENG)'!AG5, 'CWM &amp; Location'!B:D, 2, FALSE)</f>
        <v>Ysbyty Athrofaol Llandochau (Ysbyty Athrofaol Cymru ar alwad)</v>
      </c>
      <c r="AH5" s="3" t="str">
        <f>VLOOKUP('Programmes (ENG)'!AH5, 'CWM &amp; Location'!B:D, 2, FALSE)</f>
        <v>Penarth (Caerdydd)</v>
      </c>
      <c r="AI5" s="3" t="str">
        <f>IF('Master List'!AW5="", VLOOKUP('Master List'!AV5, 'CWM &amp; Location'!B:D, 2, FALSE), CONCATENATE(VLOOKUP('Master List'!AV5, 'CWM &amp; Location'!B:D, 2, FALSE), " / ", VLOOKUP('Master List'!AW5, 'CWM &amp; Location'!B:D, 2, FALSE)))</f>
        <v>Pediatreg / Pediatreg Cymunedol</v>
      </c>
      <c r="AJ5" s="3" t="str">
        <f>IF('Programmes (ENG)'!AJ5="Supervisor to be confirmed", 'CWM &amp; Location'!$C$216, 'Programmes (ENG)'!AJ5)</f>
        <v>Dr Nia John</v>
      </c>
      <c r="AK5" s="5" t="str">
        <f>IF('Programmes (ENG)'!AK5="","",VLOOKUP('Programmes (ENG)'!AK5,'CWM &amp; Location'!B:D,2,FALSE))</f>
        <v/>
      </c>
      <c r="AL5" s="5" t="str">
        <f>IF('Programmes (ENG)'!AL5="", "", VLOOKUP('Programmes (ENG)'!AL5, 'CWM &amp; Location'!B:D, 2, FALSE))</f>
        <v/>
      </c>
      <c r="AM5" s="5" t="str">
        <f>IF('Programmes (ENG)'!AM5="","",VLOOKUP('Programmes (ENG)'!AM5,'CWM &amp; Location'!B:D,2,FALSE))</f>
        <v/>
      </c>
      <c r="AN5" s="5" t="str">
        <f>IF('Programmes (ENG)'!AN5="Supervisor to be confirmed", 'CWM &amp; Location'!$C$216, 'Programmes (ENG)'!AN5)</f>
        <v/>
      </c>
    </row>
    <row r="6" spans="1:40" ht="33.75" customHeight="1" x14ac:dyDescent="0.25">
      <c r="A6" s="3" t="str">
        <f>'Master List'!A6</f>
        <v>SFP-Res</v>
      </c>
      <c r="B6" s="3" t="str">
        <f>'Master List'!D6</f>
        <v>AFP/7A4/002b</v>
      </c>
      <c r="C6" s="3" t="str">
        <f>'Master List'!E6</f>
        <v>WAL/FP/002b</v>
      </c>
      <c r="D6" s="4">
        <f>'Programmes (ENG)'!D6</f>
        <v>1</v>
      </c>
      <c r="E6" s="9" t="str">
        <f>CONCATENATE("S1: ",J6,", ",N6,", ",R6,IF(V6="","",", "),IF(V6="","",V6),IF(V6="",""," ("),IF(V6="","",'Master List'!B6),IF(V6="","",")")," | S2: ",AA6,", ",AE6,", ",AI6,IF(AM6="","",", "),IF(AM6="","",AM6),IF(AM6="",""," ("),IF(AM6="","",'Master List'!C6),IF(AM6="","",")"))</f>
        <v>S1: Meddygaeth Anadlol / Ffeibrosis Systig Oedolion, Trawma Llawdriniaeth Orthopedig / Orthogeriatreg, Meddygaeth Gofal Dwys, Ymchwil neu Addysgu (SFP) | S2: Pediatreg / Pediatreg Cymunedol, Meddygaeth Fewnol Acíwt, Clust, Trwyn a Gwddf</v>
      </c>
      <c r="F6" s="5" t="str">
        <f>VLOOKUP('Programmes (ENG)'!F6, 'CWM &amp; Location'!B:D, 2, FALSE)</f>
        <v>Bwrdd Iechyd Prifysgol Caerdydd a'r Fro</v>
      </c>
      <c r="G6" s="5" t="str">
        <f>IF('Programmes (ENG)'!G6="Supervisor to be confirmed", "Goruchwyliwr I'w Gadarnhau", 'Programmes (ENG)'!G6)</f>
        <v>Dr Jamie Duckers</v>
      </c>
      <c r="H6" s="3" t="str">
        <f>VLOOKUP('Programmes (ENG)'!H6, 'CWM &amp; Location'!B:D, 2, FALSE)</f>
        <v>Ysbyty Athrofaol Llandochau</v>
      </c>
      <c r="I6" s="3" t="str">
        <f>VLOOKUP('Programmes (ENG)'!I6, 'CWM &amp; Location'!B:D, 2, FALSE)</f>
        <v>Penarth</v>
      </c>
      <c r="J6" s="3" t="str">
        <f>IF('Master List'!K6="", VLOOKUP('Master List'!J6, 'CWM &amp; Location'!B:D, 2, FALSE), CONCATENATE(VLOOKUP('Master List'!J6, 'CWM &amp; Location'!B:D, 2, FALSE), " / ", VLOOKUP('Master List'!K6, 'CWM &amp; Location'!B:D, 2, FALSE)))</f>
        <v>Meddygaeth Anadlol / Ffeibrosis Systig Oedolion</v>
      </c>
      <c r="K6" s="3" t="str">
        <f>IF('Programmes (ENG)'!K6="Supervisor to be confirmed", "Goruchwyliwr I'w Gadarnhau", 'Programmes (ENG)'!K6)</f>
        <v>Dr Jamie Duckers</v>
      </c>
      <c r="L6" s="3" t="str">
        <f>VLOOKUP('Programmes (ENG)'!L6, 'CWM &amp; Location'!B:D, 2, FALSE)</f>
        <v>Ysbyty Athrofaol Cymru</v>
      </c>
      <c r="M6" s="3" t="str">
        <f>VLOOKUP('Programmes (ENG)'!M6, 'CWM &amp; Location'!B:D, 2, FALSE)</f>
        <v>Caerdydd</v>
      </c>
      <c r="N6" s="3" t="str">
        <f>IF('Master List'!Q6="", VLOOKUP('Master List'!P6, 'CWM &amp; Location'!B:D, 2, FALSE), CONCATENATE(VLOOKUP('Master List'!P6, 'CWM &amp; Location'!B:D, 2, FALSE), " / ", VLOOKUP('Master List'!Q6, 'CWM &amp; Location'!B:D, 2, FALSE)))</f>
        <v>Trawma Llawdriniaeth Orthopedig / Orthogeriatreg</v>
      </c>
      <c r="O6" s="3" t="str">
        <f>IF('Programmes (ENG)'!O6="Supervisor to be confirmed", "Goruchwyliwr I'w Gadarnhau", 'Programmes (ENG)'!O6)</f>
        <v>Dr Antony Johansen</v>
      </c>
      <c r="P6" s="3" t="str">
        <f>VLOOKUP('Programmes (ENG)'!P6, 'CWM &amp; Location'!B:D, 2, FALSE)</f>
        <v>Ysbyty Athrofaol Cymru</v>
      </c>
      <c r="Q6" s="3" t="str">
        <f>VLOOKUP('Programmes (ENG)'!Q6, 'CWM &amp; Location'!B:D, 2, FALSE)</f>
        <v>Caerdydd</v>
      </c>
      <c r="R6" s="3" t="str">
        <f>IF('Master List'!W6="", VLOOKUP('Master List'!V6, 'CWM &amp; Location'!B:D, 2, FALSE), CONCATENATE(VLOOKUP('Master List'!V6, 'CWM &amp; Location'!B:D, 2, FALSE), " / ", VLOOKUP('Master List'!W6, 'CWM &amp; Location'!B:D, 2, FALSE)))</f>
        <v>Meddygaeth Gofal Dwys</v>
      </c>
      <c r="S6" s="3" t="str">
        <f>IF('Programmes (ENG)'!S6="Supervisor to be confirmed", "Goruchwyliwr I'w Gadarnhau", 'Programmes (ENG)'!S6)</f>
        <v>Dr Benjamin Jones</v>
      </c>
      <c r="T6" s="5" t="str">
        <f>IF('Master List'!AA6="", "", VLOOKUP('Programmes (ENG)'!T6, 'CWM &amp; Location'!B:D, 2, FALSE))</f>
        <v>Ysbyty Athrofaol Cymru / Ysbyty Athrofaol Llandochau</v>
      </c>
      <c r="U6" s="5" t="str">
        <f>IF(T6="", "", VLOOKUP('Programmes (ENG)'!U6, 'CWM &amp; Location'!B:D, 2, FALSE))</f>
        <v>Caerdydd / Penarth</v>
      </c>
      <c r="V6" s="5" t="str">
        <f>IF('Programmes (ENG)'!V6="", "", VLOOKUP('Programmes (ENG)'!V6, 'CWM &amp; Location'!B:D, 2, FALSE))</f>
        <v>Ymchwil neu Addysgu</v>
      </c>
      <c r="W6" s="5" t="str">
        <f>IF('Programmes (ENG)'!W6="", "", IF('Programmes (ENG)'!W6="Supervisor to be confirmed", 'CWM &amp; Location'!$C$216, 'Programmes (ENG)'!W6))</f>
        <v>Goruchwyliwr I'w Gadarnhau</v>
      </c>
      <c r="X6" s="5" t="str">
        <f>IF('Programmes (ENG)'!X6="Supervisor to be confirmed", "Goruchwyliwr I'w Gadarnhau", 'Programmes (ENG)'!X6)</f>
        <v>Dr Nia John</v>
      </c>
      <c r="Y6" s="3" t="str">
        <f>VLOOKUP('Programmes (ENG)'!Y6, 'CWM &amp; Location'!B:D, 2, FALSE)</f>
        <v>Ysbyty Athrofaol Llandochau (Ysbyty Athrofaol Cymru ar alwad)</v>
      </c>
      <c r="Z6" s="3" t="str">
        <f>VLOOKUP('Programmes (ENG)'!Z6, 'CWM &amp; Location'!B:D, 2, FALSE)</f>
        <v>Penarth (Caerdydd)</v>
      </c>
      <c r="AA6" s="3" t="str">
        <f>IF('Master List'!AK6="", VLOOKUP('Master List'!AJ6, 'CWM &amp; Location'!B:D, 2, FALSE), CONCATENATE(VLOOKUP('Master List'!AJ6, 'CWM &amp; Location'!B:D, 2, FALSE), " / ", VLOOKUP('Master List'!AK6, 'CWM &amp; Location'!B:D, 2, FALSE)))</f>
        <v>Pediatreg / Pediatreg Cymunedol</v>
      </c>
      <c r="AB6" s="3" t="str">
        <f>IF('Programmes (ENG)'!AB6="Supervisor to be confirmed", 'CWM &amp; Location'!$C$216, 'Programmes (ENG)'!AB6)</f>
        <v>Dr Nia John</v>
      </c>
      <c r="AC6" s="3" t="str">
        <f>VLOOKUP('Programmes (ENG)'!AC6, 'CWM &amp; Location'!B:D, 2, FALSE)</f>
        <v>Ysbyty Athrofaol Cymru</v>
      </c>
      <c r="AD6" s="5" t="str">
        <f>VLOOKUP('Programmes (ENG)'!AD6, 'CWM &amp; Location'!B:D, 2, FALSE)</f>
        <v>Caerdydd</v>
      </c>
      <c r="AE6" s="3" t="str">
        <f>IF('Master List'!AQ6="", VLOOKUP('Master List'!AP6, 'CWM &amp; Location'!B:D, 2, FALSE), CONCATENATE(VLOOKUP('Master List'!AP6, 'CWM &amp; Location'!B:D, 2, FALSE), " / ", VLOOKUP('Master List'!AQ6, 'CWM &amp; Location'!B:D, 2, FALSE)))</f>
        <v>Meddygaeth Fewnol Acíwt</v>
      </c>
      <c r="AF6" s="3" t="str">
        <f>IF('Programmes (ENG)'!AF6="Supervisor to be confirmed", 'CWM &amp; Location'!$C$216, 'Programmes (ENG)'!AF6)</f>
        <v>Dr Vinay Eligar</v>
      </c>
      <c r="AG6" s="3" t="str">
        <f>VLOOKUP('Programmes (ENG)'!AG6, 'CWM &amp; Location'!B:D, 2, FALSE)</f>
        <v>Ysbyty Athrofaol Cymru</v>
      </c>
      <c r="AH6" s="3" t="str">
        <f>VLOOKUP('Programmes (ENG)'!AH6, 'CWM &amp; Location'!B:D, 2, FALSE)</f>
        <v>Caerdydd</v>
      </c>
      <c r="AI6" s="3" t="str">
        <f>IF('Master List'!AW6="", VLOOKUP('Master List'!AV6, 'CWM &amp; Location'!B:D, 2, FALSE), CONCATENATE(VLOOKUP('Master List'!AV6, 'CWM &amp; Location'!B:D, 2, FALSE), " / ", VLOOKUP('Master List'!AW6, 'CWM &amp; Location'!B:D, 2, FALSE)))</f>
        <v>Clust, Trwyn a Gwddf</v>
      </c>
      <c r="AJ6" s="3" t="str">
        <f>IF('Programmes (ENG)'!AJ6="Supervisor to be confirmed", 'CWM &amp; Location'!$C$216, 'Programmes (ENG)'!AJ6)</f>
        <v>Mr Benjamin Stew</v>
      </c>
      <c r="AK6" s="5" t="str">
        <f>IF('Programmes (ENG)'!AK6="","",VLOOKUP('Programmes (ENG)'!AK6,'CWM &amp; Location'!B:D,2,FALSE))</f>
        <v/>
      </c>
      <c r="AL6" s="5" t="str">
        <f>IF('Programmes (ENG)'!AL6="", "", VLOOKUP('Programmes (ENG)'!AL6, 'CWM &amp; Location'!B:D, 2, FALSE))</f>
        <v/>
      </c>
      <c r="AM6" s="5" t="str">
        <f>IF('Programmes (ENG)'!AM6="","",VLOOKUP('Programmes (ENG)'!AM6,'CWM &amp; Location'!B:D,2,FALSE))</f>
        <v/>
      </c>
      <c r="AN6" s="5" t="str">
        <f>IF('Programmes (ENG)'!AN6="Supervisor to be confirmed", 'CWM &amp; Location'!$C$216, 'Programmes (ENG)'!AN6)</f>
        <v/>
      </c>
    </row>
    <row r="7" spans="1:40" ht="33.75" customHeight="1" x14ac:dyDescent="0.25">
      <c r="A7" s="3" t="str">
        <f>'Master List'!A7</f>
        <v>SFP-Res</v>
      </c>
      <c r="B7" s="3" t="str">
        <f>'Master List'!D7</f>
        <v>AFP/7A4/002c</v>
      </c>
      <c r="C7" s="3" t="str">
        <f>'Master List'!E7</f>
        <v>WAL/FP/002c</v>
      </c>
      <c r="D7" s="4">
        <f>'Programmes (ENG)'!D7</f>
        <v>1</v>
      </c>
      <c r="E7" s="9" t="str">
        <f>CONCATENATE("S1: ",J7,", ",N7,", ",R7,IF(V7="","",", "),IF(V7="","",V7),IF(V7="",""," ("),IF(V7="","",'Master List'!B7),IF(V7="","",")")," | S2: ",AA7,", ",AE7,", ",AI7,IF(AM7="","",", "),IF(AM7="","",AM7),IF(AM7="",""," ("),IF(AM7="","",'Master List'!C7),IF(AM7="","",")"))</f>
        <v>S1: Meddygaeth Gofal Dwys, Meddygaeth Anadlol / Ffeibrosis Systig Oedolion, Trawma Llawdriniaeth Orthopedig / Orthogeriatreg, Ymchwil neu Addysgu (SFP) | S2: Clust, Trwyn a Gwddf, Pediatreg / Pediatreg Cymunedol, Meddygaeth Fewnol Acíwt</v>
      </c>
      <c r="F7" s="5" t="str">
        <f>VLOOKUP('Programmes (ENG)'!F7, 'CWM &amp; Location'!B:D, 2, FALSE)</f>
        <v>Bwrdd Iechyd Prifysgol Caerdydd a'r Fro</v>
      </c>
      <c r="G7" s="5" t="str">
        <f>IF('Programmes (ENG)'!G7="Supervisor to be confirmed", "Goruchwyliwr I'w Gadarnhau", 'Programmes (ENG)'!G7)</f>
        <v>Dr Benjamin Jones</v>
      </c>
      <c r="H7" s="3" t="str">
        <f>VLOOKUP('Programmes (ENG)'!H7, 'CWM &amp; Location'!B:D, 2, FALSE)</f>
        <v>Ysbyty Athrofaol Cymru</v>
      </c>
      <c r="I7" s="3" t="str">
        <f>VLOOKUP('Programmes (ENG)'!I7, 'CWM &amp; Location'!B:D, 2, FALSE)</f>
        <v>Caerdydd</v>
      </c>
      <c r="J7" s="3" t="str">
        <f>IF('Master List'!K7="", VLOOKUP('Master List'!J7, 'CWM &amp; Location'!B:D, 2, FALSE), CONCATENATE(VLOOKUP('Master List'!J7, 'CWM &amp; Location'!B:D, 2, FALSE), " / ", VLOOKUP('Master List'!K7, 'CWM &amp; Location'!B:D, 2, FALSE)))</f>
        <v>Meddygaeth Gofal Dwys</v>
      </c>
      <c r="K7" s="3" t="str">
        <f>IF('Programmes (ENG)'!K7="Supervisor to be confirmed", "Goruchwyliwr I'w Gadarnhau", 'Programmes (ENG)'!K7)</f>
        <v>Dr Benjamin Jones</v>
      </c>
      <c r="L7" s="3" t="str">
        <f>VLOOKUP('Programmes (ENG)'!L7, 'CWM &amp; Location'!B:D, 2, FALSE)</f>
        <v>Ysbyty Athrofaol Llandochau</v>
      </c>
      <c r="M7" s="3" t="str">
        <f>VLOOKUP('Programmes (ENG)'!M7, 'CWM &amp; Location'!B:D, 2, FALSE)</f>
        <v>Penarth</v>
      </c>
      <c r="N7" s="3" t="str">
        <f>IF('Master List'!Q7="", VLOOKUP('Master List'!P7, 'CWM &amp; Location'!B:D, 2, FALSE), CONCATENATE(VLOOKUP('Master List'!P7, 'CWM &amp; Location'!B:D, 2, FALSE), " / ", VLOOKUP('Master List'!Q7, 'CWM &amp; Location'!B:D, 2, FALSE)))</f>
        <v>Meddygaeth Anadlol / Ffeibrosis Systig Oedolion</v>
      </c>
      <c r="O7" s="3" t="str">
        <f>IF('Programmes (ENG)'!O7="Supervisor to be confirmed", "Goruchwyliwr I'w Gadarnhau", 'Programmes (ENG)'!O7)</f>
        <v>Dr Jamie Duckers</v>
      </c>
      <c r="P7" s="3" t="str">
        <f>VLOOKUP('Programmes (ENG)'!P7, 'CWM &amp; Location'!B:D, 2, FALSE)</f>
        <v>Ysbyty Athrofaol Cymru</v>
      </c>
      <c r="Q7" s="3" t="str">
        <f>VLOOKUP('Programmes (ENG)'!Q7, 'CWM &amp; Location'!B:D, 2, FALSE)</f>
        <v>Caerdydd</v>
      </c>
      <c r="R7" s="3" t="str">
        <f>IF('Master List'!W7="", VLOOKUP('Master List'!V7, 'CWM &amp; Location'!B:D, 2, FALSE), CONCATENATE(VLOOKUP('Master List'!V7, 'CWM &amp; Location'!B:D, 2, FALSE), " / ", VLOOKUP('Master List'!W7, 'CWM &amp; Location'!B:D, 2, FALSE)))</f>
        <v>Trawma Llawdriniaeth Orthopedig / Orthogeriatreg</v>
      </c>
      <c r="S7" s="3" t="str">
        <f>IF('Programmes (ENG)'!S7="Supervisor to be confirmed", "Goruchwyliwr I'w Gadarnhau", 'Programmes (ENG)'!S7)</f>
        <v>Dr Antony Johansen</v>
      </c>
      <c r="T7" s="5" t="str">
        <f>IF('Master List'!AA7="", "", VLOOKUP('Programmes (ENG)'!T7, 'CWM &amp; Location'!B:D, 2, FALSE))</f>
        <v>Ysbyty Athrofaol Cymru / Ysbyty Athrofaol Llandochau</v>
      </c>
      <c r="U7" s="5" t="str">
        <f>IF(T7="", "", VLOOKUP('Programmes (ENG)'!U7, 'CWM &amp; Location'!B:D, 2, FALSE))</f>
        <v>Caerdydd / Penarth</v>
      </c>
      <c r="V7" s="5" t="str">
        <f>IF('Programmes (ENG)'!V7="", "", VLOOKUP('Programmes (ENG)'!V7, 'CWM &amp; Location'!B:D, 2, FALSE))</f>
        <v>Ymchwil neu Addysgu</v>
      </c>
      <c r="W7" s="5" t="str">
        <f>IF('Programmes (ENG)'!W7="", "", IF('Programmes (ENG)'!W7="Supervisor to be confirmed", 'CWM &amp; Location'!$C$216, 'Programmes (ENG)'!W7))</f>
        <v>Goruchwyliwr I'w Gadarnhau</v>
      </c>
      <c r="X7" s="5" t="str">
        <f>IF('Programmes (ENG)'!X7="Supervisor to be confirmed", "Goruchwyliwr I'w Gadarnhau", 'Programmes (ENG)'!X7)</f>
        <v>Mr Benjamin Stew</v>
      </c>
      <c r="Y7" s="3" t="str">
        <f>VLOOKUP('Programmes (ENG)'!Y7, 'CWM &amp; Location'!B:D, 2, FALSE)</f>
        <v>Ysbyty Athrofaol Cymru</v>
      </c>
      <c r="Z7" s="3" t="str">
        <f>VLOOKUP('Programmes (ENG)'!Z7, 'CWM &amp; Location'!B:D, 2, FALSE)</f>
        <v>Caerdydd</v>
      </c>
      <c r="AA7" s="3" t="str">
        <f>IF('Master List'!AK7="", VLOOKUP('Master List'!AJ7, 'CWM &amp; Location'!B:D, 2, FALSE), CONCATENATE(VLOOKUP('Master List'!AJ7, 'CWM &amp; Location'!B:D, 2, FALSE), " / ", VLOOKUP('Master List'!AK7, 'CWM &amp; Location'!B:D, 2, FALSE)))</f>
        <v>Clust, Trwyn a Gwddf</v>
      </c>
      <c r="AB7" s="3" t="str">
        <f>IF('Programmes (ENG)'!AB7="Supervisor to be confirmed", 'CWM &amp; Location'!$C$216, 'Programmes (ENG)'!AB7)</f>
        <v>Mr Benjamin Stew</v>
      </c>
      <c r="AC7" s="3" t="str">
        <f>VLOOKUP('Programmes (ENG)'!AC7, 'CWM &amp; Location'!B:D, 2, FALSE)</f>
        <v>Ysbyty Athrofaol Llandochau (Ysbyty Athrofaol Cymru ar alwad)</v>
      </c>
      <c r="AD7" s="5" t="str">
        <f>VLOOKUP('Programmes (ENG)'!AD7, 'CWM &amp; Location'!B:D, 2, FALSE)</f>
        <v>Penarth (Caerdydd)</v>
      </c>
      <c r="AE7" s="3" t="str">
        <f>IF('Master List'!AQ7="", VLOOKUP('Master List'!AP7, 'CWM &amp; Location'!B:D, 2, FALSE), CONCATENATE(VLOOKUP('Master List'!AP7, 'CWM &amp; Location'!B:D, 2, FALSE), " / ", VLOOKUP('Master List'!AQ7, 'CWM &amp; Location'!B:D, 2, FALSE)))</f>
        <v>Pediatreg / Pediatreg Cymunedol</v>
      </c>
      <c r="AF7" s="3" t="str">
        <f>IF('Programmes (ENG)'!AF7="Supervisor to be confirmed", 'CWM &amp; Location'!$C$216, 'Programmes (ENG)'!AF7)</f>
        <v>Dr Nia John</v>
      </c>
      <c r="AG7" s="3" t="str">
        <f>VLOOKUP('Programmes (ENG)'!AG7, 'CWM &amp; Location'!B:D, 2, FALSE)</f>
        <v>Ysbyty Athrofaol Cymru</v>
      </c>
      <c r="AH7" s="3" t="str">
        <f>VLOOKUP('Programmes (ENG)'!AH7, 'CWM &amp; Location'!B:D, 2, FALSE)</f>
        <v>Caerdydd</v>
      </c>
      <c r="AI7" s="3" t="str">
        <f>IF('Master List'!AW7="", VLOOKUP('Master List'!AV7, 'CWM &amp; Location'!B:D, 2, FALSE), CONCATENATE(VLOOKUP('Master List'!AV7, 'CWM &amp; Location'!B:D, 2, FALSE), " / ", VLOOKUP('Master List'!AW7, 'CWM &amp; Location'!B:D, 2, FALSE)))</f>
        <v>Meddygaeth Fewnol Acíwt</v>
      </c>
      <c r="AJ7" s="3" t="str">
        <f>IF('Programmes (ENG)'!AJ7="Supervisor to be confirmed", 'CWM &amp; Location'!$C$216, 'Programmes (ENG)'!AJ7)</f>
        <v>Dr Vinay Eligar</v>
      </c>
      <c r="AK7" s="5" t="str">
        <f>IF('Programmes (ENG)'!AK7="","",VLOOKUP('Programmes (ENG)'!AK7,'CWM &amp; Location'!B:D,2,FALSE))</f>
        <v/>
      </c>
      <c r="AL7" s="5" t="str">
        <f>IF('Programmes (ENG)'!AL7="", "", VLOOKUP('Programmes (ENG)'!AL7, 'CWM &amp; Location'!B:D, 2, FALSE))</f>
        <v/>
      </c>
      <c r="AM7" s="5" t="str">
        <f>IF('Programmes (ENG)'!AM7="","",VLOOKUP('Programmes (ENG)'!AM7,'CWM &amp; Location'!B:D,2,FALSE))</f>
        <v/>
      </c>
      <c r="AN7" s="5" t="str">
        <f>IF('Programmes (ENG)'!AN7="Supervisor to be confirmed", 'CWM &amp; Location'!$C$216, 'Programmes (ENG)'!AN7)</f>
        <v/>
      </c>
    </row>
    <row r="8" spans="1:40" ht="33.75" customHeight="1" x14ac:dyDescent="0.25">
      <c r="A8" s="3" t="str">
        <f>'Master List'!A8</f>
        <v>SFP-Res</v>
      </c>
      <c r="B8" s="3" t="str">
        <f>'Master List'!D8</f>
        <v>AFP/7A3/003a</v>
      </c>
      <c r="C8" s="3" t="str">
        <f>'Master List'!E8</f>
        <v>WAL/FP/003a</v>
      </c>
      <c r="D8" s="4">
        <f>'Programmes (ENG)'!D8</f>
        <v>1</v>
      </c>
      <c r="E8" s="9" t="str">
        <f>CONCATENATE("S1: ",J8,", ",N8,", ",R8,IF(V8="","",", "),IF(V8="","",V8),IF(V8="",""," ("),IF(V8="","",'Master List'!B8),IF(V8="","",")")," | S2: ",AA8,", ",AE8,", ",AI8,IF(AM8="","",", "),IF(AM8="","",AM8),IF(AM8="",""," ("),IF(AM8="","",'Master List'!C8),IF(AM8="","",")"))</f>
        <v>S1: Llawdriniaeth Gyffredinol / Llawdriniaeth Hepato-Pancreatico-Biliary, Llawdriniaeth Gosmetig, Meddygaeth Fewnol Acíwt / Endocrinoleg a Diabetes Mellitus, Ymchwil/Addysgu (SFP) | S2: Oncoleg Feddygol / Hematoleg, Practis Cyffredinol, Meddygaeth Gyffredinol (Mewnol)</v>
      </c>
      <c r="F8" s="5" t="str">
        <f>VLOOKUP('Programmes (ENG)'!F8, 'CWM &amp; Location'!B:D, 2, FALSE)</f>
        <v>Bwrdd Iechyd Prifysgol Bae Abertawe</v>
      </c>
      <c r="G8" s="5" t="str">
        <f>IF('Programmes (ENG)'!G8="Supervisor to be confirmed", "Goruchwyliwr I'w Gadarnhau", 'Programmes (ENG)'!G8)</f>
        <v>Professor Bilal Al-Sarireh</v>
      </c>
      <c r="H8" s="3" t="str">
        <f>VLOOKUP('Programmes (ENG)'!H8, 'CWM &amp; Location'!B:D, 2, FALSE)</f>
        <v>Ysbyty Treforys</v>
      </c>
      <c r="I8" s="3" t="str">
        <f>VLOOKUP('Programmes (ENG)'!I8, 'CWM &amp; Location'!B:D, 2, FALSE)</f>
        <v>Abertawe</v>
      </c>
      <c r="J8" s="3" t="str">
        <f>IF('Master List'!K8="", VLOOKUP('Master List'!J8, 'CWM &amp; Location'!B:D, 2, FALSE), CONCATENATE(VLOOKUP('Master List'!J8, 'CWM &amp; Location'!B:D, 2, FALSE), " / ", VLOOKUP('Master List'!K8, 'CWM &amp; Location'!B:D, 2, FALSE)))</f>
        <v>Llawdriniaeth Gyffredinol / Llawdriniaeth Hepato-Pancreatico-Biliary</v>
      </c>
      <c r="K8" s="3" t="str">
        <f>IF('Programmes (ENG)'!K8="Supervisor to be confirmed", "Goruchwyliwr I'w Gadarnhau", 'Programmes (ENG)'!K8)</f>
        <v>Professor Bilal Al-Sarireh</v>
      </c>
      <c r="L8" s="3" t="str">
        <f>VLOOKUP('Programmes (ENG)'!L8, 'CWM &amp; Location'!B:D, 2, FALSE)</f>
        <v>Ysbyty Treforys</v>
      </c>
      <c r="M8" s="3" t="str">
        <f>VLOOKUP('Programmes (ENG)'!M8, 'CWM &amp; Location'!B:D, 2, FALSE)</f>
        <v>Abertawe</v>
      </c>
      <c r="N8" s="3" t="str">
        <f>IF('Master List'!Q8="", VLOOKUP('Master List'!P8, 'CWM &amp; Location'!B:D, 2, FALSE), CONCATENATE(VLOOKUP('Master List'!P8, 'CWM &amp; Location'!B:D, 2, FALSE), " / ", VLOOKUP('Master List'!Q8, 'CWM &amp; Location'!B:D, 2, FALSE)))</f>
        <v>Llawdriniaeth Gosmetig</v>
      </c>
      <c r="O8" s="3" t="str">
        <f>IF('Programmes (ENG)'!O8="Supervisor to be confirmed", "Goruchwyliwr I'w Gadarnhau", 'Programmes (ENG)'!O8)</f>
        <v>Professsor Iain Whitaker</v>
      </c>
      <c r="P8" s="3" t="str">
        <f>VLOOKUP('Programmes (ENG)'!P8, 'CWM &amp; Location'!B:D, 2, FALSE)</f>
        <v>Ysbyty Treforys</v>
      </c>
      <c r="Q8" s="3" t="str">
        <f>VLOOKUP('Programmes (ENG)'!Q8, 'CWM &amp; Location'!B:D, 2, FALSE)</f>
        <v>Abertawe</v>
      </c>
      <c r="R8" s="3" t="str">
        <f>IF('Master List'!W8="", VLOOKUP('Master List'!V8, 'CWM &amp; Location'!B:D, 2, FALSE), CONCATENATE(VLOOKUP('Master List'!V8, 'CWM &amp; Location'!B:D, 2, FALSE), " / ", VLOOKUP('Master List'!W8, 'CWM &amp; Location'!B:D, 2, FALSE)))</f>
        <v>Meddygaeth Fewnol Acíwt / Endocrinoleg a Diabetes Mellitus</v>
      </c>
      <c r="S8" s="3" t="str">
        <f>IF('Programmes (ENG)'!S8="Supervisor to be confirmed", "Goruchwyliwr I'w Gadarnhau", 'Programmes (ENG)'!S8)</f>
        <v>Professor Jeffrey Stephens</v>
      </c>
      <c r="T8" s="5" t="str">
        <f>IF('Master List'!AA8="", "", VLOOKUP('Programmes (ENG)'!T8, 'CWM &amp; Location'!B:D, 2, FALSE))</f>
        <v>Ysbyty Treforys</v>
      </c>
      <c r="U8" s="5" t="str">
        <f>IF(T8="", "", VLOOKUP('Programmes (ENG)'!U8, 'CWM &amp; Location'!B:D, 2, FALSE))</f>
        <v>Abertawe</v>
      </c>
      <c r="V8" s="5" t="str">
        <f>IF('Programmes (ENG)'!V8="", "", VLOOKUP('Programmes (ENG)'!V8, 'CWM &amp; Location'!B:D, 2, FALSE))</f>
        <v>Ymchwil/Addysgu</v>
      </c>
      <c r="W8" s="5" t="str">
        <f>IF('Programmes (ENG)'!W8="", "", IF('Programmes (ENG)'!W8="Supervisor to be confirmed", 'CWM &amp; Location'!$C$216, 'Programmes (ENG)'!W8))</f>
        <v>Goruchwyliwr I'w Gadarnhau</v>
      </c>
      <c r="X8" s="5" t="str">
        <f>IF('Programmes (ENG)'!X8="Supervisor to be confirmed", "Goruchwyliwr I'w Gadarnhau", 'Programmes (ENG)'!X8)</f>
        <v>Dr Kath Rowley</v>
      </c>
      <c r="Y8" s="3" t="str">
        <f>VLOOKUP('Programmes (ENG)'!Y8, 'CWM &amp; Location'!B:D, 2, FALSE)</f>
        <v>Ysbyty Singleton</v>
      </c>
      <c r="Z8" s="3" t="str">
        <f>VLOOKUP('Programmes (ENG)'!Z8, 'CWM &amp; Location'!B:D, 2, FALSE)</f>
        <v>Abertawe</v>
      </c>
      <c r="AA8" s="3" t="str">
        <f>IF('Master List'!AK8="", VLOOKUP('Master List'!AJ8, 'CWM &amp; Location'!B:D, 2, FALSE), CONCATENATE(VLOOKUP('Master List'!AJ8, 'CWM &amp; Location'!B:D, 2, FALSE), " / ", VLOOKUP('Master List'!AK8, 'CWM &amp; Location'!B:D, 2, FALSE)))</f>
        <v>Oncoleg Feddygol / Hematoleg</v>
      </c>
      <c r="AB8" s="3" t="str">
        <f>IF('Programmes (ENG)'!AB8="Supervisor to be confirmed", 'CWM &amp; Location'!$C$216, 'Programmes (ENG)'!AB8)</f>
        <v>Dr Kath Rowley</v>
      </c>
      <c r="AC8" s="3" t="str">
        <f>VLOOKUP('Programmes (ENG)'!AC8, 'CWM &amp; Location'!B:D, 2, FALSE)</f>
        <v>St Thomas Surgery (Abertawe)</v>
      </c>
      <c r="AD8" s="5" t="str">
        <f>VLOOKUP('Programmes (ENG)'!AD8, 'CWM &amp; Location'!B:D, 2, FALSE)</f>
        <v>Abertawe</v>
      </c>
      <c r="AE8" s="3" t="str">
        <f>IF('Master List'!AQ8="", VLOOKUP('Master List'!AP8, 'CWM &amp; Location'!B:D, 2, FALSE), CONCATENATE(VLOOKUP('Master List'!AP8, 'CWM &amp; Location'!B:D, 2, FALSE), " / ", VLOOKUP('Master List'!AQ8, 'CWM &amp; Location'!B:D, 2, FALSE)))</f>
        <v>Practis Cyffredinol</v>
      </c>
      <c r="AF8" s="3" t="str">
        <f>IF('Programmes (ENG)'!AF8="Supervisor to be confirmed", 'CWM &amp; Location'!$C$216, 'Programmes (ENG)'!AF8)</f>
        <v>Dr Kirstie Truman</v>
      </c>
      <c r="AG8" s="3" t="str">
        <f>VLOOKUP('Programmes (ENG)'!AG8, 'CWM &amp; Location'!B:D, 2, FALSE)</f>
        <v>Ysbyty Castell Nedd Port Talbot</v>
      </c>
      <c r="AH8" s="3" t="str">
        <f>VLOOKUP('Programmes (ENG)'!AH8, 'CWM &amp; Location'!B:D, 2, FALSE)</f>
        <v>Port Talbot</v>
      </c>
      <c r="AI8" s="3" t="str">
        <f>IF('Master List'!AW8="", VLOOKUP('Master List'!AV8, 'CWM &amp; Location'!B:D, 2, FALSE), CONCATENATE(VLOOKUP('Master List'!AV8, 'CWM &amp; Location'!B:D, 2, FALSE), " / ", VLOOKUP('Master List'!AW8, 'CWM &amp; Location'!B:D, 2, FALSE)))</f>
        <v>Meddygaeth Gyffredinol (Mewnol)</v>
      </c>
      <c r="AJ8" s="3" t="str">
        <f>IF('Programmes (ENG)'!AJ8="Supervisor to be confirmed", 'CWM &amp; Location'!$C$216, 'Programmes (ENG)'!AJ8)</f>
        <v>Dr Angelika Plakantonaki</v>
      </c>
      <c r="AK8" s="5" t="str">
        <f>IF('Programmes (ENG)'!AK8="","",VLOOKUP('Programmes (ENG)'!AK8,'CWM &amp; Location'!B:D,2,FALSE))</f>
        <v/>
      </c>
      <c r="AL8" s="5" t="str">
        <f>IF('Programmes (ENG)'!AL8="", "", VLOOKUP('Programmes (ENG)'!AL8, 'CWM &amp; Location'!B:D, 2, FALSE))</f>
        <v/>
      </c>
      <c r="AM8" s="5" t="str">
        <f>IF('Programmes (ENG)'!AM8="","",VLOOKUP('Programmes (ENG)'!AM8,'CWM &amp; Location'!B:D,2,FALSE))</f>
        <v/>
      </c>
      <c r="AN8" s="5" t="str">
        <f>IF('Programmes (ENG)'!AN8="Supervisor to be confirmed", 'CWM &amp; Location'!$C$216, 'Programmes (ENG)'!AN8)</f>
        <v/>
      </c>
    </row>
    <row r="9" spans="1:40" ht="33.75" customHeight="1" x14ac:dyDescent="0.25">
      <c r="A9" s="3" t="str">
        <f>'Master List'!A9</f>
        <v>SFP-Res</v>
      </c>
      <c r="B9" s="3" t="str">
        <f>'Master List'!D9</f>
        <v>AFP/7A3/003b</v>
      </c>
      <c r="C9" s="3" t="str">
        <f>'Master List'!E9</f>
        <v>WAL/FP/003b</v>
      </c>
      <c r="D9" s="4">
        <f>'Programmes (ENG)'!D9</f>
        <v>1</v>
      </c>
      <c r="E9" s="9" t="str">
        <f>CONCATENATE("S1: ",J9,", ",N9,", ",R9,IF(V9="","",", "),IF(V9="","",V9),IF(V9="",""," ("),IF(V9="","",'Master List'!B9),IF(V9="","",")")," | S2: ",AA9,", ",AE9,", ",AI9,IF(AM9="","",", "),IF(AM9="","",AM9),IF(AM9="",""," ("),IF(AM9="","",'Master List'!C9),IF(AM9="","",")"))</f>
        <v>S1: Meddygaeth Fewnol Acíwt / Endocrinoleg a Diabetes Mellitus, Llawdriniaeth Gyffredinol / Llawdriniaeth Hepato-Pancreatico-Biliary, Llawdriniaeth Gosmetig, Ymchwil/Addysgu (SFP) | S2: Meddygaeth Gyffredinol (Mewnol), Oncoleg Feddygol / Hematoleg, Practis Cyffredinol</v>
      </c>
      <c r="F9" s="5" t="str">
        <f>VLOOKUP('Programmes (ENG)'!F9, 'CWM &amp; Location'!B:D, 2, FALSE)</f>
        <v>Bwrdd Iechyd Prifysgol Bae Abertawe</v>
      </c>
      <c r="G9" s="5" t="str">
        <f>IF('Programmes (ENG)'!G9="Supervisor to be confirmed", "Goruchwyliwr I'w Gadarnhau", 'Programmes (ENG)'!G9)</f>
        <v>Professor Jeffrey Stephens</v>
      </c>
      <c r="H9" s="3" t="str">
        <f>VLOOKUP('Programmes (ENG)'!H9, 'CWM &amp; Location'!B:D, 2, FALSE)</f>
        <v>Ysbyty Treforys</v>
      </c>
      <c r="I9" s="3" t="str">
        <f>VLOOKUP('Programmes (ENG)'!I9, 'CWM &amp; Location'!B:D, 2, FALSE)</f>
        <v>Abertawe</v>
      </c>
      <c r="J9" s="3" t="str">
        <f>IF('Master List'!K9="", VLOOKUP('Master List'!J9, 'CWM &amp; Location'!B:D, 2, FALSE), CONCATENATE(VLOOKUP('Master List'!J9, 'CWM &amp; Location'!B:D, 2, FALSE), " / ", VLOOKUP('Master List'!K9, 'CWM &amp; Location'!B:D, 2, FALSE)))</f>
        <v>Meddygaeth Fewnol Acíwt / Endocrinoleg a Diabetes Mellitus</v>
      </c>
      <c r="K9" s="3" t="str">
        <f>IF('Programmes (ENG)'!K9="Supervisor to be confirmed", "Goruchwyliwr I'w Gadarnhau", 'Programmes (ENG)'!K9)</f>
        <v>Professor Jeffrey Stephens</v>
      </c>
      <c r="L9" s="3" t="str">
        <f>VLOOKUP('Programmes (ENG)'!L9, 'CWM &amp; Location'!B:D, 2, FALSE)</f>
        <v>Ysbyty Treforys</v>
      </c>
      <c r="M9" s="3" t="str">
        <f>VLOOKUP('Programmes (ENG)'!M9, 'CWM &amp; Location'!B:D, 2, FALSE)</f>
        <v>Abertawe</v>
      </c>
      <c r="N9" s="3" t="str">
        <f>IF('Master List'!Q9="", VLOOKUP('Master List'!P9, 'CWM &amp; Location'!B:D, 2, FALSE), CONCATENATE(VLOOKUP('Master List'!P9, 'CWM &amp; Location'!B:D, 2, FALSE), " / ", VLOOKUP('Master List'!Q9, 'CWM &amp; Location'!B:D, 2, FALSE)))</f>
        <v>Llawdriniaeth Gyffredinol / Llawdriniaeth Hepato-Pancreatico-Biliary</v>
      </c>
      <c r="O9" s="3" t="str">
        <f>IF('Programmes (ENG)'!O9="Supervisor to be confirmed", "Goruchwyliwr I'w Gadarnhau", 'Programmes (ENG)'!O9)</f>
        <v>Professor Bilal Al-Sarireh</v>
      </c>
      <c r="P9" s="3" t="str">
        <f>VLOOKUP('Programmes (ENG)'!P9, 'CWM &amp; Location'!B:D, 2, FALSE)</f>
        <v>Ysbyty Treforys</v>
      </c>
      <c r="Q9" s="3" t="str">
        <f>VLOOKUP('Programmes (ENG)'!Q9, 'CWM &amp; Location'!B:D, 2, FALSE)</f>
        <v>Abertawe</v>
      </c>
      <c r="R9" s="3" t="str">
        <f>IF('Master List'!W9="", VLOOKUP('Master List'!V9, 'CWM &amp; Location'!B:D, 2, FALSE), CONCATENATE(VLOOKUP('Master List'!V9, 'CWM &amp; Location'!B:D, 2, FALSE), " / ", VLOOKUP('Master List'!W9, 'CWM &amp; Location'!B:D, 2, FALSE)))</f>
        <v>Llawdriniaeth Gosmetig</v>
      </c>
      <c r="S9" s="3" t="str">
        <f>IF('Programmes (ENG)'!S9="Supervisor to be confirmed", "Goruchwyliwr I'w Gadarnhau", 'Programmes (ENG)'!S9)</f>
        <v>Professsor Iain Whitaker</v>
      </c>
      <c r="T9" s="5" t="str">
        <f>IF('Master List'!AA9="", "", VLOOKUP('Programmes (ENG)'!T9, 'CWM &amp; Location'!B:D, 2, FALSE))</f>
        <v>Ysbyty Treforys</v>
      </c>
      <c r="U9" s="5" t="str">
        <f>IF(T9="", "", VLOOKUP('Programmes (ENG)'!U9, 'CWM &amp; Location'!B:D, 2, FALSE))</f>
        <v>Abertawe</v>
      </c>
      <c r="V9" s="5" t="str">
        <f>IF('Programmes (ENG)'!V9="", "", VLOOKUP('Programmes (ENG)'!V9, 'CWM &amp; Location'!B:D, 2, FALSE))</f>
        <v>Ymchwil/Addysgu</v>
      </c>
      <c r="W9" s="5" t="str">
        <f>IF('Programmes (ENG)'!W9="", "", IF('Programmes (ENG)'!W9="Supervisor to be confirmed", 'CWM &amp; Location'!$C$216, 'Programmes (ENG)'!W9))</f>
        <v>Goruchwyliwr I'w Gadarnhau</v>
      </c>
      <c r="X9" s="5" t="str">
        <f>IF('Programmes (ENG)'!X9="Supervisor to be confirmed", "Goruchwyliwr I'w Gadarnhau", 'Programmes (ENG)'!X9)</f>
        <v>Dr Angelika Plakantonaki</v>
      </c>
      <c r="Y9" s="3" t="str">
        <f>VLOOKUP('Programmes (ENG)'!Y9, 'CWM &amp; Location'!B:D, 2, FALSE)</f>
        <v>Ysbyty Castell Nedd Port Talbot</v>
      </c>
      <c r="Z9" s="3" t="str">
        <f>VLOOKUP('Programmes (ENG)'!Z9, 'CWM &amp; Location'!B:D, 2, FALSE)</f>
        <v>Port Talbot</v>
      </c>
      <c r="AA9" s="3" t="str">
        <f>IF('Master List'!AK9="", VLOOKUP('Master List'!AJ9, 'CWM &amp; Location'!B:D, 2, FALSE), CONCATENATE(VLOOKUP('Master List'!AJ9, 'CWM &amp; Location'!B:D, 2, FALSE), " / ", VLOOKUP('Master List'!AK9, 'CWM &amp; Location'!B:D, 2, FALSE)))</f>
        <v>Meddygaeth Gyffredinol (Mewnol)</v>
      </c>
      <c r="AB9" s="3" t="str">
        <f>IF('Programmes (ENG)'!AB9="Supervisor to be confirmed", 'CWM &amp; Location'!$C$216, 'Programmes (ENG)'!AB9)</f>
        <v>Dr Angelika Plakantonaki</v>
      </c>
      <c r="AC9" s="3" t="str">
        <f>VLOOKUP('Programmes (ENG)'!AC9, 'CWM &amp; Location'!B:D, 2, FALSE)</f>
        <v>Ysbyty Singleton</v>
      </c>
      <c r="AD9" s="5" t="str">
        <f>VLOOKUP('Programmes (ENG)'!AD9, 'CWM &amp; Location'!B:D, 2, FALSE)</f>
        <v>Abertawe</v>
      </c>
      <c r="AE9" s="3" t="str">
        <f>IF('Master List'!AQ9="", VLOOKUP('Master List'!AP9, 'CWM &amp; Location'!B:D, 2, FALSE), CONCATENATE(VLOOKUP('Master List'!AP9, 'CWM &amp; Location'!B:D, 2, FALSE), " / ", VLOOKUP('Master List'!AQ9, 'CWM &amp; Location'!B:D, 2, FALSE)))</f>
        <v>Oncoleg Feddygol / Hematoleg</v>
      </c>
      <c r="AF9" s="3" t="str">
        <f>IF('Programmes (ENG)'!AF9="Supervisor to be confirmed", 'CWM &amp; Location'!$C$216, 'Programmes (ENG)'!AF9)</f>
        <v>Dr Kath Rowley</v>
      </c>
      <c r="AG9" s="3" t="str">
        <f>VLOOKUP('Programmes (ENG)'!AG9, 'CWM &amp; Location'!B:D, 2, FALSE)</f>
        <v>St Thomas Surgery (Abertawe)</v>
      </c>
      <c r="AH9" s="3" t="str">
        <f>VLOOKUP('Programmes (ENG)'!AH9, 'CWM &amp; Location'!B:D, 2, FALSE)</f>
        <v>Abertawe</v>
      </c>
      <c r="AI9" s="3" t="str">
        <f>IF('Master List'!AW9="", VLOOKUP('Master List'!AV9, 'CWM &amp; Location'!B:D, 2, FALSE), CONCATENATE(VLOOKUP('Master List'!AV9, 'CWM &amp; Location'!B:D, 2, FALSE), " / ", VLOOKUP('Master List'!AW9, 'CWM &amp; Location'!B:D, 2, FALSE)))</f>
        <v>Practis Cyffredinol</v>
      </c>
      <c r="AJ9" s="3" t="str">
        <f>IF('Programmes (ENG)'!AJ9="Supervisor to be confirmed", 'CWM &amp; Location'!$C$216, 'Programmes (ENG)'!AJ9)</f>
        <v>Dr Kirstie Truman</v>
      </c>
      <c r="AK9" s="5" t="str">
        <f>IF('Programmes (ENG)'!AK9="","",VLOOKUP('Programmes (ENG)'!AK9,'CWM &amp; Location'!B:D,2,FALSE))</f>
        <v/>
      </c>
      <c r="AL9" s="5" t="str">
        <f>IF('Programmes (ENG)'!AL9="", "", VLOOKUP('Programmes (ENG)'!AL9, 'CWM &amp; Location'!B:D, 2, FALSE))</f>
        <v/>
      </c>
      <c r="AM9" s="5" t="str">
        <f>IF('Programmes (ENG)'!AM9="","",VLOOKUP('Programmes (ENG)'!AM9,'CWM &amp; Location'!B:D,2,FALSE))</f>
        <v/>
      </c>
      <c r="AN9" s="5" t="str">
        <f>IF('Programmes (ENG)'!AN9="Supervisor to be confirmed", 'CWM &amp; Location'!$C$216, 'Programmes (ENG)'!AN9)</f>
        <v/>
      </c>
    </row>
    <row r="10" spans="1:40" ht="33.75" customHeight="1" x14ac:dyDescent="0.25">
      <c r="A10" s="3" t="str">
        <f>'Master List'!A10</f>
        <v>SFP-Res</v>
      </c>
      <c r="B10" s="3" t="str">
        <f>'Master List'!D10</f>
        <v>AFP/7A3/003c</v>
      </c>
      <c r="C10" s="3" t="str">
        <f>'Master List'!E10</f>
        <v>WAL/FP/003c</v>
      </c>
      <c r="D10" s="4">
        <f>'Programmes (ENG)'!D10</f>
        <v>1</v>
      </c>
      <c r="E10" s="9" t="str">
        <f>CONCATENATE("S1: ",J10,", ",N10,", ",R10,IF(V10="","",", "),IF(V10="","",V10),IF(V10="",""," ("),IF(V10="","",'Master List'!B10),IF(V10="","",")")," | S2: ",AA10,", ",AE10,", ",AI10,IF(AM10="","",", "),IF(AM10="","",AM10),IF(AM10="",""," ("),IF(AM10="","",'Master List'!C10),IF(AM10="","",")"))</f>
        <v>S1: Llawdriniaeth Gosmetig, Meddygaeth Fewnol Acíwt / Endocrinoleg a Diabetes Mellitus, Llawdriniaeth Gyffredinol / Llawdriniaeth Hepato-Pancreatico-Biliary, Ymchwil/Addysgu (SFP) | S2: Practis Cyffredinol, Meddygaeth Gyffredinol (Mewnol), Oncoleg Feddygol / Hematoleg</v>
      </c>
      <c r="F10" s="5" t="str">
        <f>VLOOKUP('Programmes (ENG)'!F10, 'CWM &amp; Location'!B:D, 2, FALSE)</f>
        <v>Bwrdd Iechyd Prifysgol Bae Abertawe</v>
      </c>
      <c r="G10" s="5" t="str">
        <f>IF('Programmes (ENG)'!G10="Supervisor to be confirmed", "Goruchwyliwr I'w Gadarnhau", 'Programmes (ENG)'!G10)</f>
        <v>Professsor Iain Whitaker</v>
      </c>
      <c r="H10" s="3" t="str">
        <f>VLOOKUP('Programmes (ENG)'!H10, 'CWM &amp; Location'!B:D, 2, FALSE)</f>
        <v>Ysbyty Treforys</v>
      </c>
      <c r="I10" s="3" t="str">
        <f>VLOOKUP('Programmes (ENG)'!I10, 'CWM &amp; Location'!B:D, 2, FALSE)</f>
        <v>Abertawe</v>
      </c>
      <c r="J10" s="3" t="str">
        <f>IF('Master List'!K10="", VLOOKUP('Master List'!J10, 'CWM &amp; Location'!B:D, 2, FALSE), CONCATENATE(VLOOKUP('Master List'!J10, 'CWM &amp; Location'!B:D, 2, FALSE), " / ", VLOOKUP('Master List'!K10, 'CWM &amp; Location'!B:D, 2, FALSE)))</f>
        <v>Llawdriniaeth Gosmetig</v>
      </c>
      <c r="K10" s="3" t="str">
        <f>IF('Programmes (ENG)'!K10="Supervisor to be confirmed", "Goruchwyliwr I'w Gadarnhau", 'Programmes (ENG)'!K10)</f>
        <v>Professsor Iain Whitaker</v>
      </c>
      <c r="L10" s="3" t="str">
        <f>VLOOKUP('Programmes (ENG)'!L10, 'CWM &amp; Location'!B:D, 2, FALSE)</f>
        <v>Ysbyty Treforys</v>
      </c>
      <c r="M10" s="3" t="str">
        <f>VLOOKUP('Programmes (ENG)'!M10, 'CWM &amp; Location'!B:D, 2, FALSE)</f>
        <v>Abertawe</v>
      </c>
      <c r="N10" s="3" t="str">
        <f>IF('Master List'!Q10="", VLOOKUP('Master List'!P10, 'CWM &amp; Location'!B:D, 2, FALSE), CONCATENATE(VLOOKUP('Master List'!P10, 'CWM &amp; Location'!B:D, 2, FALSE), " / ", VLOOKUP('Master List'!Q10, 'CWM &amp; Location'!B:D, 2, FALSE)))</f>
        <v>Meddygaeth Fewnol Acíwt / Endocrinoleg a Diabetes Mellitus</v>
      </c>
      <c r="O10" s="3" t="str">
        <f>IF('Programmes (ENG)'!O10="Supervisor to be confirmed", "Goruchwyliwr I'w Gadarnhau", 'Programmes (ENG)'!O10)</f>
        <v>Professor Jeffrey Stephens</v>
      </c>
      <c r="P10" s="3" t="str">
        <f>VLOOKUP('Programmes (ENG)'!P10, 'CWM &amp; Location'!B:D, 2, FALSE)</f>
        <v>Ysbyty Treforys</v>
      </c>
      <c r="Q10" s="3" t="str">
        <f>VLOOKUP('Programmes (ENG)'!Q10, 'CWM &amp; Location'!B:D, 2, FALSE)</f>
        <v>Abertawe</v>
      </c>
      <c r="R10" s="3" t="str">
        <f>IF('Master List'!W10="", VLOOKUP('Master List'!V10, 'CWM &amp; Location'!B:D, 2, FALSE), CONCATENATE(VLOOKUP('Master List'!V10, 'CWM &amp; Location'!B:D, 2, FALSE), " / ", VLOOKUP('Master List'!W10, 'CWM &amp; Location'!B:D, 2, FALSE)))</f>
        <v>Llawdriniaeth Gyffredinol / Llawdriniaeth Hepato-Pancreatico-Biliary</v>
      </c>
      <c r="S10" s="3" t="str">
        <f>IF('Programmes (ENG)'!S10="Supervisor to be confirmed", "Goruchwyliwr I'w Gadarnhau", 'Programmes (ENG)'!S10)</f>
        <v>Professor Bilal Al-Sarireh</v>
      </c>
      <c r="T10" s="5" t="str">
        <f>IF('Master List'!AA10="", "", VLOOKUP('Programmes (ENG)'!T10, 'CWM &amp; Location'!B:D, 2, FALSE))</f>
        <v>Ysbyty Treforys</v>
      </c>
      <c r="U10" s="5" t="str">
        <f>IF(T10="", "", VLOOKUP('Programmes (ENG)'!U10, 'CWM &amp; Location'!B:D, 2, FALSE))</f>
        <v>Abertawe</v>
      </c>
      <c r="V10" s="5" t="str">
        <f>IF('Programmes (ENG)'!V10="", "", VLOOKUP('Programmes (ENG)'!V10, 'CWM &amp; Location'!B:D, 2, FALSE))</f>
        <v>Ymchwil/Addysgu</v>
      </c>
      <c r="W10" s="5" t="str">
        <f>IF('Programmes (ENG)'!W10="", "", IF('Programmes (ENG)'!W10="Supervisor to be confirmed", 'CWM &amp; Location'!$C$216, 'Programmes (ENG)'!W10))</f>
        <v>Goruchwyliwr I'w Gadarnhau</v>
      </c>
      <c r="X10" s="5" t="str">
        <f>IF('Programmes (ENG)'!X10="Supervisor to be confirmed", "Goruchwyliwr I'w Gadarnhau", 'Programmes (ENG)'!X10)</f>
        <v>Dr Kirstie Truman</v>
      </c>
      <c r="Y10" s="3" t="str">
        <f>VLOOKUP('Programmes (ENG)'!Y10, 'CWM &amp; Location'!B:D, 2, FALSE)</f>
        <v>St Thomas Surgery (Abertawe)</v>
      </c>
      <c r="Z10" s="3" t="str">
        <f>VLOOKUP('Programmes (ENG)'!Z10, 'CWM &amp; Location'!B:D, 2, FALSE)</f>
        <v>Abertawe</v>
      </c>
      <c r="AA10" s="3" t="str">
        <f>IF('Master List'!AK10="", VLOOKUP('Master List'!AJ10, 'CWM &amp; Location'!B:D, 2, FALSE), CONCATENATE(VLOOKUP('Master List'!AJ10, 'CWM &amp; Location'!B:D, 2, FALSE), " / ", VLOOKUP('Master List'!AK10, 'CWM &amp; Location'!B:D, 2, FALSE)))</f>
        <v>Practis Cyffredinol</v>
      </c>
      <c r="AB10" s="3" t="str">
        <f>IF('Programmes (ENG)'!AB10="Supervisor to be confirmed", 'CWM &amp; Location'!$C$216, 'Programmes (ENG)'!AB10)</f>
        <v>Dr Kirstie Truman</v>
      </c>
      <c r="AC10" s="3" t="str">
        <f>VLOOKUP('Programmes (ENG)'!AC10, 'CWM &amp; Location'!B:D, 2, FALSE)</f>
        <v>Ysbyty Castell Nedd Port Talbot</v>
      </c>
      <c r="AD10" s="5" t="str">
        <f>VLOOKUP('Programmes (ENG)'!AD10, 'CWM &amp; Location'!B:D, 2, FALSE)</f>
        <v>Port Talbot</v>
      </c>
      <c r="AE10" s="3" t="str">
        <f>IF('Master List'!AQ10="", VLOOKUP('Master List'!AP10, 'CWM &amp; Location'!B:D, 2, FALSE), CONCATENATE(VLOOKUP('Master List'!AP10, 'CWM &amp; Location'!B:D, 2, FALSE), " / ", VLOOKUP('Master List'!AQ10, 'CWM &amp; Location'!B:D, 2, FALSE)))</f>
        <v>Meddygaeth Gyffredinol (Mewnol)</v>
      </c>
      <c r="AF10" s="3" t="str">
        <f>IF('Programmes (ENG)'!AF10="Supervisor to be confirmed", 'CWM &amp; Location'!$C$216, 'Programmes (ENG)'!AF10)</f>
        <v>Dr Angelika Plakantonaki</v>
      </c>
      <c r="AG10" s="3" t="str">
        <f>VLOOKUP('Programmes (ENG)'!AG10, 'CWM &amp; Location'!B:D, 2, FALSE)</f>
        <v>Ysbyty Singleton</v>
      </c>
      <c r="AH10" s="3" t="str">
        <f>VLOOKUP('Programmes (ENG)'!AH10, 'CWM &amp; Location'!B:D, 2, FALSE)</f>
        <v>Abertawe</v>
      </c>
      <c r="AI10" s="3" t="str">
        <f>IF('Master List'!AW10="", VLOOKUP('Master List'!AV10, 'CWM &amp; Location'!B:D, 2, FALSE), CONCATENATE(VLOOKUP('Master List'!AV10, 'CWM &amp; Location'!B:D, 2, FALSE), " / ", VLOOKUP('Master List'!AW10, 'CWM &amp; Location'!B:D, 2, FALSE)))</f>
        <v>Oncoleg Feddygol / Hematoleg</v>
      </c>
      <c r="AJ10" s="3" t="str">
        <f>IF('Programmes (ENG)'!AJ10="Supervisor to be confirmed", 'CWM &amp; Location'!$C$216, 'Programmes (ENG)'!AJ10)</f>
        <v>Dr Kath Rowley</v>
      </c>
      <c r="AK10" s="5" t="str">
        <f>IF('Programmes (ENG)'!AK10="","",VLOOKUP('Programmes (ENG)'!AK10,'CWM &amp; Location'!B:D,2,FALSE))</f>
        <v/>
      </c>
      <c r="AL10" s="5" t="str">
        <f>IF('Programmes (ENG)'!AL10="", "", VLOOKUP('Programmes (ENG)'!AL10, 'CWM &amp; Location'!B:D, 2, FALSE))</f>
        <v/>
      </c>
      <c r="AM10" s="5" t="str">
        <f>IF('Programmes (ENG)'!AM10="","",VLOOKUP('Programmes (ENG)'!AM10,'CWM &amp; Location'!B:D,2,FALSE))</f>
        <v/>
      </c>
      <c r="AN10" s="5" t="str">
        <f>IF('Programmes (ENG)'!AN10="Supervisor to be confirmed", 'CWM &amp; Location'!$C$216, 'Programmes (ENG)'!AN10)</f>
        <v/>
      </c>
    </row>
    <row r="11" spans="1:40" ht="33.75" customHeight="1" x14ac:dyDescent="0.25">
      <c r="A11" s="3" t="str">
        <f>'Master List'!A11</f>
        <v>SFP-Res</v>
      </c>
      <c r="B11" s="3" t="str">
        <f>'Master List'!D11</f>
        <v>AFP/7A1E/004a</v>
      </c>
      <c r="C11" s="3" t="str">
        <f>'Master List'!E11</f>
        <v>WAL/FP/004a</v>
      </c>
      <c r="D11" s="4">
        <f>'Programmes (ENG)'!D11</f>
        <v>1</v>
      </c>
      <c r="E11" s="9" t="str">
        <f>CONCATENATE("S1: ",J11,", ",N11,", ",R11,IF(V11="","",", "),IF(V11="","",V11),IF(V11="",""," ("),IF(V11="","",'Master List'!B11),IF(V11="","",")")," | S2: ",AA11,", ",AE11,", ",AI11,IF(AM11="","",", "),IF(AM11="","",AM11),IF(AM11="",""," ("),IF(AM11="","",'Master List'!C11),IF(AM11="","",")"))</f>
        <v>S1: Wroleg, Llawdriniaeth Gyffredinol / Llawdriniaeth ar y Fron, Meddygaeth Gyffredinol (Mewnol) / Gastroenteroleg &amp; Hepatoleg, Ymchwil (SFP) | S2: Pediatreg, Seiciatreg Gyffredinol / Seiciatreg Cymunedol, Practis Cyffredinol</v>
      </c>
      <c r="F11" s="5" t="str">
        <f>VLOOKUP('Programmes (ENG)'!F11, 'CWM &amp; Location'!B:D, 2, FALSE)</f>
        <v>Bwrdd Iechyd Prifysgol Betsi Cadwaladr</v>
      </c>
      <c r="G11" s="5" t="str">
        <f>IF('Programmes (ENG)'!G11="Supervisor to be confirmed", "Goruchwyliwr I'w Gadarnhau", 'Programmes (ENG)'!G11)</f>
        <v>Mr Iqbal Shergill</v>
      </c>
      <c r="H11" s="3" t="str">
        <f>VLOOKUP('Programmes (ENG)'!H11, 'CWM &amp; Location'!B:D, 2, FALSE)</f>
        <v>Ysbyty Wrexham Maelor</v>
      </c>
      <c r="I11" s="3" t="str">
        <f>VLOOKUP('Programmes (ENG)'!I11, 'CWM &amp; Location'!B:D, 2, FALSE)</f>
        <v>Wrecsam</v>
      </c>
      <c r="J11" s="3" t="str">
        <f>IF('Master List'!K11="", VLOOKUP('Master List'!J11, 'CWM &amp; Location'!B:D, 2, FALSE), CONCATENATE(VLOOKUP('Master List'!J11, 'CWM &amp; Location'!B:D, 2, FALSE), " / ", VLOOKUP('Master List'!K11, 'CWM &amp; Location'!B:D, 2, FALSE)))</f>
        <v>Wroleg</v>
      </c>
      <c r="K11" s="3" t="str">
        <f>IF('Programmes (ENG)'!K11="Supervisor to be confirmed", "Goruchwyliwr I'w Gadarnhau", 'Programmes (ENG)'!K11)</f>
        <v>Mr Iqbal Shergill</v>
      </c>
      <c r="L11" s="3" t="str">
        <f>VLOOKUP('Programmes (ENG)'!L11, 'CWM &amp; Location'!B:D, 2, FALSE)</f>
        <v>Ysbyty Wrexham Maelor</v>
      </c>
      <c r="M11" s="3" t="str">
        <f>VLOOKUP('Programmes (ENG)'!M11, 'CWM &amp; Location'!B:D, 2, FALSE)</f>
        <v>Wrecsam</v>
      </c>
      <c r="N11" s="3" t="str">
        <f>IF('Master List'!Q11="", VLOOKUP('Master List'!P11, 'CWM &amp; Location'!B:D, 2, FALSE), CONCATENATE(VLOOKUP('Master List'!P11, 'CWM &amp; Location'!B:D, 2, FALSE), " / ", VLOOKUP('Master List'!Q11, 'CWM &amp; Location'!B:D, 2, FALSE)))</f>
        <v>Llawdriniaeth Gyffredinol / Llawdriniaeth ar y Fron</v>
      </c>
      <c r="O11" s="3" t="str">
        <f>IF('Programmes (ENG)'!O11="Supervisor to be confirmed", "Goruchwyliwr I'w Gadarnhau", 'Programmes (ENG)'!O11)</f>
        <v>Mr Tim Gate</v>
      </c>
      <c r="P11" s="3" t="str">
        <f>VLOOKUP('Programmes (ENG)'!P11, 'CWM &amp; Location'!B:D, 2, FALSE)</f>
        <v>Ysbyty Wrexham Maelor</v>
      </c>
      <c r="Q11" s="3" t="str">
        <f>VLOOKUP('Programmes (ENG)'!Q11, 'CWM &amp; Location'!B:D, 2, FALSE)</f>
        <v>Wrecsam</v>
      </c>
      <c r="R11" s="3" t="str">
        <f>IF('Master List'!W11="", VLOOKUP('Master List'!V11, 'CWM &amp; Location'!B:D, 2, FALSE), CONCATENATE(VLOOKUP('Master List'!V11, 'CWM &amp; Location'!B:D, 2, FALSE), " / ", VLOOKUP('Master List'!W11, 'CWM &amp; Location'!B:D, 2, FALSE)))</f>
        <v>Meddygaeth Gyffredinol (Mewnol) / Gastroenteroleg &amp; Hepatoleg</v>
      </c>
      <c r="S11" s="3" t="str">
        <f>IF('Programmes (ENG)'!S11="Supervisor to be confirmed", "Goruchwyliwr I'w Gadarnhau", 'Programmes (ENG)'!S11)</f>
        <v>Dr Thiriloganathan Mathialahan</v>
      </c>
      <c r="T11" s="5" t="str">
        <f>IF('Master List'!AA11="", "", VLOOKUP('Programmes (ENG)'!T11, 'CWM &amp; Location'!B:D, 2, FALSE))</f>
        <v>Ysbyty Wrexham Maelor</v>
      </c>
      <c r="U11" s="5" t="str">
        <f>IF(T11="", "", VLOOKUP('Programmes (ENG)'!U11, 'CWM &amp; Location'!B:D, 2, FALSE))</f>
        <v>Wrecsam</v>
      </c>
      <c r="V11" s="5" t="str">
        <f>IF('Programmes (ENG)'!V11="", "", VLOOKUP('Programmes (ENG)'!V11, 'CWM &amp; Location'!B:D, 2, FALSE))</f>
        <v>Ymchwil</v>
      </c>
      <c r="W11" s="5" t="str">
        <f>IF('Programmes (ENG)'!W11="", "", IF('Programmes (ENG)'!W11="Supervisor to be confirmed", 'CWM &amp; Location'!$C$216, 'Programmes (ENG)'!W11))</f>
        <v>Mr Iqbal Shergill</v>
      </c>
      <c r="X11" s="5" t="str">
        <f>IF('Programmes (ENG)'!X11="Supervisor to be confirmed", "Goruchwyliwr I'w Gadarnhau", 'Programmes (ENG)'!X11)</f>
        <v>Dr Artur Abelian</v>
      </c>
      <c r="Y11" s="3" t="str">
        <f>VLOOKUP('Programmes (ENG)'!Y11, 'CWM &amp; Location'!B:D, 2, FALSE)</f>
        <v>Ysbyty Wrexham Maelor</v>
      </c>
      <c r="Z11" s="3" t="str">
        <f>VLOOKUP('Programmes (ENG)'!Z11, 'CWM &amp; Location'!B:D, 2, FALSE)</f>
        <v>Wrecsam</v>
      </c>
      <c r="AA11" s="3" t="str">
        <f>IF('Master List'!AK11="", VLOOKUP('Master List'!AJ11, 'CWM &amp; Location'!B:D, 2, FALSE), CONCATENATE(VLOOKUP('Master List'!AJ11, 'CWM &amp; Location'!B:D, 2, FALSE), " / ", VLOOKUP('Master List'!AK11, 'CWM &amp; Location'!B:D, 2, FALSE)))</f>
        <v>Pediatreg</v>
      </c>
      <c r="AB11" s="3" t="str">
        <f>IF('Programmes (ENG)'!AB11="Supervisor to be confirmed", 'CWM &amp; Location'!$C$216, 'Programmes (ENG)'!AB11)</f>
        <v>Dr Artur Abelian</v>
      </c>
      <c r="AC11" s="3" t="str">
        <f>VLOOKUP('Programmes (ENG)'!AC11, 'CWM &amp; Location'!B:D, 2, FALSE)</f>
        <v>Ysbyty Wrexham Maelor</v>
      </c>
      <c r="AD11" s="5" t="str">
        <f>VLOOKUP('Programmes (ENG)'!AD11, 'CWM &amp; Location'!B:D, 2, FALSE)</f>
        <v>Wrecsam</v>
      </c>
      <c r="AE11" s="3" t="str">
        <f>IF('Master List'!AQ11="", VLOOKUP('Master List'!AP11, 'CWM &amp; Location'!B:D, 2, FALSE), CONCATENATE(VLOOKUP('Master List'!AP11, 'CWM &amp; Location'!B:D, 2, FALSE), " / ", VLOOKUP('Master List'!AQ11, 'CWM &amp; Location'!B:D, 2, FALSE)))</f>
        <v>Seiciatreg Gyffredinol / Seiciatreg Cymunedol</v>
      </c>
      <c r="AF11" s="3" t="str">
        <f>IF('Programmes (ENG)'!AF11="Supervisor to be confirmed", 'CWM &amp; Location'!$C$216, 'Programmes (ENG)'!AF11)</f>
        <v>Dr Lucie Klenka</v>
      </c>
      <c r="AG11" s="3" t="str">
        <f>VLOOKUP('Programmes (ENG)'!AG11, 'CWM &amp; Location'!B:D, 2, FALSE)</f>
        <v>Bradley's Practice</v>
      </c>
      <c r="AH11" s="3" t="str">
        <f>VLOOKUP('Programmes (ENG)'!AH11, 'CWM &amp; Location'!B:D, 2, FALSE)</f>
        <v>Bwcle</v>
      </c>
      <c r="AI11" s="3" t="str">
        <f>IF('Master List'!AW11="", VLOOKUP('Master List'!AV11, 'CWM &amp; Location'!B:D, 2, FALSE), CONCATENATE(VLOOKUP('Master List'!AV11, 'CWM &amp; Location'!B:D, 2, FALSE), " / ", VLOOKUP('Master List'!AW11, 'CWM &amp; Location'!B:D, 2, FALSE)))</f>
        <v>Practis Cyffredinol</v>
      </c>
      <c r="AJ11" s="3" t="str">
        <f>IF('Programmes (ENG)'!AJ11="Supervisor to be confirmed", 'CWM &amp; Location'!$C$216, 'Programmes (ENG)'!AJ11)</f>
        <v>Dr Jim McGuigan</v>
      </c>
      <c r="AK11" s="5" t="str">
        <f>IF('Programmes (ENG)'!AK11="","",VLOOKUP('Programmes (ENG)'!AK11,'CWM &amp; Location'!B:D,2,FALSE))</f>
        <v/>
      </c>
      <c r="AL11" s="5" t="str">
        <f>IF('Programmes (ENG)'!AL11="", "", VLOOKUP('Programmes (ENG)'!AL11, 'CWM &amp; Location'!B:D, 2, FALSE))</f>
        <v/>
      </c>
      <c r="AM11" s="5" t="str">
        <f>IF('Programmes (ENG)'!AM11="","",VLOOKUP('Programmes (ENG)'!AM11,'CWM &amp; Location'!B:D,2,FALSE))</f>
        <v/>
      </c>
      <c r="AN11" s="5" t="str">
        <f>IF('Programmes (ENG)'!AN11="Supervisor to be confirmed", 'CWM &amp; Location'!$C$216, 'Programmes (ENG)'!AN11)</f>
        <v/>
      </c>
    </row>
    <row r="12" spans="1:40" ht="33.75" customHeight="1" x14ac:dyDescent="0.25">
      <c r="A12" s="3" t="str">
        <f>'Master List'!A12</f>
        <v>SFP-Res</v>
      </c>
      <c r="B12" s="3" t="str">
        <f>'Master List'!D12</f>
        <v>AFP/7A1E/004b</v>
      </c>
      <c r="C12" s="3" t="str">
        <f>'Master List'!E12</f>
        <v>WAL/FP/004b</v>
      </c>
      <c r="D12" s="4">
        <f>'Programmes (ENG)'!D12</f>
        <v>1</v>
      </c>
      <c r="E12" s="9" t="str">
        <f>CONCATENATE("S1: ",J12,", ",N12,", ",R12,IF(V12="","",", "),IF(V12="","",V12),IF(V12="",""," ("),IF(V12="","",'Master List'!B12),IF(V12="","",")")," | S2: ",AA12,", ",AE12,", ",AI12,IF(AM12="","",", "),IF(AM12="","",AM12),IF(AM12="",""," ("),IF(AM12="","",'Master List'!C12),IF(AM12="","",")"))</f>
        <v>S1: Meddygaeth Gyffredinol (Mewnol) / Gastroenteroleg &amp; Hepatoleg, Wroleg, Llawdriniaeth Gyffredinol / Llawdriniaeth ar y Fron, Ymchwil (SFP) | S2: Practis Cyffredinol, Pediatreg, Seiciatreg Gyffredinol / Seiciatreg Cymunedol</v>
      </c>
      <c r="F12" s="5" t="str">
        <f>VLOOKUP('Programmes (ENG)'!F12, 'CWM &amp; Location'!B:D, 2, FALSE)</f>
        <v>Bwrdd Iechyd Prifysgol Betsi Cadwaladr</v>
      </c>
      <c r="G12" s="5" t="str">
        <f>IF('Programmes (ENG)'!G12="Supervisor to be confirmed", "Goruchwyliwr I'w Gadarnhau", 'Programmes (ENG)'!G12)</f>
        <v>Dr Thiriloganathan Mathialahan</v>
      </c>
      <c r="H12" s="3" t="str">
        <f>VLOOKUP('Programmes (ENG)'!H12, 'CWM &amp; Location'!B:D, 2, FALSE)</f>
        <v>Ysbyty Wrexham Maelor</v>
      </c>
      <c r="I12" s="3" t="str">
        <f>VLOOKUP('Programmes (ENG)'!I12, 'CWM &amp; Location'!B:D, 2, FALSE)</f>
        <v>Wrecsam</v>
      </c>
      <c r="J12" s="3" t="str">
        <f>IF('Master List'!K12="", VLOOKUP('Master List'!J12, 'CWM &amp; Location'!B:D, 2, FALSE), CONCATENATE(VLOOKUP('Master List'!J12, 'CWM &amp; Location'!B:D, 2, FALSE), " / ", VLOOKUP('Master List'!K12, 'CWM &amp; Location'!B:D, 2, FALSE)))</f>
        <v>Meddygaeth Gyffredinol (Mewnol) / Gastroenteroleg &amp; Hepatoleg</v>
      </c>
      <c r="K12" s="3" t="str">
        <f>IF('Programmes (ENG)'!K12="Supervisor to be confirmed", "Goruchwyliwr I'w Gadarnhau", 'Programmes (ENG)'!K12)</f>
        <v>Dr Thiriloganathan Mathialahan</v>
      </c>
      <c r="L12" s="3" t="str">
        <f>VLOOKUP('Programmes (ENG)'!L12, 'CWM &amp; Location'!B:D, 2, FALSE)</f>
        <v>Ysbyty Wrexham Maelor</v>
      </c>
      <c r="M12" s="3" t="str">
        <f>VLOOKUP('Programmes (ENG)'!M12, 'CWM &amp; Location'!B:D, 2, FALSE)</f>
        <v>Wrecsam</v>
      </c>
      <c r="N12" s="3" t="str">
        <f>IF('Master List'!Q12="", VLOOKUP('Master List'!P12, 'CWM &amp; Location'!B:D, 2, FALSE), CONCATENATE(VLOOKUP('Master List'!P12, 'CWM &amp; Location'!B:D, 2, FALSE), " / ", VLOOKUP('Master List'!Q12, 'CWM &amp; Location'!B:D, 2, FALSE)))</f>
        <v>Wroleg</v>
      </c>
      <c r="O12" s="3" t="str">
        <f>IF('Programmes (ENG)'!O12="Supervisor to be confirmed", "Goruchwyliwr I'w Gadarnhau", 'Programmes (ENG)'!O12)</f>
        <v>Mr Iqbal Shergill</v>
      </c>
      <c r="P12" s="3" t="str">
        <f>VLOOKUP('Programmes (ENG)'!P12, 'CWM &amp; Location'!B:D, 2, FALSE)</f>
        <v>Ysbyty Wrexham Maelor</v>
      </c>
      <c r="Q12" s="3" t="str">
        <f>VLOOKUP('Programmes (ENG)'!Q12, 'CWM &amp; Location'!B:D, 2, FALSE)</f>
        <v>Wrecsam</v>
      </c>
      <c r="R12" s="3" t="str">
        <f>IF('Master List'!W12="", VLOOKUP('Master List'!V12, 'CWM &amp; Location'!B:D, 2, FALSE), CONCATENATE(VLOOKUP('Master List'!V12, 'CWM &amp; Location'!B:D, 2, FALSE), " / ", VLOOKUP('Master List'!W12, 'CWM &amp; Location'!B:D, 2, FALSE)))</f>
        <v>Llawdriniaeth Gyffredinol / Llawdriniaeth ar y Fron</v>
      </c>
      <c r="S12" s="3" t="str">
        <f>IF('Programmes (ENG)'!S12="Supervisor to be confirmed", "Goruchwyliwr I'w Gadarnhau", 'Programmes (ENG)'!S12)</f>
        <v>Mr Tim Gate</v>
      </c>
      <c r="T12" s="5" t="str">
        <f>IF('Master List'!AA12="", "", VLOOKUP('Programmes (ENG)'!T12, 'CWM &amp; Location'!B:D, 2, FALSE))</f>
        <v>Ysbyty Wrexham Maelor</v>
      </c>
      <c r="U12" s="5" t="str">
        <f>IF(T12="", "", VLOOKUP('Programmes (ENG)'!U12, 'CWM &amp; Location'!B:D, 2, FALSE))</f>
        <v>Wrecsam</v>
      </c>
      <c r="V12" s="5" t="str">
        <f>IF('Programmes (ENG)'!V12="", "", VLOOKUP('Programmes (ENG)'!V12, 'CWM &amp; Location'!B:D, 2, FALSE))</f>
        <v>Ymchwil</v>
      </c>
      <c r="W12" s="5" t="str">
        <f>IF('Programmes (ENG)'!W12="", "", IF('Programmes (ENG)'!W12="Supervisor to be confirmed", 'CWM &amp; Location'!$C$216, 'Programmes (ENG)'!W12))</f>
        <v>Mr Iqbal Shergill</v>
      </c>
      <c r="X12" s="5" t="str">
        <f>IF('Programmes (ENG)'!X12="Supervisor to be confirmed", "Goruchwyliwr I'w Gadarnhau", 'Programmes (ENG)'!X12)</f>
        <v>Dr Jim McGuigan</v>
      </c>
      <c r="Y12" s="3" t="str">
        <f>VLOOKUP('Programmes (ENG)'!Y12, 'CWM &amp; Location'!B:D, 2, FALSE)</f>
        <v>Bradley's Practice</v>
      </c>
      <c r="Z12" s="3" t="str">
        <f>VLOOKUP('Programmes (ENG)'!Z12, 'CWM &amp; Location'!B:D, 2, FALSE)</f>
        <v>Bwcle</v>
      </c>
      <c r="AA12" s="3" t="str">
        <f>IF('Master List'!AK12="", VLOOKUP('Master List'!AJ12, 'CWM &amp; Location'!B:D, 2, FALSE), CONCATENATE(VLOOKUP('Master List'!AJ12, 'CWM &amp; Location'!B:D, 2, FALSE), " / ", VLOOKUP('Master List'!AK12, 'CWM &amp; Location'!B:D, 2, FALSE)))</f>
        <v>Practis Cyffredinol</v>
      </c>
      <c r="AB12" s="3" t="str">
        <f>IF('Programmes (ENG)'!AB12="Supervisor to be confirmed", 'CWM &amp; Location'!$C$216, 'Programmes (ENG)'!AB12)</f>
        <v>Dr Jim McGuigan</v>
      </c>
      <c r="AC12" s="3" t="str">
        <f>VLOOKUP('Programmes (ENG)'!AC12, 'CWM &amp; Location'!B:D, 2, FALSE)</f>
        <v>Ysbyty Wrexham Maelor</v>
      </c>
      <c r="AD12" s="5" t="str">
        <f>VLOOKUP('Programmes (ENG)'!AD12, 'CWM &amp; Location'!B:D, 2, FALSE)</f>
        <v>Wrecsam</v>
      </c>
      <c r="AE12" s="3" t="str">
        <f>IF('Master List'!AQ12="", VLOOKUP('Master List'!AP12, 'CWM &amp; Location'!B:D, 2, FALSE), CONCATENATE(VLOOKUP('Master List'!AP12, 'CWM &amp; Location'!B:D, 2, FALSE), " / ", VLOOKUP('Master List'!AQ12, 'CWM &amp; Location'!B:D, 2, FALSE)))</f>
        <v>Pediatreg</v>
      </c>
      <c r="AF12" s="3" t="str">
        <f>IF('Programmes (ENG)'!AF12="Supervisor to be confirmed", 'CWM &amp; Location'!$C$216, 'Programmes (ENG)'!AF12)</f>
        <v>Dr Artur Abelian</v>
      </c>
      <c r="AG12" s="3" t="str">
        <f>VLOOKUP('Programmes (ENG)'!AG12, 'CWM &amp; Location'!B:D, 2, FALSE)</f>
        <v>Ysbyty Wrexham Maelor</v>
      </c>
      <c r="AH12" s="3" t="str">
        <f>VLOOKUP('Programmes (ENG)'!AH12, 'CWM &amp; Location'!B:D, 2, FALSE)</f>
        <v>Wrecsam</v>
      </c>
      <c r="AI12" s="3" t="str">
        <f>IF('Master List'!AW12="", VLOOKUP('Master List'!AV12, 'CWM &amp; Location'!B:D, 2, FALSE), CONCATENATE(VLOOKUP('Master List'!AV12, 'CWM &amp; Location'!B:D, 2, FALSE), " / ", VLOOKUP('Master List'!AW12, 'CWM &amp; Location'!B:D, 2, FALSE)))</f>
        <v>Seiciatreg Gyffredinol / Seiciatreg Cymunedol</v>
      </c>
      <c r="AJ12" s="3" t="str">
        <f>IF('Programmes (ENG)'!AJ12="Supervisor to be confirmed", 'CWM &amp; Location'!$C$216, 'Programmes (ENG)'!AJ12)</f>
        <v>Dr Lucie Klenka</v>
      </c>
      <c r="AK12" s="5" t="str">
        <f>IF('Programmes (ENG)'!AK12="","",VLOOKUP('Programmes (ENG)'!AK12,'CWM &amp; Location'!B:D,2,FALSE))</f>
        <v/>
      </c>
      <c r="AL12" s="5" t="str">
        <f>IF('Programmes (ENG)'!AL12="", "", VLOOKUP('Programmes (ENG)'!AL12, 'CWM &amp; Location'!B:D, 2, FALSE))</f>
        <v/>
      </c>
      <c r="AM12" s="5" t="str">
        <f>IF('Programmes (ENG)'!AM12="","",VLOOKUP('Programmes (ENG)'!AM12,'CWM &amp; Location'!B:D,2,FALSE))</f>
        <v/>
      </c>
      <c r="AN12" s="5" t="str">
        <f>IF('Programmes (ENG)'!AN12="Supervisor to be confirmed", 'CWM &amp; Location'!$C$216, 'Programmes (ENG)'!AN12)</f>
        <v/>
      </c>
    </row>
    <row r="13" spans="1:40" ht="33.75" customHeight="1" x14ac:dyDescent="0.25">
      <c r="A13" s="3" t="str">
        <f>'Master List'!A13</f>
        <v>SFP-Res</v>
      </c>
      <c r="B13" s="3" t="str">
        <f>'Master List'!D13</f>
        <v>AFP/7A1E/004c</v>
      </c>
      <c r="C13" s="3" t="str">
        <f>'Master List'!E13</f>
        <v>WAL/FP/004c</v>
      </c>
      <c r="D13" s="4">
        <f>'Programmes (ENG)'!D13</f>
        <v>1</v>
      </c>
      <c r="E13" s="9" t="str">
        <f>CONCATENATE("S1: ",J13,", ",N13,", ",R13,IF(V13="","",", "),IF(V13="","",V13),IF(V13="",""," ("),IF(V13="","",'Master List'!B13),IF(V13="","",")")," | S2: ",AA13,", ",AE13,", ",AI13,IF(AM13="","",", "),IF(AM13="","",AM13),IF(AM13="",""," ("),IF(AM13="","",'Master List'!C13),IF(AM13="","",")"))</f>
        <v>S1: Llawdriniaeth Gyffredinol / Llawdriniaeth ar y Fron, Meddygaeth Gyffredinol (Mewnol) / Gastroenteroleg &amp; Hepatoleg, Wroleg, Ymchwil (SFP) | S2: Seiciatreg Gyffredinol / Seiciatreg Cymunedol, Practis Cyffredinol, Pediatreg</v>
      </c>
      <c r="F13" s="5" t="str">
        <f>VLOOKUP('Programmes (ENG)'!F13, 'CWM &amp; Location'!B:D, 2, FALSE)</f>
        <v>Bwrdd Iechyd Prifysgol Betsi Cadwaladr</v>
      </c>
      <c r="G13" s="5" t="str">
        <f>IF('Programmes (ENG)'!G13="Supervisor to be confirmed", "Goruchwyliwr I'w Gadarnhau", 'Programmes (ENG)'!G13)</f>
        <v>Mr Tim Gate</v>
      </c>
      <c r="H13" s="3" t="str">
        <f>VLOOKUP('Programmes (ENG)'!H13, 'CWM &amp; Location'!B:D, 2, FALSE)</f>
        <v>Ysbyty Wrexham Maelor</v>
      </c>
      <c r="I13" s="3" t="str">
        <f>VLOOKUP('Programmes (ENG)'!I13, 'CWM &amp; Location'!B:D, 2, FALSE)</f>
        <v>Wrecsam</v>
      </c>
      <c r="J13" s="3" t="str">
        <f>IF('Master List'!K13="", VLOOKUP('Master List'!J13, 'CWM &amp; Location'!B:D, 2, FALSE), CONCATENATE(VLOOKUP('Master List'!J13, 'CWM &amp; Location'!B:D, 2, FALSE), " / ", VLOOKUP('Master List'!K13, 'CWM &amp; Location'!B:D, 2, FALSE)))</f>
        <v>Llawdriniaeth Gyffredinol / Llawdriniaeth ar y Fron</v>
      </c>
      <c r="K13" s="3" t="str">
        <f>IF('Programmes (ENG)'!K13="Supervisor to be confirmed", "Goruchwyliwr I'w Gadarnhau", 'Programmes (ENG)'!K13)</f>
        <v>Mr Tim Gate</v>
      </c>
      <c r="L13" s="3" t="str">
        <f>VLOOKUP('Programmes (ENG)'!L13, 'CWM &amp; Location'!B:D, 2, FALSE)</f>
        <v>Ysbyty Wrexham Maelor</v>
      </c>
      <c r="M13" s="3" t="str">
        <f>VLOOKUP('Programmes (ENG)'!M13, 'CWM &amp; Location'!B:D, 2, FALSE)</f>
        <v>Wrecsam</v>
      </c>
      <c r="N13" s="3" t="str">
        <f>IF('Master List'!Q13="", VLOOKUP('Master List'!P13, 'CWM &amp; Location'!B:D, 2, FALSE), CONCATENATE(VLOOKUP('Master List'!P13, 'CWM &amp; Location'!B:D, 2, FALSE), " / ", VLOOKUP('Master List'!Q13, 'CWM &amp; Location'!B:D, 2, FALSE)))</f>
        <v>Meddygaeth Gyffredinol (Mewnol) / Gastroenteroleg &amp; Hepatoleg</v>
      </c>
      <c r="O13" s="3" t="str">
        <f>IF('Programmes (ENG)'!O13="Supervisor to be confirmed", "Goruchwyliwr I'w Gadarnhau", 'Programmes (ENG)'!O13)</f>
        <v>Dr Thiriloganathan Mathialahan</v>
      </c>
      <c r="P13" s="3" t="str">
        <f>VLOOKUP('Programmes (ENG)'!P13, 'CWM &amp; Location'!B:D, 2, FALSE)</f>
        <v>Ysbyty Wrexham Maelor</v>
      </c>
      <c r="Q13" s="3" t="str">
        <f>VLOOKUP('Programmes (ENG)'!Q13, 'CWM &amp; Location'!B:D, 2, FALSE)</f>
        <v>Wrecsam</v>
      </c>
      <c r="R13" s="3" t="str">
        <f>IF('Master List'!W13="", VLOOKUP('Master List'!V13, 'CWM &amp; Location'!B:D, 2, FALSE), CONCATENATE(VLOOKUP('Master List'!V13, 'CWM &amp; Location'!B:D, 2, FALSE), " / ", VLOOKUP('Master List'!W13, 'CWM &amp; Location'!B:D, 2, FALSE)))</f>
        <v>Wroleg</v>
      </c>
      <c r="S13" s="3" t="str">
        <f>IF('Programmes (ENG)'!S13="Supervisor to be confirmed", "Goruchwyliwr I'w Gadarnhau", 'Programmes (ENG)'!S13)</f>
        <v>Mr Iqbal Shergill</v>
      </c>
      <c r="T13" s="5" t="str">
        <f>IF('Master List'!AA13="", "", VLOOKUP('Programmes (ENG)'!T13, 'CWM &amp; Location'!B:D, 2, FALSE))</f>
        <v>Ysbyty Wrexham Maelor</v>
      </c>
      <c r="U13" s="5" t="str">
        <f>IF(T13="", "", VLOOKUP('Programmes (ENG)'!U13, 'CWM &amp; Location'!B:D, 2, FALSE))</f>
        <v>Wrecsam</v>
      </c>
      <c r="V13" s="5" t="str">
        <f>IF('Programmes (ENG)'!V13="", "", VLOOKUP('Programmes (ENG)'!V13, 'CWM &amp; Location'!B:D, 2, FALSE))</f>
        <v>Ymchwil</v>
      </c>
      <c r="W13" s="5" t="str">
        <f>IF('Programmes (ENG)'!W13="", "", IF('Programmes (ENG)'!W13="Supervisor to be confirmed", 'CWM &amp; Location'!$C$216, 'Programmes (ENG)'!W13))</f>
        <v>Mr Iqbal Shergill</v>
      </c>
      <c r="X13" s="5" t="str">
        <f>IF('Programmes (ENG)'!X13="Supervisor to be confirmed", "Goruchwyliwr I'w Gadarnhau", 'Programmes (ENG)'!X13)</f>
        <v>Dr Lucie Klenka</v>
      </c>
      <c r="Y13" s="3" t="str">
        <f>VLOOKUP('Programmes (ENG)'!Y13, 'CWM &amp; Location'!B:D, 2, FALSE)</f>
        <v>Ysbyty Wrexham Maelor</v>
      </c>
      <c r="Z13" s="3" t="str">
        <f>VLOOKUP('Programmes (ENG)'!Z13, 'CWM &amp; Location'!B:D, 2, FALSE)</f>
        <v>Wrecsam</v>
      </c>
      <c r="AA13" s="3" t="str">
        <f>IF('Master List'!AK13="", VLOOKUP('Master List'!AJ13, 'CWM &amp; Location'!B:D, 2, FALSE), CONCATENATE(VLOOKUP('Master List'!AJ13, 'CWM &amp; Location'!B:D, 2, FALSE), " / ", VLOOKUP('Master List'!AK13, 'CWM &amp; Location'!B:D, 2, FALSE)))</f>
        <v>Seiciatreg Gyffredinol / Seiciatreg Cymunedol</v>
      </c>
      <c r="AB13" s="3" t="str">
        <f>IF('Programmes (ENG)'!AB13="Supervisor to be confirmed", 'CWM &amp; Location'!$C$216, 'Programmes (ENG)'!AB13)</f>
        <v>Dr Lucie Klenka</v>
      </c>
      <c r="AC13" s="3" t="str">
        <f>VLOOKUP('Programmes (ENG)'!AC13, 'CWM &amp; Location'!B:D, 2, FALSE)</f>
        <v>Bradley's Practice</v>
      </c>
      <c r="AD13" s="5" t="str">
        <f>VLOOKUP('Programmes (ENG)'!AD13, 'CWM &amp; Location'!B:D, 2, FALSE)</f>
        <v>Bwcle</v>
      </c>
      <c r="AE13" s="3" t="str">
        <f>IF('Master List'!AQ13="", VLOOKUP('Master List'!AP13, 'CWM &amp; Location'!B:D, 2, FALSE), CONCATENATE(VLOOKUP('Master List'!AP13, 'CWM &amp; Location'!B:D, 2, FALSE), " / ", VLOOKUP('Master List'!AQ13, 'CWM &amp; Location'!B:D, 2, FALSE)))</f>
        <v>Practis Cyffredinol</v>
      </c>
      <c r="AF13" s="3" t="str">
        <f>IF('Programmes (ENG)'!AF13="Supervisor to be confirmed", 'CWM &amp; Location'!$C$216, 'Programmes (ENG)'!AF13)</f>
        <v>Dr Jim McGuigan</v>
      </c>
      <c r="AG13" s="3" t="str">
        <f>VLOOKUP('Programmes (ENG)'!AG13, 'CWM &amp; Location'!B:D, 2, FALSE)</f>
        <v>Ysbyty Wrexham Maelor</v>
      </c>
      <c r="AH13" s="3" t="str">
        <f>VLOOKUP('Programmes (ENG)'!AH13, 'CWM &amp; Location'!B:D, 2, FALSE)</f>
        <v>Wrecsam</v>
      </c>
      <c r="AI13" s="3" t="str">
        <f>IF('Master List'!AW13="", VLOOKUP('Master List'!AV13, 'CWM &amp; Location'!B:D, 2, FALSE), CONCATENATE(VLOOKUP('Master List'!AV13, 'CWM &amp; Location'!B:D, 2, FALSE), " / ", VLOOKUP('Master List'!AW13, 'CWM &amp; Location'!B:D, 2, FALSE)))</f>
        <v>Pediatreg</v>
      </c>
      <c r="AJ13" s="3" t="str">
        <f>IF('Programmes (ENG)'!AJ13="Supervisor to be confirmed", 'CWM &amp; Location'!$C$216, 'Programmes (ENG)'!AJ13)</f>
        <v>Dr Artur Abelian</v>
      </c>
      <c r="AK13" s="5" t="str">
        <f>IF('Programmes (ENG)'!AK13="","",VLOOKUP('Programmes (ENG)'!AK13,'CWM &amp; Location'!B:D,2,FALSE))</f>
        <v/>
      </c>
      <c r="AL13" s="5" t="str">
        <f>IF('Programmes (ENG)'!AL13="", "", VLOOKUP('Programmes (ENG)'!AL13, 'CWM &amp; Location'!B:D, 2, FALSE))</f>
        <v/>
      </c>
      <c r="AM13" s="5" t="str">
        <f>IF('Programmes (ENG)'!AM13="","",VLOOKUP('Programmes (ENG)'!AM13,'CWM &amp; Location'!B:D,2,FALSE))</f>
        <v/>
      </c>
      <c r="AN13" s="5" t="str">
        <f>IF('Programmes (ENG)'!AN13="Supervisor to be confirmed", 'CWM &amp; Location'!$C$216, 'Programmes (ENG)'!AN13)</f>
        <v/>
      </c>
    </row>
    <row r="14" spans="1:40" ht="33.75" customHeight="1" x14ac:dyDescent="0.25">
      <c r="A14" s="3" t="str">
        <f>'Master List'!A14</f>
        <v>SFP-Edu</v>
      </c>
      <c r="B14" s="3" t="str">
        <f>'Master List'!D14</f>
        <v>NFP/7A6/005a</v>
      </c>
      <c r="C14" s="3" t="str">
        <f>'Master List'!E14</f>
        <v>WAL/FP/005a</v>
      </c>
      <c r="D14" s="4">
        <f>'Programmes (ENG)'!D14</f>
        <v>1</v>
      </c>
      <c r="E14" s="9" t="str">
        <f>CONCATENATE("S1: ",J14,", ",N14,", ",R14,IF(V14="","",", "),IF(V14="","",V14),IF(V14="",""," ("),IF(V14="","",'Master List'!B14),IF(V14="","",")")," | S2: ",AA14,", ",AE14,", ",AI14,IF(AM14="","",", "),IF(AM14="","",AM14),IF(AM14="",""," ("),IF(AM14="","",'Master List'!C14),IF(AM14="","",")"))</f>
        <v>S1: Anestheteg / Meddygaeth Gofal Dwys, Llawdriniaeth Gyffredinol / Llawdriniaeth Gastroberfeddol Is, Meddygaeth Geriatreg | S2: Practis Cyffredinol, Meddygaeth Gyffredinol (Mewnol) / Meddygaeth Geriatreg &amp; Orthogeriatreg, Hematoleg, Addysgu Near Peer (SFP)</v>
      </c>
      <c r="F14" s="5" t="str">
        <f>VLOOKUP('Programmes (ENG)'!F14, 'CWM &amp; Location'!B:D, 2, FALSE)</f>
        <v>Bwrdd Iechyd Prifysgol Aneurin Bevan</v>
      </c>
      <c r="G14" s="5" t="str">
        <f>IF('Programmes (ENG)'!G14="Supervisor to be confirmed", "Goruchwyliwr I'w Gadarnhau", 'Programmes (ENG)'!G14)</f>
        <v>Dr Graeme Lilley</v>
      </c>
      <c r="H14" s="3" t="str">
        <f>VLOOKUP('Programmes (ENG)'!H14, 'CWM &amp; Location'!B:D, 2, FALSE)</f>
        <v>Ysbyty Prifysgol y Faenor</v>
      </c>
      <c r="I14" s="3" t="str">
        <f>VLOOKUP('Programmes (ENG)'!I14, 'CWM &amp; Location'!B:D, 2, FALSE)</f>
        <v>Cwmbrân</v>
      </c>
      <c r="J14" s="3" t="str">
        <f>IF('Master List'!K14="", VLOOKUP('Master List'!J14, 'CWM &amp; Location'!B:D, 2, FALSE), CONCATENATE(VLOOKUP('Master List'!J14, 'CWM &amp; Location'!B:D, 2, FALSE), " / ", VLOOKUP('Master List'!K14, 'CWM &amp; Location'!B:D, 2, FALSE)))</f>
        <v>Anestheteg / Meddygaeth Gofal Dwys</v>
      </c>
      <c r="K14" s="3" t="str">
        <f>IF('Programmes (ENG)'!K14="Supervisor to be confirmed", "Goruchwyliwr I'w Gadarnhau", 'Programmes (ENG)'!K14)</f>
        <v>Dr Graeme Lilley</v>
      </c>
      <c r="L14" s="3" t="str">
        <f>VLOOKUP('Programmes (ENG)'!L14, 'CWM &amp; Location'!B:D, 2, FALSE)</f>
        <v>Ysbyty Prifysgol y Faenor / Ysbyty Brenhinol Gwent</v>
      </c>
      <c r="M14" s="3" t="str">
        <f>VLOOKUP('Programmes (ENG)'!M14, 'CWM &amp; Location'!B:D, 2, FALSE)</f>
        <v>Cwmbrân / Casnewydd</v>
      </c>
      <c r="N14" s="3" t="str">
        <f>IF('Master List'!Q14="", VLOOKUP('Master List'!P14, 'CWM &amp; Location'!B:D, 2, FALSE), CONCATENATE(VLOOKUP('Master List'!P14, 'CWM &amp; Location'!B:D, 2, FALSE), " / ", VLOOKUP('Master List'!Q14, 'CWM &amp; Location'!B:D, 2, FALSE)))</f>
        <v>Llawdriniaeth Gyffredinol / Llawdriniaeth Gastroberfeddol Is</v>
      </c>
      <c r="O14" s="3" t="str">
        <f>IF('Programmes (ENG)'!O14="Supervisor to be confirmed", "Goruchwyliwr I'w Gadarnhau", 'Programmes (ENG)'!O14)</f>
        <v>Mr Ray Delicata</v>
      </c>
      <c r="P14" s="3" t="str">
        <f>VLOOKUP('Programmes (ENG)'!P14, 'CWM &amp; Location'!B:D, 2, FALSE)</f>
        <v>Ysbyty Neuadd Nevill</v>
      </c>
      <c r="Q14" s="3" t="str">
        <f>VLOOKUP('Programmes (ENG)'!Q14, 'CWM &amp; Location'!B:D, 2, FALSE)</f>
        <v>Y Fenni</v>
      </c>
      <c r="R14" s="3" t="str">
        <f>IF('Master List'!W14="", VLOOKUP('Master List'!V14, 'CWM &amp; Location'!B:D, 2, FALSE), CONCATENATE(VLOOKUP('Master List'!V14, 'CWM &amp; Location'!B:D, 2, FALSE), " / ", VLOOKUP('Master List'!W14, 'CWM &amp; Location'!B:D, 2, FALSE)))</f>
        <v>Meddygaeth Geriatreg</v>
      </c>
      <c r="S14" s="3" t="str">
        <f>IF('Programmes (ENG)'!S14="Supervisor to be confirmed", "Goruchwyliwr I'w Gadarnhau", 'Programmes (ENG)'!S14)</f>
        <v>Dr Katherine Barnes</v>
      </c>
      <c r="T14" s="5" t="str">
        <f>IF('Master List'!AA14="", "", VLOOKUP('Programmes (ENG)'!T14, 'CWM &amp; Location'!B:D, 2, FALSE))</f>
        <v/>
      </c>
      <c r="U14" s="5" t="str">
        <f>IF(T14="", "", VLOOKUP('Programmes (ENG)'!U14, 'CWM &amp; Location'!B:D, 2, FALSE))</f>
        <v/>
      </c>
      <c r="V14" s="5" t="str">
        <f>IF('Programmes (ENG)'!V14="", "", VLOOKUP('Programmes (ENG)'!V14, 'CWM &amp; Location'!B:D, 2, FALSE))</f>
        <v/>
      </c>
      <c r="W14" s="5" t="str">
        <f>IF('Programmes (ENG)'!W14="", "", IF('Programmes (ENG)'!W14="Supervisor to be confirmed", 'CWM &amp; Location'!$C$216, 'Programmes (ENG)'!W14))</f>
        <v/>
      </c>
      <c r="X14" s="5" t="str">
        <f>IF('Programmes (ENG)'!X14="Supervisor to be confirmed", "Goruchwyliwr I'w Gadarnhau", 'Programmes (ENG)'!X14)</f>
        <v>Dr Anna Phelps</v>
      </c>
      <c r="Y14" s="3" t="str">
        <f>VLOOKUP('Programmes (ENG)'!Y14, 'CWM &amp; Location'!B:D, 2, FALSE)</f>
        <v>Meddygfa Cwm Rhymni Practice</v>
      </c>
      <c r="Z14" s="3" t="str">
        <f>VLOOKUP('Programmes (ENG)'!Z14, 'CWM &amp; Location'!B:D, 2, FALSE)</f>
        <v>Tredegar Newydd</v>
      </c>
      <c r="AA14" s="3" t="str">
        <f>IF('Master List'!AK14="", VLOOKUP('Master List'!AJ14, 'CWM &amp; Location'!B:D, 2, FALSE), CONCATENATE(VLOOKUP('Master List'!AJ14, 'CWM &amp; Location'!B:D, 2, FALSE), " / ", VLOOKUP('Master List'!AK14, 'CWM &amp; Location'!B:D, 2, FALSE)))</f>
        <v>Practis Cyffredinol</v>
      </c>
      <c r="AB14" s="3" t="str">
        <f>IF('Programmes (ENG)'!AB14="Supervisor to be confirmed", 'CWM &amp; Location'!$C$216, 'Programmes (ENG)'!AB14)</f>
        <v>Dr Anna Phelps</v>
      </c>
      <c r="AC14" s="3" t="str">
        <f>VLOOKUP('Programmes (ENG)'!AC14, 'CWM &amp; Location'!B:D, 2, FALSE)</f>
        <v>Ysbyty Ystrad Fawr</v>
      </c>
      <c r="AD14" s="5" t="str">
        <f>VLOOKUP('Programmes (ENG)'!AD14, 'CWM &amp; Location'!B:D, 2, FALSE)</f>
        <v>Ystrad Mynach</v>
      </c>
      <c r="AE14" s="3" t="str">
        <f>IF('Master List'!AQ14="", VLOOKUP('Master List'!AP14, 'CWM &amp; Location'!B:D, 2, FALSE), CONCATENATE(VLOOKUP('Master List'!AP14, 'CWM &amp; Location'!B:D, 2, FALSE), " / ", VLOOKUP('Master List'!AQ14, 'CWM &amp; Location'!B:D, 2, FALSE)))</f>
        <v>Meddygaeth Gyffredinol (Mewnol) / Meddygaeth Geriatreg &amp; Orthogeriatreg</v>
      </c>
      <c r="AF14" s="3" t="str">
        <f>IF('Programmes (ENG)'!AF14="Supervisor to be confirmed", 'CWM &amp; Location'!$C$216, 'Programmes (ENG)'!AF14)</f>
        <v>Dr Inderpal Singh</v>
      </c>
      <c r="AG14" s="3" t="str">
        <f>VLOOKUP('Programmes (ENG)'!AG14, 'CWM &amp; Location'!B:D, 2, FALSE)</f>
        <v>Ysbyty Prifysgol y Faenor</v>
      </c>
      <c r="AH14" s="3" t="str">
        <f>VLOOKUP('Programmes (ENG)'!AH14, 'CWM &amp; Location'!B:D, 2, FALSE)</f>
        <v>Cwmbrân</v>
      </c>
      <c r="AI14" s="3" t="str">
        <f>IF('Master List'!AW14="", VLOOKUP('Master List'!AV14, 'CWM &amp; Location'!B:D, 2, FALSE), CONCATENATE(VLOOKUP('Master List'!AV14, 'CWM &amp; Location'!B:D, 2, FALSE), " / ", VLOOKUP('Master List'!AW14, 'CWM &amp; Location'!B:D, 2, FALSE)))</f>
        <v>Hematoleg</v>
      </c>
      <c r="AJ14" s="3" t="str">
        <f>IF('Programmes (ENG)'!AJ14="Supervisor to be confirmed", 'CWM &amp; Location'!$C$216, 'Programmes (ENG)'!AJ14)</f>
        <v>Dr Rachel Elliott</v>
      </c>
      <c r="AK14" s="5" t="str">
        <f>IF('Programmes (ENG)'!AK14="","",VLOOKUP('Programmes (ENG)'!AK14,'CWM &amp; Location'!B:D,2,FALSE))</f>
        <v>Meddygfa Cwm Rhymni Practice</v>
      </c>
      <c r="AL14" s="5" t="str">
        <f>IF('Programmes (ENG)'!AL14="", "", VLOOKUP('Programmes (ENG)'!AL14, 'CWM &amp; Location'!B:D, 2, FALSE))</f>
        <v>Tredegar Newydd</v>
      </c>
      <c r="AM14" s="5" t="str">
        <f>IF('Programmes (ENG)'!AM14="","",VLOOKUP('Programmes (ENG)'!AM14,'CWM &amp; Location'!B:D,2,FALSE))</f>
        <v>Addysgu Near Peer</v>
      </c>
      <c r="AN14" s="5" t="str">
        <f>IF('Programmes (ENG)'!AN14="Supervisor to be confirmed", 'CWM &amp; Location'!$C$216, 'Programmes (ENG)'!AN14)</f>
        <v>Dr Anna Phelps</v>
      </c>
    </row>
    <row r="15" spans="1:40" ht="33.75" customHeight="1" x14ac:dyDescent="0.25">
      <c r="A15" s="3" t="str">
        <f>'Master List'!A15</f>
        <v>SFP-Edu</v>
      </c>
      <c r="B15" s="3" t="str">
        <f>'Master List'!D15</f>
        <v>NFP/7A6/005b</v>
      </c>
      <c r="C15" s="3" t="str">
        <f>'Master List'!E15</f>
        <v>WAL/FP/005b</v>
      </c>
      <c r="D15" s="4">
        <f>'Programmes (ENG)'!D15</f>
        <v>1</v>
      </c>
      <c r="E15" s="9" t="str">
        <f>CONCATENATE("S1: ",J15,", ",N15,", ",R15,IF(V15="","",", "),IF(V15="","",V15),IF(V15="",""," ("),IF(V15="","",'Master List'!B15),IF(V15="","",")")," | S2: ",AA15,", ",AE15,", ",AI15,IF(AM15="","",", "),IF(AM15="","",AM15),IF(AM15="",""," ("),IF(AM15="","",'Master List'!C15),IF(AM15="","",")"))</f>
        <v>S1: Meddygaeth Geriatreg, Anestheteg / Meddygaeth Gofal Dwys, Llawdriniaeth Gyffredinol / Llawdriniaeth Gastroberfeddol Is | S2: Hematoleg, Practis Cyffredinol, Meddygaeth Gyffredinol (Mewnol) / Meddygaeth Geriatreg &amp; Orthogeriatreg, Addysgu Near Peer (SFP)</v>
      </c>
      <c r="F15" s="5" t="str">
        <f>VLOOKUP('Programmes (ENG)'!F15, 'CWM &amp; Location'!B:D, 2, FALSE)</f>
        <v>Bwrdd Iechyd Prifysgol Aneurin Bevan</v>
      </c>
      <c r="G15" s="5" t="str">
        <f>IF('Programmes (ENG)'!G15="Supervisor to be confirmed", "Goruchwyliwr I'w Gadarnhau", 'Programmes (ENG)'!G15)</f>
        <v>Dr Katherine Barnes</v>
      </c>
      <c r="H15" s="3" t="str">
        <f>VLOOKUP('Programmes (ENG)'!H15, 'CWM &amp; Location'!B:D, 2, FALSE)</f>
        <v>Ysbyty Neuadd Nevill</v>
      </c>
      <c r="I15" s="3" t="str">
        <f>VLOOKUP('Programmes (ENG)'!I15, 'CWM &amp; Location'!B:D, 2, FALSE)</f>
        <v>Y Fenni</v>
      </c>
      <c r="J15" s="3" t="str">
        <f>IF('Master List'!K15="", VLOOKUP('Master List'!J15, 'CWM &amp; Location'!B:D, 2, FALSE), CONCATENATE(VLOOKUP('Master List'!J15, 'CWM &amp; Location'!B:D, 2, FALSE), " / ", VLOOKUP('Master List'!K15, 'CWM &amp; Location'!B:D, 2, FALSE)))</f>
        <v>Meddygaeth Geriatreg</v>
      </c>
      <c r="K15" s="3" t="str">
        <f>IF('Programmes (ENG)'!K15="Supervisor to be confirmed", "Goruchwyliwr I'w Gadarnhau", 'Programmes (ENG)'!K15)</f>
        <v>Dr Katherine Barnes</v>
      </c>
      <c r="L15" s="3" t="str">
        <f>VLOOKUP('Programmes (ENG)'!L15, 'CWM &amp; Location'!B:D, 2, FALSE)</f>
        <v>Ysbyty Prifysgol y Faenor</v>
      </c>
      <c r="M15" s="3" t="str">
        <f>VLOOKUP('Programmes (ENG)'!M15, 'CWM &amp; Location'!B:D, 2, FALSE)</f>
        <v>Cwmbrân</v>
      </c>
      <c r="N15" s="3" t="str">
        <f>IF('Master List'!Q15="", VLOOKUP('Master List'!P15, 'CWM &amp; Location'!B:D, 2, FALSE), CONCATENATE(VLOOKUP('Master List'!P15, 'CWM &amp; Location'!B:D, 2, FALSE), " / ", VLOOKUP('Master List'!Q15, 'CWM &amp; Location'!B:D, 2, FALSE)))</f>
        <v>Anestheteg / Meddygaeth Gofal Dwys</v>
      </c>
      <c r="O15" s="3" t="str">
        <f>IF('Programmes (ENG)'!O15="Supervisor to be confirmed", "Goruchwyliwr I'w Gadarnhau", 'Programmes (ENG)'!O15)</f>
        <v>Dr Graeme Lilley</v>
      </c>
      <c r="P15" s="3" t="str">
        <f>VLOOKUP('Programmes (ENG)'!P15, 'CWM &amp; Location'!B:D, 2, FALSE)</f>
        <v>Ysbyty Prifysgol y Faenor / Ysbyty Brenhinol Gwent</v>
      </c>
      <c r="Q15" s="3" t="str">
        <f>VLOOKUP('Programmes (ENG)'!Q15, 'CWM &amp; Location'!B:D, 2, FALSE)</f>
        <v>Cwmbrân / Casnewydd</v>
      </c>
      <c r="R15" s="3" t="str">
        <f>IF('Master List'!W15="", VLOOKUP('Master List'!V15, 'CWM &amp; Location'!B:D, 2, FALSE), CONCATENATE(VLOOKUP('Master List'!V15, 'CWM &amp; Location'!B:D, 2, FALSE), " / ", VLOOKUP('Master List'!W15, 'CWM &amp; Location'!B:D, 2, FALSE)))</f>
        <v>Llawdriniaeth Gyffredinol / Llawdriniaeth Gastroberfeddol Is</v>
      </c>
      <c r="S15" s="3" t="str">
        <f>IF('Programmes (ENG)'!S15="Supervisor to be confirmed", "Goruchwyliwr I'w Gadarnhau", 'Programmes (ENG)'!S15)</f>
        <v>Mr Ray Delicata</v>
      </c>
      <c r="T15" s="5" t="str">
        <f>IF('Master List'!AA15="", "", VLOOKUP('Programmes (ENG)'!T15, 'CWM &amp; Location'!B:D, 2, FALSE))</f>
        <v/>
      </c>
      <c r="U15" s="5" t="str">
        <f>IF(T15="", "", VLOOKUP('Programmes (ENG)'!U15, 'CWM &amp; Location'!B:D, 2, FALSE))</f>
        <v/>
      </c>
      <c r="V15" s="5" t="str">
        <f>IF('Programmes (ENG)'!V15="", "", VLOOKUP('Programmes (ENG)'!V15, 'CWM &amp; Location'!B:D, 2, FALSE))</f>
        <v/>
      </c>
      <c r="W15" s="5" t="str">
        <f>IF('Programmes (ENG)'!W15="", "", IF('Programmes (ENG)'!W15="Supervisor to be confirmed", 'CWM &amp; Location'!$C$216, 'Programmes (ENG)'!W15))</f>
        <v/>
      </c>
      <c r="X15" s="5" t="str">
        <f>IF('Programmes (ENG)'!X15="Supervisor to be confirmed", "Goruchwyliwr I'w Gadarnhau", 'Programmes (ENG)'!X15)</f>
        <v>Dr Rachel Elliott</v>
      </c>
      <c r="Y15" s="3" t="str">
        <f>VLOOKUP('Programmes (ENG)'!Y15, 'CWM &amp; Location'!B:D, 2, FALSE)</f>
        <v>Ysbyty Prifysgol y Faenor</v>
      </c>
      <c r="Z15" s="3" t="str">
        <f>VLOOKUP('Programmes (ENG)'!Z15, 'CWM &amp; Location'!B:D, 2, FALSE)</f>
        <v>Cwmbrân</v>
      </c>
      <c r="AA15" s="3" t="str">
        <f>IF('Master List'!AK15="", VLOOKUP('Master List'!AJ15, 'CWM &amp; Location'!B:D, 2, FALSE), CONCATENATE(VLOOKUP('Master List'!AJ15, 'CWM &amp; Location'!B:D, 2, FALSE), " / ", VLOOKUP('Master List'!AK15, 'CWM &amp; Location'!B:D, 2, FALSE)))</f>
        <v>Hematoleg</v>
      </c>
      <c r="AB15" s="3" t="str">
        <f>IF('Programmes (ENG)'!AB15="Supervisor to be confirmed", 'CWM &amp; Location'!$C$216, 'Programmes (ENG)'!AB15)</f>
        <v>Dr Rachel Elliott</v>
      </c>
      <c r="AC15" s="3" t="str">
        <f>VLOOKUP('Programmes (ENG)'!AC15, 'CWM &amp; Location'!B:D, 2, FALSE)</f>
        <v>Meddygfa Cwm Rhymni Practice</v>
      </c>
      <c r="AD15" s="5" t="str">
        <f>VLOOKUP('Programmes (ENG)'!AD15, 'CWM &amp; Location'!B:D, 2, FALSE)</f>
        <v>Tredegar Newydd</v>
      </c>
      <c r="AE15" s="3" t="str">
        <f>IF('Master List'!AQ15="", VLOOKUP('Master List'!AP15, 'CWM &amp; Location'!B:D, 2, FALSE), CONCATENATE(VLOOKUP('Master List'!AP15, 'CWM &amp; Location'!B:D, 2, FALSE), " / ", VLOOKUP('Master List'!AQ15, 'CWM &amp; Location'!B:D, 2, FALSE)))</f>
        <v>Practis Cyffredinol</v>
      </c>
      <c r="AF15" s="3" t="str">
        <f>IF('Programmes (ENG)'!AF15="Supervisor to be confirmed", 'CWM &amp; Location'!$C$216, 'Programmes (ENG)'!AF15)</f>
        <v>Dr Anna Phelps</v>
      </c>
      <c r="AG15" s="3" t="str">
        <f>VLOOKUP('Programmes (ENG)'!AG15, 'CWM &amp; Location'!B:D, 2, FALSE)</f>
        <v>Ysbyty Ystrad Fawr</v>
      </c>
      <c r="AH15" s="3" t="str">
        <f>VLOOKUP('Programmes (ENG)'!AH15, 'CWM &amp; Location'!B:D, 2, FALSE)</f>
        <v>Ystrad Mynach</v>
      </c>
      <c r="AI15" s="3" t="str">
        <f>IF('Master List'!AW15="", VLOOKUP('Master List'!AV15, 'CWM &amp; Location'!B:D, 2, FALSE), CONCATENATE(VLOOKUP('Master List'!AV15, 'CWM &amp; Location'!B:D, 2, FALSE), " / ", VLOOKUP('Master List'!AW15, 'CWM &amp; Location'!B:D, 2, FALSE)))</f>
        <v>Meddygaeth Gyffredinol (Mewnol) / Meddygaeth Geriatreg &amp; Orthogeriatreg</v>
      </c>
      <c r="AJ15" s="3" t="str">
        <f>IF('Programmes (ENG)'!AJ15="Supervisor to be confirmed", 'CWM &amp; Location'!$C$216, 'Programmes (ENG)'!AJ15)</f>
        <v>Dr Inderpal Singh</v>
      </c>
      <c r="AK15" s="5" t="str">
        <f>IF('Programmes (ENG)'!AK15="","",VLOOKUP('Programmes (ENG)'!AK15,'CWM &amp; Location'!B:D,2,FALSE))</f>
        <v>Meddygfa Cwm Rhymni Practice</v>
      </c>
      <c r="AL15" s="5" t="str">
        <f>IF('Programmes (ENG)'!AL15="", "", VLOOKUP('Programmes (ENG)'!AL15, 'CWM &amp; Location'!B:D, 2, FALSE))</f>
        <v>Tredegar Newydd</v>
      </c>
      <c r="AM15" s="5" t="str">
        <f>IF('Programmes (ENG)'!AM15="","",VLOOKUP('Programmes (ENG)'!AM15,'CWM &amp; Location'!B:D,2,FALSE))</f>
        <v>Addysgu Near Peer</v>
      </c>
      <c r="AN15" s="5" t="str">
        <f>IF('Programmes (ENG)'!AN15="Supervisor to be confirmed", 'CWM &amp; Location'!$C$216, 'Programmes (ENG)'!AN15)</f>
        <v>Dr Anna Phelps</v>
      </c>
    </row>
    <row r="16" spans="1:40" ht="33.75" customHeight="1" x14ac:dyDescent="0.25">
      <c r="A16" s="3" t="str">
        <f>'Master List'!A16</f>
        <v>SFP-Edu</v>
      </c>
      <c r="B16" s="3" t="str">
        <f>'Master List'!D16</f>
        <v>NFP/7A6/005c</v>
      </c>
      <c r="C16" s="3" t="str">
        <f>'Master List'!E16</f>
        <v>WAL/FP/005c</v>
      </c>
      <c r="D16" s="4">
        <f>'Programmes (ENG)'!D16</f>
        <v>1</v>
      </c>
      <c r="E16" s="9" t="str">
        <f>CONCATENATE("S1: ",J16,", ",N16,", ",R16,IF(V16="","",", "),IF(V16="","",V16),IF(V16="",""," ("),IF(V16="","",'Master List'!B16),IF(V16="","",")")," | S2: ",AA16,", ",AE16,", ",AI16,IF(AM16="","",", "),IF(AM16="","",AM16),IF(AM16="",""," ("),IF(AM16="","",'Master List'!C16),IF(AM16="","",")"))</f>
        <v>S1: Llawdriniaeth Gyffredinol / Llawdriniaeth Gastroberfeddol Is, Meddygaeth Geriatreg, Anestheteg / Meddygaeth Gofal Dwys | S2: Meddygaeth Gyffredinol (Mewnol) / Meddygaeth Geriatreg &amp; Orthogeriatreg, Hematoleg, Practis Cyffredinol, Addysgu Near Peer (SFP)</v>
      </c>
      <c r="F16" s="5" t="str">
        <f>VLOOKUP('Programmes (ENG)'!F16, 'CWM &amp; Location'!B:D, 2, FALSE)</f>
        <v>Bwrdd Iechyd Prifysgol Aneurin Bevan</v>
      </c>
      <c r="G16" s="5" t="str">
        <f>IF('Programmes (ENG)'!G16="Supervisor to be confirmed", "Goruchwyliwr I'w Gadarnhau", 'Programmes (ENG)'!G16)</f>
        <v>Mr Ray Delicata</v>
      </c>
      <c r="H16" s="3" t="str">
        <f>VLOOKUP('Programmes (ENG)'!H16, 'CWM &amp; Location'!B:D, 2, FALSE)</f>
        <v>Ysbyty Prifysgol y Faenor / Ysbyty Brenhinol Gwent</v>
      </c>
      <c r="I16" s="3" t="str">
        <f>VLOOKUP('Programmes (ENG)'!I16, 'CWM &amp; Location'!B:D, 2, FALSE)</f>
        <v>Cwmbrân / Casnewydd</v>
      </c>
      <c r="J16" s="3" t="str">
        <f>IF('Master List'!K16="", VLOOKUP('Master List'!J16, 'CWM &amp; Location'!B:D, 2, FALSE), CONCATENATE(VLOOKUP('Master List'!J16, 'CWM &amp; Location'!B:D, 2, FALSE), " / ", VLOOKUP('Master List'!K16, 'CWM &amp; Location'!B:D, 2, FALSE)))</f>
        <v>Llawdriniaeth Gyffredinol / Llawdriniaeth Gastroberfeddol Is</v>
      </c>
      <c r="K16" s="3" t="str">
        <f>IF('Programmes (ENG)'!K16="Supervisor to be confirmed", "Goruchwyliwr I'w Gadarnhau", 'Programmes (ENG)'!K16)</f>
        <v>Mr Ray Delicata</v>
      </c>
      <c r="L16" s="3" t="str">
        <f>VLOOKUP('Programmes (ENG)'!L16, 'CWM &amp; Location'!B:D, 2, FALSE)</f>
        <v>Ysbyty Neuadd Nevill</v>
      </c>
      <c r="M16" s="3" t="str">
        <f>VLOOKUP('Programmes (ENG)'!M16, 'CWM &amp; Location'!B:D, 2, FALSE)</f>
        <v>Y Fenni</v>
      </c>
      <c r="N16" s="3" t="str">
        <f>IF('Master List'!Q16="", VLOOKUP('Master List'!P16, 'CWM &amp; Location'!B:D, 2, FALSE), CONCATENATE(VLOOKUP('Master List'!P16, 'CWM &amp; Location'!B:D, 2, FALSE), " / ", VLOOKUP('Master List'!Q16, 'CWM &amp; Location'!B:D, 2, FALSE)))</f>
        <v>Meddygaeth Geriatreg</v>
      </c>
      <c r="O16" s="3" t="str">
        <f>IF('Programmes (ENG)'!O16="Supervisor to be confirmed", "Goruchwyliwr I'w Gadarnhau", 'Programmes (ENG)'!O16)</f>
        <v>Dr Katherine Barnes</v>
      </c>
      <c r="P16" s="3" t="str">
        <f>VLOOKUP('Programmes (ENG)'!P16, 'CWM &amp; Location'!B:D, 2, FALSE)</f>
        <v>Ysbyty Prifysgol y Faenor</v>
      </c>
      <c r="Q16" s="3" t="str">
        <f>VLOOKUP('Programmes (ENG)'!Q16, 'CWM &amp; Location'!B:D, 2, FALSE)</f>
        <v>Cwmbrân</v>
      </c>
      <c r="R16" s="3" t="str">
        <f>IF('Master List'!W16="", VLOOKUP('Master List'!V16, 'CWM &amp; Location'!B:D, 2, FALSE), CONCATENATE(VLOOKUP('Master List'!V16, 'CWM &amp; Location'!B:D, 2, FALSE), " / ", VLOOKUP('Master List'!W16, 'CWM &amp; Location'!B:D, 2, FALSE)))</f>
        <v>Anestheteg / Meddygaeth Gofal Dwys</v>
      </c>
      <c r="S16" s="3" t="str">
        <f>IF('Programmes (ENG)'!S16="Supervisor to be confirmed", "Goruchwyliwr I'w Gadarnhau", 'Programmes (ENG)'!S16)</f>
        <v>Dr Graeme Lilley</v>
      </c>
      <c r="T16" s="5" t="str">
        <f>IF('Master List'!AA16="", "", VLOOKUP('Programmes (ENG)'!T16, 'CWM &amp; Location'!B:D, 2, FALSE))</f>
        <v/>
      </c>
      <c r="U16" s="5" t="str">
        <f>IF(T16="", "", VLOOKUP('Programmes (ENG)'!U16, 'CWM &amp; Location'!B:D, 2, FALSE))</f>
        <v/>
      </c>
      <c r="V16" s="5" t="str">
        <f>IF('Programmes (ENG)'!V16="", "", VLOOKUP('Programmes (ENG)'!V16, 'CWM &amp; Location'!B:D, 2, FALSE))</f>
        <v/>
      </c>
      <c r="W16" s="5" t="str">
        <f>IF('Programmes (ENG)'!W16="", "", IF('Programmes (ENG)'!W16="Supervisor to be confirmed", 'CWM &amp; Location'!$C$216, 'Programmes (ENG)'!W16))</f>
        <v/>
      </c>
      <c r="X16" s="5" t="str">
        <f>IF('Programmes (ENG)'!X16="Supervisor to be confirmed", "Goruchwyliwr I'w Gadarnhau", 'Programmes (ENG)'!X16)</f>
        <v>Dr Inderpal Singh</v>
      </c>
      <c r="Y16" s="3" t="str">
        <f>VLOOKUP('Programmes (ENG)'!Y16, 'CWM &amp; Location'!B:D, 2, FALSE)</f>
        <v>Ysbyty Ystrad Fawr</v>
      </c>
      <c r="Z16" s="3" t="str">
        <f>VLOOKUP('Programmes (ENG)'!Z16, 'CWM &amp; Location'!B:D, 2, FALSE)</f>
        <v>Ystrad Mynach</v>
      </c>
      <c r="AA16" s="3" t="str">
        <f>IF('Master List'!AK16="", VLOOKUP('Master List'!AJ16, 'CWM &amp; Location'!B:D, 2, FALSE), CONCATENATE(VLOOKUP('Master List'!AJ16, 'CWM &amp; Location'!B:D, 2, FALSE), " / ", VLOOKUP('Master List'!AK16, 'CWM &amp; Location'!B:D, 2, FALSE)))</f>
        <v>Meddygaeth Gyffredinol (Mewnol) / Meddygaeth Geriatreg &amp; Orthogeriatreg</v>
      </c>
      <c r="AB16" s="3" t="str">
        <f>IF('Programmes (ENG)'!AB16="Supervisor to be confirmed", 'CWM &amp; Location'!$C$216, 'Programmes (ENG)'!AB16)</f>
        <v>Dr Inderpal Singh</v>
      </c>
      <c r="AC16" s="3" t="str">
        <f>VLOOKUP('Programmes (ENG)'!AC16, 'CWM &amp; Location'!B:D, 2, FALSE)</f>
        <v>Ysbyty Prifysgol y Faenor</v>
      </c>
      <c r="AD16" s="5" t="str">
        <f>VLOOKUP('Programmes (ENG)'!AD16, 'CWM &amp; Location'!B:D, 2, FALSE)</f>
        <v>Cwmbrân</v>
      </c>
      <c r="AE16" s="3" t="str">
        <f>IF('Master List'!AQ16="", VLOOKUP('Master List'!AP16, 'CWM &amp; Location'!B:D, 2, FALSE), CONCATENATE(VLOOKUP('Master List'!AP16, 'CWM &amp; Location'!B:D, 2, FALSE), " / ", VLOOKUP('Master List'!AQ16, 'CWM &amp; Location'!B:D, 2, FALSE)))</f>
        <v>Hematoleg</v>
      </c>
      <c r="AF16" s="3" t="str">
        <f>IF('Programmes (ENG)'!AF16="Supervisor to be confirmed", 'CWM &amp; Location'!$C$216, 'Programmes (ENG)'!AF16)</f>
        <v>Dr Rachel Elliott</v>
      </c>
      <c r="AG16" s="3" t="str">
        <f>VLOOKUP('Programmes (ENG)'!AG16, 'CWM &amp; Location'!B:D, 2, FALSE)</f>
        <v>Meddygfa Cwm Rhymni Practice</v>
      </c>
      <c r="AH16" s="3" t="str">
        <f>VLOOKUP('Programmes (ENG)'!AH16, 'CWM &amp; Location'!B:D, 2, FALSE)</f>
        <v>Tredegar Newydd</v>
      </c>
      <c r="AI16" s="3" t="str">
        <f>IF('Master List'!AW16="", VLOOKUP('Master List'!AV16, 'CWM &amp; Location'!B:D, 2, FALSE), CONCATENATE(VLOOKUP('Master List'!AV16, 'CWM &amp; Location'!B:D, 2, FALSE), " / ", VLOOKUP('Master List'!AW16, 'CWM &amp; Location'!B:D, 2, FALSE)))</f>
        <v>Practis Cyffredinol</v>
      </c>
      <c r="AJ16" s="3" t="str">
        <f>IF('Programmes (ENG)'!AJ16="Supervisor to be confirmed", 'CWM &amp; Location'!$C$216, 'Programmes (ENG)'!AJ16)</f>
        <v>Dr Anna Phelps</v>
      </c>
      <c r="AK16" s="5" t="str">
        <f>IF('Programmes (ENG)'!AK16="","",VLOOKUP('Programmes (ENG)'!AK16,'CWM &amp; Location'!B:D,2,FALSE))</f>
        <v>Meddygfa Cwm Rhymni Practice</v>
      </c>
      <c r="AL16" s="5" t="str">
        <f>IF('Programmes (ENG)'!AL16="", "", VLOOKUP('Programmes (ENG)'!AL16, 'CWM &amp; Location'!B:D, 2, FALSE))</f>
        <v>Tredegar Newydd</v>
      </c>
      <c r="AM16" s="5" t="str">
        <f>IF('Programmes (ENG)'!AM16="","",VLOOKUP('Programmes (ENG)'!AM16,'CWM &amp; Location'!B:D,2,FALSE))</f>
        <v>Addysgu Near Peer</v>
      </c>
      <c r="AN16" s="5" t="str">
        <f>IF('Programmes (ENG)'!AN16="Supervisor to be confirmed", 'CWM &amp; Location'!$C$216, 'Programmes (ENG)'!AN16)</f>
        <v>Dr Anna Phelps</v>
      </c>
    </row>
    <row r="17" spans="1:40" ht="33.75" customHeight="1" x14ac:dyDescent="0.25">
      <c r="A17" s="3" t="str">
        <f>'Master List'!A17</f>
        <v>FP</v>
      </c>
      <c r="B17" s="3" t="str">
        <f>'Master List'!D17</f>
        <v>FP/7A2E/006a</v>
      </c>
      <c r="C17" s="3" t="str">
        <f>'Master List'!E17</f>
        <v>WAL/FP/006a</v>
      </c>
      <c r="D17" s="4">
        <f>'Programmes (ENG)'!D17</f>
        <v>1</v>
      </c>
      <c r="E17" s="9" t="str">
        <f>CONCATENATE("S1: ",J17,", ",N17,", ",R17,IF(V17="","",", "),IF(V17="","",V17),IF(V17="",""," ("),IF(V17="","",'Master List'!B17),IF(V17="","",")")," | S2: ",AA17,", ",AE17,", ",AI17,IF(AM17="","",", "),IF(AM17="","",AM17),IF(AM17="",""," ("),IF(AM17="","",'Master List'!C17),IF(AM17="","",")"))</f>
        <v>S1: Wroleg, Meddygaeth Gyffredinol (Mewnol) / Meddygaeth Geriatreg, Meddygaeth Gyffredinol (Mewnol) / Gastroenteroleg | S2: Trawma Llawdriniaeth Orthopedig, Meddygaeth Gyffredinol (Mewnol) / Endocrinoleg a Diabetes Mellitus, Meddygaeth Frys / Uned Asesu Meddygol Acíwt</v>
      </c>
      <c r="F17" s="5" t="str">
        <f>VLOOKUP('Programmes (ENG)'!F17, 'CWM &amp; Location'!B:D, 2, FALSE)</f>
        <v>Bwrdd Iechyd Prifysgol Hywel Dda</v>
      </c>
      <c r="G17" s="5" t="str">
        <f>IF('Programmes (ENG)'!G17="Supervisor to be confirmed", "Goruchwyliwr I'w Gadarnhau", 'Programmes (ENG)'!G17)</f>
        <v>Mr Mahmoud Shafii</v>
      </c>
      <c r="H17" s="3" t="str">
        <f>VLOOKUP('Programmes (ENG)'!H17, 'CWM &amp; Location'!B:D, 2, FALSE)</f>
        <v>Ysbyty Cyffredinol Glangwili / Ysbyty'r Tywysog Philip</v>
      </c>
      <c r="I17" s="3" t="str">
        <f>VLOOKUP('Programmes (ENG)'!I17, 'CWM &amp; Location'!B:D, 2, FALSE)</f>
        <v>Caerfyrddin / Llanelli</v>
      </c>
      <c r="J17" s="3" t="str">
        <f>IF('Master List'!K17="", VLOOKUP('Master List'!J17, 'CWM &amp; Location'!B:D, 2, FALSE), CONCATENATE(VLOOKUP('Master List'!J17, 'CWM &amp; Location'!B:D, 2, FALSE), " / ", VLOOKUP('Master List'!K17, 'CWM &amp; Location'!B:D, 2, FALSE)))</f>
        <v>Wroleg</v>
      </c>
      <c r="K17" s="3" t="str">
        <f>IF('Programmes (ENG)'!K17="Supervisor to be confirmed", "Goruchwyliwr I'w Gadarnhau", 'Programmes (ENG)'!K17)</f>
        <v>Mr Mahmoud Shafii</v>
      </c>
      <c r="L17" s="3" t="str">
        <f>VLOOKUP('Programmes (ENG)'!L17, 'CWM &amp; Location'!B:D, 2, FALSE)</f>
        <v>Ysbyty'r Tywysog Philip</v>
      </c>
      <c r="M17" s="3" t="str">
        <f>VLOOKUP('Programmes (ENG)'!M17, 'CWM &amp; Location'!B:D, 2, FALSE)</f>
        <v>Llanelli</v>
      </c>
      <c r="N17" s="3" t="str">
        <f>IF('Master List'!Q17="", VLOOKUP('Master List'!P17, 'CWM &amp; Location'!B:D, 2, FALSE), CONCATENATE(VLOOKUP('Master List'!P17, 'CWM &amp; Location'!B:D, 2, FALSE), " / ", VLOOKUP('Master List'!Q17, 'CWM &amp; Location'!B:D, 2, FALSE)))</f>
        <v>Meddygaeth Gyffredinol (Mewnol) / Meddygaeth Geriatreg</v>
      </c>
      <c r="O17" s="3" t="str">
        <f>IF('Programmes (ENG)'!O17="Supervisor to be confirmed", "Goruchwyliwr I'w Gadarnhau", 'Programmes (ENG)'!O17)</f>
        <v>Dr Andrew Haden</v>
      </c>
      <c r="P17" s="3" t="str">
        <f>VLOOKUP('Programmes (ENG)'!P17, 'CWM &amp; Location'!B:D, 2, FALSE)</f>
        <v>Ysbyty Cyffredinol Glangwili</v>
      </c>
      <c r="Q17" s="3" t="str">
        <f>VLOOKUP('Programmes (ENG)'!Q17, 'CWM &amp; Location'!B:D, 2, FALSE)</f>
        <v>Caerfyrddin</v>
      </c>
      <c r="R17" s="3" t="str">
        <f>IF('Master List'!W17="", VLOOKUP('Master List'!V17, 'CWM &amp; Location'!B:D, 2, FALSE), CONCATENATE(VLOOKUP('Master List'!V17, 'CWM &amp; Location'!B:D, 2, FALSE), " / ", VLOOKUP('Master List'!W17, 'CWM &amp; Location'!B:D, 2, FALSE)))</f>
        <v>Meddygaeth Gyffredinol (Mewnol) / Gastroenteroleg</v>
      </c>
      <c r="S17" s="3" t="str">
        <f>IF('Programmes (ENG)'!S17="Supervisor to be confirmed", "Goruchwyliwr I'w Gadarnhau", 'Programmes (ENG)'!S17)</f>
        <v>Dr Dafydd Bowen</v>
      </c>
      <c r="T17" s="5" t="str">
        <f>IF('Master List'!AA17="", "", VLOOKUP('Programmes (ENG)'!T17, 'CWM &amp; Location'!B:D, 2, FALSE))</f>
        <v/>
      </c>
      <c r="U17" s="5" t="str">
        <f>IF(T17="", "", VLOOKUP('Programmes (ENG)'!U17, 'CWM &amp; Location'!B:D, 2, FALSE))</f>
        <v/>
      </c>
      <c r="V17" s="5" t="str">
        <f>IF('Programmes (ENG)'!V17="", "", VLOOKUP('Programmes (ENG)'!V17, 'CWM &amp; Location'!B:D, 2, FALSE))</f>
        <v/>
      </c>
      <c r="W17" s="5" t="str">
        <f>IF('Programmes (ENG)'!W17="", "", IF('Programmes (ENG)'!W17="Supervisor to be confirmed", 'CWM &amp; Location'!$C$216, 'Programmes (ENG)'!W17))</f>
        <v/>
      </c>
      <c r="X17" s="5" t="str">
        <f>IF('Programmes (ENG)'!X17="Supervisor to be confirmed", "Goruchwyliwr I'w Gadarnhau", 'Programmes (ENG)'!X17)</f>
        <v>Mr Owain Ennis</v>
      </c>
      <c r="Y17" s="3" t="str">
        <f>VLOOKUP('Programmes (ENG)'!Y17, 'CWM &amp; Location'!B:D, 2, FALSE)</f>
        <v>Ysbyty Cyffredinol Glangwili</v>
      </c>
      <c r="Z17" s="3" t="str">
        <f>VLOOKUP('Programmes (ENG)'!Z17, 'CWM &amp; Location'!B:D, 2, FALSE)</f>
        <v>Caerfyrddin</v>
      </c>
      <c r="AA17" s="3" t="str">
        <f>IF('Master List'!AK17="", VLOOKUP('Master List'!AJ17, 'CWM &amp; Location'!B:D, 2, FALSE), CONCATENATE(VLOOKUP('Master List'!AJ17, 'CWM &amp; Location'!B:D, 2, FALSE), " / ", VLOOKUP('Master List'!AK17, 'CWM &amp; Location'!B:D, 2, FALSE)))</f>
        <v>Trawma Llawdriniaeth Orthopedig</v>
      </c>
      <c r="AB17" s="3" t="str">
        <f>IF('Programmes (ENG)'!AB17="Supervisor to be confirmed", 'CWM &amp; Location'!$C$216, 'Programmes (ENG)'!AB17)</f>
        <v>Mr Owain Ennis</v>
      </c>
      <c r="AC17" s="3" t="str">
        <f>VLOOKUP('Programmes (ENG)'!AC17, 'CWM &amp; Location'!B:D, 2, FALSE)</f>
        <v>Ysbyty Cyffredinol Glangwili</v>
      </c>
      <c r="AD17" s="5" t="str">
        <f>VLOOKUP('Programmes (ENG)'!AD17, 'CWM &amp; Location'!B:D, 2, FALSE)</f>
        <v>Caerfyrddin</v>
      </c>
      <c r="AE17" s="3" t="str">
        <f>IF('Master List'!AQ17="", VLOOKUP('Master List'!AP17, 'CWM &amp; Location'!B:D, 2, FALSE), CONCATENATE(VLOOKUP('Master List'!AP17, 'CWM &amp; Location'!B:D, 2, FALSE), " / ", VLOOKUP('Master List'!AQ17, 'CWM &amp; Location'!B:D, 2, FALSE)))</f>
        <v>Meddygaeth Gyffredinol (Mewnol) / Endocrinoleg a Diabetes Mellitus</v>
      </c>
      <c r="AF17" s="3" t="str">
        <f>IF('Programmes (ENG)'!AF17="Supervisor to be confirmed", 'CWM &amp; Location'!$C$216, 'Programmes (ENG)'!AF17)</f>
        <v>Dr Stamatios Zouras</v>
      </c>
      <c r="AG17" s="3" t="str">
        <f>VLOOKUP('Programmes (ENG)'!AG17, 'CWM &amp; Location'!B:D, 2, FALSE)</f>
        <v>Ysbyty Cyffredinol Glangwili</v>
      </c>
      <c r="AH17" s="3" t="str">
        <f>VLOOKUP('Programmes (ENG)'!AH17, 'CWM &amp; Location'!B:D, 2, FALSE)</f>
        <v>Caerfyrddin</v>
      </c>
      <c r="AI17" s="3" t="str">
        <f>IF('Master List'!AW17="", VLOOKUP('Master List'!AV17, 'CWM &amp; Location'!B:D, 2, FALSE), CONCATENATE(VLOOKUP('Master List'!AV17, 'CWM &amp; Location'!B:D, 2, FALSE), " / ", VLOOKUP('Master List'!AW17, 'CWM &amp; Location'!B:D, 2, FALSE)))</f>
        <v>Meddygaeth Frys / Uned Asesu Meddygol Acíwt</v>
      </c>
      <c r="AJ17" s="3" t="str">
        <f>IF('Programmes (ENG)'!AJ17="Supervisor to be confirmed", 'CWM &amp; Location'!$C$216, 'Programmes (ENG)'!AJ17)</f>
        <v>Mr Nigel Waghorne</v>
      </c>
      <c r="AK17" s="5" t="str">
        <f>IF('Programmes (ENG)'!AK17="","",VLOOKUP('Programmes (ENG)'!AK17,'CWM &amp; Location'!B:D,2,FALSE))</f>
        <v/>
      </c>
      <c r="AL17" s="5" t="str">
        <f>IF('Programmes (ENG)'!AL17="", "", VLOOKUP('Programmes (ENG)'!AL17, 'CWM &amp; Location'!B:D, 2, FALSE))</f>
        <v/>
      </c>
      <c r="AM17" s="5" t="str">
        <f>IF('Programmes (ENG)'!AM17="","",VLOOKUP('Programmes (ENG)'!AM17,'CWM &amp; Location'!B:D,2,FALSE))</f>
        <v/>
      </c>
      <c r="AN17" s="5" t="str">
        <f>IF('Programmes (ENG)'!AN17="Supervisor to be confirmed", 'CWM &amp; Location'!$C$216, 'Programmes (ENG)'!AN17)</f>
        <v/>
      </c>
    </row>
    <row r="18" spans="1:40" ht="33.75" customHeight="1" x14ac:dyDescent="0.25">
      <c r="A18" s="3" t="str">
        <f>'Master List'!A18</f>
        <v>FP</v>
      </c>
      <c r="B18" s="3" t="str">
        <f>'Master List'!D18</f>
        <v>FP/7A2E/006b</v>
      </c>
      <c r="C18" s="3" t="str">
        <f>'Master List'!E18</f>
        <v>WAL/FP/006b</v>
      </c>
      <c r="D18" s="4">
        <f>'Programmes (ENG)'!D18</f>
        <v>1</v>
      </c>
      <c r="E18" s="9" t="str">
        <f>CONCATENATE("S1: ",J18,", ",N18,", ",R18,IF(V18="","",", "),IF(V18="","",V18),IF(V18="",""," ("),IF(V18="","",'Master List'!B18),IF(V18="","",")")," | S2: ",AA18,", ",AE18,", ",AI18,IF(AM18="","",", "),IF(AM18="","",AM18),IF(AM18="",""," ("),IF(AM18="","",'Master List'!C18),IF(AM18="","",")"))</f>
        <v>S1: Meddygaeth Gyffredinol (Mewnol) / Gastroenteroleg, Wroleg, Meddygaeth Gyffredinol (Mewnol) / Meddygaeth Geriatreg | S2: Meddygaeth Frys / Uned Asesu Meddygol Acíwt, Trawma Llawdriniaeth Orthopedig, Meddygaeth Gyffredinol (Mewnol) / Endocrinoleg a Diabetes Mellitus</v>
      </c>
      <c r="F18" s="5" t="str">
        <f>VLOOKUP('Programmes (ENG)'!F18, 'CWM &amp; Location'!B:D, 2, FALSE)</f>
        <v>Bwrdd Iechyd Prifysgol Hywel Dda</v>
      </c>
      <c r="G18" s="5" t="str">
        <f>IF('Programmes (ENG)'!G18="Supervisor to be confirmed", "Goruchwyliwr I'w Gadarnhau", 'Programmes (ENG)'!G18)</f>
        <v>Dr Dafydd Bowen</v>
      </c>
      <c r="H18" s="3" t="str">
        <f>VLOOKUP('Programmes (ENG)'!H18, 'CWM &amp; Location'!B:D, 2, FALSE)</f>
        <v>Ysbyty Cyffredinol Glangwili</v>
      </c>
      <c r="I18" s="3" t="str">
        <f>VLOOKUP('Programmes (ENG)'!I18, 'CWM &amp; Location'!B:D, 2, FALSE)</f>
        <v>Caerfyrddin</v>
      </c>
      <c r="J18" s="3" t="str">
        <f>IF('Master List'!K18="", VLOOKUP('Master List'!J18, 'CWM &amp; Location'!B:D, 2, FALSE), CONCATENATE(VLOOKUP('Master List'!J18, 'CWM &amp; Location'!B:D, 2, FALSE), " / ", VLOOKUP('Master List'!K18, 'CWM &amp; Location'!B:D, 2, FALSE)))</f>
        <v>Meddygaeth Gyffredinol (Mewnol) / Gastroenteroleg</v>
      </c>
      <c r="K18" s="3" t="str">
        <f>IF('Programmes (ENG)'!K18="Supervisor to be confirmed", "Goruchwyliwr I'w Gadarnhau", 'Programmes (ENG)'!K18)</f>
        <v>Dr Dafydd Bowen</v>
      </c>
      <c r="L18" s="3" t="str">
        <f>VLOOKUP('Programmes (ENG)'!L18, 'CWM &amp; Location'!B:D, 2, FALSE)</f>
        <v>Ysbyty Cyffredinol Glangwili / Ysbyty'r Tywysog Philip</v>
      </c>
      <c r="M18" s="3" t="str">
        <f>VLOOKUP('Programmes (ENG)'!M18, 'CWM &amp; Location'!B:D, 2, FALSE)</f>
        <v>Caerfyrddin / Llanelli</v>
      </c>
      <c r="N18" s="3" t="str">
        <f>IF('Master List'!Q18="", VLOOKUP('Master List'!P18, 'CWM &amp; Location'!B:D, 2, FALSE), CONCATENATE(VLOOKUP('Master List'!P18, 'CWM &amp; Location'!B:D, 2, FALSE), " / ", VLOOKUP('Master List'!Q18, 'CWM &amp; Location'!B:D, 2, FALSE)))</f>
        <v>Wroleg</v>
      </c>
      <c r="O18" s="3" t="str">
        <f>IF('Programmes (ENG)'!O18="Supervisor to be confirmed", "Goruchwyliwr I'w Gadarnhau", 'Programmes (ENG)'!O18)</f>
        <v>Mr Mahmoud Shafii</v>
      </c>
      <c r="P18" s="3" t="str">
        <f>VLOOKUP('Programmes (ENG)'!P18, 'CWM &amp; Location'!B:D, 2, FALSE)</f>
        <v>Ysbyty'r Tywysog Philip</v>
      </c>
      <c r="Q18" s="3" t="str">
        <f>VLOOKUP('Programmes (ENG)'!Q18, 'CWM &amp; Location'!B:D, 2, FALSE)</f>
        <v>Llanelli</v>
      </c>
      <c r="R18" s="3" t="str">
        <f>IF('Master List'!W18="", VLOOKUP('Master List'!V18, 'CWM &amp; Location'!B:D, 2, FALSE), CONCATENATE(VLOOKUP('Master List'!V18, 'CWM &amp; Location'!B:D, 2, FALSE), " / ", VLOOKUP('Master List'!W18, 'CWM &amp; Location'!B:D, 2, FALSE)))</f>
        <v>Meddygaeth Gyffredinol (Mewnol) / Meddygaeth Geriatreg</v>
      </c>
      <c r="S18" s="3" t="str">
        <f>IF('Programmes (ENG)'!S18="Supervisor to be confirmed", "Goruchwyliwr I'w Gadarnhau", 'Programmes (ENG)'!S18)</f>
        <v>Dr Andrew Haden</v>
      </c>
      <c r="T18" s="5" t="str">
        <f>IF('Master List'!AA18="", "", VLOOKUP('Programmes (ENG)'!T18, 'CWM &amp; Location'!B:D, 2, FALSE))</f>
        <v/>
      </c>
      <c r="U18" s="5" t="str">
        <f>IF(T18="", "", VLOOKUP('Programmes (ENG)'!U18, 'CWM &amp; Location'!B:D, 2, FALSE))</f>
        <v/>
      </c>
      <c r="V18" s="5" t="str">
        <f>IF('Programmes (ENG)'!V18="", "", VLOOKUP('Programmes (ENG)'!V18, 'CWM &amp; Location'!B:D, 2, FALSE))</f>
        <v/>
      </c>
      <c r="W18" s="5" t="str">
        <f>IF('Programmes (ENG)'!W18="", "", IF('Programmes (ENG)'!W18="Supervisor to be confirmed", 'CWM &amp; Location'!$C$216, 'Programmes (ENG)'!W18))</f>
        <v/>
      </c>
      <c r="X18" s="5" t="str">
        <f>IF('Programmes (ENG)'!X18="Supervisor to be confirmed", "Goruchwyliwr I'w Gadarnhau", 'Programmes (ENG)'!X18)</f>
        <v>Mr Nigel Waghorne</v>
      </c>
      <c r="Y18" s="3" t="str">
        <f>VLOOKUP('Programmes (ENG)'!Y18, 'CWM &amp; Location'!B:D, 2, FALSE)</f>
        <v>Ysbyty Cyffredinol Glangwili</v>
      </c>
      <c r="Z18" s="3" t="str">
        <f>VLOOKUP('Programmes (ENG)'!Z18, 'CWM &amp; Location'!B:D, 2, FALSE)</f>
        <v>Caerfyrddin</v>
      </c>
      <c r="AA18" s="3" t="str">
        <f>IF('Master List'!AK18="", VLOOKUP('Master List'!AJ18, 'CWM &amp; Location'!B:D, 2, FALSE), CONCATENATE(VLOOKUP('Master List'!AJ18, 'CWM &amp; Location'!B:D, 2, FALSE), " / ", VLOOKUP('Master List'!AK18, 'CWM &amp; Location'!B:D, 2, FALSE)))</f>
        <v>Meddygaeth Frys / Uned Asesu Meddygol Acíwt</v>
      </c>
      <c r="AB18" s="3" t="str">
        <f>IF('Programmes (ENG)'!AB18="Supervisor to be confirmed", 'CWM &amp; Location'!$C$216, 'Programmes (ENG)'!AB18)</f>
        <v>Mr Nigel Waghorne</v>
      </c>
      <c r="AC18" s="3" t="str">
        <f>VLOOKUP('Programmes (ENG)'!AC18, 'CWM &amp; Location'!B:D, 2, FALSE)</f>
        <v>Ysbyty Cyffredinol Glangwili</v>
      </c>
      <c r="AD18" s="5" t="str">
        <f>VLOOKUP('Programmes (ENG)'!AD18, 'CWM &amp; Location'!B:D, 2, FALSE)</f>
        <v>Caerfyrddin</v>
      </c>
      <c r="AE18" s="3" t="str">
        <f>IF('Master List'!AQ18="", VLOOKUP('Master List'!AP18, 'CWM &amp; Location'!B:D, 2, FALSE), CONCATENATE(VLOOKUP('Master List'!AP18, 'CWM &amp; Location'!B:D, 2, FALSE), " / ", VLOOKUP('Master List'!AQ18, 'CWM &amp; Location'!B:D, 2, FALSE)))</f>
        <v>Trawma Llawdriniaeth Orthopedig</v>
      </c>
      <c r="AF18" s="3" t="str">
        <f>IF('Programmes (ENG)'!AF18="Supervisor to be confirmed", 'CWM &amp; Location'!$C$216, 'Programmes (ENG)'!AF18)</f>
        <v>Mr Owain Ennis</v>
      </c>
      <c r="AG18" s="3" t="str">
        <f>VLOOKUP('Programmes (ENG)'!AG18, 'CWM &amp; Location'!B:D, 2, FALSE)</f>
        <v>Ysbyty Cyffredinol Glangwili</v>
      </c>
      <c r="AH18" s="3" t="str">
        <f>VLOOKUP('Programmes (ENG)'!AH18, 'CWM &amp; Location'!B:D, 2, FALSE)</f>
        <v>Caerfyrddin</v>
      </c>
      <c r="AI18" s="3" t="str">
        <f>IF('Master List'!AW18="", VLOOKUP('Master List'!AV18, 'CWM &amp; Location'!B:D, 2, FALSE), CONCATENATE(VLOOKUP('Master List'!AV18, 'CWM &amp; Location'!B:D, 2, FALSE), " / ", VLOOKUP('Master List'!AW18, 'CWM &amp; Location'!B:D, 2, FALSE)))</f>
        <v>Meddygaeth Gyffredinol (Mewnol) / Endocrinoleg a Diabetes Mellitus</v>
      </c>
      <c r="AJ18" s="3" t="str">
        <f>IF('Programmes (ENG)'!AJ18="Supervisor to be confirmed", 'CWM &amp; Location'!$C$216, 'Programmes (ENG)'!AJ18)</f>
        <v>Dr Stamatios Zouras</v>
      </c>
      <c r="AK18" s="5" t="str">
        <f>IF('Programmes (ENG)'!AK18="","",VLOOKUP('Programmes (ENG)'!AK18,'CWM &amp; Location'!B:D,2,FALSE))</f>
        <v/>
      </c>
      <c r="AL18" s="5" t="str">
        <f>IF('Programmes (ENG)'!AL18="", "", VLOOKUP('Programmes (ENG)'!AL18, 'CWM &amp; Location'!B:D, 2, FALSE))</f>
        <v/>
      </c>
      <c r="AM18" s="5" t="str">
        <f>IF('Programmes (ENG)'!AM18="","",VLOOKUP('Programmes (ENG)'!AM18,'CWM &amp; Location'!B:D,2,FALSE))</f>
        <v/>
      </c>
      <c r="AN18" s="5" t="str">
        <f>IF('Programmes (ENG)'!AN18="Supervisor to be confirmed", 'CWM &amp; Location'!$C$216, 'Programmes (ENG)'!AN18)</f>
        <v/>
      </c>
    </row>
    <row r="19" spans="1:40" ht="33.75" customHeight="1" x14ac:dyDescent="0.25">
      <c r="A19" s="3" t="str">
        <f>'Master List'!A19</f>
        <v>FP</v>
      </c>
      <c r="B19" s="3" t="str">
        <f>'Master List'!D19</f>
        <v>FP/7A2E/006c</v>
      </c>
      <c r="C19" s="3" t="str">
        <f>'Master List'!E19</f>
        <v>WAL/FP/006c</v>
      </c>
      <c r="D19" s="4">
        <f>'Programmes (ENG)'!D19</f>
        <v>1</v>
      </c>
      <c r="E19" s="9" t="str">
        <f>CONCATENATE("S1: ",J19,", ",N19,", ",R19,IF(V19="","",", "),IF(V19="","",V19),IF(V19="",""," ("),IF(V19="","",'Master List'!B19),IF(V19="","",")")," | S2: ",AA19,", ",AE19,", ",AI19,IF(AM19="","",", "),IF(AM19="","",AM19),IF(AM19="",""," ("),IF(AM19="","",'Master List'!C19),IF(AM19="","",")"))</f>
        <v>S1: Meddygaeth Gyffredinol (Mewnol) / Meddygaeth Geriatreg, Meddygaeth Gyffredinol (Mewnol) / Gastroenteroleg, Wroleg | S2: Meddygaeth Gyffredinol (Mewnol) / Endocrinoleg a Diabetes Mellitus, Meddygaeth Frys / Uned Asesu Meddygol Acíwt, Trawma Llawdriniaeth Orthopedig</v>
      </c>
      <c r="F19" s="5" t="str">
        <f>VLOOKUP('Programmes (ENG)'!F19, 'CWM &amp; Location'!B:D, 2, FALSE)</f>
        <v>Bwrdd Iechyd Prifysgol Hywel Dda</v>
      </c>
      <c r="G19" s="5" t="str">
        <f>IF('Programmes (ENG)'!G19="Supervisor to be confirmed", "Goruchwyliwr I'w Gadarnhau", 'Programmes (ENG)'!G19)</f>
        <v>Dr Andrew Haden</v>
      </c>
      <c r="H19" s="3" t="str">
        <f>VLOOKUP('Programmes (ENG)'!H19, 'CWM &amp; Location'!B:D, 2, FALSE)</f>
        <v>Ysbyty'r Tywysog Philip</v>
      </c>
      <c r="I19" s="3" t="str">
        <f>VLOOKUP('Programmes (ENG)'!I19, 'CWM &amp; Location'!B:D, 2, FALSE)</f>
        <v>Llanelli</v>
      </c>
      <c r="J19" s="3" t="str">
        <f>IF('Master List'!K19="", VLOOKUP('Master List'!J19, 'CWM &amp; Location'!B:D, 2, FALSE), CONCATENATE(VLOOKUP('Master List'!J19, 'CWM &amp; Location'!B:D, 2, FALSE), " / ", VLOOKUP('Master List'!K19, 'CWM &amp; Location'!B:D, 2, FALSE)))</f>
        <v>Meddygaeth Gyffredinol (Mewnol) / Meddygaeth Geriatreg</v>
      </c>
      <c r="K19" s="3" t="str">
        <f>IF('Programmes (ENG)'!K19="Supervisor to be confirmed", "Goruchwyliwr I'w Gadarnhau", 'Programmes (ENG)'!K19)</f>
        <v>Dr Andrew Haden</v>
      </c>
      <c r="L19" s="3" t="str">
        <f>VLOOKUP('Programmes (ENG)'!L19, 'CWM &amp; Location'!B:D, 2, FALSE)</f>
        <v>Ysbyty Cyffredinol Glangwili</v>
      </c>
      <c r="M19" s="3" t="str">
        <f>VLOOKUP('Programmes (ENG)'!M19, 'CWM &amp; Location'!B:D, 2, FALSE)</f>
        <v>Caerfyrddin</v>
      </c>
      <c r="N19" s="3" t="str">
        <f>IF('Master List'!Q19="", VLOOKUP('Master List'!P19, 'CWM &amp; Location'!B:D, 2, FALSE), CONCATENATE(VLOOKUP('Master List'!P19, 'CWM &amp; Location'!B:D, 2, FALSE), " / ", VLOOKUP('Master List'!Q19, 'CWM &amp; Location'!B:D, 2, FALSE)))</f>
        <v>Meddygaeth Gyffredinol (Mewnol) / Gastroenteroleg</v>
      </c>
      <c r="O19" s="3" t="str">
        <f>IF('Programmes (ENG)'!O19="Supervisor to be confirmed", "Goruchwyliwr I'w Gadarnhau", 'Programmes (ENG)'!O19)</f>
        <v>Dr Dafydd Bowen</v>
      </c>
      <c r="P19" s="3" t="str">
        <f>VLOOKUP('Programmes (ENG)'!P19, 'CWM &amp; Location'!B:D, 2, FALSE)</f>
        <v>Ysbyty Cyffredinol Glangwili / Ysbyty'r Tywysog Philip</v>
      </c>
      <c r="Q19" s="3" t="str">
        <f>VLOOKUP('Programmes (ENG)'!Q19, 'CWM &amp; Location'!B:D, 2, FALSE)</f>
        <v>Caerfyrddin / Llanelli</v>
      </c>
      <c r="R19" s="3" t="str">
        <f>IF('Master List'!W19="", VLOOKUP('Master List'!V19, 'CWM &amp; Location'!B:D, 2, FALSE), CONCATENATE(VLOOKUP('Master List'!V19, 'CWM &amp; Location'!B:D, 2, FALSE), " / ", VLOOKUP('Master List'!W19, 'CWM &amp; Location'!B:D, 2, FALSE)))</f>
        <v>Wroleg</v>
      </c>
      <c r="S19" s="3" t="str">
        <f>IF('Programmes (ENG)'!S19="Supervisor to be confirmed", "Goruchwyliwr I'w Gadarnhau", 'Programmes (ENG)'!S19)</f>
        <v>Mr Mahmoud Shafii</v>
      </c>
      <c r="T19" s="5" t="str">
        <f>IF('Master List'!AA19="", "", VLOOKUP('Programmes (ENG)'!T19, 'CWM &amp; Location'!B:D, 2, FALSE))</f>
        <v/>
      </c>
      <c r="U19" s="5" t="str">
        <f>IF(T19="", "", VLOOKUP('Programmes (ENG)'!U19, 'CWM &amp; Location'!B:D, 2, FALSE))</f>
        <v/>
      </c>
      <c r="V19" s="5" t="str">
        <f>IF('Programmes (ENG)'!V19="", "", VLOOKUP('Programmes (ENG)'!V19, 'CWM &amp; Location'!B:D, 2, FALSE))</f>
        <v/>
      </c>
      <c r="W19" s="5" t="str">
        <f>IF('Programmes (ENG)'!W19="", "", IF('Programmes (ENG)'!W19="Supervisor to be confirmed", 'CWM &amp; Location'!$C$216, 'Programmes (ENG)'!W19))</f>
        <v/>
      </c>
      <c r="X19" s="5" t="str">
        <f>IF('Programmes (ENG)'!X19="Supervisor to be confirmed", "Goruchwyliwr I'w Gadarnhau", 'Programmes (ENG)'!X19)</f>
        <v>Dr Stamatios Zouras</v>
      </c>
      <c r="Y19" s="3" t="str">
        <f>VLOOKUP('Programmes (ENG)'!Y19, 'CWM &amp; Location'!B:D, 2, FALSE)</f>
        <v>Ysbyty Cyffredinol Glangwili</v>
      </c>
      <c r="Z19" s="3" t="str">
        <f>VLOOKUP('Programmes (ENG)'!Z19, 'CWM &amp; Location'!B:D, 2, FALSE)</f>
        <v>Caerfyrddin</v>
      </c>
      <c r="AA19" s="3" t="str">
        <f>IF('Master List'!AK19="", VLOOKUP('Master List'!AJ19, 'CWM &amp; Location'!B:D, 2, FALSE), CONCATENATE(VLOOKUP('Master List'!AJ19, 'CWM &amp; Location'!B:D, 2, FALSE), " / ", VLOOKUP('Master List'!AK19, 'CWM &amp; Location'!B:D, 2, FALSE)))</f>
        <v>Meddygaeth Gyffredinol (Mewnol) / Endocrinoleg a Diabetes Mellitus</v>
      </c>
      <c r="AB19" s="3" t="str">
        <f>IF('Programmes (ENG)'!AB19="Supervisor to be confirmed", 'CWM &amp; Location'!$C$216, 'Programmes (ENG)'!AB19)</f>
        <v>Dr Stamatios Zouras</v>
      </c>
      <c r="AC19" s="3" t="str">
        <f>VLOOKUP('Programmes (ENG)'!AC19, 'CWM &amp; Location'!B:D, 2, FALSE)</f>
        <v>Ysbyty Cyffredinol Glangwili</v>
      </c>
      <c r="AD19" s="5" t="str">
        <f>VLOOKUP('Programmes (ENG)'!AD19, 'CWM &amp; Location'!B:D, 2, FALSE)</f>
        <v>Caerfyrddin</v>
      </c>
      <c r="AE19" s="3" t="str">
        <f>IF('Master List'!AQ19="", VLOOKUP('Master List'!AP19, 'CWM &amp; Location'!B:D, 2, FALSE), CONCATENATE(VLOOKUP('Master List'!AP19, 'CWM &amp; Location'!B:D, 2, FALSE), " / ", VLOOKUP('Master List'!AQ19, 'CWM &amp; Location'!B:D, 2, FALSE)))</f>
        <v>Meddygaeth Frys / Uned Asesu Meddygol Acíwt</v>
      </c>
      <c r="AF19" s="3" t="str">
        <f>IF('Programmes (ENG)'!AF19="Supervisor to be confirmed", 'CWM &amp; Location'!$C$216, 'Programmes (ENG)'!AF19)</f>
        <v>Mr Nigel Waghorne</v>
      </c>
      <c r="AG19" s="3" t="str">
        <f>VLOOKUP('Programmes (ENG)'!AG19, 'CWM &amp; Location'!B:D, 2, FALSE)</f>
        <v>Ysbyty Cyffredinol Glangwili</v>
      </c>
      <c r="AH19" s="3" t="str">
        <f>VLOOKUP('Programmes (ENG)'!AH19, 'CWM &amp; Location'!B:D, 2, FALSE)</f>
        <v>Caerfyrddin</v>
      </c>
      <c r="AI19" s="3" t="str">
        <f>IF('Master List'!AW19="", VLOOKUP('Master List'!AV19, 'CWM &amp; Location'!B:D, 2, FALSE), CONCATENATE(VLOOKUP('Master List'!AV19, 'CWM &amp; Location'!B:D, 2, FALSE), " / ", VLOOKUP('Master List'!AW19, 'CWM &amp; Location'!B:D, 2, FALSE)))</f>
        <v>Trawma Llawdriniaeth Orthopedig</v>
      </c>
      <c r="AJ19" s="3" t="str">
        <f>IF('Programmes (ENG)'!AJ19="Supervisor to be confirmed", 'CWM &amp; Location'!$C$216, 'Programmes (ENG)'!AJ19)</f>
        <v>Mr Owain Ennis</v>
      </c>
      <c r="AK19" s="5" t="str">
        <f>IF('Programmes (ENG)'!AK19="","",VLOOKUP('Programmes (ENG)'!AK19,'CWM &amp; Location'!B:D,2,FALSE))</f>
        <v/>
      </c>
      <c r="AL19" s="5" t="str">
        <f>IF('Programmes (ENG)'!AL19="", "", VLOOKUP('Programmes (ENG)'!AL19, 'CWM &amp; Location'!B:D, 2, FALSE))</f>
        <v/>
      </c>
      <c r="AM19" s="5" t="str">
        <f>IF('Programmes (ENG)'!AM19="","",VLOOKUP('Programmes (ENG)'!AM19,'CWM &amp; Location'!B:D,2,FALSE))</f>
        <v/>
      </c>
      <c r="AN19" s="5" t="str">
        <f>IF('Programmes (ENG)'!AN19="Supervisor to be confirmed", 'CWM &amp; Location'!$C$216, 'Programmes (ENG)'!AN19)</f>
        <v/>
      </c>
    </row>
    <row r="20" spans="1:40" ht="33.75" customHeight="1" x14ac:dyDescent="0.25">
      <c r="A20" s="3" t="str">
        <f>'Master List'!A20</f>
        <v>SFP-Res</v>
      </c>
      <c r="B20" s="3" t="str">
        <f>'Master List'!D20</f>
        <v>AFP/7A3/007a</v>
      </c>
      <c r="C20" s="3" t="str">
        <f>'Master List'!E20</f>
        <v>WAL/FP/007a</v>
      </c>
      <c r="D20" s="4">
        <f>'Programmes (ENG)'!D20</f>
        <v>1</v>
      </c>
      <c r="E20" s="9" t="str">
        <f>CONCATENATE("S1: ",J20,", ",N20,", ",R20,IF(V20="","",", "),IF(V20="","",V20),IF(V20="",""," ("),IF(V20="","",'Master List'!B20),IF(V20="","",")")," | S2: ",AA20,", ",AE20,", ",AI20,IF(AM20="","",", "),IF(AM20="","",AM20),IF(AM20="",""," ("),IF(AM20="","",'Master List'!C20),IF(AM20="","",")"))</f>
        <v>S1: Clust, Trwyn a Gwddf, Pediatreg, Meddygaeth Arennol | S2: Meddygaeth Gyffredinol (Mewnol) / Endocrinoleg a Diabetes Mellitus, Practis Cyffredinol / Triniaeth Ddydd, Hematoleg, Prosiect SFP S2 (SFP)</v>
      </c>
      <c r="F20" s="5" t="str">
        <f>VLOOKUP('Programmes (ENG)'!F20, 'CWM &amp; Location'!B:D, 2, FALSE)</f>
        <v>Bwrdd Iechyd Prifysgol Bae Abertawe</v>
      </c>
      <c r="G20" s="5" t="str">
        <f>IF('Programmes (ENG)'!G20="Supervisor to be confirmed", "Goruchwyliwr I'w Gadarnhau", 'Programmes (ENG)'!G20)</f>
        <v xml:space="preserve">Mr Heiki Whittet </v>
      </c>
      <c r="H20" s="3" t="str">
        <f>VLOOKUP('Programmes (ENG)'!H20, 'CWM &amp; Location'!B:D, 2, FALSE)</f>
        <v>Ysbyty Treforys</v>
      </c>
      <c r="I20" s="3" t="str">
        <f>VLOOKUP('Programmes (ENG)'!I20, 'CWM &amp; Location'!B:D, 2, FALSE)</f>
        <v>Abertawe</v>
      </c>
      <c r="J20" s="3" t="str">
        <f>IF('Master List'!K20="", VLOOKUP('Master List'!J20, 'CWM &amp; Location'!B:D, 2, FALSE), CONCATENATE(VLOOKUP('Master List'!J20, 'CWM &amp; Location'!B:D, 2, FALSE), " / ", VLOOKUP('Master List'!K20, 'CWM &amp; Location'!B:D, 2, FALSE)))</f>
        <v>Clust, Trwyn a Gwddf</v>
      </c>
      <c r="K20" s="3" t="str">
        <f>IF('Programmes (ENG)'!K20="Supervisor to be confirmed", "Goruchwyliwr I'w Gadarnhau", 'Programmes (ENG)'!K20)</f>
        <v xml:space="preserve">Mr Heiki Whittet </v>
      </c>
      <c r="L20" s="3" t="str">
        <f>VLOOKUP('Programmes (ENG)'!L20, 'CWM &amp; Location'!B:D, 2, FALSE)</f>
        <v>Ysbyty Treforys</v>
      </c>
      <c r="M20" s="3" t="str">
        <f>VLOOKUP('Programmes (ENG)'!M20, 'CWM &amp; Location'!B:D, 2, FALSE)</f>
        <v>Abertawe</v>
      </c>
      <c r="N20" s="3" t="str">
        <f>IF('Master List'!Q20="", VLOOKUP('Master List'!P20, 'CWM &amp; Location'!B:D, 2, FALSE), CONCATENATE(VLOOKUP('Master List'!P20, 'CWM &amp; Location'!B:D, 2, FALSE), " / ", VLOOKUP('Master List'!Q20, 'CWM &amp; Location'!B:D, 2, FALSE)))</f>
        <v>Pediatreg</v>
      </c>
      <c r="O20" s="3" t="str">
        <f>IF('Programmes (ENG)'!O20="Supervisor to be confirmed", "Goruchwyliwr I'w Gadarnhau", 'Programmes (ENG)'!O20)</f>
        <v>Dr Gareth Lewis Thomas</v>
      </c>
      <c r="P20" s="3" t="str">
        <f>VLOOKUP('Programmes (ENG)'!P20, 'CWM &amp; Location'!B:D, 2, FALSE)</f>
        <v>Ysbyty Treforys</v>
      </c>
      <c r="Q20" s="3" t="str">
        <f>VLOOKUP('Programmes (ENG)'!Q20, 'CWM &amp; Location'!B:D, 2, FALSE)</f>
        <v>Abertawe</v>
      </c>
      <c r="R20" s="3" t="str">
        <f>IF('Master List'!W20="", VLOOKUP('Master List'!V20, 'CWM &amp; Location'!B:D, 2, FALSE), CONCATENATE(VLOOKUP('Master List'!V20, 'CWM &amp; Location'!B:D, 2, FALSE), " / ", VLOOKUP('Master List'!W20, 'CWM &amp; Location'!B:D, 2, FALSE)))</f>
        <v>Meddygaeth Arennol</v>
      </c>
      <c r="S20" s="3" t="str">
        <f>IF('Programmes (ENG)'!S20="Supervisor to be confirmed", "Goruchwyliwr I'w Gadarnhau", 'Programmes (ENG)'!S20)</f>
        <v xml:space="preserve">Dr Vandse Aithal </v>
      </c>
      <c r="T20" s="5" t="str">
        <f>IF('Master List'!AA20="", "", VLOOKUP('Programmes (ENG)'!T20, 'CWM &amp; Location'!B:D, 2, FALSE))</f>
        <v/>
      </c>
      <c r="U20" s="5" t="str">
        <f>IF(T20="", "", VLOOKUP('Programmes (ENG)'!U20, 'CWM &amp; Location'!B:D, 2, FALSE))</f>
        <v/>
      </c>
      <c r="V20" s="5" t="str">
        <f>IF('Programmes (ENG)'!V20="", "", VLOOKUP('Programmes (ENG)'!V20, 'CWM &amp; Location'!B:D, 2, FALSE))</f>
        <v/>
      </c>
      <c r="W20" s="5" t="str">
        <f>IF('Programmes (ENG)'!W20="", "", IF('Programmes (ENG)'!W20="Supervisor to be confirmed", 'CWM &amp; Location'!$C$216, 'Programmes (ENG)'!W20))</f>
        <v/>
      </c>
      <c r="X20" s="5" t="str">
        <f>IF('Programmes (ENG)'!X20="Supervisor to be confirmed", "Goruchwyliwr I'w Gadarnhau", 'Programmes (ENG)'!X20)</f>
        <v>Dr Rajesh Peter</v>
      </c>
      <c r="Y20" s="3" t="str">
        <f>VLOOKUP('Programmes (ENG)'!Y20, 'CWM &amp; Location'!B:D, 2, FALSE)</f>
        <v>Ysbyty Treforys</v>
      </c>
      <c r="Z20" s="3" t="str">
        <f>VLOOKUP('Programmes (ENG)'!Z20, 'CWM &amp; Location'!B:D, 2, FALSE)</f>
        <v>Abertawe</v>
      </c>
      <c r="AA20" s="3" t="str">
        <f>IF('Master List'!AK20="", VLOOKUP('Master List'!AJ20, 'CWM &amp; Location'!B:D, 2, FALSE), CONCATENATE(VLOOKUP('Master List'!AJ20, 'CWM &amp; Location'!B:D, 2, FALSE), " / ", VLOOKUP('Master List'!AK20, 'CWM &amp; Location'!B:D, 2, FALSE)))</f>
        <v>Meddygaeth Gyffredinol (Mewnol) / Endocrinoleg a Diabetes Mellitus</v>
      </c>
      <c r="AB20" s="3" t="str">
        <f>IF('Programmes (ENG)'!AB20="Supervisor to be confirmed", 'CWM &amp; Location'!$C$216, 'Programmes (ENG)'!AB20)</f>
        <v>Dr Rajesh Peter</v>
      </c>
      <c r="AC20" s="3" t="str">
        <f>VLOOKUP('Programmes (ENG)'!AC20, 'CWM &amp; Location'!B:D, 2, FALSE)</f>
        <v>Ysbyty Treforys (Ysbyty Singleton ar alwad)</v>
      </c>
      <c r="AD20" s="5" t="str">
        <f>VLOOKUP('Programmes (ENG)'!AD20, 'CWM &amp; Location'!B:D, 2, FALSE)</f>
        <v>Abertawe</v>
      </c>
      <c r="AE20" s="3" t="str">
        <f>IF('Master List'!AQ20="", VLOOKUP('Master List'!AP20, 'CWM &amp; Location'!B:D, 2, FALSE), CONCATENATE(VLOOKUP('Master List'!AP20, 'CWM &amp; Location'!B:D, 2, FALSE), " / ", VLOOKUP('Master List'!AQ20, 'CWM &amp; Location'!B:D, 2, FALSE)))</f>
        <v>Practis Cyffredinol / Triniaeth Ddydd</v>
      </c>
      <c r="AF20" s="3" t="str">
        <f>IF('Programmes (ENG)'!AF20="Supervisor to be confirmed", 'CWM &amp; Location'!$C$216, 'Programmes (ENG)'!AF20)</f>
        <v>Dr Stephen Greenfield</v>
      </c>
      <c r="AG20" s="3" t="str">
        <f>VLOOKUP('Programmes (ENG)'!AG20, 'CWM &amp; Location'!B:D, 2, FALSE)</f>
        <v>Ysbyty Singleton</v>
      </c>
      <c r="AH20" s="3" t="str">
        <f>VLOOKUP('Programmes (ENG)'!AH20, 'CWM &amp; Location'!B:D, 2, FALSE)</f>
        <v>Abertawe</v>
      </c>
      <c r="AI20" s="3" t="str">
        <f>IF('Master List'!AW20="", VLOOKUP('Master List'!AV20, 'CWM &amp; Location'!B:D, 2, FALSE), CONCATENATE(VLOOKUP('Master List'!AV20, 'CWM &amp; Location'!B:D, 2, FALSE), " / ", VLOOKUP('Master List'!AW20, 'CWM &amp; Location'!B:D, 2, FALSE)))</f>
        <v>Hematoleg</v>
      </c>
      <c r="AJ20" s="3" t="str">
        <f>IF('Programmes (ENG)'!AJ20="Supervisor to be confirmed", 'CWM &amp; Location'!$C$216, 'Programmes (ENG)'!AJ20)</f>
        <v>Dr Hamdi Sati</v>
      </c>
      <c r="AK20" s="5" t="str">
        <f>IF('Programmes (ENG)'!AK20="","",VLOOKUP('Programmes (ENG)'!AK20,'CWM &amp; Location'!B:D,2,FALSE))</f>
        <v>Safle I'w Gadarnhau</v>
      </c>
      <c r="AL20" s="5" t="str">
        <f>IF('Programmes (ENG)'!AL20="", "", VLOOKUP('Programmes (ENG)'!AL20, 'CWM &amp; Location'!B:D, 2, FALSE))</f>
        <v>Safle I'w Gadarnhau</v>
      </c>
      <c r="AM20" s="5" t="str">
        <f>IF('Programmes (ENG)'!AM20="","",VLOOKUP('Programmes (ENG)'!AM20,'CWM &amp; Location'!B:D,2,FALSE))</f>
        <v>Prosiect SFP S2</v>
      </c>
      <c r="AN20" s="5" t="str">
        <f>IF('Programmes (ENG)'!AN20="Supervisor to be confirmed", 'CWM &amp; Location'!$C$216, 'Programmes (ENG)'!AN20)</f>
        <v>Goruchwyliwr I'w Gadarnhau</v>
      </c>
    </row>
    <row r="21" spans="1:40" ht="33.75" customHeight="1" x14ac:dyDescent="0.25">
      <c r="A21" s="3" t="str">
        <f>'Master List'!A21</f>
        <v>SFP-Res</v>
      </c>
      <c r="B21" s="3" t="str">
        <f>'Master List'!D21</f>
        <v>AFP/7A3/007b</v>
      </c>
      <c r="C21" s="3" t="str">
        <f>'Master List'!E21</f>
        <v>WAL/FP/007b</v>
      </c>
      <c r="D21" s="4">
        <f>'Programmes (ENG)'!D21</f>
        <v>1</v>
      </c>
      <c r="E21" s="9" t="str">
        <f>CONCATENATE("S1: ",J21,", ",N21,", ",R21,IF(V21="","",", "),IF(V21="","",V21),IF(V21="",""," ("),IF(V21="","",'Master List'!B21),IF(V21="","",")")," | S2: ",AA21,", ",AE21,", ",AI21,IF(AM21="","",", "),IF(AM21="","",AM21),IF(AM21="",""," ("),IF(AM21="","",'Master List'!C21),IF(AM21="","",")"))</f>
        <v>S1: Meddygaeth Arennol, Clust, Trwyn a Gwddf, Pediatreg | S2: Hematoleg, Meddygaeth Gyffredinol (Mewnol) / Endocrinoleg a Diabetes Mellitus, Practis Cyffredinol / Triniaeth Ddydd, Prosiect SFP S2 (SFP)</v>
      </c>
      <c r="F21" s="5" t="str">
        <f>VLOOKUP('Programmes (ENG)'!F21, 'CWM &amp; Location'!B:D, 2, FALSE)</f>
        <v>Bwrdd Iechyd Prifysgol Bae Abertawe</v>
      </c>
      <c r="G21" s="5" t="str">
        <f>IF('Programmes (ENG)'!G21="Supervisor to be confirmed", "Goruchwyliwr I'w Gadarnhau", 'Programmes (ENG)'!G21)</f>
        <v xml:space="preserve">Dr Vandse Aithal </v>
      </c>
      <c r="H21" s="3" t="str">
        <f>VLOOKUP('Programmes (ENG)'!H21, 'CWM &amp; Location'!B:D, 2, FALSE)</f>
        <v>Ysbyty Treforys</v>
      </c>
      <c r="I21" s="3" t="str">
        <f>VLOOKUP('Programmes (ENG)'!I21, 'CWM &amp; Location'!B:D, 2, FALSE)</f>
        <v>Abertawe</v>
      </c>
      <c r="J21" s="3" t="str">
        <f>IF('Master List'!K21="", VLOOKUP('Master List'!J21, 'CWM &amp; Location'!B:D, 2, FALSE), CONCATENATE(VLOOKUP('Master List'!J21, 'CWM &amp; Location'!B:D, 2, FALSE), " / ", VLOOKUP('Master List'!K21, 'CWM &amp; Location'!B:D, 2, FALSE)))</f>
        <v>Meddygaeth Arennol</v>
      </c>
      <c r="K21" s="3" t="str">
        <f>IF('Programmes (ENG)'!K21="Supervisor to be confirmed", "Goruchwyliwr I'w Gadarnhau", 'Programmes (ENG)'!K21)</f>
        <v xml:space="preserve">Dr Vandse Aithal </v>
      </c>
      <c r="L21" s="3" t="str">
        <f>VLOOKUP('Programmes (ENG)'!L21, 'CWM &amp; Location'!B:D, 2, FALSE)</f>
        <v>Ysbyty Treforys</v>
      </c>
      <c r="M21" s="3" t="str">
        <f>VLOOKUP('Programmes (ENG)'!M21, 'CWM &amp; Location'!B:D, 2, FALSE)</f>
        <v>Abertawe</v>
      </c>
      <c r="N21" s="3" t="str">
        <f>IF('Master List'!Q21="", VLOOKUP('Master List'!P21, 'CWM &amp; Location'!B:D, 2, FALSE), CONCATENATE(VLOOKUP('Master List'!P21, 'CWM &amp; Location'!B:D, 2, FALSE), " / ", VLOOKUP('Master List'!Q21, 'CWM &amp; Location'!B:D, 2, FALSE)))</f>
        <v>Clust, Trwyn a Gwddf</v>
      </c>
      <c r="O21" s="3" t="str">
        <f>IF('Programmes (ENG)'!O21="Supervisor to be confirmed", "Goruchwyliwr I'w Gadarnhau", 'Programmes (ENG)'!O21)</f>
        <v xml:space="preserve">Mr Heiki Whittet </v>
      </c>
      <c r="P21" s="3" t="str">
        <f>VLOOKUP('Programmes (ENG)'!P21, 'CWM &amp; Location'!B:D, 2, FALSE)</f>
        <v>Ysbyty Treforys</v>
      </c>
      <c r="Q21" s="3" t="str">
        <f>VLOOKUP('Programmes (ENG)'!Q21, 'CWM &amp; Location'!B:D, 2, FALSE)</f>
        <v>Abertawe</v>
      </c>
      <c r="R21" s="3" t="str">
        <f>IF('Master List'!W21="", VLOOKUP('Master List'!V21, 'CWM &amp; Location'!B:D, 2, FALSE), CONCATENATE(VLOOKUP('Master List'!V21, 'CWM &amp; Location'!B:D, 2, FALSE), " / ", VLOOKUP('Master List'!W21, 'CWM &amp; Location'!B:D, 2, FALSE)))</f>
        <v>Pediatreg</v>
      </c>
      <c r="S21" s="3" t="str">
        <f>IF('Programmes (ENG)'!S21="Supervisor to be confirmed", "Goruchwyliwr I'w Gadarnhau", 'Programmes (ENG)'!S21)</f>
        <v>Dr Gareth Lewis Thomas</v>
      </c>
      <c r="T21" s="5" t="str">
        <f>IF('Master List'!AA21="", "", VLOOKUP('Programmes (ENG)'!T21, 'CWM &amp; Location'!B:D, 2, FALSE))</f>
        <v/>
      </c>
      <c r="U21" s="5" t="str">
        <f>IF(T21="", "", VLOOKUP('Programmes (ENG)'!U21, 'CWM &amp; Location'!B:D, 2, FALSE))</f>
        <v/>
      </c>
      <c r="V21" s="5" t="str">
        <f>IF('Programmes (ENG)'!V21="", "", VLOOKUP('Programmes (ENG)'!V21, 'CWM &amp; Location'!B:D, 2, FALSE))</f>
        <v/>
      </c>
      <c r="W21" s="5" t="str">
        <f>IF('Programmes (ENG)'!W21="", "", IF('Programmes (ENG)'!W21="Supervisor to be confirmed", 'CWM &amp; Location'!$C$216, 'Programmes (ENG)'!W21))</f>
        <v/>
      </c>
      <c r="X21" s="5" t="str">
        <f>IF('Programmes (ENG)'!X21="Supervisor to be confirmed", "Goruchwyliwr I'w Gadarnhau", 'Programmes (ENG)'!X21)</f>
        <v>Dr Hamdi Sati</v>
      </c>
      <c r="Y21" s="3" t="str">
        <f>VLOOKUP('Programmes (ENG)'!Y21, 'CWM &amp; Location'!B:D, 2, FALSE)</f>
        <v>Ysbyty Singleton</v>
      </c>
      <c r="Z21" s="3" t="str">
        <f>VLOOKUP('Programmes (ENG)'!Z21, 'CWM &amp; Location'!B:D, 2, FALSE)</f>
        <v>Abertawe</v>
      </c>
      <c r="AA21" s="3" t="str">
        <f>IF('Master List'!AK21="", VLOOKUP('Master List'!AJ21, 'CWM &amp; Location'!B:D, 2, FALSE), CONCATENATE(VLOOKUP('Master List'!AJ21, 'CWM &amp; Location'!B:D, 2, FALSE), " / ", VLOOKUP('Master List'!AK21, 'CWM &amp; Location'!B:D, 2, FALSE)))</f>
        <v>Hematoleg</v>
      </c>
      <c r="AB21" s="3" t="str">
        <f>IF('Programmes (ENG)'!AB21="Supervisor to be confirmed", 'CWM &amp; Location'!$C$216, 'Programmes (ENG)'!AB21)</f>
        <v>Dr Hamdi Sati</v>
      </c>
      <c r="AC21" s="3" t="str">
        <f>VLOOKUP('Programmes (ENG)'!AC21, 'CWM &amp; Location'!B:D, 2, FALSE)</f>
        <v>Ysbyty Treforys</v>
      </c>
      <c r="AD21" s="5" t="str">
        <f>VLOOKUP('Programmes (ENG)'!AD21, 'CWM &amp; Location'!B:D, 2, FALSE)</f>
        <v>Abertawe</v>
      </c>
      <c r="AE21" s="3" t="str">
        <f>IF('Master List'!AQ21="", VLOOKUP('Master List'!AP21, 'CWM &amp; Location'!B:D, 2, FALSE), CONCATENATE(VLOOKUP('Master List'!AP21, 'CWM &amp; Location'!B:D, 2, FALSE), " / ", VLOOKUP('Master List'!AQ21, 'CWM &amp; Location'!B:D, 2, FALSE)))</f>
        <v>Meddygaeth Gyffredinol (Mewnol) / Endocrinoleg a Diabetes Mellitus</v>
      </c>
      <c r="AF21" s="3" t="str">
        <f>IF('Programmes (ENG)'!AF21="Supervisor to be confirmed", 'CWM &amp; Location'!$C$216, 'Programmes (ENG)'!AF21)</f>
        <v>Dr Rajesh Peter</v>
      </c>
      <c r="AG21" s="3" t="str">
        <f>VLOOKUP('Programmes (ENG)'!AG21, 'CWM &amp; Location'!B:D, 2, FALSE)</f>
        <v>Ysbyty Treforys (Ysbyty Singleton ar alwad)</v>
      </c>
      <c r="AH21" s="3" t="str">
        <f>VLOOKUP('Programmes (ENG)'!AH21, 'CWM &amp; Location'!B:D, 2, FALSE)</f>
        <v>Abertawe</v>
      </c>
      <c r="AI21" s="3" t="str">
        <f>IF('Master List'!AW21="", VLOOKUP('Master List'!AV21, 'CWM &amp; Location'!B:D, 2, FALSE), CONCATENATE(VLOOKUP('Master List'!AV21, 'CWM &amp; Location'!B:D, 2, FALSE), " / ", VLOOKUP('Master List'!AW21, 'CWM &amp; Location'!B:D, 2, FALSE)))</f>
        <v>Practis Cyffredinol / Triniaeth Ddydd</v>
      </c>
      <c r="AJ21" s="3" t="str">
        <f>IF('Programmes (ENG)'!AJ21="Supervisor to be confirmed", 'CWM &amp; Location'!$C$216, 'Programmes (ENG)'!AJ21)</f>
        <v>Dr Stephen Greenfield</v>
      </c>
      <c r="AK21" s="5" t="str">
        <f>IF('Programmes (ENG)'!AK21="","",VLOOKUP('Programmes (ENG)'!AK21,'CWM &amp; Location'!B:D,2,FALSE))</f>
        <v>Safle I'w Gadarnhau</v>
      </c>
      <c r="AL21" s="5" t="str">
        <f>IF('Programmes (ENG)'!AL21="", "", VLOOKUP('Programmes (ENG)'!AL21, 'CWM &amp; Location'!B:D, 2, FALSE))</f>
        <v>Safle I'w Gadarnhau</v>
      </c>
      <c r="AM21" s="5" t="str">
        <f>IF('Programmes (ENG)'!AM21="","",VLOOKUP('Programmes (ENG)'!AM21,'CWM &amp; Location'!B:D,2,FALSE))</f>
        <v>Prosiect SFP S2</v>
      </c>
      <c r="AN21" s="5" t="str">
        <f>IF('Programmes (ENG)'!AN21="Supervisor to be confirmed", 'CWM &amp; Location'!$C$216, 'Programmes (ENG)'!AN21)</f>
        <v>Goruchwyliwr I'w Gadarnhau</v>
      </c>
    </row>
    <row r="22" spans="1:40" ht="33.75" customHeight="1" x14ac:dyDescent="0.25">
      <c r="A22" s="3" t="str">
        <f>'Master List'!A22</f>
        <v>SFP-Res</v>
      </c>
      <c r="B22" s="3" t="str">
        <f>'Master List'!D22</f>
        <v>AFP/7A3/007c</v>
      </c>
      <c r="C22" s="3" t="str">
        <f>'Master List'!E22</f>
        <v>WAL/FP/007c</v>
      </c>
      <c r="D22" s="4">
        <f>'Programmes (ENG)'!D22</f>
        <v>1</v>
      </c>
      <c r="E22" s="9" t="str">
        <f>CONCATENATE("S1: ",J22,", ",N22,", ",R22,IF(V22="","",", "),IF(V22="","",V22),IF(V22="",""," ("),IF(V22="","",'Master List'!B22),IF(V22="","",")")," | S2: ",AA22,", ",AE22,", ",AI22,IF(AM22="","",", "),IF(AM22="","",AM22),IF(AM22="",""," ("),IF(AM22="","",'Master List'!C22),IF(AM22="","",")"))</f>
        <v>S1: Pediatreg, Meddygaeth Arennol, Clust, Trwyn a Gwddf | S2: Practis Cyffredinol / Triniaeth Ddydd, Hematoleg, Meddygaeth Gyffredinol (Mewnol) / Endocrinoleg a Diabetes Mellitus, Prosiect SFP S2 (SFP)</v>
      </c>
      <c r="F22" s="5" t="str">
        <f>VLOOKUP('Programmes (ENG)'!F22, 'CWM &amp; Location'!B:D, 2, FALSE)</f>
        <v>Bwrdd Iechyd Prifysgol Bae Abertawe</v>
      </c>
      <c r="G22" s="5" t="str">
        <f>IF('Programmes (ENG)'!G22="Supervisor to be confirmed", "Goruchwyliwr I'w Gadarnhau", 'Programmes (ENG)'!G22)</f>
        <v>Dr Gareth Lewis Thomas</v>
      </c>
      <c r="H22" s="3" t="str">
        <f>VLOOKUP('Programmes (ENG)'!H22, 'CWM &amp; Location'!B:D, 2, FALSE)</f>
        <v>Ysbyty Treforys</v>
      </c>
      <c r="I22" s="3" t="str">
        <f>VLOOKUP('Programmes (ENG)'!I22, 'CWM &amp; Location'!B:D, 2, FALSE)</f>
        <v>Abertawe</v>
      </c>
      <c r="J22" s="3" t="str">
        <f>IF('Master List'!K22="", VLOOKUP('Master List'!J22, 'CWM &amp; Location'!B:D, 2, FALSE), CONCATENATE(VLOOKUP('Master List'!J22, 'CWM &amp; Location'!B:D, 2, FALSE), " / ", VLOOKUP('Master List'!K22, 'CWM &amp; Location'!B:D, 2, FALSE)))</f>
        <v>Pediatreg</v>
      </c>
      <c r="K22" s="3" t="str">
        <f>IF('Programmes (ENG)'!K22="Supervisor to be confirmed", "Goruchwyliwr I'w Gadarnhau", 'Programmes (ENG)'!K22)</f>
        <v>Dr Gareth Lewis Thomas</v>
      </c>
      <c r="L22" s="3" t="str">
        <f>VLOOKUP('Programmes (ENG)'!L22, 'CWM &amp; Location'!B:D, 2, FALSE)</f>
        <v>Ysbyty Treforys</v>
      </c>
      <c r="M22" s="3" t="str">
        <f>VLOOKUP('Programmes (ENG)'!M22, 'CWM &amp; Location'!B:D, 2, FALSE)</f>
        <v>Abertawe</v>
      </c>
      <c r="N22" s="3" t="str">
        <f>IF('Master List'!Q22="", VLOOKUP('Master List'!P22, 'CWM &amp; Location'!B:D, 2, FALSE), CONCATENATE(VLOOKUP('Master List'!P22, 'CWM &amp; Location'!B:D, 2, FALSE), " / ", VLOOKUP('Master List'!Q22, 'CWM &amp; Location'!B:D, 2, FALSE)))</f>
        <v>Meddygaeth Arennol</v>
      </c>
      <c r="O22" s="3" t="str">
        <f>IF('Programmes (ENG)'!O22="Supervisor to be confirmed", "Goruchwyliwr I'w Gadarnhau", 'Programmes (ENG)'!O22)</f>
        <v xml:space="preserve">Dr Vandse Aithal </v>
      </c>
      <c r="P22" s="3" t="str">
        <f>VLOOKUP('Programmes (ENG)'!P22, 'CWM &amp; Location'!B:D, 2, FALSE)</f>
        <v>Ysbyty Treforys</v>
      </c>
      <c r="Q22" s="3" t="str">
        <f>VLOOKUP('Programmes (ENG)'!Q22, 'CWM &amp; Location'!B:D, 2, FALSE)</f>
        <v>Abertawe</v>
      </c>
      <c r="R22" s="3" t="str">
        <f>IF('Master List'!W22="", VLOOKUP('Master List'!V22, 'CWM &amp; Location'!B:D, 2, FALSE), CONCATENATE(VLOOKUP('Master List'!V22, 'CWM &amp; Location'!B:D, 2, FALSE), " / ", VLOOKUP('Master List'!W22, 'CWM &amp; Location'!B:D, 2, FALSE)))</f>
        <v>Clust, Trwyn a Gwddf</v>
      </c>
      <c r="S22" s="3" t="str">
        <f>IF('Programmes (ENG)'!S22="Supervisor to be confirmed", "Goruchwyliwr I'w Gadarnhau", 'Programmes (ENG)'!S22)</f>
        <v xml:space="preserve">Mr Heiki Whittet </v>
      </c>
      <c r="T22" s="5" t="str">
        <f>IF('Master List'!AA22="", "", VLOOKUP('Programmes (ENG)'!T22, 'CWM &amp; Location'!B:D, 2, FALSE))</f>
        <v/>
      </c>
      <c r="U22" s="5" t="str">
        <f>IF(T22="", "", VLOOKUP('Programmes (ENG)'!U22, 'CWM &amp; Location'!B:D, 2, FALSE))</f>
        <v/>
      </c>
      <c r="V22" s="5" t="str">
        <f>IF('Programmes (ENG)'!V22="", "", VLOOKUP('Programmes (ENG)'!V22, 'CWM &amp; Location'!B:D, 2, FALSE))</f>
        <v/>
      </c>
      <c r="W22" s="5" t="str">
        <f>IF('Programmes (ENG)'!W22="", "", IF('Programmes (ENG)'!W22="Supervisor to be confirmed", 'CWM &amp; Location'!$C$216, 'Programmes (ENG)'!W22))</f>
        <v/>
      </c>
      <c r="X22" s="5" t="str">
        <f>IF('Programmes (ENG)'!X22="Supervisor to be confirmed", "Goruchwyliwr I'w Gadarnhau", 'Programmes (ENG)'!X22)</f>
        <v>Dr Stephen Greenfield</v>
      </c>
      <c r="Y22" s="3" t="str">
        <f>VLOOKUP('Programmes (ENG)'!Y22, 'CWM &amp; Location'!B:D, 2, FALSE)</f>
        <v>Ysbyty Treforys (Ysbyty Singleton ar alwad)</v>
      </c>
      <c r="Z22" s="3" t="str">
        <f>VLOOKUP('Programmes (ENG)'!Z22, 'CWM &amp; Location'!B:D, 2, FALSE)</f>
        <v>Abertawe</v>
      </c>
      <c r="AA22" s="3" t="str">
        <f>IF('Master List'!AK22="", VLOOKUP('Master List'!AJ22, 'CWM &amp; Location'!B:D, 2, FALSE), CONCATENATE(VLOOKUP('Master List'!AJ22, 'CWM &amp; Location'!B:D, 2, FALSE), " / ", VLOOKUP('Master List'!AK22, 'CWM &amp; Location'!B:D, 2, FALSE)))</f>
        <v>Practis Cyffredinol / Triniaeth Ddydd</v>
      </c>
      <c r="AB22" s="3" t="str">
        <f>IF('Programmes (ENG)'!AB22="Supervisor to be confirmed", 'CWM &amp; Location'!$C$216, 'Programmes (ENG)'!AB22)</f>
        <v>Dr Stephen Greenfield</v>
      </c>
      <c r="AC22" s="3" t="str">
        <f>VLOOKUP('Programmes (ENG)'!AC22, 'CWM &amp; Location'!B:D, 2, FALSE)</f>
        <v>Ysbyty Singleton</v>
      </c>
      <c r="AD22" s="5" t="str">
        <f>VLOOKUP('Programmes (ENG)'!AD22, 'CWM &amp; Location'!B:D, 2, FALSE)</f>
        <v>Abertawe</v>
      </c>
      <c r="AE22" s="3" t="str">
        <f>IF('Master List'!AQ22="", VLOOKUP('Master List'!AP22, 'CWM &amp; Location'!B:D, 2, FALSE), CONCATENATE(VLOOKUP('Master List'!AP22, 'CWM &amp; Location'!B:D, 2, FALSE), " / ", VLOOKUP('Master List'!AQ22, 'CWM &amp; Location'!B:D, 2, FALSE)))</f>
        <v>Hematoleg</v>
      </c>
      <c r="AF22" s="3" t="str">
        <f>IF('Programmes (ENG)'!AF22="Supervisor to be confirmed", 'CWM &amp; Location'!$C$216, 'Programmes (ENG)'!AF22)</f>
        <v>Dr Hamdi Sati</v>
      </c>
      <c r="AG22" s="3" t="str">
        <f>VLOOKUP('Programmes (ENG)'!AG22, 'CWM &amp; Location'!B:D, 2, FALSE)</f>
        <v>Ysbyty Treforys</v>
      </c>
      <c r="AH22" s="3" t="str">
        <f>VLOOKUP('Programmes (ENG)'!AH22, 'CWM &amp; Location'!B:D, 2, FALSE)</f>
        <v>Abertawe</v>
      </c>
      <c r="AI22" s="3" t="str">
        <f>IF('Master List'!AW22="", VLOOKUP('Master List'!AV22, 'CWM &amp; Location'!B:D, 2, FALSE), CONCATENATE(VLOOKUP('Master List'!AV22, 'CWM &amp; Location'!B:D, 2, FALSE), " / ", VLOOKUP('Master List'!AW22, 'CWM &amp; Location'!B:D, 2, FALSE)))</f>
        <v>Meddygaeth Gyffredinol (Mewnol) / Endocrinoleg a Diabetes Mellitus</v>
      </c>
      <c r="AJ22" s="3" t="str">
        <f>IF('Programmes (ENG)'!AJ22="Supervisor to be confirmed", 'CWM &amp; Location'!$C$216, 'Programmes (ENG)'!AJ22)</f>
        <v>Dr Rajesh Peter</v>
      </c>
      <c r="AK22" s="5" t="str">
        <f>IF('Programmes (ENG)'!AK22="","",VLOOKUP('Programmes (ENG)'!AK22,'CWM &amp; Location'!B:D,2,FALSE))</f>
        <v>Safle I'w Gadarnhau</v>
      </c>
      <c r="AL22" s="5" t="str">
        <f>IF('Programmes (ENG)'!AL22="", "", VLOOKUP('Programmes (ENG)'!AL22, 'CWM &amp; Location'!B:D, 2, FALSE))</f>
        <v>Safle I'w Gadarnhau</v>
      </c>
      <c r="AM22" s="5" t="str">
        <f>IF('Programmes (ENG)'!AM22="","",VLOOKUP('Programmes (ENG)'!AM22,'CWM &amp; Location'!B:D,2,FALSE))</f>
        <v>Prosiect SFP S2</v>
      </c>
      <c r="AN22" s="5" t="str">
        <f>IF('Programmes (ENG)'!AN22="Supervisor to be confirmed", 'CWM &amp; Location'!$C$216, 'Programmes (ENG)'!AN22)</f>
        <v>Goruchwyliwr I'w Gadarnhau</v>
      </c>
    </row>
    <row r="23" spans="1:40" ht="33.75" customHeight="1" x14ac:dyDescent="0.25">
      <c r="A23" s="3" t="str">
        <f>'Master List'!A23</f>
        <v>FP</v>
      </c>
      <c r="B23" s="3" t="str">
        <f>'Master List'!D23</f>
        <v>FP/7A5W/008a</v>
      </c>
      <c r="C23" s="3" t="str">
        <f>'Master List'!E23</f>
        <v>WAL/FP/008a</v>
      </c>
      <c r="D23" s="4">
        <f>'Programmes (ENG)'!D23</f>
        <v>1</v>
      </c>
      <c r="E23" s="9" t="str">
        <f>CONCATENATE("S1: ",J23,", ",N23,", ",R23,IF(V23="","",", "),IF(V23="","",V23),IF(V23="",""," ("),IF(V23="","",'Master List'!B23),IF(V23="","",")")," | S2: ",AA23,", ",AE23,", ",AI23,IF(AM23="","",", "),IF(AM23="","",AM23),IF(AM23="",""," ("),IF(AM23="","",'Master List'!C23),IF(AM23="","",")"))</f>
        <v>S1: Meddygaeth Gyffredinol (Mewnol) / Meddygaeth Anadlol, Llawdriniaeth Gyffredinol / Llawdriniaeth y Colon a'r Rhefr, Seiciatreg Henaint | S2: Meddygaeth Gyffredinol (Mewnol) / Meddygaeth Strôc, Meddygaeth Frys, Pediatreg</v>
      </c>
      <c r="F23" s="5" t="str">
        <f>VLOOKUP('Programmes (ENG)'!F23, 'CWM &amp; Location'!B:D, 2, FALSE)</f>
        <v>Bwrdd Iechyd Prifysgol Cwm Taf Morgannwg</v>
      </c>
      <c r="G23" s="5" t="str">
        <f>IF('Programmes (ENG)'!G23="Supervisor to be confirmed", "Goruchwyliwr I'w Gadarnhau", 'Programmes (ENG)'!G23)</f>
        <v xml:space="preserve">Dr Jacqueline Woolley </v>
      </c>
      <c r="H23" s="3" t="str">
        <f>VLOOKUP('Programmes (ENG)'!H23, 'CWM &amp; Location'!B:D, 2, FALSE)</f>
        <v>Ysbyty Tywysoges Cymru</v>
      </c>
      <c r="I23" s="3" t="str">
        <f>VLOOKUP('Programmes (ENG)'!I23, 'CWM &amp; Location'!B:D, 2, FALSE)</f>
        <v>Pen-y-bont</v>
      </c>
      <c r="J23" s="3" t="str">
        <f>IF('Master List'!K23="", VLOOKUP('Master List'!J23, 'CWM &amp; Location'!B:D, 2, FALSE), CONCATENATE(VLOOKUP('Master List'!J23, 'CWM &amp; Location'!B:D, 2, FALSE), " / ", VLOOKUP('Master List'!K23, 'CWM &amp; Location'!B:D, 2, FALSE)))</f>
        <v>Meddygaeth Gyffredinol (Mewnol) / Meddygaeth Anadlol</v>
      </c>
      <c r="K23" s="3" t="str">
        <f>IF('Programmes (ENG)'!K23="Supervisor to be confirmed", "Goruchwyliwr I'w Gadarnhau", 'Programmes (ENG)'!K23)</f>
        <v xml:space="preserve">Dr Jacqueline Woolley </v>
      </c>
      <c r="L23" s="3" t="str">
        <f>VLOOKUP('Programmes (ENG)'!L23, 'CWM &amp; Location'!B:D, 2, FALSE)</f>
        <v>Ysbyty Tywysoges Cymru</v>
      </c>
      <c r="M23" s="3" t="str">
        <f>VLOOKUP('Programmes (ENG)'!M23, 'CWM &amp; Location'!B:D, 2, FALSE)</f>
        <v>Pen-y-bont</v>
      </c>
      <c r="N23" s="3" t="str">
        <f>IF('Master List'!Q23="", VLOOKUP('Master List'!P23, 'CWM &amp; Location'!B:D, 2, FALSE), CONCATENATE(VLOOKUP('Master List'!P23, 'CWM &amp; Location'!B:D, 2, FALSE), " / ", VLOOKUP('Master List'!Q23, 'CWM &amp; Location'!B:D, 2, FALSE)))</f>
        <v>Llawdriniaeth Gyffredinol / Llawdriniaeth y Colon a'r Rhefr</v>
      </c>
      <c r="O23" s="3" t="str">
        <f>IF('Programmes (ENG)'!O23="Supervisor to be confirmed", "Goruchwyliwr I'w Gadarnhau", 'Programmes (ENG)'!O23)</f>
        <v xml:space="preserve">Mr Barry Appleton </v>
      </c>
      <c r="P23" s="3" t="str">
        <f>VLOOKUP('Programmes (ENG)'!P23, 'CWM &amp; Location'!B:D, 2, FALSE)</f>
        <v>Ysbyty Tywysoges Cymru</v>
      </c>
      <c r="Q23" s="3" t="str">
        <f>VLOOKUP('Programmes (ENG)'!Q23, 'CWM &amp; Location'!B:D, 2, FALSE)</f>
        <v>Pen-y-bont</v>
      </c>
      <c r="R23" s="3" t="str">
        <f>IF('Master List'!W23="", VLOOKUP('Master List'!V23, 'CWM &amp; Location'!B:D, 2, FALSE), CONCATENATE(VLOOKUP('Master List'!V23, 'CWM &amp; Location'!B:D, 2, FALSE), " / ", VLOOKUP('Master List'!W23, 'CWM &amp; Location'!B:D, 2, FALSE)))</f>
        <v>Seiciatreg Henaint</v>
      </c>
      <c r="S23" s="3" t="str">
        <f>IF('Programmes (ENG)'!S23="Supervisor to be confirmed", "Goruchwyliwr I'w Gadarnhau", 'Programmes (ENG)'!S23)</f>
        <v>Dr Timothy Chan</v>
      </c>
      <c r="T23" s="5" t="str">
        <f>IF('Master List'!AA23="", "", VLOOKUP('Programmes (ENG)'!T23, 'CWM &amp; Location'!B:D, 2, FALSE))</f>
        <v/>
      </c>
      <c r="U23" s="5" t="str">
        <f>IF(T23="", "", VLOOKUP('Programmes (ENG)'!U23, 'CWM &amp; Location'!B:D, 2, FALSE))</f>
        <v/>
      </c>
      <c r="V23" s="5" t="str">
        <f>IF('Programmes (ENG)'!V23="", "", VLOOKUP('Programmes (ENG)'!V23, 'CWM &amp; Location'!B:D, 2, FALSE))</f>
        <v/>
      </c>
      <c r="W23" s="5" t="str">
        <f>IF('Programmes (ENG)'!W23="", "", IF('Programmes (ENG)'!W23="Supervisor to be confirmed", 'CWM &amp; Location'!$C$216, 'Programmes (ENG)'!W23))</f>
        <v/>
      </c>
      <c r="X23" s="5" t="str">
        <f>IF('Programmes (ENG)'!X23="Supervisor to be confirmed", "Goruchwyliwr I'w Gadarnhau", 'Programmes (ENG)'!X23)</f>
        <v>Dr Harish Bhat</v>
      </c>
      <c r="Y23" s="3" t="str">
        <f>VLOOKUP('Programmes (ENG)'!Y23, 'CWM &amp; Location'!B:D, 2, FALSE)</f>
        <v>Ysbyty Tywysoges Cymru</v>
      </c>
      <c r="Z23" s="3" t="str">
        <f>VLOOKUP('Programmes (ENG)'!Z23, 'CWM &amp; Location'!B:D, 2, FALSE)</f>
        <v>Pen-y-bont</v>
      </c>
      <c r="AA23" s="3" t="str">
        <f>IF('Master List'!AK23="", VLOOKUP('Master List'!AJ23, 'CWM &amp; Location'!B:D, 2, FALSE), CONCATENATE(VLOOKUP('Master List'!AJ23, 'CWM &amp; Location'!B:D, 2, FALSE), " / ", VLOOKUP('Master List'!AK23, 'CWM &amp; Location'!B:D, 2, FALSE)))</f>
        <v>Meddygaeth Gyffredinol (Mewnol) / Meddygaeth Strôc</v>
      </c>
      <c r="AB23" s="3" t="str">
        <f>IF('Programmes (ENG)'!AB23="Supervisor to be confirmed", 'CWM &amp; Location'!$C$216, 'Programmes (ENG)'!AB23)</f>
        <v>Dr Harish Bhat</v>
      </c>
      <c r="AC23" s="3" t="str">
        <f>VLOOKUP('Programmes (ENG)'!AC23, 'CWM &amp; Location'!B:D, 2, FALSE)</f>
        <v>Ysbyty Tywysoges Cymru</v>
      </c>
      <c r="AD23" s="5" t="str">
        <f>VLOOKUP('Programmes (ENG)'!AD23, 'CWM &amp; Location'!B:D, 2, FALSE)</f>
        <v>Pen-y-bont</v>
      </c>
      <c r="AE23" s="3" t="str">
        <f>IF('Master List'!AQ23="", VLOOKUP('Master List'!AP23, 'CWM &amp; Location'!B:D, 2, FALSE), CONCATENATE(VLOOKUP('Master List'!AP23, 'CWM &amp; Location'!B:D, 2, FALSE), " / ", VLOOKUP('Master List'!AQ23, 'CWM &amp; Location'!B:D, 2, FALSE)))</f>
        <v>Meddygaeth Frys</v>
      </c>
      <c r="AF23" s="3" t="str">
        <f>IF('Programmes (ENG)'!AF23="Supervisor to be confirmed", 'CWM &amp; Location'!$C$216, 'Programmes (ENG)'!AF23)</f>
        <v>Dr Zareena Jedaar</v>
      </c>
      <c r="AG23" s="3" t="str">
        <f>VLOOKUP('Programmes (ENG)'!AG23, 'CWM &amp; Location'!B:D, 2, FALSE)</f>
        <v>Ysbyty Tywysoges Cymru</v>
      </c>
      <c r="AH23" s="3" t="str">
        <f>VLOOKUP('Programmes (ENG)'!AH23, 'CWM &amp; Location'!B:D, 2, FALSE)</f>
        <v>Pen-y-bont</v>
      </c>
      <c r="AI23" s="3" t="str">
        <f>IF('Master List'!AW23="", VLOOKUP('Master List'!AV23, 'CWM &amp; Location'!B:D, 2, FALSE), CONCATENATE(VLOOKUP('Master List'!AV23, 'CWM &amp; Location'!B:D, 2, FALSE), " / ", VLOOKUP('Master List'!AW23, 'CWM &amp; Location'!B:D, 2, FALSE)))</f>
        <v>Pediatreg</v>
      </c>
      <c r="AJ23" s="3" t="str">
        <f>IF('Programmes (ENG)'!AJ23="Supervisor to be confirmed", 'CWM &amp; Location'!$C$216, 'Programmes (ENG)'!AJ23)</f>
        <v>Dr Torsten Hildebrandt</v>
      </c>
      <c r="AK23" s="5" t="str">
        <f>IF('Programmes (ENG)'!AK23="","",VLOOKUP('Programmes (ENG)'!AK23,'CWM &amp; Location'!B:D,2,FALSE))</f>
        <v/>
      </c>
      <c r="AL23" s="5" t="str">
        <f>IF('Programmes (ENG)'!AL23="", "", VLOOKUP('Programmes (ENG)'!AL23, 'CWM &amp; Location'!B:D, 2, FALSE))</f>
        <v/>
      </c>
      <c r="AM23" s="5" t="str">
        <f>IF('Programmes (ENG)'!AM23="","",VLOOKUP('Programmes (ENG)'!AM23,'CWM &amp; Location'!B:D,2,FALSE))</f>
        <v/>
      </c>
      <c r="AN23" s="5" t="str">
        <f>IF('Programmes (ENG)'!AN23="Supervisor to be confirmed", 'CWM &amp; Location'!$C$216, 'Programmes (ENG)'!AN23)</f>
        <v/>
      </c>
    </row>
    <row r="24" spans="1:40" ht="33.75" customHeight="1" x14ac:dyDescent="0.25">
      <c r="A24" s="3" t="str">
        <f>'Master List'!A24</f>
        <v>FP</v>
      </c>
      <c r="B24" s="3" t="str">
        <f>'Master List'!D24</f>
        <v>FP/7A5W/008b</v>
      </c>
      <c r="C24" s="3" t="str">
        <f>'Master List'!E24</f>
        <v>WAL/FP/008b</v>
      </c>
      <c r="D24" s="4">
        <f>'Programmes (ENG)'!D24</f>
        <v>1</v>
      </c>
      <c r="E24" s="9" t="str">
        <f>CONCATENATE("S1: ",J24,", ",N24,", ",R24,IF(V24="","",", "),IF(V24="","",V24),IF(V24="",""," ("),IF(V24="","",'Master List'!B24),IF(V24="","",")")," | S2: ",AA24,", ",AE24,", ",AI24,IF(AM24="","",", "),IF(AM24="","",AM24),IF(AM24="",""," ("),IF(AM24="","",'Master List'!C24),IF(AM24="","",")"))</f>
        <v>S1: Seiciatreg Henaint, Meddygaeth Gyffredinol (Mewnol) / Meddygaeth Anadlol, Llawdriniaeth Gyffredinol / Llawdriniaeth y Colon a'r Rhefr | S2: Pediatreg, Meddygaeth Gyffredinol (Mewnol) / Meddygaeth Strôc, Meddygaeth Frys</v>
      </c>
      <c r="F24" s="5" t="str">
        <f>VLOOKUP('Programmes (ENG)'!F24, 'CWM &amp; Location'!B:D, 2, FALSE)</f>
        <v>Bwrdd Iechyd Prifysgol Cwm Taf Morgannwg</v>
      </c>
      <c r="G24" s="5" t="str">
        <f>IF('Programmes (ENG)'!G24="Supervisor to be confirmed", "Goruchwyliwr I'w Gadarnhau", 'Programmes (ENG)'!G24)</f>
        <v>Dr Timothy Chan</v>
      </c>
      <c r="H24" s="3" t="str">
        <f>VLOOKUP('Programmes (ENG)'!H24, 'CWM &amp; Location'!B:D, 2, FALSE)</f>
        <v>Ysbyty Tywysoges Cymru</v>
      </c>
      <c r="I24" s="3" t="str">
        <f>VLOOKUP('Programmes (ENG)'!I24, 'CWM &amp; Location'!B:D, 2, FALSE)</f>
        <v>Pen-y-bont</v>
      </c>
      <c r="J24" s="3" t="str">
        <f>IF('Master List'!K24="", VLOOKUP('Master List'!J24, 'CWM &amp; Location'!B:D, 2, FALSE), CONCATENATE(VLOOKUP('Master List'!J24, 'CWM &amp; Location'!B:D, 2, FALSE), " / ", VLOOKUP('Master List'!K24, 'CWM &amp; Location'!B:D, 2, FALSE)))</f>
        <v>Seiciatreg Henaint</v>
      </c>
      <c r="K24" s="3" t="str">
        <f>IF('Programmes (ENG)'!K24="Supervisor to be confirmed", "Goruchwyliwr I'w Gadarnhau", 'Programmes (ENG)'!K24)</f>
        <v>Dr Timothy Chan</v>
      </c>
      <c r="L24" s="3" t="str">
        <f>VLOOKUP('Programmes (ENG)'!L24, 'CWM &amp; Location'!B:D, 2, FALSE)</f>
        <v>Ysbyty Tywysoges Cymru</v>
      </c>
      <c r="M24" s="3" t="str">
        <f>VLOOKUP('Programmes (ENG)'!M24, 'CWM &amp; Location'!B:D, 2, FALSE)</f>
        <v>Pen-y-bont</v>
      </c>
      <c r="N24" s="3" t="str">
        <f>IF('Master List'!Q24="", VLOOKUP('Master List'!P24, 'CWM &amp; Location'!B:D, 2, FALSE), CONCATENATE(VLOOKUP('Master List'!P24, 'CWM &amp; Location'!B:D, 2, FALSE), " / ", VLOOKUP('Master List'!Q24, 'CWM &amp; Location'!B:D, 2, FALSE)))</f>
        <v>Meddygaeth Gyffredinol (Mewnol) / Meddygaeth Anadlol</v>
      </c>
      <c r="O24" s="3" t="str">
        <f>IF('Programmes (ENG)'!O24="Supervisor to be confirmed", "Goruchwyliwr I'w Gadarnhau", 'Programmes (ENG)'!O24)</f>
        <v xml:space="preserve">Dr Jacqueline Woolley </v>
      </c>
      <c r="P24" s="3" t="str">
        <f>VLOOKUP('Programmes (ENG)'!P24, 'CWM &amp; Location'!B:D, 2, FALSE)</f>
        <v>Ysbyty Tywysoges Cymru</v>
      </c>
      <c r="Q24" s="3" t="str">
        <f>VLOOKUP('Programmes (ENG)'!Q24, 'CWM &amp; Location'!B:D, 2, FALSE)</f>
        <v>Pen-y-bont</v>
      </c>
      <c r="R24" s="3" t="str">
        <f>IF('Master List'!W24="", VLOOKUP('Master List'!V24, 'CWM &amp; Location'!B:D, 2, FALSE), CONCATENATE(VLOOKUP('Master List'!V24, 'CWM &amp; Location'!B:D, 2, FALSE), " / ", VLOOKUP('Master List'!W24, 'CWM &amp; Location'!B:D, 2, FALSE)))</f>
        <v>Llawdriniaeth Gyffredinol / Llawdriniaeth y Colon a'r Rhefr</v>
      </c>
      <c r="S24" s="3" t="str">
        <f>IF('Programmes (ENG)'!S24="Supervisor to be confirmed", "Goruchwyliwr I'w Gadarnhau", 'Programmes (ENG)'!S24)</f>
        <v xml:space="preserve">Mr Barry Appleton </v>
      </c>
      <c r="T24" s="5" t="str">
        <f>IF('Master List'!AA24="", "", VLOOKUP('Programmes (ENG)'!T24, 'CWM &amp; Location'!B:D, 2, FALSE))</f>
        <v/>
      </c>
      <c r="U24" s="5" t="str">
        <f>IF(T24="", "", VLOOKUP('Programmes (ENG)'!U24, 'CWM &amp; Location'!B:D, 2, FALSE))</f>
        <v/>
      </c>
      <c r="V24" s="5" t="str">
        <f>IF('Programmes (ENG)'!V24="", "", VLOOKUP('Programmes (ENG)'!V24, 'CWM &amp; Location'!B:D, 2, FALSE))</f>
        <v/>
      </c>
      <c r="W24" s="5" t="str">
        <f>IF('Programmes (ENG)'!W24="", "", IF('Programmes (ENG)'!W24="Supervisor to be confirmed", 'CWM &amp; Location'!$C$216, 'Programmes (ENG)'!W24))</f>
        <v/>
      </c>
      <c r="X24" s="5" t="str">
        <f>IF('Programmes (ENG)'!X24="Supervisor to be confirmed", "Goruchwyliwr I'w Gadarnhau", 'Programmes (ENG)'!X24)</f>
        <v>Dr Torsten Hildebrandt</v>
      </c>
      <c r="Y24" s="3" t="str">
        <f>VLOOKUP('Programmes (ENG)'!Y24, 'CWM &amp; Location'!B:D, 2, FALSE)</f>
        <v>Ysbyty Tywysoges Cymru</v>
      </c>
      <c r="Z24" s="3" t="str">
        <f>VLOOKUP('Programmes (ENG)'!Z24, 'CWM &amp; Location'!B:D, 2, FALSE)</f>
        <v>Pen-y-bont</v>
      </c>
      <c r="AA24" s="3" t="str">
        <f>IF('Master List'!AK24="", VLOOKUP('Master List'!AJ24, 'CWM &amp; Location'!B:D, 2, FALSE), CONCATENATE(VLOOKUP('Master List'!AJ24, 'CWM &amp; Location'!B:D, 2, FALSE), " / ", VLOOKUP('Master List'!AK24, 'CWM &amp; Location'!B:D, 2, FALSE)))</f>
        <v>Pediatreg</v>
      </c>
      <c r="AB24" s="3" t="str">
        <f>IF('Programmes (ENG)'!AB24="Supervisor to be confirmed", 'CWM &amp; Location'!$C$216, 'Programmes (ENG)'!AB24)</f>
        <v>Dr Torsten Hildebrandt</v>
      </c>
      <c r="AC24" s="3" t="str">
        <f>VLOOKUP('Programmes (ENG)'!AC24, 'CWM &amp; Location'!B:D, 2, FALSE)</f>
        <v>Ysbyty Tywysoges Cymru</v>
      </c>
      <c r="AD24" s="5" t="str">
        <f>VLOOKUP('Programmes (ENG)'!AD24, 'CWM &amp; Location'!B:D, 2, FALSE)</f>
        <v>Pen-y-bont</v>
      </c>
      <c r="AE24" s="3" t="str">
        <f>IF('Master List'!AQ24="", VLOOKUP('Master List'!AP24, 'CWM &amp; Location'!B:D, 2, FALSE), CONCATENATE(VLOOKUP('Master List'!AP24, 'CWM &amp; Location'!B:D, 2, FALSE), " / ", VLOOKUP('Master List'!AQ24, 'CWM &amp; Location'!B:D, 2, FALSE)))</f>
        <v>Meddygaeth Gyffredinol (Mewnol) / Meddygaeth Strôc</v>
      </c>
      <c r="AF24" s="3" t="str">
        <f>IF('Programmes (ENG)'!AF24="Supervisor to be confirmed", 'CWM &amp; Location'!$C$216, 'Programmes (ENG)'!AF24)</f>
        <v>Dr Harish Bhat</v>
      </c>
      <c r="AG24" s="3" t="str">
        <f>VLOOKUP('Programmes (ENG)'!AG24, 'CWM &amp; Location'!B:D, 2, FALSE)</f>
        <v>Ysbyty Tywysoges Cymru</v>
      </c>
      <c r="AH24" s="3" t="str">
        <f>VLOOKUP('Programmes (ENG)'!AH24, 'CWM &amp; Location'!B:D, 2, FALSE)</f>
        <v>Pen-y-bont</v>
      </c>
      <c r="AI24" s="3" t="str">
        <f>IF('Master List'!AW24="", VLOOKUP('Master List'!AV24, 'CWM &amp; Location'!B:D, 2, FALSE), CONCATENATE(VLOOKUP('Master List'!AV24, 'CWM &amp; Location'!B:D, 2, FALSE), " / ", VLOOKUP('Master List'!AW24, 'CWM &amp; Location'!B:D, 2, FALSE)))</f>
        <v>Meddygaeth Frys</v>
      </c>
      <c r="AJ24" s="3" t="str">
        <f>IF('Programmes (ENG)'!AJ24="Supervisor to be confirmed", 'CWM &amp; Location'!$C$216, 'Programmes (ENG)'!AJ24)</f>
        <v>Dr Zareena Jedaar</v>
      </c>
      <c r="AK24" s="5" t="str">
        <f>IF('Programmes (ENG)'!AK24="","",VLOOKUP('Programmes (ENG)'!AK24,'CWM &amp; Location'!B:D,2,FALSE))</f>
        <v/>
      </c>
      <c r="AL24" s="5" t="str">
        <f>IF('Programmes (ENG)'!AL24="", "", VLOOKUP('Programmes (ENG)'!AL24, 'CWM &amp; Location'!B:D, 2, FALSE))</f>
        <v/>
      </c>
      <c r="AM24" s="5" t="str">
        <f>IF('Programmes (ENG)'!AM24="","",VLOOKUP('Programmes (ENG)'!AM24,'CWM &amp; Location'!B:D,2,FALSE))</f>
        <v/>
      </c>
      <c r="AN24" s="5" t="str">
        <f>IF('Programmes (ENG)'!AN24="Supervisor to be confirmed", 'CWM &amp; Location'!$C$216, 'Programmes (ENG)'!AN24)</f>
        <v/>
      </c>
    </row>
    <row r="25" spans="1:40" ht="33.75" customHeight="1" x14ac:dyDescent="0.25">
      <c r="A25" s="3" t="str">
        <f>'Master List'!A25</f>
        <v>FP</v>
      </c>
      <c r="B25" s="3" t="str">
        <f>'Master List'!D25</f>
        <v>FP/7A5W/008c</v>
      </c>
      <c r="C25" s="3" t="str">
        <f>'Master List'!E25</f>
        <v>WAL/FP/008c</v>
      </c>
      <c r="D25" s="4">
        <f>'Programmes (ENG)'!D25</f>
        <v>1</v>
      </c>
      <c r="E25" s="9" t="str">
        <f>CONCATENATE("S1: ",J25,", ",N25,", ",R25,IF(V25="","",", "),IF(V25="","",V25),IF(V25="",""," ("),IF(V25="","",'Master List'!B25),IF(V25="","",")")," | S2: ",AA25,", ",AE25,", ",AI25,IF(AM25="","",", "),IF(AM25="","",AM25),IF(AM25="",""," ("),IF(AM25="","",'Master List'!C25),IF(AM25="","",")"))</f>
        <v>S1: Llawdriniaeth Gyffredinol / Llawdriniaeth y Colon a'r Rhefr, Seiciatreg Henaint, Meddygaeth Gyffredinol (Mewnol) / Meddygaeth Anadlol | S2: Meddygaeth Frys, Pediatreg, Meddygaeth Gyffredinol (Mewnol) / Meddygaeth Strôc</v>
      </c>
      <c r="F25" s="5" t="str">
        <f>VLOOKUP('Programmes (ENG)'!F25, 'CWM &amp; Location'!B:D, 2, FALSE)</f>
        <v>Bwrdd Iechyd Prifysgol Cwm Taf Morgannwg</v>
      </c>
      <c r="G25" s="5" t="str">
        <f>IF('Programmes (ENG)'!G25="Supervisor to be confirmed", "Goruchwyliwr I'w Gadarnhau", 'Programmes (ENG)'!G25)</f>
        <v xml:space="preserve">Mr Barry Appleton </v>
      </c>
      <c r="H25" s="3" t="str">
        <f>VLOOKUP('Programmes (ENG)'!H25, 'CWM &amp; Location'!B:D, 2, FALSE)</f>
        <v>Ysbyty Tywysoges Cymru</v>
      </c>
      <c r="I25" s="3" t="str">
        <f>VLOOKUP('Programmes (ENG)'!I25, 'CWM &amp; Location'!B:D, 2, FALSE)</f>
        <v>Pen-y-bont</v>
      </c>
      <c r="J25" s="3" t="str">
        <f>IF('Master List'!K25="", VLOOKUP('Master List'!J25, 'CWM &amp; Location'!B:D, 2, FALSE), CONCATENATE(VLOOKUP('Master List'!J25, 'CWM &amp; Location'!B:D, 2, FALSE), " / ", VLOOKUP('Master List'!K25, 'CWM &amp; Location'!B:D, 2, FALSE)))</f>
        <v>Llawdriniaeth Gyffredinol / Llawdriniaeth y Colon a'r Rhefr</v>
      </c>
      <c r="K25" s="3" t="str">
        <f>IF('Programmes (ENG)'!K25="Supervisor to be confirmed", "Goruchwyliwr I'w Gadarnhau", 'Programmes (ENG)'!K25)</f>
        <v xml:space="preserve">Mr Barry Appleton </v>
      </c>
      <c r="L25" s="3" t="str">
        <f>VLOOKUP('Programmes (ENG)'!L25, 'CWM &amp; Location'!B:D, 2, FALSE)</f>
        <v>Ysbyty Tywysoges Cymru</v>
      </c>
      <c r="M25" s="3" t="str">
        <f>VLOOKUP('Programmes (ENG)'!M25, 'CWM &amp; Location'!B:D, 2, FALSE)</f>
        <v>Pen-y-bont</v>
      </c>
      <c r="N25" s="3" t="str">
        <f>IF('Master List'!Q25="", VLOOKUP('Master List'!P25, 'CWM &amp; Location'!B:D, 2, FALSE), CONCATENATE(VLOOKUP('Master List'!P25, 'CWM &amp; Location'!B:D, 2, FALSE), " / ", VLOOKUP('Master List'!Q25, 'CWM &amp; Location'!B:D, 2, FALSE)))</f>
        <v>Seiciatreg Henaint</v>
      </c>
      <c r="O25" s="3" t="str">
        <f>IF('Programmes (ENG)'!O25="Supervisor to be confirmed", "Goruchwyliwr I'w Gadarnhau", 'Programmes (ENG)'!O25)</f>
        <v>Dr Timothy Chan</v>
      </c>
      <c r="P25" s="3" t="str">
        <f>VLOOKUP('Programmes (ENG)'!P25, 'CWM &amp; Location'!B:D, 2, FALSE)</f>
        <v>Ysbyty Tywysoges Cymru</v>
      </c>
      <c r="Q25" s="3" t="str">
        <f>VLOOKUP('Programmes (ENG)'!Q25, 'CWM &amp; Location'!B:D, 2, FALSE)</f>
        <v>Pen-y-bont</v>
      </c>
      <c r="R25" s="3" t="str">
        <f>IF('Master List'!W25="", VLOOKUP('Master List'!V25, 'CWM &amp; Location'!B:D, 2, FALSE), CONCATENATE(VLOOKUP('Master List'!V25, 'CWM &amp; Location'!B:D, 2, FALSE), " / ", VLOOKUP('Master List'!W25, 'CWM &amp; Location'!B:D, 2, FALSE)))</f>
        <v>Meddygaeth Gyffredinol (Mewnol) / Meddygaeth Anadlol</v>
      </c>
      <c r="S25" s="3" t="str">
        <f>IF('Programmes (ENG)'!S25="Supervisor to be confirmed", "Goruchwyliwr I'w Gadarnhau", 'Programmes (ENG)'!S25)</f>
        <v xml:space="preserve">Dr Jacqueline Woolley </v>
      </c>
      <c r="T25" s="5" t="str">
        <f>IF('Master List'!AA25="", "", VLOOKUP('Programmes (ENG)'!T25, 'CWM &amp; Location'!B:D, 2, FALSE))</f>
        <v/>
      </c>
      <c r="U25" s="5" t="str">
        <f>IF(T25="", "", VLOOKUP('Programmes (ENG)'!U25, 'CWM &amp; Location'!B:D, 2, FALSE))</f>
        <v/>
      </c>
      <c r="V25" s="5" t="str">
        <f>IF('Programmes (ENG)'!V25="", "", VLOOKUP('Programmes (ENG)'!V25, 'CWM &amp; Location'!B:D, 2, FALSE))</f>
        <v/>
      </c>
      <c r="W25" s="5" t="str">
        <f>IF('Programmes (ENG)'!W25="", "", IF('Programmes (ENG)'!W25="Supervisor to be confirmed", 'CWM &amp; Location'!$C$216, 'Programmes (ENG)'!W25))</f>
        <v/>
      </c>
      <c r="X25" s="5" t="str">
        <f>IF('Programmes (ENG)'!X25="Supervisor to be confirmed", "Goruchwyliwr I'w Gadarnhau", 'Programmes (ENG)'!X25)</f>
        <v>Dr Zareena Jedaar</v>
      </c>
      <c r="Y25" s="3" t="str">
        <f>VLOOKUP('Programmes (ENG)'!Y25, 'CWM &amp; Location'!B:D, 2, FALSE)</f>
        <v>Ysbyty Tywysoges Cymru</v>
      </c>
      <c r="Z25" s="3" t="str">
        <f>VLOOKUP('Programmes (ENG)'!Z25, 'CWM &amp; Location'!B:D, 2, FALSE)</f>
        <v>Pen-y-bont</v>
      </c>
      <c r="AA25" s="3" t="str">
        <f>IF('Master List'!AK25="", VLOOKUP('Master List'!AJ25, 'CWM &amp; Location'!B:D, 2, FALSE), CONCATENATE(VLOOKUP('Master List'!AJ25, 'CWM &amp; Location'!B:D, 2, FALSE), " / ", VLOOKUP('Master List'!AK25, 'CWM &amp; Location'!B:D, 2, FALSE)))</f>
        <v>Meddygaeth Frys</v>
      </c>
      <c r="AB25" s="3" t="str">
        <f>IF('Programmes (ENG)'!AB25="Supervisor to be confirmed", 'CWM &amp; Location'!$C$216, 'Programmes (ENG)'!AB25)</f>
        <v>Dr Zareena Jedaar</v>
      </c>
      <c r="AC25" s="3" t="str">
        <f>VLOOKUP('Programmes (ENG)'!AC25, 'CWM &amp; Location'!B:D, 2, FALSE)</f>
        <v>Ysbyty Tywysoges Cymru</v>
      </c>
      <c r="AD25" s="5" t="str">
        <f>VLOOKUP('Programmes (ENG)'!AD25, 'CWM &amp; Location'!B:D, 2, FALSE)</f>
        <v>Pen-y-bont</v>
      </c>
      <c r="AE25" s="3" t="str">
        <f>IF('Master List'!AQ25="", VLOOKUP('Master List'!AP25, 'CWM &amp; Location'!B:D, 2, FALSE), CONCATENATE(VLOOKUP('Master List'!AP25, 'CWM &amp; Location'!B:D, 2, FALSE), " / ", VLOOKUP('Master List'!AQ25, 'CWM &amp; Location'!B:D, 2, FALSE)))</f>
        <v>Pediatreg</v>
      </c>
      <c r="AF25" s="3" t="str">
        <f>IF('Programmes (ENG)'!AF25="Supervisor to be confirmed", 'CWM &amp; Location'!$C$216, 'Programmes (ENG)'!AF25)</f>
        <v>Dr Torsten Hildebrandt</v>
      </c>
      <c r="AG25" s="3" t="str">
        <f>VLOOKUP('Programmes (ENG)'!AG25, 'CWM &amp; Location'!B:D, 2, FALSE)</f>
        <v>Ysbyty Tywysoges Cymru</v>
      </c>
      <c r="AH25" s="3" t="str">
        <f>VLOOKUP('Programmes (ENG)'!AH25, 'CWM &amp; Location'!B:D, 2, FALSE)</f>
        <v>Pen-y-bont</v>
      </c>
      <c r="AI25" s="3" t="str">
        <f>IF('Master List'!AW25="", VLOOKUP('Master List'!AV25, 'CWM &amp; Location'!B:D, 2, FALSE), CONCATENATE(VLOOKUP('Master List'!AV25, 'CWM &amp; Location'!B:D, 2, FALSE), " / ", VLOOKUP('Master List'!AW25, 'CWM &amp; Location'!B:D, 2, FALSE)))</f>
        <v>Meddygaeth Gyffredinol (Mewnol) / Meddygaeth Strôc</v>
      </c>
      <c r="AJ25" s="3" t="str">
        <f>IF('Programmes (ENG)'!AJ25="Supervisor to be confirmed", 'CWM &amp; Location'!$C$216, 'Programmes (ENG)'!AJ25)</f>
        <v>Dr Harish Bhat</v>
      </c>
      <c r="AK25" s="5" t="str">
        <f>IF('Programmes (ENG)'!AK25="","",VLOOKUP('Programmes (ENG)'!AK25,'CWM &amp; Location'!B:D,2,FALSE))</f>
        <v/>
      </c>
      <c r="AL25" s="5" t="str">
        <f>IF('Programmes (ENG)'!AL25="", "", VLOOKUP('Programmes (ENG)'!AL25, 'CWM &amp; Location'!B:D, 2, FALSE))</f>
        <v/>
      </c>
      <c r="AM25" s="5" t="str">
        <f>IF('Programmes (ENG)'!AM25="","",VLOOKUP('Programmes (ENG)'!AM25,'CWM &amp; Location'!B:D,2,FALSE))</f>
        <v/>
      </c>
      <c r="AN25" s="5" t="str">
        <f>IF('Programmes (ENG)'!AN25="Supervisor to be confirmed", 'CWM &amp; Location'!$C$216, 'Programmes (ENG)'!AN25)</f>
        <v/>
      </c>
    </row>
    <row r="26" spans="1:40" ht="33.75" customHeight="1" x14ac:dyDescent="0.25">
      <c r="A26" s="3" t="str">
        <f>'Master List'!A26</f>
        <v>SFP-Edu</v>
      </c>
      <c r="B26" s="3" t="str">
        <f>'Master List'!D26</f>
        <v>NFP/7A5W/009a</v>
      </c>
      <c r="C26" s="3" t="str">
        <f>'Master List'!E26</f>
        <v>WAL/FP/009a</v>
      </c>
      <c r="D26" s="4">
        <f>'Programmes (ENG)'!D26</f>
        <v>1</v>
      </c>
      <c r="E26" s="9" t="str">
        <f>CONCATENATE("S1: ",J26,", ",N26,", ",R26,IF(V26="","",", "),IF(V26="","",V26),IF(V26="",""," ("),IF(V26="","",'Master List'!B26),IF(V26="","",")")," | S2: ",AA26,", ",AE26,", ",AI26,IF(AM26="","",", "),IF(AM26="","",AM26),IF(AM26="",""," ("),IF(AM26="","",'Master List'!C26),IF(AM26="","",")"))</f>
        <v>S1: Meddygaeth Gyffredinol (Mewnol) / Meddygaeth Strôc, Llawdriniaeth Gyffredinol / Llawdriniaeth ar y Fron, Meddygaeth Frys | S2: Meddygaeth Gyffredinol (Mewnol) / Gastroenteroleg, Practis Cyffredinol, Pediatreg, Addysgu Near Peer (SFP)</v>
      </c>
      <c r="F26" s="5" t="str">
        <f>VLOOKUP('Programmes (ENG)'!F26, 'CWM &amp; Location'!B:D, 2, FALSE)</f>
        <v>Bwrdd Iechyd Prifysgol Cwm Taf Morgannwg</v>
      </c>
      <c r="G26" s="5" t="str">
        <f>IF('Programmes (ENG)'!G26="Supervisor to be confirmed", "Goruchwyliwr I'w Gadarnhau", 'Programmes (ENG)'!G26)</f>
        <v xml:space="preserve">Dr Diptarup Mukhopadhyay </v>
      </c>
      <c r="H26" s="3" t="str">
        <f>VLOOKUP('Programmes (ENG)'!H26, 'CWM &amp; Location'!B:D, 2, FALSE)</f>
        <v>Ysbyty Tywysoges Cymru</v>
      </c>
      <c r="I26" s="3" t="str">
        <f>VLOOKUP('Programmes (ENG)'!I26, 'CWM &amp; Location'!B:D, 2, FALSE)</f>
        <v>Pen-y-bont</v>
      </c>
      <c r="J26" s="3" t="str">
        <f>IF('Master List'!K26="", VLOOKUP('Master List'!J26, 'CWM &amp; Location'!B:D, 2, FALSE), CONCATENATE(VLOOKUP('Master List'!J26, 'CWM &amp; Location'!B:D, 2, FALSE), " / ", VLOOKUP('Master List'!K26, 'CWM &amp; Location'!B:D, 2, FALSE)))</f>
        <v>Meddygaeth Gyffredinol (Mewnol) / Meddygaeth Strôc</v>
      </c>
      <c r="K26" s="3" t="str">
        <f>IF('Programmes (ENG)'!K26="Supervisor to be confirmed", "Goruchwyliwr I'w Gadarnhau", 'Programmes (ENG)'!K26)</f>
        <v xml:space="preserve">Dr Diptarup Mukhopadhyay </v>
      </c>
      <c r="L26" s="3" t="str">
        <f>VLOOKUP('Programmes (ENG)'!L26, 'CWM &amp; Location'!B:D, 2, FALSE)</f>
        <v>Ysbyty Tywysoges Cymru</v>
      </c>
      <c r="M26" s="3" t="str">
        <f>VLOOKUP('Programmes (ENG)'!M26, 'CWM &amp; Location'!B:D, 2, FALSE)</f>
        <v>Pen-y-bont</v>
      </c>
      <c r="N26" s="3" t="str">
        <f>IF('Master List'!Q26="", VLOOKUP('Master List'!P26, 'CWM &amp; Location'!B:D, 2, FALSE), CONCATENATE(VLOOKUP('Master List'!P26, 'CWM &amp; Location'!B:D, 2, FALSE), " / ", VLOOKUP('Master List'!Q26, 'CWM &amp; Location'!B:D, 2, FALSE)))</f>
        <v>Llawdriniaeth Gyffredinol / Llawdriniaeth ar y Fron</v>
      </c>
      <c r="O26" s="3" t="str">
        <f>IF('Programmes (ENG)'!O26="Supervisor to be confirmed", "Goruchwyliwr I'w Gadarnhau", 'Programmes (ENG)'!O26)</f>
        <v>Ms Joy Singh</v>
      </c>
      <c r="P26" s="3" t="str">
        <f>VLOOKUP('Programmes (ENG)'!P26, 'CWM &amp; Location'!B:D, 2, FALSE)</f>
        <v>Ysbyty Tywysoges Cymru</v>
      </c>
      <c r="Q26" s="3" t="str">
        <f>VLOOKUP('Programmes (ENG)'!Q26, 'CWM &amp; Location'!B:D, 2, FALSE)</f>
        <v>Pen-y-bont</v>
      </c>
      <c r="R26" s="3" t="str">
        <f>IF('Master List'!W26="", VLOOKUP('Master List'!V26, 'CWM &amp; Location'!B:D, 2, FALSE), CONCATENATE(VLOOKUP('Master List'!V26, 'CWM &amp; Location'!B:D, 2, FALSE), " / ", VLOOKUP('Master List'!W26, 'CWM &amp; Location'!B:D, 2, FALSE)))</f>
        <v>Meddygaeth Frys</v>
      </c>
      <c r="S26" s="3" t="str">
        <f>IF('Programmes (ENG)'!S26="Supervisor to be confirmed", "Goruchwyliwr I'w Gadarnhau", 'Programmes (ENG)'!S26)</f>
        <v xml:space="preserve">Dr Rhian Dyer </v>
      </c>
      <c r="T26" s="5" t="str">
        <f>IF('Master List'!AA26="", "", VLOOKUP('Programmes (ENG)'!T26, 'CWM &amp; Location'!B:D, 2, FALSE))</f>
        <v/>
      </c>
      <c r="U26" s="5" t="str">
        <f>IF(T26="", "", VLOOKUP('Programmes (ENG)'!U26, 'CWM &amp; Location'!B:D, 2, FALSE))</f>
        <v/>
      </c>
      <c r="V26" s="5" t="str">
        <f>IF('Programmes (ENG)'!V26="", "", VLOOKUP('Programmes (ENG)'!V26, 'CWM &amp; Location'!B:D, 2, FALSE))</f>
        <v/>
      </c>
      <c r="W26" s="5" t="str">
        <f>IF('Programmes (ENG)'!W26="", "", IF('Programmes (ENG)'!W26="Supervisor to be confirmed", 'CWM &amp; Location'!$C$216, 'Programmes (ENG)'!W26))</f>
        <v/>
      </c>
      <c r="X26" s="5" t="str">
        <f>IF('Programmes (ENG)'!X26="Supervisor to be confirmed", "Goruchwyliwr I'w Gadarnhau", 'Programmes (ENG)'!X26)</f>
        <v>Dr Gary Constable</v>
      </c>
      <c r="Y26" s="3" t="str">
        <f>VLOOKUP('Programmes (ENG)'!Y26, 'CWM &amp; Location'!B:D, 2, FALSE)</f>
        <v>Ysbyty Tywysoges Cymru</v>
      </c>
      <c r="Z26" s="3" t="str">
        <f>VLOOKUP('Programmes (ENG)'!Z26, 'CWM &amp; Location'!B:D, 2, FALSE)</f>
        <v>Pen-y-bont</v>
      </c>
      <c r="AA26" s="3" t="str">
        <f>IF('Master List'!AK26="", VLOOKUP('Master List'!AJ26, 'CWM &amp; Location'!B:D, 2, FALSE), CONCATENATE(VLOOKUP('Master List'!AJ26, 'CWM &amp; Location'!B:D, 2, FALSE), " / ", VLOOKUP('Master List'!AK26, 'CWM &amp; Location'!B:D, 2, FALSE)))</f>
        <v>Meddygaeth Gyffredinol (Mewnol) / Gastroenteroleg</v>
      </c>
      <c r="AB26" s="3" t="str">
        <f>IF('Programmes (ENG)'!AB26="Supervisor to be confirmed", 'CWM &amp; Location'!$C$216, 'Programmes (ENG)'!AB26)</f>
        <v>Dr Gary Constable</v>
      </c>
      <c r="AC26" s="3" t="str">
        <f>VLOOKUP('Programmes (ENG)'!AC26, 'CWM &amp; Location'!B:D, 2, FALSE)</f>
        <v>Riversdale Surgery</v>
      </c>
      <c r="AD26" s="5" t="str">
        <f>VLOOKUP('Programmes (ENG)'!AD26, 'CWM &amp; Location'!B:D, 2, FALSE)</f>
        <v>Pen-y-bont</v>
      </c>
      <c r="AE26" s="3" t="str">
        <f>IF('Master List'!AQ26="", VLOOKUP('Master List'!AP26, 'CWM &amp; Location'!B:D, 2, FALSE), CONCATENATE(VLOOKUP('Master List'!AP26, 'CWM &amp; Location'!B:D, 2, FALSE), " / ", VLOOKUP('Master List'!AQ26, 'CWM &amp; Location'!B:D, 2, FALSE)))</f>
        <v>Practis Cyffredinol</v>
      </c>
      <c r="AF26" s="3" t="str">
        <f>IF('Programmes (ENG)'!AF26="Supervisor to be confirmed", 'CWM &amp; Location'!$C$216, 'Programmes (ENG)'!AF26)</f>
        <v>Dr Laura Gush</v>
      </c>
      <c r="AG26" s="3" t="str">
        <f>VLOOKUP('Programmes (ENG)'!AG26, 'CWM &amp; Location'!B:D, 2, FALSE)</f>
        <v>Ysbyty Tywysoges Cymru</v>
      </c>
      <c r="AH26" s="3" t="str">
        <f>VLOOKUP('Programmes (ENG)'!AH26, 'CWM &amp; Location'!B:D, 2, FALSE)</f>
        <v>Pen-y-bont</v>
      </c>
      <c r="AI26" s="3" t="str">
        <f>IF('Master List'!AW26="", VLOOKUP('Master List'!AV26, 'CWM &amp; Location'!B:D, 2, FALSE), CONCATENATE(VLOOKUP('Master List'!AV26, 'CWM &amp; Location'!B:D, 2, FALSE), " / ", VLOOKUP('Master List'!AW26, 'CWM &amp; Location'!B:D, 2, FALSE)))</f>
        <v>Pediatreg</v>
      </c>
      <c r="AJ26" s="3" t="str">
        <f>IF('Programmes (ENG)'!AJ26="Supervisor to be confirmed", 'CWM &amp; Location'!$C$216, 'Programmes (ENG)'!AJ26)</f>
        <v>Dr Torsten Hildebrandt</v>
      </c>
      <c r="AK26" s="5" t="str">
        <f>IF('Programmes (ENG)'!AK26="","",VLOOKUP('Programmes (ENG)'!AK26,'CWM &amp; Location'!B:D,2,FALSE))</f>
        <v>Riversdale Surgery</v>
      </c>
      <c r="AL26" s="5" t="str">
        <f>IF('Programmes (ENG)'!AL26="", "", VLOOKUP('Programmes (ENG)'!AL26, 'CWM &amp; Location'!B:D, 2, FALSE))</f>
        <v>Pen-y-bont</v>
      </c>
      <c r="AM26" s="5" t="str">
        <f>IF('Programmes (ENG)'!AM26="","",VLOOKUP('Programmes (ENG)'!AM26,'CWM &amp; Location'!B:D,2,FALSE))</f>
        <v>Addysgu Near Peer</v>
      </c>
      <c r="AN26" s="5" t="str">
        <f>IF('Programmes (ENG)'!AN26="Supervisor to be confirmed", 'CWM &amp; Location'!$C$216, 'Programmes (ENG)'!AN26)</f>
        <v>Dr Laura Gush</v>
      </c>
    </row>
    <row r="27" spans="1:40" ht="33.75" customHeight="1" x14ac:dyDescent="0.25">
      <c r="A27" s="3" t="str">
        <f>'Master List'!A27</f>
        <v>SFP-Edu</v>
      </c>
      <c r="B27" s="3" t="str">
        <f>'Master List'!D27</f>
        <v>NFP/7A5W/009b</v>
      </c>
      <c r="C27" s="3" t="str">
        <f>'Master List'!E27</f>
        <v>WAL/FP/009b</v>
      </c>
      <c r="D27" s="4">
        <f>'Programmes (ENG)'!D27</f>
        <v>1</v>
      </c>
      <c r="E27" s="9" t="str">
        <f>CONCATENATE("S1: ",J27,", ",N27,", ",R27,IF(V27="","",", "),IF(V27="","",V27),IF(V27="",""," ("),IF(V27="","",'Master List'!B27),IF(V27="","",")")," | S2: ",AA27,", ",AE27,", ",AI27,IF(AM27="","",", "),IF(AM27="","",AM27),IF(AM27="",""," ("),IF(AM27="","",'Master List'!C27),IF(AM27="","",")"))</f>
        <v>S1: Meddygaeth Frys, Meddygaeth Gyffredinol (Mewnol) / Meddygaeth Strôc, Llawdriniaeth Gyffredinol / Llawdriniaeth ar y Fron | S2: Pediatreg, Meddygaeth Gyffredinol (Mewnol) / Gastroenteroleg, Practis Cyffredinol, Addysgu Near Peer (SFP)</v>
      </c>
      <c r="F27" s="5" t="str">
        <f>VLOOKUP('Programmes (ENG)'!F27, 'CWM &amp; Location'!B:D, 2, FALSE)</f>
        <v>Bwrdd Iechyd Prifysgol Cwm Taf Morgannwg</v>
      </c>
      <c r="G27" s="5" t="str">
        <f>IF('Programmes (ENG)'!G27="Supervisor to be confirmed", "Goruchwyliwr I'w Gadarnhau", 'Programmes (ENG)'!G27)</f>
        <v xml:space="preserve">Dr Rhian Dyer </v>
      </c>
      <c r="H27" s="3" t="str">
        <f>VLOOKUP('Programmes (ENG)'!H27, 'CWM &amp; Location'!B:D, 2, FALSE)</f>
        <v>Ysbyty Tywysoges Cymru</v>
      </c>
      <c r="I27" s="3" t="str">
        <f>VLOOKUP('Programmes (ENG)'!I27, 'CWM &amp; Location'!B:D, 2, FALSE)</f>
        <v>Pen-y-bont</v>
      </c>
      <c r="J27" s="3" t="str">
        <f>IF('Master List'!K27="", VLOOKUP('Master List'!J27, 'CWM &amp; Location'!B:D, 2, FALSE), CONCATENATE(VLOOKUP('Master List'!J27, 'CWM &amp; Location'!B:D, 2, FALSE), " / ", VLOOKUP('Master List'!K27, 'CWM &amp; Location'!B:D, 2, FALSE)))</f>
        <v>Meddygaeth Frys</v>
      </c>
      <c r="K27" s="3" t="str">
        <f>IF('Programmes (ENG)'!K27="Supervisor to be confirmed", "Goruchwyliwr I'w Gadarnhau", 'Programmes (ENG)'!K27)</f>
        <v xml:space="preserve">Dr Rhian Dyer </v>
      </c>
      <c r="L27" s="3" t="str">
        <f>VLOOKUP('Programmes (ENG)'!L27, 'CWM &amp; Location'!B:D, 2, FALSE)</f>
        <v>Ysbyty Tywysoges Cymru</v>
      </c>
      <c r="M27" s="3" t="str">
        <f>VLOOKUP('Programmes (ENG)'!M27, 'CWM &amp; Location'!B:D, 2, FALSE)</f>
        <v>Pen-y-bont</v>
      </c>
      <c r="N27" s="3" t="str">
        <f>IF('Master List'!Q27="", VLOOKUP('Master List'!P27, 'CWM &amp; Location'!B:D, 2, FALSE), CONCATENATE(VLOOKUP('Master List'!P27, 'CWM &amp; Location'!B:D, 2, FALSE), " / ", VLOOKUP('Master List'!Q27, 'CWM &amp; Location'!B:D, 2, FALSE)))</f>
        <v>Meddygaeth Gyffredinol (Mewnol) / Meddygaeth Strôc</v>
      </c>
      <c r="O27" s="3" t="str">
        <f>IF('Programmes (ENG)'!O27="Supervisor to be confirmed", "Goruchwyliwr I'w Gadarnhau", 'Programmes (ENG)'!O27)</f>
        <v xml:space="preserve">Dr Diptarup Mukhopadhyay </v>
      </c>
      <c r="P27" s="3" t="str">
        <f>VLOOKUP('Programmes (ENG)'!P27, 'CWM &amp; Location'!B:D, 2, FALSE)</f>
        <v>Ysbyty Tywysoges Cymru</v>
      </c>
      <c r="Q27" s="3" t="str">
        <f>VLOOKUP('Programmes (ENG)'!Q27, 'CWM &amp; Location'!B:D, 2, FALSE)</f>
        <v>Pen-y-bont</v>
      </c>
      <c r="R27" s="3" t="str">
        <f>IF('Master List'!W27="", VLOOKUP('Master List'!V27, 'CWM &amp; Location'!B:D, 2, FALSE), CONCATENATE(VLOOKUP('Master List'!V27, 'CWM &amp; Location'!B:D, 2, FALSE), " / ", VLOOKUP('Master List'!W27, 'CWM &amp; Location'!B:D, 2, FALSE)))</f>
        <v>Llawdriniaeth Gyffredinol / Llawdriniaeth ar y Fron</v>
      </c>
      <c r="S27" s="3" t="str">
        <f>IF('Programmes (ENG)'!S27="Supervisor to be confirmed", "Goruchwyliwr I'w Gadarnhau", 'Programmes (ENG)'!S27)</f>
        <v>Ms Joy Singh</v>
      </c>
      <c r="T27" s="5" t="str">
        <f>IF('Master List'!AA27="", "", VLOOKUP('Programmes (ENG)'!T27, 'CWM &amp; Location'!B:D, 2, FALSE))</f>
        <v/>
      </c>
      <c r="U27" s="5" t="str">
        <f>IF(T27="", "", VLOOKUP('Programmes (ENG)'!U27, 'CWM &amp; Location'!B:D, 2, FALSE))</f>
        <v/>
      </c>
      <c r="V27" s="5" t="str">
        <f>IF('Programmes (ENG)'!V27="", "", VLOOKUP('Programmes (ENG)'!V27, 'CWM &amp; Location'!B:D, 2, FALSE))</f>
        <v/>
      </c>
      <c r="W27" s="5" t="str">
        <f>IF('Programmes (ENG)'!W27="", "", IF('Programmes (ENG)'!W27="Supervisor to be confirmed", 'CWM &amp; Location'!$C$216, 'Programmes (ENG)'!W27))</f>
        <v/>
      </c>
      <c r="X27" s="5" t="str">
        <f>IF('Programmes (ENG)'!X27="Supervisor to be confirmed", "Goruchwyliwr I'w Gadarnhau", 'Programmes (ENG)'!X27)</f>
        <v>Dr Torsten Hildebrandt</v>
      </c>
      <c r="Y27" s="3" t="str">
        <f>VLOOKUP('Programmes (ENG)'!Y27, 'CWM &amp; Location'!B:D, 2, FALSE)</f>
        <v>Ysbyty Tywysoges Cymru</v>
      </c>
      <c r="Z27" s="3" t="str">
        <f>VLOOKUP('Programmes (ENG)'!Z27, 'CWM &amp; Location'!B:D, 2, FALSE)</f>
        <v>Pen-y-bont</v>
      </c>
      <c r="AA27" s="3" t="str">
        <f>IF('Master List'!AK27="", VLOOKUP('Master List'!AJ27, 'CWM &amp; Location'!B:D, 2, FALSE), CONCATENATE(VLOOKUP('Master List'!AJ27, 'CWM &amp; Location'!B:D, 2, FALSE), " / ", VLOOKUP('Master List'!AK27, 'CWM &amp; Location'!B:D, 2, FALSE)))</f>
        <v>Pediatreg</v>
      </c>
      <c r="AB27" s="3" t="str">
        <f>IF('Programmes (ENG)'!AB27="Supervisor to be confirmed", 'CWM &amp; Location'!$C$216, 'Programmes (ENG)'!AB27)</f>
        <v>Dr Torsten Hildebrandt</v>
      </c>
      <c r="AC27" s="3" t="str">
        <f>VLOOKUP('Programmes (ENG)'!AC27, 'CWM &amp; Location'!B:D, 2, FALSE)</f>
        <v>Ysbyty Tywysoges Cymru</v>
      </c>
      <c r="AD27" s="5" t="str">
        <f>VLOOKUP('Programmes (ENG)'!AD27, 'CWM &amp; Location'!B:D, 2, FALSE)</f>
        <v>Pen-y-bont</v>
      </c>
      <c r="AE27" s="3" t="str">
        <f>IF('Master List'!AQ27="", VLOOKUP('Master List'!AP27, 'CWM &amp; Location'!B:D, 2, FALSE), CONCATENATE(VLOOKUP('Master List'!AP27, 'CWM &amp; Location'!B:D, 2, FALSE), " / ", VLOOKUP('Master List'!AQ27, 'CWM &amp; Location'!B:D, 2, FALSE)))</f>
        <v>Meddygaeth Gyffredinol (Mewnol) / Gastroenteroleg</v>
      </c>
      <c r="AF27" s="3" t="str">
        <f>IF('Programmes (ENG)'!AF27="Supervisor to be confirmed", 'CWM &amp; Location'!$C$216, 'Programmes (ENG)'!AF27)</f>
        <v>Dr Gary Constable</v>
      </c>
      <c r="AG27" s="3" t="str">
        <f>VLOOKUP('Programmes (ENG)'!AG27, 'CWM &amp; Location'!B:D, 2, FALSE)</f>
        <v>Riversdale Surgery</v>
      </c>
      <c r="AH27" s="3" t="str">
        <f>VLOOKUP('Programmes (ENG)'!AH27, 'CWM &amp; Location'!B:D, 2, FALSE)</f>
        <v>Pen-y-bont</v>
      </c>
      <c r="AI27" s="3" t="str">
        <f>IF('Master List'!AW27="", VLOOKUP('Master List'!AV27, 'CWM &amp; Location'!B:D, 2, FALSE), CONCATENATE(VLOOKUP('Master List'!AV27, 'CWM &amp; Location'!B:D, 2, FALSE), " / ", VLOOKUP('Master List'!AW27, 'CWM &amp; Location'!B:D, 2, FALSE)))</f>
        <v>Practis Cyffredinol</v>
      </c>
      <c r="AJ27" s="3" t="str">
        <f>IF('Programmes (ENG)'!AJ27="Supervisor to be confirmed", 'CWM &amp; Location'!$C$216, 'Programmes (ENG)'!AJ27)</f>
        <v>Dr Laura Gush</v>
      </c>
      <c r="AK27" s="5" t="str">
        <f>IF('Programmes (ENG)'!AK27="","",VLOOKUP('Programmes (ENG)'!AK27,'CWM &amp; Location'!B:D,2,FALSE))</f>
        <v>Riversdale Surgery</v>
      </c>
      <c r="AL27" s="5" t="str">
        <f>IF('Programmes (ENG)'!AL27="", "", VLOOKUP('Programmes (ENG)'!AL27, 'CWM &amp; Location'!B:D, 2, FALSE))</f>
        <v>Pen-y-bont</v>
      </c>
      <c r="AM27" s="5" t="str">
        <f>IF('Programmes (ENG)'!AM27="","",VLOOKUP('Programmes (ENG)'!AM27,'CWM &amp; Location'!B:D,2,FALSE))</f>
        <v>Addysgu Near Peer</v>
      </c>
      <c r="AN27" s="5" t="str">
        <f>IF('Programmes (ENG)'!AN27="Supervisor to be confirmed", 'CWM &amp; Location'!$C$216, 'Programmes (ENG)'!AN27)</f>
        <v>Dr Laura Gush</v>
      </c>
    </row>
    <row r="28" spans="1:40" ht="33.75" customHeight="1" x14ac:dyDescent="0.25">
      <c r="A28" s="3" t="str">
        <f>'Master List'!A28</f>
        <v>SFP-Edu</v>
      </c>
      <c r="B28" s="3" t="str">
        <f>'Master List'!D28</f>
        <v>NFP/7A5W/009c</v>
      </c>
      <c r="C28" s="3" t="str">
        <f>'Master List'!E28</f>
        <v>WAL/FP/009c</v>
      </c>
      <c r="D28" s="4">
        <f>'Programmes (ENG)'!D28</f>
        <v>1</v>
      </c>
      <c r="E28" s="9" t="str">
        <f>CONCATENATE("S1: ",J28,", ",N28,", ",R28,IF(V28="","",", "),IF(V28="","",V28),IF(V28="",""," ("),IF(V28="","",'Master List'!B28),IF(V28="","",")")," | S2: ",AA28,", ",AE28,", ",AI28,IF(AM28="","",", "),IF(AM28="","",AM28),IF(AM28="",""," ("),IF(AM28="","",'Master List'!C28),IF(AM28="","",")"))</f>
        <v>S1: Llawdriniaeth Gyffredinol / Llawdriniaeth ar y Fron, Meddygaeth Frys, Meddygaeth Gyffredinol (Mewnol) / Meddygaeth Strôc | S2: Practis Cyffredinol, Pediatreg, Meddygaeth Gyffredinol (Mewnol) / Gastroenteroleg, Addysgu Near Peer (SFP)</v>
      </c>
      <c r="F28" s="5" t="str">
        <f>VLOOKUP('Programmes (ENG)'!F28, 'CWM &amp; Location'!B:D, 2, FALSE)</f>
        <v>Bwrdd Iechyd Prifysgol Cwm Taf Morgannwg</v>
      </c>
      <c r="G28" s="5" t="str">
        <f>IF('Programmes (ENG)'!G28="Supervisor to be confirmed", "Goruchwyliwr I'w Gadarnhau", 'Programmes (ENG)'!G28)</f>
        <v>Ms Joy Singh</v>
      </c>
      <c r="H28" s="3" t="str">
        <f>VLOOKUP('Programmes (ENG)'!H28, 'CWM &amp; Location'!B:D, 2, FALSE)</f>
        <v>Ysbyty Tywysoges Cymru</v>
      </c>
      <c r="I28" s="3" t="str">
        <f>VLOOKUP('Programmes (ENG)'!I28, 'CWM &amp; Location'!B:D, 2, FALSE)</f>
        <v>Pen-y-bont</v>
      </c>
      <c r="J28" s="3" t="str">
        <f>IF('Master List'!K28="", VLOOKUP('Master List'!J28, 'CWM &amp; Location'!B:D, 2, FALSE), CONCATENATE(VLOOKUP('Master List'!J28, 'CWM &amp; Location'!B:D, 2, FALSE), " / ", VLOOKUP('Master List'!K28, 'CWM &amp; Location'!B:D, 2, FALSE)))</f>
        <v>Llawdriniaeth Gyffredinol / Llawdriniaeth ar y Fron</v>
      </c>
      <c r="K28" s="3" t="str">
        <f>IF('Programmes (ENG)'!K28="Supervisor to be confirmed", "Goruchwyliwr I'w Gadarnhau", 'Programmes (ENG)'!K28)</f>
        <v>Ms Joy Singh</v>
      </c>
      <c r="L28" s="3" t="str">
        <f>VLOOKUP('Programmes (ENG)'!L28, 'CWM &amp; Location'!B:D, 2, FALSE)</f>
        <v>Ysbyty Tywysoges Cymru</v>
      </c>
      <c r="M28" s="3" t="str">
        <f>VLOOKUP('Programmes (ENG)'!M28, 'CWM &amp; Location'!B:D, 2, FALSE)</f>
        <v>Pen-y-bont</v>
      </c>
      <c r="N28" s="3" t="str">
        <f>IF('Master List'!Q28="", VLOOKUP('Master List'!P28, 'CWM &amp; Location'!B:D, 2, FALSE), CONCATENATE(VLOOKUP('Master List'!P28, 'CWM &amp; Location'!B:D, 2, FALSE), " / ", VLOOKUP('Master List'!Q28, 'CWM &amp; Location'!B:D, 2, FALSE)))</f>
        <v>Meddygaeth Frys</v>
      </c>
      <c r="O28" s="3" t="str">
        <f>IF('Programmes (ENG)'!O28="Supervisor to be confirmed", "Goruchwyliwr I'w Gadarnhau", 'Programmes (ENG)'!O28)</f>
        <v xml:space="preserve">Dr Rhian Dyer </v>
      </c>
      <c r="P28" s="3" t="str">
        <f>VLOOKUP('Programmes (ENG)'!P28, 'CWM &amp; Location'!B:D, 2, FALSE)</f>
        <v>Ysbyty Tywysoges Cymru</v>
      </c>
      <c r="Q28" s="3" t="str">
        <f>VLOOKUP('Programmes (ENG)'!Q28, 'CWM &amp; Location'!B:D, 2, FALSE)</f>
        <v>Pen-y-bont</v>
      </c>
      <c r="R28" s="3" t="str">
        <f>IF('Master List'!W28="", VLOOKUP('Master List'!V28, 'CWM &amp; Location'!B:D, 2, FALSE), CONCATENATE(VLOOKUP('Master List'!V28, 'CWM &amp; Location'!B:D, 2, FALSE), " / ", VLOOKUP('Master List'!W28, 'CWM &amp; Location'!B:D, 2, FALSE)))</f>
        <v>Meddygaeth Gyffredinol (Mewnol) / Meddygaeth Strôc</v>
      </c>
      <c r="S28" s="3" t="str">
        <f>IF('Programmes (ENG)'!S28="Supervisor to be confirmed", "Goruchwyliwr I'w Gadarnhau", 'Programmes (ENG)'!S28)</f>
        <v xml:space="preserve">Dr Diptarup Mukhopadhyay </v>
      </c>
      <c r="T28" s="5" t="str">
        <f>IF('Master List'!AA28="", "", VLOOKUP('Programmes (ENG)'!T28, 'CWM &amp; Location'!B:D, 2, FALSE))</f>
        <v/>
      </c>
      <c r="U28" s="5" t="str">
        <f>IF(T28="", "", VLOOKUP('Programmes (ENG)'!U28, 'CWM &amp; Location'!B:D, 2, FALSE))</f>
        <v/>
      </c>
      <c r="V28" s="5" t="str">
        <f>IF('Programmes (ENG)'!V28="", "", VLOOKUP('Programmes (ENG)'!V28, 'CWM &amp; Location'!B:D, 2, FALSE))</f>
        <v/>
      </c>
      <c r="W28" s="5" t="str">
        <f>IF('Programmes (ENG)'!W28="", "", IF('Programmes (ENG)'!W28="Supervisor to be confirmed", 'CWM &amp; Location'!$C$216, 'Programmes (ENG)'!W28))</f>
        <v/>
      </c>
      <c r="X28" s="5" t="str">
        <f>IF('Programmes (ENG)'!X28="Supervisor to be confirmed", "Goruchwyliwr I'w Gadarnhau", 'Programmes (ENG)'!X28)</f>
        <v>Dr Laura Gush</v>
      </c>
      <c r="Y28" s="3" t="str">
        <f>VLOOKUP('Programmes (ENG)'!Y28, 'CWM &amp; Location'!B:D, 2, FALSE)</f>
        <v>Riversdale Surgery</v>
      </c>
      <c r="Z28" s="3" t="str">
        <f>VLOOKUP('Programmes (ENG)'!Z28, 'CWM &amp; Location'!B:D, 2, FALSE)</f>
        <v>Pen-y-bont</v>
      </c>
      <c r="AA28" s="3" t="str">
        <f>IF('Master List'!AK28="", VLOOKUP('Master List'!AJ28, 'CWM &amp; Location'!B:D, 2, FALSE), CONCATENATE(VLOOKUP('Master List'!AJ28, 'CWM &amp; Location'!B:D, 2, FALSE), " / ", VLOOKUP('Master List'!AK28, 'CWM &amp; Location'!B:D, 2, FALSE)))</f>
        <v>Practis Cyffredinol</v>
      </c>
      <c r="AB28" s="3" t="str">
        <f>IF('Programmes (ENG)'!AB28="Supervisor to be confirmed", 'CWM &amp; Location'!$C$216, 'Programmes (ENG)'!AB28)</f>
        <v>Dr Laura Gush</v>
      </c>
      <c r="AC28" s="3" t="str">
        <f>VLOOKUP('Programmes (ENG)'!AC28, 'CWM &amp; Location'!B:D, 2, FALSE)</f>
        <v>Ysbyty Tywysoges Cymru</v>
      </c>
      <c r="AD28" s="5" t="str">
        <f>VLOOKUP('Programmes (ENG)'!AD28, 'CWM &amp; Location'!B:D, 2, FALSE)</f>
        <v>Pen-y-bont</v>
      </c>
      <c r="AE28" s="3" t="str">
        <f>IF('Master List'!AQ28="", VLOOKUP('Master List'!AP28, 'CWM &amp; Location'!B:D, 2, FALSE), CONCATENATE(VLOOKUP('Master List'!AP28, 'CWM &amp; Location'!B:D, 2, FALSE), " / ", VLOOKUP('Master List'!AQ28, 'CWM &amp; Location'!B:D, 2, FALSE)))</f>
        <v>Pediatreg</v>
      </c>
      <c r="AF28" s="3" t="str">
        <f>IF('Programmes (ENG)'!AF28="Supervisor to be confirmed", 'CWM &amp; Location'!$C$216, 'Programmes (ENG)'!AF28)</f>
        <v>Dr Torsten Hildebrandt</v>
      </c>
      <c r="AG28" s="3" t="str">
        <f>VLOOKUP('Programmes (ENG)'!AG28, 'CWM &amp; Location'!B:D, 2, FALSE)</f>
        <v>Ysbyty Tywysoges Cymru</v>
      </c>
      <c r="AH28" s="3" t="str">
        <f>VLOOKUP('Programmes (ENG)'!AH28, 'CWM &amp; Location'!B:D, 2, FALSE)</f>
        <v>Pen-y-bont</v>
      </c>
      <c r="AI28" s="3" t="str">
        <f>IF('Master List'!AW28="", VLOOKUP('Master List'!AV28, 'CWM &amp; Location'!B:D, 2, FALSE), CONCATENATE(VLOOKUP('Master List'!AV28, 'CWM &amp; Location'!B:D, 2, FALSE), " / ", VLOOKUP('Master List'!AW28, 'CWM &amp; Location'!B:D, 2, FALSE)))</f>
        <v>Meddygaeth Gyffredinol (Mewnol) / Gastroenteroleg</v>
      </c>
      <c r="AJ28" s="3" t="str">
        <f>IF('Programmes (ENG)'!AJ28="Supervisor to be confirmed", 'CWM &amp; Location'!$C$216, 'Programmes (ENG)'!AJ28)</f>
        <v>Dr Gary Constable</v>
      </c>
      <c r="AK28" s="5" t="str">
        <f>IF('Programmes (ENG)'!AK28="","",VLOOKUP('Programmes (ENG)'!AK28,'CWM &amp; Location'!B:D,2,FALSE))</f>
        <v>Riversdale Surgery</v>
      </c>
      <c r="AL28" s="5" t="str">
        <f>IF('Programmes (ENG)'!AL28="", "", VLOOKUP('Programmes (ENG)'!AL28, 'CWM &amp; Location'!B:D, 2, FALSE))</f>
        <v>Pen-y-bont</v>
      </c>
      <c r="AM28" s="5" t="str">
        <f>IF('Programmes (ENG)'!AM28="","",VLOOKUP('Programmes (ENG)'!AM28,'CWM &amp; Location'!B:D,2,FALSE))</f>
        <v>Addysgu Near Peer</v>
      </c>
      <c r="AN28" s="5" t="str">
        <f>IF('Programmes (ENG)'!AN28="Supervisor to be confirmed", 'CWM &amp; Location'!$C$216, 'Programmes (ENG)'!AN28)</f>
        <v>Dr Laura Gush</v>
      </c>
    </row>
    <row r="29" spans="1:40" ht="33.75" customHeight="1" x14ac:dyDescent="0.25">
      <c r="A29" s="3" t="str">
        <f>'Master List'!A29</f>
        <v>SFP-Res</v>
      </c>
      <c r="B29" s="3" t="str">
        <f>'Master List'!D29</f>
        <v>AFP/7A5W/010a</v>
      </c>
      <c r="C29" s="3" t="str">
        <f>'Master List'!E29</f>
        <v>WAL/FP/010a</v>
      </c>
      <c r="D29" s="4">
        <f>'Programmes (ENG)'!D29</f>
        <v>1</v>
      </c>
      <c r="E29" s="9" t="str">
        <f>CONCATENATE("S1: ",J29,", ",N29,", ",R29,IF(V29="","",", "),IF(V29="","",V29),IF(V29="",""," ("),IF(V29="","",'Master List'!B29),IF(V29="","",")")," | S2: ",AA29,", ",AE29,", ",AI29,IF(AM29="","",", "),IF(AM29="","",AM29),IF(AM29="",""," ("),IF(AM29="","",'Master List'!C29),IF(AM29="","",")"))</f>
        <v>S1: Meddygaeth Gyffredinol (Mewnol) / Endocrinoleg a Diabetes Mellitus, Llawdriniaeth Gyffredinol / Llawdriniaeth y Colon a'r Rhefr, Meddygaeth Frys | S2: Obstetreg a Gynaecoleg, Practis Cyffredinol, Pediatreg, Prosiect SFP S2 (SFP)</v>
      </c>
      <c r="F29" s="5" t="str">
        <f>VLOOKUP('Programmes (ENG)'!F29, 'CWM &amp; Location'!B:D, 2, FALSE)</f>
        <v>Bwrdd Iechyd Prifysgol Cwm Taf Morgannwg</v>
      </c>
      <c r="G29" s="5" t="str">
        <f>IF('Programmes (ENG)'!G29="Supervisor to be confirmed", "Goruchwyliwr I'w Gadarnhau", 'Programmes (ENG)'!G29)</f>
        <v xml:space="preserve">Dr Sharmistha Roy Chowdhury </v>
      </c>
      <c r="H29" s="3" t="str">
        <f>VLOOKUP('Programmes (ENG)'!H29, 'CWM &amp; Location'!B:D, 2, FALSE)</f>
        <v>Ysbyty Tywysoges Cymru</v>
      </c>
      <c r="I29" s="3" t="str">
        <f>VLOOKUP('Programmes (ENG)'!I29, 'CWM &amp; Location'!B:D, 2, FALSE)</f>
        <v>Pen-y-bont</v>
      </c>
      <c r="J29" s="3" t="str">
        <f>IF('Master List'!K29="", VLOOKUP('Master List'!J29, 'CWM &amp; Location'!B:D, 2, FALSE), CONCATENATE(VLOOKUP('Master List'!J29, 'CWM &amp; Location'!B:D, 2, FALSE), " / ", VLOOKUP('Master List'!K29, 'CWM &amp; Location'!B:D, 2, FALSE)))</f>
        <v>Meddygaeth Gyffredinol (Mewnol) / Endocrinoleg a Diabetes Mellitus</v>
      </c>
      <c r="K29" s="3" t="str">
        <f>IF('Programmes (ENG)'!K29="Supervisor to be confirmed", "Goruchwyliwr I'w Gadarnhau", 'Programmes (ENG)'!K29)</f>
        <v xml:space="preserve">Dr Sharmistha Roy Chowdhury </v>
      </c>
      <c r="L29" s="3" t="str">
        <f>VLOOKUP('Programmes (ENG)'!L29, 'CWM &amp; Location'!B:D, 2, FALSE)</f>
        <v>Ysbyty Tywysoges Cymru</v>
      </c>
      <c r="M29" s="3" t="str">
        <f>VLOOKUP('Programmes (ENG)'!M29, 'CWM &amp; Location'!B:D, 2, FALSE)</f>
        <v>Pen-y-bont</v>
      </c>
      <c r="N29" s="3" t="str">
        <f>IF('Master List'!Q29="", VLOOKUP('Master List'!P29, 'CWM &amp; Location'!B:D, 2, FALSE), CONCATENATE(VLOOKUP('Master List'!P29, 'CWM &amp; Location'!B:D, 2, FALSE), " / ", VLOOKUP('Master List'!Q29, 'CWM &amp; Location'!B:D, 2, FALSE)))</f>
        <v>Llawdriniaeth Gyffredinol / Llawdriniaeth y Colon a'r Rhefr</v>
      </c>
      <c r="O29" s="3" t="str">
        <f>IF('Programmes (ENG)'!O29="Supervisor to be confirmed", "Goruchwyliwr I'w Gadarnhau", 'Programmes (ENG)'!O29)</f>
        <v xml:space="preserve">Mr Barry Appleton </v>
      </c>
      <c r="P29" s="3" t="str">
        <f>VLOOKUP('Programmes (ENG)'!P29, 'CWM &amp; Location'!B:D, 2, FALSE)</f>
        <v>Ysbyty Tywysoges Cymru</v>
      </c>
      <c r="Q29" s="3" t="str">
        <f>VLOOKUP('Programmes (ENG)'!Q29, 'CWM &amp; Location'!B:D, 2, FALSE)</f>
        <v>Pen-y-bont</v>
      </c>
      <c r="R29" s="3" t="str">
        <f>IF('Master List'!W29="", VLOOKUP('Master List'!V29, 'CWM &amp; Location'!B:D, 2, FALSE), CONCATENATE(VLOOKUP('Master List'!V29, 'CWM &amp; Location'!B:D, 2, FALSE), " / ", VLOOKUP('Master List'!W29, 'CWM &amp; Location'!B:D, 2, FALSE)))</f>
        <v>Meddygaeth Frys</v>
      </c>
      <c r="S29" s="3" t="str">
        <f>IF('Programmes (ENG)'!S29="Supervisor to be confirmed", "Goruchwyliwr I'w Gadarnhau", 'Programmes (ENG)'!S29)</f>
        <v xml:space="preserve">Dr Rhian Dyer </v>
      </c>
      <c r="T29" s="5" t="str">
        <f>IF('Master List'!AA29="", "", VLOOKUP('Programmes (ENG)'!T29, 'CWM &amp; Location'!B:D, 2, FALSE))</f>
        <v/>
      </c>
      <c r="U29" s="5" t="str">
        <f>IF(T29="", "", VLOOKUP('Programmes (ENG)'!U29, 'CWM &amp; Location'!B:D, 2, FALSE))</f>
        <v/>
      </c>
      <c r="V29" s="5" t="str">
        <f>IF('Programmes (ENG)'!V29="", "", VLOOKUP('Programmes (ENG)'!V29, 'CWM &amp; Location'!B:D, 2, FALSE))</f>
        <v/>
      </c>
      <c r="W29" s="5" t="str">
        <f>IF('Programmes (ENG)'!W29="", "", IF('Programmes (ENG)'!W29="Supervisor to be confirmed", 'CWM &amp; Location'!$C$216, 'Programmes (ENG)'!W29))</f>
        <v/>
      </c>
      <c r="X29" s="5" t="str">
        <f>IF('Programmes (ENG)'!X29="Supervisor to be confirmed", "Goruchwyliwr I'w Gadarnhau", 'Programmes (ENG)'!X29)</f>
        <v>Prof Lavinia Margarit</v>
      </c>
      <c r="Y29" s="3" t="str">
        <f>VLOOKUP('Programmes (ENG)'!Y29, 'CWM &amp; Location'!B:D, 2, FALSE)</f>
        <v>Ysbyty Tywysoges Cymru</v>
      </c>
      <c r="Z29" s="3" t="str">
        <f>VLOOKUP('Programmes (ENG)'!Z29, 'CWM &amp; Location'!B:D, 2, FALSE)</f>
        <v>Pen-y-bont</v>
      </c>
      <c r="AA29" s="3" t="str">
        <f>IF('Master List'!AK29="", VLOOKUP('Master List'!AJ29, 'CWM &amp; Location'!B:D, 2, FALSE), CONCATENATE(VLOOKUP('Master List'!AJ29, 'CWM &amp; Location'!B:D, 2, FALSE), " / ", VLOOKUP('Master List'!AK29, 'CWM &amp; Location'!B:D, 2, FALSE)))</f>
        <v>Obstetreg a Gynaecoleg</v>
      </c>
      <c r="AB29" s="3" t="str">
        <f>IF('Programmes (ENG)'!AB29="Supervisor to be confirmed", 'CWM &amp; Location'!$C$216, 'Programmes (ENG)'!AB29)</f>
        <v>Prof Lavinia Margarit</v>
      </c>
      <c r="AC29" s="3" t="str">
        <f>VLOOKUP('Programmes (ENG)'!AC29, 'CWM &amp; Location'!B:D, 2, FALSE)</f>
        <v>Riversdale Surgery</v>
      </c>
      <c r="AD29" s="5" t="str">
        <f>VLOOKUP('Programmes (ENG)'!AD29, 'CWM &amp; Location'!B:D, 2, FALSE)</f>
        <v>Pen-y-bont</v>
      </c>
      <c r="AE29" s="3" t="str">
        <f>IF('Master List'!AQ29="", VLOOKUP('Master List'!AP29, 'CWM &amp; Location'!B:D, 2, FALSE), CONCATENATE(VLOOKUP('Master List'!AP29, 'CWM &amp; Location'!B:D, 2, FALSE), " / ", VLOOKUP('Master List'!AQ29, 'CWM &amp; Location'!B:D, 2, FALSE)))</f>
        <v>Practis Cyffredinol</v>
      </c>
      <c r="AF29" s="3" t="str">
        <f>IF('Programmes (ENG)'!AF29="Supervisor to be confirmed", 'CWM &amp; Location'!$C$216, 'Programmes (ENG)'!AF29)</f>
        <v>Dr Laura Gush</v>
      </c>
      <c r="AG29" s="3" t="str">
        <f>VLOOKUP('Programmes (ENG)'!AG29, 'CWM &amp; Location'!B:D, 2, FALSE)</f>
        <v>Ysbyty Tywysoges Cymru</v>
      </c>
      <c r="AH29" s="3" t="str">
        <f>VLOOKUP('Programmes (ENG)'!AH29, 'CWM &amp; Location'!B:D, 2, FALSE)</f>
        <v>Pen-y-bont</v>
      </c>
      <c r="AI29" s="3" t="str">
        <f>IF('Master List'!AW29="", VLOOKUP('Master List'!AV29, 'CWM &amp; Location'!B:D, 2, FALSE), CONCATENATE(VLOOKUP('Master List'!AV29, 'CWM &amp; Location'!B:D, 2, FALSE), " / ", VLOOKUP('Master List'!AW29, 'CWM &amp; Location'!B:D, 2, FALSE)))</f>
        <v>Pediatreg</v>
      </c>
      <c r="AJ29" s="3" t="str">
        <f>IF('Programmes (ENG)'!AJ29="Supervisor to be confirmed", 'CWM &amp; Location'!$C$216, 'Programmes (ENG)'!AJ29)</f>
        <v>Dr Torsten Hildebrandt</v>
      </c>
      <c r="AK29" s="5" t="str">
        <f>IF('Programmes (ENG)'!AK29="","",VLOOKUP('Programmes (ENG)'!AK29,'CWM &amp; Location'!B:D,2,FALSE))</f>
        <v>Safle I'w Gadarnhau</v>
      </c>
      <c r="AL29" s="5" t="str">
        <f>IF('Programmes (ENG)'!AL29="", "", VLOOKUP('Programmes (ENG)'!AL29, 'CWM &amp; Location'!B:D, 2, FALSE))</f>
        <v>Safle I'w Gadarnhau</v>
      </c>
      <c r="AM29" s="5" t="str">
        <f>IF('Programmes (ENG)'!AM29="","",VLOOKUP('Programmes (ENG)'!AM29,'CWM &amp; Location'!B:D,2,FALSE))</f>
        <v>Prosiect SFP S2</v>
      </c>
      <c r="AN29" s="5" t="str">
        <f>IF('Programmes (ENG)'!AN29="Supervisor to be confirmed", 'CWM &amp; Location'!$C$216, 'Programmes (ENG)'!AN29)</f>
        <v>Goruchwyliwr I'w Gadarnhau</v>
      </c>
    </row>
    <row r="30" spans="1:40" ht="33.75" customHeight="1" x14ac:dyDescent="0.25">
      <c r="A30" s="3" t="str">
        <f>'Master List'!A30</f>
        <v>SFP-Res</v>
      </c>
      <c r="B30" s="3" t="str">
        <f>'Master List'!D30</f>
        <v>AFP/7A5W/010b</v>
      </c>
      <c r="C30" s="3" t="str">
        <f>'Master List'!E30</f>
        <v>WAL/FP/010b</v>
      </c>
      <c r="D30" s="4">
        <f>'Programmes (ENG)'!D30</f>
        <v>1</v>
      </c>
      <c r="E30" s="9" t="str">
        <f>CONCATENATE("S1: ",J30,", ",N30,", ",R30,IF(V30="","",", "),IF(V30="","",V30),IF(V30="",""," ("),IF(V30="","",'Master List'!B30),IF(V30="","",")")," | S2: ",AA30,", ",AE30,", ",AI30,IF(AM30="","",", "),IF(AM30="","",AM30),IF(AM30="",""," ("),IF(AM30="","",'Master List'!C30),IF(AM30="","",")"))</f>
        <v>S1: Meddygaeth Frys, Meddygaeth Gyffredinol (Mewnol) / Endocrinoleg a Diabetes Mellitus, Llawdriniaeth Gyffredinol / Llawdriniaeth y Colon a'r Rhefr | S2: Pediatreg, Obstetreg a Gynaecoleg, Practis Cyffredinol, Prosiect SFP S2 (SFP)</v>
      </c>
      <c r="F30" s="5" t="str">
        <f>VLOOKUP('Programmes (ENG)'!F30, 'CWM &amp; Location'!B:D, 2, FALSE)</f>
        <v>Bwrdd Iechyd Prifysgol Cwm Taf Morgannwg</v>
      </c>
      <c r="G30" s="5" t="str">
        <f>IF('Programmes (ENG)'!G30="Supervisor to be confirmed", "Goruchwyliwr I'w Gadarnhau", 'Programmes (ENG)'!G30)</f>
        <v xml:space="preserve">Dr Rhian Dyer </v>
      </c>
      <c r="H30" s="3" t="str">
        <f>VLOOKUP('Programmes (ENG)'!H30, 'CWM &amp; Location'!B:D, 2, FALSE)</f>
        <v>Ysbyty Tywysoges Cymru</v>
      </c>
      <c r="I30" s="3" t="str">
        <f>VLOOKUP('Programmes (ENG)'!I30, 'CWM &amp; Location'!B:D, 2, FALSE)</f>
        <v>Pen-y-bont</v>
      </c>
      <c r="J30" s="3" t="str">
        <f>IF('Master List'!K30="", VLOOKUP('Master List'!J30, 'CWM &amp; Location'!B:D, 2, FALSE), CONCATENATE(VLOOKUP('Master List'!J30, 'CWM &amp; Location'!B:D, 2, FALSE), " / ", VLOOKUP('Master List'!K30, 'CWM &amp; Location'!B:D, 2, FALSE)))</f>
        <v>Meddygaeth Frys</v>
      </c>
      <c r="K30" s="3" t="str">
        <f>IF('Programmes (ENG)'!K30="Supervisor to be confirmed", "Goruchwyliwr I'w Gadarnhau", 'Programmes (ENG)'!K30)</f>
        <v xml:space="preserve">Dr Rhian Dyer </v>
      </c>
      <c r="L30" s="3" t="str">
        <f>VLOOKUP('Programmes (ENG)'!L30, 'CWM &amp; Location'!B:D, 2, FALSE)</f>
        <v>Ysbyty Tywysoges Cymru</v>
      </c>
      <c r="M30" s="3" t="str">
        <f>VLOOKUP('Programmes (ENG)'!M30, 'CWM &amp; Location'!B:D, 2, FALSE)</f>
        <v>Pen-y-bont</v>
      </c>
      <c r="N30" s="3" t="str">
        <f>IF('Master List'!Q30="", VLOOKUP('Master List'!P30, 'CWM &amp; Location'!B:D, 2, FALSE), CONCATENATE(VLOOKUP('Master List'!P30, 'CWM &amp; Location'!B:D, 2, FALSE), " / ", VLOOKUP('Master List'!Q30, 'CWM &amp; Location'!B:D, 2, FALSE)))</f>
        <v>Meddygaeth Gyffredinol (Mewnol) / Endocrinoleg a Diabetes Mellitus</v>
      </c>
      <c r="O30" s="3" t="str">
        <f>IF('Programmes (ENG)'!O30="Supervisor to be confirmed", "Goruchwyliwr I'w Gadarnhau", 'Programmes (ENG)'!O30)</f>
        <v xml:space="preserve">Dr Sharmistha Roy Chowdhury </v>
      </c>
      <c r="P30" s="3" t="str">
        <f>VLOOKUP('Programmes (ENG)'!P30, 'CWM &amp; Location'!B:D, 2, FALSE)</f>
        <v>Ysbyty Tywysoges Cymru</v>
      </c>
      <c r="Q30" s="3" t="str">
        <f>VLOOKUP('Programmes (ENG)'!Q30, 'CWM &amp; Location'!B:D, 2, FALSE)</f>
        <v>Pen-y-bont</v>
      </c>
      <c r="R30" s="3" t="str">
        <f>IF('Master List'!W30="", VLOOKUP('Master List'!V30, 'CWM &amp; Location'!B:D, 2, FALSE), CONCATENATE(VLOOKUP('Master List'!V30, 'CWM &amp; Location'!B:D, 2, FALSE), " / ", VLOOKUP('Master List'!W30, 'CWM &amp; Location'!B:D, 2, FALSE)))</f>
        <v>Llawdriniaeth Gyffredinol / Llawdriniaeth y Colon a'r Rhefr</v>
      </c>
      <c r="S30" s="3" t="str">
        <f>IF('Programmes (ENG)'!S30="Supervisor to be confirmed", "Goruchwyliwr I'w Gadarnhau", 'Programmes (ENG)'!S30)</f>
        <v xml:space="preserve">Mr Barry Appleton </v>
      </c>
      <c r="T30" s="5" t="str">
        <f>IF('Master List'!AA30="", "", VLOOKUP('Programmes (ENG)'!T30, 'CWM &amp; Location'!B:D, 2, FALSE))</f>
        <v/>
      </c>
      <c r="U30" s="5" t="str">
        <f>IF(T30="", "", VLOOKUP('Programmes (ENG)'!U30, 'CWM &amp; Location'!B:D, 2, FALSE))</f>
        <v/>
      </c>
      <c r="V30" s="5" t="str">
        <f>IF('Programmes (ENG)'!V30="", "", VLOOKUP('Programmes (ENG)'!V30, 'CWM &amp; Location'!B:D, 2, FALSE))</f>
        <v/>
      </c>
      <c r="W30" s="5" t="str">
        <f>IF('Programmes (ENG)'!W30="", "", IF('Programmes (ENG)'!W30="Supervisor to be confirmed", 'CWM &amp; Location'!$C$216, 'Programmes (ENG)'!W30))</f>
        <v/>
      </c>
      <c r="X30" s="5" t="str">
        <f>IF('Programmes (ENG)'!X30="Supervisor to be confirmed", "Goruchwyliwr I'w Gadarnhau", 'Programmes (ENG)'!X30)</f>
        <v>Dr Torsten Hildebrandt</v>
      </c>
      <c r="Y30" s="3" t="str">
        <f>VLOOKUP('Programmes (ENG)'!Y30, 'CWM &amp; Location'!B:D, 2, FALSE)</f>
        <v>Ysbyty Tywysoges Cymru</v>
      </c>
      <c r="Z30" s="3" t="str">
        <f>VLOOKUP('Programmes (ENG)'!Z30, 'CWM &amp; Location'!B:D, 2, FALSE)</f>
        <v>Pen-y-bont</v>
      </c>
      <c r="AA30" s="3" t="str">
        <f>IF('Master List'!AK30="", VLOOKUP('Master List'!AJ30, 'CWM &amp; Location'!B:D, 2, FALSE), CONCATENATE(VLOOKUP('Master List'!AJ30, 'CWM &amp; Location'!B:D, 2, FALSE), " / ", VLOOKUP('Master List'!AK30, 'CWM &amp; Location'!B:D, 2, FALSE)))</f>
        <v>Pediatreg</v>
      </c>
      <c r="AB30" s="3" t="str">
        <f>IF('Programmes (ENG)'!AB30="Supervisor to be confirmed", 'CWM &amp; Location'!$C$216, 'Programmes (ENG)'!AB30)</f>
        <v>Dr Torsten Hildebrandt</v>
      </c>
      <c r="AC30" s="3" t="str">
        <f>VLOOKUP('Programmes (ENG)'!AC30, 'CWM &amp; Location'!B:D, 2, FALSE)</f>
        <v>Ysbyty Tywysoges Cymru</v>
      </c>
      <c r="AD30" s="5" t="str">
        <f>VLOOKUP('Programmes (ENG)'!AD30, 'CWM &amp; Location'!B:D, 2, FALSE)</f>
        <v>Pen-y-bont</v>
      </c>
      <c r="AE30" s="3" t="str">
        <f>IF('Master List'!AQ30="", VLOOKUP('Master List'!AP30, 'CWM &amp; Location'!B:D, 2, FALSE), CONCATENATE(VLOOKUP('Master List'!AP30, 'CWM &amp; Location'!B:D, 2, FALSE), " / ", VLOOKUP('Master List'!AQ30, 'CWM &amp; Location'!B:D, 2, FALSE)))</f>
        <v>Obstetreg a Gynaecoleg</v>
      </c>
      <c r="AF30" s="3" t="str">
        <f>IF('Programmes (ENG)'!AF30="Supervisor to be confirmed", 'CWM &amp; Location'!$C$216, 'Programmes (ENG)'!AF30)</f>
        <v>Prof Lavinia Margarit</v>
      </c>
      <c r="AG30" s="3" t="str">
        <f>VLOOKUP('Programmes (ENG)'!AG30, 'CWM &amp; Location'!B:D, 2, FALSE)</f>
        <v>Riversdale Surgery</v>
      </c>
      <c r="AH30" s="3" t="str">
        <f>VLOOKUP('Programmes (ENG)'!AH30, 'CWM &amp; Location'!B:D, 2, FALSE)</f>
        <v>Pen-y-bont</v>
      </c>
      <c r="AI30" s="3" t="str">
        <f>IF('Master List'!AW30="", VLOOKUP('Master List'!AV30, 'CWM &amp; Location'!B:D, 2, FALSE), CONCATENATE(VLOOKUP('Master List'!AV30, 'CWM &amp; Location'!B:D, 2, FALSE), " / ", VLOOKUP('Master List'!AW30, 'CWM &amp; Location'!B:D, 2, FALSE)))</f>
        <v>Practis Cyffredinol</v>
      </c>
      <c r="AJ30" s="3" t="str">
        <f>IF('Programmes (ENG)'!AJ30="Supervisor to be confirmed", 'CWM &amp; Location'!$C$216, 'Programmes (ENG)'!AJ30)</f>
        <v>Dr Laura Gush</v>
      </c>
      <c r="AK30" s="5" t="str">
        <f>IF('Programmes (ENG)'!AK30="","",VLOOKUP('Programmes (ENG)'!AK30,'CWM &amp; Location'!B:D,2,FALSE))</f>
        <v>Safle I'w Gadarnhau</v>
      </c>
      <c r="AL30" s="5" t="str">
        <f>IF('Programmes (ENG)'!AL30="", "", VLOOKUP('Programmes (ENG)'!AL30, 'CWM &amp; Location'!B:D, 2, FALSE))</f>
        <v>Safle I'w Gadarnhau</v>
      </c>
      <c r="AM30" s="5" t="str">
        <f>IF('Programmes (ENG)'!AM30="","",VLOOKUP('Programmes (ENG)'!AM30,'CWM &amp; Location'!B:D,2,FALSE))</f>
        <v>Prosiect SFP S2</v>
      </c>
      <c r="AN30" s="5" t="str">
        <f>IF('Programmes (ENG)'!AN30="Supervisor to be confirmed", 'CWM &amp; Location'!$C$216, 'Programmes (ENG)'!AN30)</f>
        <v>Goruchwyliwr I'w Gadarnhau</v>
      </c>
    </row>
    <row r="31" spans="1:40" ht="33.75" customHeight="1" x14ac:dyDescent="0.25">
      <c r="A31" s="3" t="str">
        <f>'Master List'!A31</f>
        <v>SFP-Res</v>
      </c>
      <c r="B31" s="3" t="str">
        <f>'Master List'!D31</f>
        <v>AFP/7A5W/010c</v>
      </c>
      <c r="C31" s="3" t="str">
        <f>'Master List'!E31</f>
        <v>WAL/FP/010c</v>
      </c>
      <c r="D31" s="4">
        <f>'Programmes (ENG)'!D31</f>
        <v>1</v>
      </c>
      <c r="E31" s="9" t="str">
        <f>CONCATENATE("S1: ",J31,", ",N31,", ",R31,IF(V31="","",", "),IF(V31="","",V31),IF(V31="",""," ("),IF(V31="","",'Master List'!B31),IF(V31="","",")")," | S2: ",AA31,", ",AE31,", ",AI31,IF(AM31="","",", "),IF(AM31="","",AM31),IF(AM31="",""," ("),IF(AM31="","",'Master List'!C31),IF(AM31="","",")"))</f>
        <v>S1: Llawdriniaeth Gyffredinol / Llawdriniaeth y Colon a'r Rhefr, Meddygaeth Frys, Meddygaeth Gyffredinol (Mewnol) / Endocrinoleg a Diabetes Mellitus | S2: Practis Cyffredinol, Pediatreg, Obstetreg a Gynaecoleg, Prosiect SFP S2 (SFP)</v>
      </c>
      <c r="F31" s="5" t="str">
        <f>VLOOKUP('Programmes (ENG)'!F31, 'CWM &amp; Location'!B:D, 2, FALSE)</f>
        <v>Bwrdd Iechyd Prifysgol Cwm Taf Morgannwg</v>
      </c>
      <c r="G31" s="5" t="str">
        <f>IF('Programmes (ENG)'!G31="Supervisor to be confirmed", "Goruchwyliwr I'w Gadarnhau", 'Programmes (ENG)'!G31)</f>
        <v xml:space="preserve">Mr Barry Appleton </v>
      </c>
      <c r="H31" s="3" t="str">
        <f>VLOOKUP('Programmes (ENG)'!H31, 'CWM &amp; Location'!B:D, 2, FALSE)</f>
        <v>Ysbyty Tywysoges Cymru</v>
      </c>
      <c r="I31" s="3" t="str">
        <f>VLOOKUP('Programmes (ENG)'!I31, 'CWM &amp; Location'!B:D, 2, FALSE)</f>
        <v>Pen-y-bont</v>
      </c>
      <c r="J31" s="3" t="str">
        <f>IF('Master List'!K31="", VLOOKUP('Master List'!J31, 'CWM &amp; Location'!B:D, 2, FALSE), CONCATENATE(VLOOKUP('Master List'!J31, 'CWM &amp; Location'!B:D, 2, FALSE), " / ", VLOOKUP('Master List'!K31, 'CWM &amp; Location'!B:D, 2, FALSE)))</f>
        <v>Llawdriniaeth Gyffredinol / Llawdriniaeth y Colon a'r Rhefr</v>
      </c>
      <c r="K31" s="3" t="str">
        <f>IF('Programmes (ENG)'!K31="Supervisor to be confirmed", "Goruchwyliwr I'w Gadarnhau", 'Programmes (ENG)'!K31)</f>
        <v xml:space="preserve">Mr Barry Appleton </v>
      </c>
      <c r="L31" s="3" t="str">
        <f>VLOOKUP('Programmes (ENG)'!L31, 'CWM &amp; Location'!B:D, 2, FALSE)</f>
        <v>Ysbyty Tywysoges Cymru</v>
      </c>
      <c r="M31" s="3" t="str">
        <f>VLOOKUP('Programmes (ENG)'!M31, 'CWM &amp; Location'!B:D, 2, FALSE)</f>
        <v>Pen-y-bont</v>
      </c>
      <c r="N31" s="3" t="str">
        <f>IF('Master List'!Q31="", VLOOKUP('Master List'!P31, 'CWM &amp; Location'!B:D, 2, FALSE), CONCATENATE(VLOOKUP('Master List'!P31, 'CWM &amp; Location'!B:D, 2, FALSE), " / ", VLOOKUP('Master List'!Q31, 'CWM &amp; Location'!B:D, 2, FALSE)))</f>
        <v>Meddygaeth Frys</v>
      </c>
      <c r="O31" s="3" t="str">
        <f>IF('Programmes (ENG)'!O31="Supervisor to be confirmed", "Goruchwyliwr I'w Gadarnhau", 'Programmes (ENG)'!O31)</f>
        <v xml:space="preserve">Dr Rhian Dyer </v>
      </c>
      <c r="P31" s="3" t="str">
        <f>VLOOKUP('Programmes (ENG)'!P31, 'CWM &amp; Location'!B:D, 2, FALSE)</f>
        <v>Ysbyty Tywysoges Cymru</v>
      </c>
      <c r="Q31" s="3" t="str">
        <f>VLOOKUP('Programmes (ENG)'!Q31, 'CWM &amp; Location'!B:D, 2, FALSE)</f>
        <v>Pen-y-bont</v>
      </c>
      <c r="R31" s="3" t="str">
        <f>IF('Master List'!W31="", VLOOKUP('Master List'!V31, 'CWM &amp; Location'!B:D, 2, FALSE), CONCATENATE(VLOOKUP('Master List'!V31, 'CWM &amp; Location'!B:D, 2, FALSE), " / ", VLOOKUP('Master List'!W31, 'CWM &amp; Location'!B:D, 2, FALSE)))</f>
        <v>Meddygaeth Gyffredinol (Mewnol) / Endocrinoleg a Diabetes Mellitus</v>
      </c>
      <c r="S31" s="3" t="str">
        <f>IF('Programmes (ENG)'!S31="Supervisor to be confirmed", "Goruchwyliwr I'w Gadarnhau", 'Programmes (ENG)'!S31)</f>
        <v xml:space="preserve">Dr Sharmistha Roy Chowdhury </v>
      </c>
      <c r="T31" s="5" t="str">
        <f>IF('Master List'!AA31="", "", VLOOKUP('Programmes (ENG)'!T31, 'CWM &amp; Location'!B:D, 2, FALSE))</f>
        <v/>
      </c>
      <c r="U31" s="5" t="str">
        <f>IF(T31="", "", VLOOKUP('Programmes (ENG)'!U31, 'CWM &amp; Location'!B:D, 2, FALSE))</f>
        <v/>
      </c>
      <c r="V31" s="5" t="str">
        <f>IF('Programmes (ENG)'!V31="", "", VLOOKUP('Programmes (ENG)'!V31, 'CWM &amp; Location'!B:D, 2, FALSE))</f>
        <v/>
      </c>
      <c r="W31" s="5" t="str">
        <f>IF('Programmes (ENG)'!W31="", "", IF('Programmes (ENG)'!W31="Supervisor to be confirmed", 'CWM &amp; Location'!$C$216, 'Programmes (ENG)'!W31))</f>
        <v/>
      </c>
      <c r="X31" s="5" t="str">
        <f>IF('Programmes (ENG)'!X31="Supervisor to be confirmed", "Goruchwyliwr I'w Gadarnhau", 'Programmes (ENG)'!X31)</f>
        <v>Dr Laura Gush</v>
      </c>
      <c r="Y31" s="3" t="str">
        <f>VLOOKUP('Programmes (ENG)'!Y31, 'CWM &amp; Location'!B:D, 2, FALSE)</f>
        <v>Riversdale Surgery</v>
      </c>
      <c r="Z31" s="3" t="str">
        <f>VLOOKUP('Programmes (ENG)'!Z31, 'CWM &amp; Location'!B:D, 2, FALSE)</f>
        <v>Pen-y-bont</v>
      </c>
      <c r="AA31" s="3" t="str">
        <f>IF('Master List'!AK31="", VLOOKUP('Master List'!AJ31, 'CWM &amp; Location'!B:D, 2, FALSE), CONCATENATE(VLOOKUP('Master List'!AJ31, 'CWM &amp; Location'!B:D, 2, FALSE), " / ", VLOOKUP('Master List'!AK31, 'CWM &amp; Location'!B:D, 2, FALSE)))</f>
        <v>Practis Cyffredinol</v>
      </c>
      <c r="AB31" s="3" t="str">
        <f>IF('Programmes (ENG)'!AB31="Supervisor to be confirmed", 'CWM &amp; Location'!$C$216, 'Programmes (ENG)'!AB31)</f>
        <v>Dr Laura Gush</v>
      </c>
      <c r="AC31" s="3" t="str">
        <f>VLOOKUP('Programmes (ENG)'!AC31, 'CWM &amp; Location'!B:D, 2, FALSE)</f>
        <v>Ysbyty Tywysoges Cymru</v>
      </c>
      <c r="AD31" s="5" t="str">
        <f>VLOOKUP('Programmes (ENG)'!AD31, 'CWM &amp; Location'!B:D, 2, FALSE)</f>
        <v>Pen-y-bont</v>
      </c>
      <c r="AE31" s="3" t="str">
        <f>IF('Master List'!AQ31="", VLOOKUP('Master List'!AP31, 'CWM &amp; Location'!B:D, 2, FALSE), CONCATENATE(VLOOKUP('Master List'!AP31, 'CWM &amp; Location'!B:D, 2, FALSE), " / ", VLOOKUP('Master List'!AQ31, 'CWM &amp; Location'!B:D, 2, FALSE)))</f>
        <v>Pediatreg</v>
      </c>
      <c r="AF31" s="3" t="str">
        <f>IF('Programmes (ENG)'!AF31="Supervisor to be confirmed", 'CWM &amp; Location'!$C$216, 'Programmes (ENG)'!AF31)</f>
        <v>Dr Torsten Hildebrandt</v>
      </c>
      <c r="AG31" s="3" t="str">
        <f>VLOOKUP('Programmes (ENG)'!AG31, 'CWM &amp; Location'!B:D, 2, FALSE)</f>
        <v>Ysbyty Tywysoges Cymru</v>
      </c>
      <c r="AH31" s="3" t="str">
        <f>VLOOKUP('Programmes (ENG)'!AH31, 'CWM &amp; Location'!B:D, 2, FALSE)</f>
        <v>Pen-y-bont</v>
      </c>
      <c r="AI31" s="3" t="str">
        <f>IF('Master List'!AW31="", VLOOKUP('Master List'!AV31, 'CWM &amp; Location'!B:D, 2, FALSE), CONCATENATE(VLOOKUP('Master List'!AV31, 'CWM &amp; Location'!B:D, 2, FALSE), " / ", VLOOKUP('Master List'!AW31, 'CWM &amp; Location'!B:D, 2, FALSE)))</f>
        <v>Obstetreg a Gynaecoleg</v>
      </c>
      <c r="AJ31" s="3" t="str">
        <f>IF('Programmes (ENG)'!AJ31="Supervisor to be confirmed", 'CWM &amp; Location'!$C$216, 'Programmes (ENG)'!AJ31)</f>
        <v>Prof Lavinia Margarit</v>
      </c>
      <c r="AK31" s="5" t="str">
        <f>IF('Programmes (ENG)'!AK31="","",VLOOKUP('Programmes (ENG)'!AK31,'CWM &amp; Location'!B:D,2,FALSE))</f>
        <v>Safle I'w Gadarnhau</v>
      </c>
      <c r="AL31" s="5" t="str">
        <f>IF('Programmes (ENG)'!AL31="", "", VLOOKUP('Programmes (ENG)'!AL31, 'CWM &amp; Location'!B:D, 2, FALSE))</f>
        <v>Safle I'w Gadarnhau</v>
      </c>
      <c r="AM31" s="5" t="str">
        <f>IF('Programmes (ENG)'!AM31="","",VLOOKUP('Programmes (ENG)'!AM31,'CWM &amp; Location'!B:D,2,FALSE))</f>
        <v>Prosiect SFP S2</v>
      </c>
      <c r="AN31" s="5" t="str">
        <f>IF('Programmes (ENG)'!AN31="Supervisor to be confirmed", 'CWM &amp; Location'!$C$216, 'Programmes (ENG)'!AN31)</f>
        <v>Goruchwyliwr I'w Gadarnhau</v>
      </c>
    </row>
    <row r="32" spans="1:40" ht="33.75" customHeight="1" x14ac:dyDescent="0.25">
      <c r="A32" s="3" t="str">
        <f>'Master List'!A32</f>
        <v>LIFT</v>
      </c>
      <c r="B32" s="3" t="str">
        <f>'Master List'!D32</f>
        <v>LFP/7A5W/011a</v>
      </c>
      <c r="C32" s="3" t="str">
        <f>'Master List'!E32</f>
        <v>WAL/FP/011a</v>
      </c>
      <c r="D32" s="4">
        <f>'Programmes (ENG)'!D32</f>
        <v>1</v>
      </c>
      <c r="E32" s="9" t="str">
        <f>CONCATENATE("S1: ",J32,", ",N32,", ",R32,IF(V32="","",", "),IF(V32="","",V32),IF(V32="",""," ("),IF(V32="","",'Master List'!B32),IF(V32="","",")")," | S2: ",AA32,", ",AE32,", ",AI32,IF(AM32="","",", "),IF(AM32="","",AM32),IF(AM32="",""," ("),IF(AM32="","",'Master List'!C32),IF(AM32="","",")"))</f>
        <v>S1: Meddygaeth Gyffredinol (Mewnol) / Gastroenteroleg, Llawdriniaeth Gyffredinol / Llawdriniaeth Gastroberfeddol Usaf, Meddygaeth Frys, Radioleg Glinigol (LIFT) | S2: Practis Cyffredinol, Anestheteg, Endocrinoleg a Diabetes Mellitus</v>
      </c>
      <c r="F32" s="5" t="str">
        <f>VLOOKUP('Programmes (ENG)'!F32, 'CWM &amp; Location'!B:D, 2, FALSE)</f>
        <v>Bwrdd Iechyd Prifysgol Cwm Taf Morgannwg</v>
      </c>
      <c r="G32" s="5" t="str">
        <f>IF('Programmes (ENG)'!G32="Supervisor to be confirmed", "Goruchwyliwr I'w Gadarnhau", 'Programmes (ENG)'!G32)</f>
        <v xml:space="preserve">Dr Gary Constable </v>
      </c>
      <c r="H32" s="3" t="str">
        <f>VLOOKUP('Programmes (ENG)'!H32, 'CWM &amp; Location'!B:D, 2, FALSE)</f>
        <v>Ysbyty Tywysoges Cymru</v>
      </c>
      <c r="I32" s="3" t="str">
        <f>VLOOKUP('Programmes (ENG)'!I32, 'CWM &amp; Location'!B:D, 2, FALSE)</f>
        <v>Pen-y-bont</v>
      </c>
      <c r="J32" s="3" t="str">
        <f>IF('Master List'!K32="", VLOOKUP('Master List'!J32, 'CWM &amp; Location'!B:D, 2, FALSE), CONCATENATE(VLOOKUP('Master List'!J32, 'CWM &amp; Location'!B:D, 2, FALSE), " / ", VLOOKUP('Master List'!K32, 'CWM &amp; Location'!B:D, 2, FALSE)))</f>
        <v>Meddygaeth Gyffredinol (Mewnol) / Gastroenteroleg</v>
      </c>
      <c r="K32" s="3" t="str">
        <f>IF('Programmes (ENG)'!K32="Supervisor to be confirmed", "Goruchwyliwr I'w Gadarnhau", 'Programmes (ENG)'!K32)</f>
        <v xml:space="preserve">Dr Gary Constable </v>
      </c>
      <c r="L32" s="3" t="str">
        <f>VLOOKUP('Programmes (ENG)'!L32, 'CWM &amp; Location'!B:D, 2, FALSE)</f>
        <v>Ysbyty Tywysoges Cymru</v>
      </c>
      <c r="M32" s="3" t="str">
        <f>VLOOKUP('Programmes (ENG)'!M32, 'CWM &amp; Location'!B:D, 2, FALSE)</f>
        <v>Pen-y-bont</v>
      </c>
      <c r="N32" s="3" t="str">
        <f>IF('Master List'!Q32="", VLOOKUP('Master List'!P32, 'CWM &amp; Location'!B:D, 2, FALSE), CONCATENATE(VLOOKUP('Master List'!P32, 'CWM &amp; Location'!B:D, 2, FALSE), " / ", VLOOKUP('Master List'!Q32, 'CWM &amp; Location'!B:D, 2, FALSE)))</f>
        <v>Llawdriniaeth Gyffredinol / Llawdriniaeth Gastroberfeddol Usaf</v>
      </c>
      <c r="O32" s="3" t="str">
        <f>IF('Programmes (ENG)'!O32="Supervisor to be confirmed", "Goruchwyliwr I'w Gadarnhau", 'Programmes (ENG)'!O32)</f>
        <v>Ms Joy Singh</v>
      </c>
      <c r="P32" s="3" t="str">
        <f>VLOOKUP('Programmes (ENG)'!P32, 'CWM &amp; Location'!B:D, 2, FALSE)</f>
        <v>Ysbyty Tywysoges Cymru</v>
      </c>
      <c r="Q32" s="3" t="str">
        <f>VLOOKUP('Programmes (ENG)'!Q32, 'CWM &amp; Location'!B:D, 2, FALSE)</f>
        <v>Pen-y-bont</v>
      </c>
      <c r="R32" s="3" t="str">
        <f>IF('Master List'!W32="", VLOOKUP('Master List'!V32, 'CWM &amp; Location'!B:D, 2, FALSE), CONCATENATE(VLOOKUP('Master List'!V32, 'CWM &amp; Location'!B:D, 2, FALSE), " / ", VLOOKUP('Master List'!W32, 'CWM &amp; Location'!B:D, 2, FALSE)))</f>
        <v>Meddygaeth Frys</v>
      </c>
      <c r="S32" s="3" t="str">
        <f>IF('Programmes (ENG)'!S32="Supervisor to be confirmed", "Goruchwyliwr I'w Gadarnhau", 'Programmes (ENG)'!S32)</f>
        <v xml:space="preserve">Dr Rhian Dyer </v>
      </c>
      <c r="T32" s="5" t="str">
        <f>IF('Master List'!AA32="", "", VLOOKUP('Programmes (ENG)'!T32, 'CWM &amp; Location'!B:D, 2, FALSE))</f>
        <v>Academi Ddelweddu Genedlaethol Cymru</v>
      </c>
      <c r="U32" s="5" t="str">
        <f>IF(T32="", "", VLOOKUP('Programmes (ENG)'!U32, 'CWM &amp; Location'!B:D, 2, FALSE))</f>
        <v>Pencoed</v>
      </c>
      <c r="V32" s="5" t="str">
        <f>IF('Programmes (ENG)'!V32="", "", VLOOKUP('Programmes (ENG)'!V32, 'CWM &amp; Location'!B:D, 2, FALSE))</f>
        <v>Radioleg Glinigol</v>
      </c>
      <c r="W32" s="5" t="str">
        <f>IF('Programmes (ENG)'!W32="", "", IF('Programmes (ENG)'!W32="Supervisor to be confirmed", 'CWM &amp; Location'!$C$216, 'Programmes (ENG)'!W32))</f>
        <v>Dr Phillip Wardle</v>
      </c>
      <c r="X32" s="5" t="str">
        <f>IF('Programmes (ENG)'!X32="Supervisor to be confirmed", "Goruchwyliwr I'w Gadarnhau", 'Programmes (ENG)'!X32)</f>
        <v>Dr Jan Kletta</v>
      </c>
      <c r="Y32" s="3" t="str">
        <f>VLOOKUP('Programmes (ENG)'!Y32, 'CWM &amp; Location'!B:D, 2, FALSE)</f>
        <v>Meddygfa Coed Derwen</v>
      </c>
      <c r="Z32" s="3" t="str">
        <f>VLOOKUP('Programmes (ENG)'!Z32, 'CWM &amp; Location'!B:D, 2, FALSE)</f>
        <v>Pen-y-bont</v>
      </c>
      <c r="AA32" s="3" t="str">
        <f>IF('Master List'!AK32="", VLOOKUP('Master List'!AJ32, 'CWM &amp; Location'!B:D, 2, FALSE), CONCATENATE(VLOOKUP('Master List'!AJ32, 'CWM &amp; Location'!B:D, 2, FALSE), " / ", VLOOKUP('Master List'!AK32, 'CWM &amp; Location'!B:D, 2, FALSE)))</f>
        <v>Practis Cyffredinol</v>
      </c>
      <c r="AB32" s="3" t="str">
        <f>IF('Programmes (ENG)'!AB32="Supervisor to be confirmed", 'CWM &amp; Location'!$C$216, 'Programmes (ENG)'!AB32)</f>
        <v>Dr Jan Kletta</v>
      </c>
      <c r="AC32" s="3" t="str">
        <f>VLOOKUP('Programmes (ENG)'!AC32, 'CWM &amp; Location'!B:D, 2, FALSE)</f>
        <v>Ysbyty Tywysoges Cymru</v>
      </c>
      <c r="AD32" s="5" t="str">
        <f>VLOOKUP('Programmes (ENG)'!AD32, 'CWM &amp; Location'!B:D, 2, FALSE)</f>
        <v>Pen-y-bont</v>
      </c>
      <c r="AE32" s="3" t="str">
        <f>IF('Master List'!AQ32="", VLOOKUP('Master List'!AP32, 'CWM &amp; Location'!B:D, 2, FALSE), CONCATENATE(VLOOKUP('Master List'!AP32, 'CWM &amp; Location'!B:D, 2, FALSE), " / ", VLOOKUP('Master List'!AQ32, 'CWM &amp; Location'!B:D, 2, FALSE)))</f>
        <v>Anestheteg</v>
      </c>
      <c r="AF32" s="3" t="str">
        <f>IF('Programmes (ENG)'!AF32="Supervisor to be confirmed", 'CWM &amp; Location'!$C$216, 'Programmes (ENG)'!AF32)</f>
        <v>Dr Anthony Funnell</v>
      </c>
      <c r="AG32" s="3" t="str">
        <f>VLOOKUP('Programmes (ENG)'!AG32, 'CWM &amp; Location'!B:D, 2, FALSE)</f>
        <v>Ysbyty Tywysoges Cymru</v>
      </c>
      <c r="AH32" s="3" t="str">
        <f>VLOOKUP('Programmes (ENG)'!AH32, 'CWM &amp; Location'!B:D, 2, FALSE)</f>
        <v>Pen-y-bont</v>
      </c>
      <c r="AI32" s="3" t="str">
        <f>IF('Master List'!AW32="", VLOOKUP('Master List'!AV32, 'CWM &amp; Location'!B:D, 2, FALSE), CONCATENATE(VLOOKUP('Master List'!AV32, 'CWM &amp; Location'!B:D, 2, FALSE), " / ", VLOOKUP('Master List'!AW32, 'CWM &amp; Location'!B:D, 2, FALSE)))</f>
        <v>Endocrinoleg a Diabetes Mellitus</v>
      </c>
      <c r="AJ32" s="3" t="str">
        <f>IF('Programmes (ENG)'!AJ32="Supervisor to be confirmed", 'CWM &amp; Location'!$C$216, 'Programmes (ENG)'!AJ32)</f>
        <v>Dr Lawrence Cozma</v>
      </c>
      <c r="AK32" s="5" t="str">
        <f>IF('Programmes (ENG)'!AK32="","",VLOOKUP('Programmes (ENG)'!AK32,'CWM &amp; Location'!B:D,2,FALSE))</f>
        <v/>
      </c>
      <c r="AL32" s="5" t="str">
        <f>IF('Programmes (ENG)'!AL32="", "", VLOOKUP('Programmes (ENG)'!AL32, 'CWM &amp; Location'!B:D, 2, FALSE))</f>
        <v/>
      </c>
      <c r="AM32" s="5" t="str">
        <f>IF('Programmes (ENG)'!AM32="","",VLOOKUP('Programmes (ENG)'!AM32,'CWM &amp; Location'!B:D,2,FALSE))</f>
        <v/>
      </c>
      <c r="AN32" s="5" t="str">
        <f>IF('Programmes (ENG)'!AN32="Supervisor to be confirmed", 'CWM &amp; Location'!$C$216, 'Programmes (ENG)'!AN32)</f>
        <v/>
      </c>
    </row>
    <row r="33" spans="1:40" ht="33.75" customHeight="1" x14ac:dyDescent="0.25">
      <c r="A33" s="3" t="str">
        <f>'Master List'!A33</f>
        <v>LIFT</v>
      </c>
      <c r="B33" s="3" t="str">
        <f>'Master List'!D33</f>
        <v>LFP/7A5W/011b</v>
      </c>
      <c r="C33" s="3" t="str">
        <f>'Master List'!E33</f>
        <v>WAL/FP/011b</v>
      </c>
      <c r="D33" s="4">
        <f>'Programmes (ENG)'!D33</f>
        <v>1</v>
      </c>
      <c r="E33" s="9" t="str">
        <f>CONCATENATE("S1: ",J33,", ",N33,", ",R33,IF(V33="","",", "),IF(V33="","",V33),IF(V33="",""," ("),IF(V33="","",'Master List'!B33),IF(V33="","",")")," | S2: ",AA33,", ",AE33,", ",AI33,IF(AM33="","",", "),IF(AM33="","",AM33),IF(AM33="",""," ("),IF(AM33="","",'Master List'!C33),IF(AM33="","",")"))</f>
        <v>S1: Meddygaeth Frys, Meddygaeth Gyffredinol (Mewnol) / Gastroenteroleg, Llawdriniaeth Gyffredinol / Llawdriniaeth Gastroberfeddol Usaf, Radioleg Glinigol (LIFT) | S2: Endocrinoleg a Diabetes Mellitus, Practis Cyffredinol, Anestheteg</v>
      </c>
      <c r="F33" s="5" t="str">
        <f>VLOOKUP('Programmes (ENG)'!F33, 'CWM &amp; Location'!B:D, 2, FALSE)</f>
        <v>Bwrdd Iechyd Prifysgol Cwm Taf Morgannwg</v>
      </c>
      <c r="G33" s="5" t="str">
        <f>IF('Programmes (ENG)'!G33="Supervisor to be confirmed", "Goruchwyliwr I'w Gadarnhau", 'Programmes (ENG)'!G33)</f>
        <v xml:space="preserve">Dr Rhian Dyer </v>
      </c>
      <c r="H33" s="3" t="str">
        <f>VLOOKUP('Programmes (ENG)'!H33, 'CWM &amp; Location'!B:D, 2, FALSE)</f>
        <v>Ysbyty Tywysoges Cymru</v>
      </c>
      <c r="I33" s="3" t="str">
        <f>VLOOKUP('Programmes (ENG)'!I33, 'CWM &amp; Location'!B:D, 2, FALSE)</f>
        <v>Pen-y-bont</v>
      </c>
      <c r="J33" s="3" t="str">
        <f>IF('Master List'!K33="", VLOOKUP('Master List'!J33, 'CWM &amp; Location'!B:D, 2, FALSE), CONCATENATE(VLOOKUP('Master List'!J33, 'CWM &amp; Location'!B:D, 2, FALSE), " / ", VLOOKUP('Master List'!K33, 'CWM &amp; Location'!B:D, 2, FALSE)))</f>
        <v>Meddygaeth Frys</v>
      </c>
      <c r="K33" s="3" t="str">
        <f>IF('Programmes (ENG)'!K33="Supervisor to be confirmed", "Goruchwyliwr I'w Gadarnhau", 'Programmes (ENG)'!K33)</f>
        <v xml:space="preserve">Dr Rhian Dyer </v>
      </c>
      <c r="L33" s="3" t="str">
        <f>VLOOKUP('Programmes (ENG)'!L33, 'CWM &amp; Location'!B:D, 2, FALSE)</f>
        <v>Ysbyty Tywysoges Cymru</v>
      </c>
      <c r="M33" s="3" t="str">
        <f>VLOOKUP('Programmes (ENG)'!M33, 'CWM &amp; Location'!B:D, 2, FALSE)</f>
        <v>Pen-y-bont</v>
      </c>
      <c r="N33" s="3" t="str">
        <f>IF('Master List'!Q33="", VLOOKUP('Master List'!P33, 'CWM &amp; Location'!B:D, 2, FALSE), CONCATENATE(VLOOKUP('Master List'!P33, 'CWM &amp; Location'!B:D, 2, FALSE), " / ", VLOOKUP('Master List'!Q33, 'CWM &amp; Location'!B:D, 2, FALSE)))</f>
        <v>Meddygaeth Gyffredinol (Mewnol) / Gastroenteroleg</v>
      </c>
      <c r="O33" s="3" t="str">
        <f>IF('Programmes (ENG)'!O33="Supervisor to be confirmed", "Goruchwyliwr I'w Gadarnhau", 'Programmes (ENG)'!O33)</f>
        <v xml:space="preserve">Dr Gary Constable </v>
      </c>
      <c r="P33" s="3" t="str">
        <f>VLOOKUP('Programmes (ENG)'!P33, 'CWM &amp; Location'!B:D, 2, FALSE)</f>
        <v>Ysbyty Tywysoges Cymru</v>
      </c>
      <c r="Q33" s="3" t="str">
        <f>VLOOKUP('Programmes (ENG)'!Q33, 'CWM &amp; Location'!B:D, 2, FALSE)</f>
        <v>Pen-y-bont</v>
      </c>
      <c r="R33" s="3" t="str">
        <f>IF('Master List'!W33="", VLOOKUP('Master List'!V33, 'CWM &amp; Location'!B:D, 2, FALSE), CONCATENATE(VLOOKUP('Master List'!V33, 'CWM &amp; Location'!B:D, 2, FALSE), " / ", VLOOKUP('Master List'!W33, 'CWM &amp; Location'!B:D, 2, FALSE)))</f>
        <v>Llawdriniaeth Gyffredinol / Llawdriniaeth Gastroberfeddol Usaf</v>
      </c>
      <c r="S33" s="3" t="str">
        <f>IF('Programmes (ENG)'!S33="Supervisor to be confirmed", "Goruchwyliwr I'w Gadarnhau", 'Programmes (ENG)'!S33)</f>
        <v>Ms Joy Singh</v>
      </c>
      <c r="T33" s="5" t="str">
        <f>IF('Master List'!AA33="", "", VLOOKUP('Programmes (ENG)'!T33, 'CWM &amp; Location'!B:D, 2, FALSE))</f>
        <v>Academi Ddelweddu Genedlaethol Cymru</v>
      </c>
      <c r="U33" s="5" t="str">
        <f>IF(T33="", "", VLOOKUP('Programmes (ENG)'!U33, 'CWM &amp; Location'!B:D, 2, FALSE))</f>
        <v>Pencoed</v>
      </c>
      <c r="V33" s="5" t="str">
        <f>IF('Programmes (ENG)'!V33="", "", VLOOKUP('Programmes (ENG)'!V33, 'CWM &amp; Location'!B:D, 2, FALSE))</f>
        <v>Radioleg Glinigol</v>
      </c>
      <c r="W33" s="5" t="str">
        <f>IF('Programmes (ENG)'!W33="", "", IF('Programmes (ENG)'!W33="Supervisor to be confirmed", 'CWM &amp; Location'!$C$216, 'Programmes (ENG)'!W33))</f>
        <v>Dr Phillip Wardle</v>
      </c>
      <c r="X33" s="5" t="str">
        <f>IF('Programmes (ENG)'!X33="Supervisor to be confirmed", "Goruchwyliwr I'w Gadarnhau", 'Programmes (ENG)'!X33)</f>
        <v>Dr Lawrence Cozma</v>
      </c>
      <c r="Y33" s="3" t="str">
        <f>VLOOKUP('Programmes (ENG)'!Y33, 'CWM &amp; Location'!B:D, 2, FALSE)</f>
        <v>Ysbyty Tywysoges Cymru</v>
      </c>
      <c r="Z33" s="3" t="str">
        <f>VLOOKUP('Programmes (ENG)'!Z33, 'CWM &amp; Location'!B:D, 2, FALSE)</f>
        <v>Pen-y-bont</v>
      </c>
      <c r="AA33" s="3" t="str">
        <f>IF('Master List'!AK33="", VLOOKUP('Master List'!AJ33, 'CWM &amp; Location'!B:D, 2, FALSE), CONCATENATE(VLOOKUP('Master List'!AJ33, 'CWM &amp; Location'!B:D, 2, FALSE), " / ", VLOOKUP('Master List'!AK33, 'CWM &amp; Location'!B:D, 2, FALSE)))</f>
        <v>Endocrinoleg a Diabetes Mellitus</v>
      </c>
      <c r="AB33" s="3" t="str">
        <f>IF('Programmes (ENG)'!AB33="Supervisor to be confirmed", 'CWM &amp; Location'!$C$216, 'Programmes (ENG)'!AB33)</f>
        <v>Dr Lawrence Cozma</v>
      </c>
      <c r="AC33" s="3" t="str">
        <f>VLOOKUP('Programmes (ENG)'!AC33, 'CWM &amp; Location'!B:D, 2, FALSE)</f>
        <v>Meddygfa Coed Derwen</v>
      </c>
      <c r="AD33" s="5" t="str">
        <f>VLOOKUP('Programmes (ENG)'!AD33, 'CWM &amp; Location'!B:D, 2, FALSE)</f>
        <v>Pen-y-bont</v>
      </c>
      <c r="AE33" s="3" t="str">
        <f>IF('Master List'!AQ33="", VLOOKUP('Master List'!AP33, 'CWM &amp; Location'!B:D, 2, FALSE), CONCATENATE(VLOOKUP('Master List'!AP33, 'CWM &amp; Location'!B:D, 2, FALSE), " / ", VLOOKUP('Master List'!AQ33, 'CWM &amp; Location'!B:D, 2, FALSE)))</f>
        <v>Practis Cyffredinol</v>
      </c>
      <c r="AF33" s="3" t="str">
        <f>IF('Programmes (ENG)'!AF33="Supervisor to be confirmed", 'CWM &amp; Location'!$C$216, 'Programmes (ENG)'!AF33)</f>
        <v>Dr Jan Kletta</v>
      </c>
      <c r="AG33" s="3" t="str">
        <f>VLOOKUP('Programmes (ENG)'!AG33, 'CWM &amp; Location'!B:D, 2, FALSE)</f>
        <v>Ysbyty Tywysoges Cymru</v>
      </c>
      <c r="AH33" s="3" t="str">
        <f>VLOOKUP('Programmes (ENG)'!AH33, 'CWM &amp; Location'!B:D, 2, FALSE)</f>
        <v>Pen-y-bont</v>
      </c>
      <c r="AI33" s="3" t="str">
        <f>IF('Master List'!AW33="", VLOOKUP('Master List'!AV33, 'CWM &amp; Location'!B:D, 2, FALSE), CONCATENATE(VLOOKUP('Master List'!AV33, 'CWM &amp; Location'!B:D, 2, FALSE), " / ", VLOOKUP('Master List'!AW33, 'CWM &amp; Location'!B:D, 2, FALSE)))</f>
        <v>Anestheteg</v>
      </c>
      <c r="AJ33" s="3" t="str">
        <f>IF('Programmes (ENG)'!AJ33="Supervisor to be confirmed", 'CWM &amp; Location'!$C$216, 'Programmes (ENG)'!AJ33)</f>
        <v>Dr Anthony Funnell</v>
      </c>
      <c r="AK33" s="5" t="str">
        <f>IF('Programmes (ENG)'!AK33="","",VLOOKUP('Programmes (ENG)'!AK33,'CWM &amp; Location'!B:D,2,FALSE))</f>
        <v/>
      </c>
      <c r="AL33" s="5" t="str">
        <f>IF('Programmes (ENG)'!AL33="", "", VLOOKUP('Programmes (ENG)'!AL33, 'CWM &amp; Location'!B:D, 2, FALSE))</f>
        <v/>
      </c>
      <c r="AM33" s="5" t="str">
        <f>IF('Programmes (ENG)'!AM33="","",VLOOKUP('Programmes (ENG)'!AM33,'CWM &amp; Location'!B:D,2,FALSE))</f>
        <v/>
      </c>
      <c r="AN33" s="5" t="str">
        <f>IF('Programmes (ENG)'!AN33="Supervisor to be confirmed", 'CWM &amp; Location'!$C$216, 'Programmes (ENG)'!AN33)</f>
        <v/>
      </c>
    </row>
    <row r="34" spans="1:40" ht="33.75" customHeight="1" x14ac:dyDescent="0.25">
      <c r="A34" s="3" t="str">
        <f>'Master List'!A34</f>
        <v>LIFT</v>
      </c>
      <c r="B34" s="3" t="str">
        <f>'Master List'!D34</f>
        <v>LFP/7A5W/011c</v>
      </c>
      <c r="C34" s="3" t="str">
        <f>'Master List'!E34</f>
        <v>WAL/FP/011c</v>
      </c>
      <c r="D34" s="4">
        <f>'Programmes (ENG)'!D34</f>
        <v>1</v>
      </c>
      <c r="E34" s="9" t="str">
        <f>CONCATENATE("S1: ",J34,", ",N34,", ",R34,IF(V34="","",", "),IF(V34="","",V34),IF(V34="",""," ("),IF(V34="","",'Master List'!B34),IF(V34="","",")")," | S2: ",AA34,", ",AE34,", ",AI34,IF(AM34="","",", "),IF(AM34="","",AM34),IF(AM34="",""," ("),IF(AM34="","",'Master List'!C34),IF(AM34="","",")"))</f>
        <v>S1: Llawdriniaeth Gyffredinol / Llawdriniaeth Gastroberfeddol Usaf, Meddygaeth Frys, Meddygaeth Gyffredinol (Mewnol) / Gastroenteroleg, Radioleg Glinigol (LIFT) | S2: Anestheteg, Endocrinoleg a Diabetes Mellitus, Practis Cyffredinol</v>
      </c>
      <c r="F34" s="5" t="str">
        <f>VLOOKUP('Programmes (ENG)'!F34, 'CWM &amp; Location'!B:D, 2, FALSE)</f>
        <v>Bwrdd Iechyd Prifysgol Cwm Taf Morgannwg</v>
      </c>
      <c r="G34" s="5" t="str">
        <f>IF('Programmes (ENG)'!G34="Supervisor to be confirmed", "Goruchwyliwr I'w Gadarnhau", 'Programmes (ENG)'!G34)</f>
        <v>Ms Joy Singh</v>
      </c>
      <c r="H34" s="3" t="str">
        <f>VLOOKUP('Programmes (ENG)'!H34, 'CWM &amp; Location'!B:D, 2, FALSE)</f>
        <v>Ysbyty Tywysoges Cymru</v>
      </c>
      <c r="I34" s="3" t="str">
        <f>VLOOKUP('Programmes (ENG)'!I34, 'CWM &amp; Location'!B:D, 2, FALSE)</f>
        <v>Pen-y-bont</v>
      </c>
      <c r="J34" s="3" t="str">
        <f>IF('Master List'!K34="", VLOOKUP('Master List'!J34, 'CWM &amp; Location'!B:D, 2, FALSE), CONCATENATE(VLOOKUP('Master List'!J34, 'CWM &amp; Location'!B:D, 2, FALSE), " / ", VLOOKUP('Master List'!K34, 'CWM &amp; Location'!B:D, 2, FALSE)))</f>
        <v>Llawdriniaeth Gyffredinol / Llawdriniaeth Gastroberfeddol Usaf</v>
      </c>
      <c r="K34" s="3" t="str">
        <f>IF('Programmes (ENG)'!K34="Supervisor to be confirmed", "Goruchwyliwr I'w Gadarnhau", 'Programmes (ENG)'!K34)</f>
        <v>Ms Joy Singh</v>
      </c>
      <c r="L34" s="3" t="str">
        <f>VLOOKUP('Programmes (ENG)'!L34, 'CWM &amp; Location'!B:D, 2, FALSE)</f>
        <v>Ysbyty Tywysoges Cymru</v>
      </c>
      <c r="M34" s="3" t="str">
        <f>VLOOKUP('Programmes (ENG)'!M34, 'CWM &amp; Location'!B:D, 2, FALSE)</f>
        <v>Pen-y-bont</v>
      </c>
      <c r="N34" s="3" t="str">
        <f>IF('Master List'!Q34="", VLOOKUP('Master List'!P34, 'CWM &amp; Location'!B:D, 2, FALSE), CONCATENATE(VLOOKUP('Master List'!P34, 'CWM &amp; Location'!B:D, 2, FALSE), " / ", VLOOKUP('Master List'!Q34, 'CWM &amp; Location'!B:D, 2, FALSE)))</f>
        <v>Meddygaeth Frys</v>
      </c>
      <c r="O34" s="3" t="str">
        <f>IF('Programmes (ENG)'!O34="Supervisor to be confirmed", "Goruchwyliwr I'w Gadarnhau", 'Programmes (ENG)'!O34)</f>
        <v xml:space="preserve">Dr Rhian Dyer </v>
      </c>
      <c r="P34" s="3" t="str">
        <f>VLOOKUP('Programmes (ENG)'!P34, 'CWM &amp; Location'!B:D, 2, FALSE)</f>
        <v>Ysbyty Tywysoges Cymru</v>
      </c>
      <c r="Q34" s="3" t="str">
        <f>VLOOKUP('Programmes (ENG)'!Q34, 'CWM &amp; Location'!B:D, 2, FALSE)</f>
        <v>Pen-y-bont</v>
      </c>
      <c r="R34" s="3" t="str">
        <f>IF('Master List'!W34="", VLOOKUP('Master List'!V34, 'CWM &amp; Location'!B:D, 2, FALSE), CONCATENATE(VLOOKUP('Master List'!V34, 'CWM &amp; Location'!B:D, 2, FALSE), " / ", VLOOKUP('Master List'!W34, 'CWM &amp; Location'!B:D, 2, FALSE)))</f>
        <v>Meddygaeth Gyffredinol (Mewnol) / Gastroenteroleg</v>
      </c>
      <c r="S34" s="3" t="str">
        <f>IF('Programmes (ENG)'!S34="Supervisor to be confirmed", "Goruchwyliwr I'w Gadarnhau", 'Programmes (ENG)'!S34)</f>
        <v xml:space="preserve">Dr Gary Constable </v>
      </c>
      <c r="T34" s="5" t="str">
        <f>IF('Master List'!AA34="", "", VLOOKUP('Programmes (ENG)'!T34, 'CWM &amp; Location'!B:D, 2, FALSE))</f>
        <v>Academi Ddelweddu Genedlaethol Cymru</v>
      </c>
      <c r="U34" s="5" t="str">
        <f>IF(T34="", "", VLOOKUP('Programmes (ENG)'!U34, 'CWM &amp; Location'!B:D, 2, FALSE))</f>
        <v>Pencoed</v>
      </c>
      <c r="V34" s="5" t="str">
        <f>IF('Programmes (ENG)'!V34="", "", VLOOKUP('Programmes (ENG)'!V34, 'CWM &amp; Location'!B:D, 2, FALSE))</f>
        <v>Radioleg Glinigol</v>
      </c>
      <c r="W34" s="5" t="str">
        <f>IF('Programmes (ENG)'!W34="", "", IF('Programmes (ENG)'!W34="Supervisor to be confirmed", 'CWM &amp; Location'!$C$216, 'Programmes (ENG)'!W34))</f>
        <v>Dr Phillip Wardle</v>
      </c>
      <c r="X34" s="5" t="str">
        <f>IF('Programmes (ENG)'!X34="Supervisor to be confirmed", "Goruchwyliwr I'w Gadarnhau", 'Programmes (ENG)'!X34)</f>
        <v>Dr Anthony Funnell</v>
      </c>
      <c r="Y34" s="3" t="str">
        <f>VLOOKUP('Programmes (ENG)'!Y34, 'CWM &amp; Location'!B:D, 2, FALSE)</f>
        <v>Ysbyty Tywysoges Cymru</v>
      </c>
      <c r="Z34" s="3" t="str">
        <f>VLOOKUP('Programmes (ENG)'!Z34, 'CWM &amp; Location'!B:D, 2, FALSE)</f>
        <v>Pen-y-bont</v>
      </c>
      <c r="AA34" s="3" t="str">
        <f>IF('Master List'!AK34="", VLOOKUP('Master List'!AJ34, 'CWM &amp; Location'!B:D, 2, FALSE), CONCATENATE(VLOOKUP('Master List'!AJ34, 'CWM &amp; Location'!B:D, 2, FALSE), " / ", VLOOKUP('Master List'!AK34, 'CWM &amp; Location'!B:D, 2, FALSE)))</f>
        <v>Anestheteg</v>
      </c>
      <c r="AB34" s="3" t="str">
        <f>IF('Programmes (ENG)'!AB34="Supervisor to be confirmed", 'CWM &amp; Location'!$C$216, 'Programmes (ENG)'!AB34)</f>
        <v>Dr Anthony Funnell</v>
      </c>
      <c r="AC34" s="3" t="str">
        <f>VLOOKUP('Programmes (ENG)'!AC34, 'CWM &amp; Location'!B:D, 2, FALSE)</f>
        <v>Ysbyty Tywysoges Cymru</v>
      </c>
      <c r="AD34" s="5" t="str">
        <f>VLOOKUP('Programmes (ENG)'!AD34, 'CWM &amp; Location'!B:D, 2, FALSE)</f>
        <v>Pen-y-bont</v>
      </c>
      <c r="AE34" s="3" t="str">
        <f>IF('Master List'!AQ34="", VLOOKUP('Master List'!AP34, 'CWM &amp; Location'!B:D, 2, FALSE), CONCATENATE(VLOOKUP('Master List'!AP34, 'CWM &amp; Location'!B:D, 2, FALSE), " / ", VLOOKUP('Master List'!AQ34, 'CWM &amp; Location'!B:D, 2, FALSE)))</f>
        <v>Endocrinoleg a Diabetes Mellitus</v>
      </c>
      <c r="AF34" s="3" t="str">
        <f>IF('Programmes (ENG)'!AF34="Supervisor to be confirmed", 'CWM &amp; Location'!$C$216, 'Programmes (ENG)'!AF34)</f>
        <v>Dr Lawrence Cozma</v>
      </c>
      <c r="AG34" s="3" t="str">
        <f>VLOOKUP('Programmes (ENG)'!AG34, 'CWM &amp; Location'!B:D, 2, FALSE)</f>
        <v>Meddygfa Coed Derwen</v>
      </c>
      <c r="AH34" s="3" t="str">
        <f>VLOOKUP('Programmes (ENG)'!AH34, 'CWM &amp; Location'!B:D, 2, FALSE)</f>
        <v>Pen-y-bont</v>
      </c>
      <c r="AI34" s="3" t="str">
        <f>IF('Master List'!AW34="", VLOOKUP('Master List'!AV34, 'CWM &amp; Location'!B:D, 2, FALSE), CONCATENATE(VLOOKUP('Master List'!AV34, 'CWM &amp; Location'!B:D, 2, FALSE), " / ", VLOOKUP('Master List'!AW34, 'CWM &amp; Location'!B:D, 2, FALSE)))</f>
        <v>Practis Cyffredinol</v>
      </c>
      <c r="AJ34" s="3" t="str">
        <f>IF('Programmes (ENG)'!AJ34="Supervisor to be confirmed", 'CWM &amp; Location'!$C$216, 'Programmes (ENG)'!AJ34)</f>
        <v>Dr Jan Kletta</v>
      </c>
      <c r="AK34" s="5" t="str">
        <f>IF('Programmes (ENG)'!AK34="","",VLOOKUP('Programmes (ENG)'!AK34,'CWM &amp; Location'!B:D,2,FALSE))</f>
        <v/>
      </c>
      <c r="AL34" s="5" t="str">
        <f>IF('Programmes (ENG)'!AL34="", "", VLOOKUP('Programmes (ENG)'!AL34, 'CWM &amp; Location'!B:D, 2, FALSE))</f>
        <v/>
      </c>
      <c r="AM34" s="5" t="str">
        <f>IF('Programmes (ENG)'!AM34="","",VLOOKUP('Programmes (ENG)'!AM34,'CWM &amp; Location'!B:D,2,FALSE))</f>
        <v/>
      </c>
      <c r="AN34" s="5" t="str">
        <f>IF('Programmes (ENG)'!AN34="Supervisor to be confirmed", 'CWM &amp; Location'!$C$216, 'Programmes (ENG)'!AN34)</f>
        <v/>
      </c>
    </row>
    <row r="35" spans="1:40" ht="33.75" customHeight="1" x14ac:dyDescent="0.25">
      <c r="A35" s="3" t="str">
        <f>'Master List'!A35</f>
        <v>FP</v>
      </c>
      <c r="B35" s="3" t="str">
        <f>'Master List'!D35</f>
        <v>FP/7A5W/012a</v>
      </c>
      <c r="C35" s="3" t="str">
        <f>'Master List'!E35</f>
        <v>WAL/FP/012a</v>
      </c>
      <c r="D35" s="4">
        <f>'Programmes (ENG)'!D35</f>
        <v>1</v>
      </c>
      <c r="E35" s="9" t="str">
        <f>CONCATENATE("S1: ",J35,", ",N35,", ",R35,IF(V35="","",", "),IF(V35="","",V35),IF(V35="",""," ("),IF(V35="","",'Master List'!B35),IF(V35="","",")")," | S2: ",AA35,", ",AE35,", ",AI35,IF(AM35="","",", "),IF(AM35="","",AM35),IF(AM35="",""," ("),IF(AM35="","",'Master List'!C35),IF(AM35="","",")"))</f>
        <v>S1: Meddygaeth Gyffredinol (Mewnol) / Meddygaeth Geriatreg, Llawdriniaeth Gyffredinol / Llawdriniaeth ar y Fron, Meddygaeth Liniarol | S2: Meddygaeth Frys, Seiciatreg Henaint, Cardioleg</v>
      </c>
      <c r="F35" s="5" t="str">
        <f>VLOOKUP('Programmes (ENG)'!F35, 'CWM &amp; Location'!B:D, 2, FALSE)</f>
        <v>Bwrdd Iechyd Prifysgol Cwm Taf Morgannwg</v>
      </c>
      <c r="G35" s="5" t="str">
        <f>IF('Programmes (ENG)'!G35="Supervisor to be confirmed", "Goruchwyliwr I'w Gadarnhau", 'Programmes (ENG)'!G35)</f>
        <v xml:space="preserve">Dr Anthony James </v>
      </c>
      <c r="H35" s="3" t="str">
        <f>VLOOKUP('Programmes (ENG)'!H35, 'CWM &amp; Location'!B:D, 2, FALSE)</f>
        <v>Ysbyty Tywysoges Cymru</v>
      </c>
      <c r="I35" s="3" t="str">
        <f>VLOOKUP('Programmes (ENG)'!I35, 'CWM &amp; Location'!B:D, 2, FALSE)</f>
        <v>Pen-y-bont</v>
      </c>
      <c r="J35" s="3" t="str">
        <f>IF('Master List'!K35="", VLOOKUP('Master List'!J35, 'CWM &amp; Location'!B:D, 2, FALSE), CONCATENATE(VLOOKUP('Master List'!J35, 'CWM &amp; Location'!B:D, 2, FALSE), " / ", VLOOKUP('Master List'!K35, 'CWM &amp; Location'!B:D, 2, FALSE)))</f>
        <v>Meddygaeth Gyffredinol (Mewnol) / Meddygaeth Geriatreg</v>
      </c>
      <c r="K35" s="3" t="str">
        <f>IF('Programmes (ENG)'!K35="Supervisor to be confirmed", "Goruchwyliwr I'w Gadarnhau", 'Programmes (ENG)'!K35)</f>
        <v xml:space="preserve">Dr Anthony James </v>
      </c>
      <c r="L35" s="3" t="str">
        <f>VLOOKUP('Programmes (ENG)'!L35, 'CWM &amp; Location'!B:D, 2, FALSE)</f>
        <v>Ysbyty Tywysoges Cymru</v>
      </c>
      <c r="M35" s="3" t="str">
        <f>VLOOKUP('Programmes (ENG)'!M35, 'CWM &amp; Location'!B:D, 2, FALSE)</f>
        <v>Pen-y-bont</v>
      </c>
      <c r="N35" s="3" t="str">
        <f>IF('Master List'!Q35="", VLOOKUP('Master List'!P35, 'CWM &amp; Location'!B:D, 2, FALSE), CONCATENATE(VLOOKUP('Master List'!P35, 'CWM &amp; Location'!B:D, 2, FALSE), " / ", VLOOKUP('Master List'!Q35, 'CWM &amp; Location'!B:D, 2, FALSE)))</f>
        <v>Llawdriniaeth Gyffredinol / Llawdriniaeth ar y Fron</v>
      </c>
      <c r="O35" s="3" t="str">
        <f>IF('Programmes (ENG)'!O35="Supervisor to be confirmed", "Goruchwyliwr I'w Gadarnhau", 'Programmes (ENG)'!O35)</f>
        <v>Ms Joy Singh</v>
      </c>
      <c r="P35" s="3" t="str">
        <f>VLOOKUP('Programmes (ENG)'!P35, 'CWM &amp; Location'!B:D, 2, FALSE)</f>
        <v>Ysbyty Tywysoges Cymru</v>
      </c>
      <c r="Q35" s="3" t="str">
        <f>VLOOKUP('Programmes (ENG)'!Q35, 'CWM &amp; Location'!B:D, 2, FALSE)</f>
        <v>Pen-y-bont</v>
      </c>
      <c r="R35" s="3" t="str">
        <f>IF('Master List'!W35="", VLOOKUP('Master List'!V35, 'CWM &amp; Location'!B:D, 2, FALSE), CONCATENATE(VLOOKUP('Master List'!V35, 'CWM &amp; Location'!B:D, 2, FALSE), " / ", VLOOKUP('Master List'!W35, 'CWM &amp; Location'!B:D, 2, FALSE)))</f>
        <v>Meddygaeth Liniarol</v>
      </c>
      <c r="S35" s="3" t="str">
        <f>IF('Programmes (ENG)'!S35="Supervisor to be confirmed", "Goruchwyliwr I'w Gadarnhau", 'Programmes (ENG)'!S35)</f>
        <v xml:space="preserve">Dr Clare Turner </v>
      </c>
      <c r="T35" s="5" t="str">
        <f>IF('Master List'!AA35="", "", VLOOKUP('Programmes (ENG)'!T35, 'CWM &amp; Location'!B:D, 2, FALSE))</f>
        <v/>
      </c>
      <c r="U35" s="5" t="str">
        <f>IF(T35="", "", VLOOKUP('Programmes (ENG)'!U35, 'CWM &amp; Location'!B:D, 2, FALSE))</f>
        <v/>
      </c>
      <c r="V35" s="5" t="str">
        <f>IF('Programmes (ENG)'!V35="", "", VLOOKUP('Programmes (ENG)'!V35, 'CWM &amp; Location'!B:D, 2, FALSE))</f>
        <v/>
      </c>
      <c r="W35" s="5" t="str">
        <f>IF('Programmes (ENG)'!W35="", "", IF('Programmes (ENG)'!W35="Supervisor to be confirmed", 'CWM &amp; Location'!$C$216, 'Programmes (ENG)'!W35))</f>
        <v/>
      </c>
      <c r="X35" s="5" t="str">
        <f>IF('Programmes (ENG)'!X35="Supervisor to be confirmed", "Goruchwyliwr I'w Gadarnhau", 'Programmes (ENG)'!X35)</f>
        <v>Dr Zareena Jedaar</v>
      </c>
      <c r="Y35" s="3" t="str">
        <f>VLOOKUP('Programmes (ENG)'!Y35, 'CWM &amp; Location'!B:D, 2, FALSE)</f>
        <v>Ysbyty Tywysoges Cymru</v>
      </c>
      <c r="Z35" s="3" t="str">
        <f>VLOOKUP('Programmes (ENG)'!Z35, 'CWM &amp; Location'!B:D, 2, FALSE)</f>
        <v>Pen-y-bont</v>
      </c>
      <c r="AA35" s="3" t="str">
        <f>IF('Master List'!AK35="", VLOOKUP('Master List'!AJ35, 'CWM &amp; Location'!B:D, 2, FALSE), CONCATENATE(VLOOKUP('Master List'!AJ35, 'CWM &amp; Location'!B:D, 2, FALSE), " / ", VLOOKUP('Master List'!AK35, 'CWM &amp; Location'!B:D, 2, FALSE)))</f>
        <v>Meddygaeth Frys</v>
      </c>
      <c r="AB35" s="3" t="str">
        <f>IF('Programmes (ENG)'!AB35="Supervisor to be confirmed", 'CWM &amp; Location'!$C$216, 'Programmes (ENG)'!AB35)</f>
        <v>Dr Zareena Jedaar</v>
      </c>
      <c r="AC35" s="3" t="str">
        <f>VLOOKUP('Programmes (ENG)'!AC35, 'CWM &amp; Location'!B:D, 2, FALSE)</f>
        <v>Ysbyty Tywysoges Cymru</v>
      </c>
      <c r="AD35" s="5" t="str">
        <f>VLOOKUP('Programmes (ENG)'!AD35, 'CWM &amp; Location'!B:D, 2, FALSE)</f>
        <v>Pen-y-bont</v>
      </c>
      <c r="AE35" s="3" t="str">
        <f>IF('Master List'!AQ35="", VLOOKUP('Master List'!AP35, 'CWM &amp; Location'!B:D, 2, FALSE), CONCATENATE(VLOOKUP('Master List'!AP35, 'CWM &amp; Location'!B:D, 2, FALSE), " / ", VLOOKUP('Master List'!AQ35, 'CWM &amp; Location'!B:D, 2, FALSE)))</f>
        <v>Seiciatreg Henaint</v>
      </c>
      <c r="AF35" s="3" t="str">
        <f>IF('Programmes (ENG)'!AF35="Supervisor to be confirmed", 'CWM &amp; Location'!$C$216, 'Programmes (ENG)'!AF35)</f>
        <v>Dr Pravir Prasad</v>
      </c>
      <c r="AG35" s="3" t="str">
        <f>VLOOKUP('Programmes (ENG)'!AG35, 'CWM &amp; Location'!B:D, 2, FALSE)</f>
        <v>Ysbyty Tywysoges Cymru</v>
      </c>
      <c r="AH35" s="3" t="str">
        <f>VLOOKUP('Programmes (ENG)'!AH35, 'CWM &amp; Location'!B:D, 2, FALSE)</f>
        <v>Pen-y-bont</v>
      </c>
      <c r="AI35" s="3" t="str">
        <f>IF('Master List'!AW35="", VLOOKUP('Master List'!AV35, 'CWM &amp; Location'!B:D, 2, FALSE), CONCATENATE(VLOOKUP('Master List'!AV35, 'CWM &amp; Location'!B:D, 2, FALSE), " / ", VLOOKUP('Master List'!AW35, 'CWM &amp; Location'!B:D, 2, FALSE)))</f>
        <v>Cardioleg</v>
      </c>
      <c r="AJ35" s="3" t="str">
        <f>IF('Programmes (ENG)'!AJ35="Supervisor to be confirmed", 'CWM &amp; Location'!$C$216, 'Programmes (ENG)'!AJ35)</f>
        <v>Dr Aaron Wong</v>
      </c>
      <c r="AK35" s="5" t="str">
        <f>IF('Programmes (ENG)'!AK35="","",VLOOKUP('Programmes (ENG)'!AK35,'CWM &amp; Location'!B:D,2,FALSE))</f>
        <v/>
      </c>
      <c r="AL35" s="5" t="str">
        <f>IF('Programmes (ENG)'!AL35="", "", VLOOKUP('Programmes (ENG)'!AL35, 'CWM &amp; Location'!B:D, 2, FALSE))</f>
        <v/>
      </c>
      <c r="AM35" s="5" t="str">
        <f>IF('Programmes (ENG)'!AM35="","",VLOOKUP('Programmes (ENG)'!AM35,'CWM &amp; Location'!B:D,2,FALSE))</f>
        <v/>
      </c>
      <c r="AN35" s="5" t="str">
        <f>IF('Programmes (ENG)'!AN35="Supervisor to be confirmed", 'CWM &amp; Location'!$C$216, 'Programmes (ENG)'!AN35)</f>
        <v/>
      </c>
    </row>
    <row r="36" spans="1:40" ht="33.75" customHeight="1" x14ac:dyDescent="0.25">
      <c r="A36" s="3" t="str">
        <f>'Master List'!A36</f>
        <v>FP</v>
      </c>
      <c r="B36" s="3" t="str">
        <f>'Master List'!D36</f>
        <v>FP/7A5W/012b</v>
      </c>
      <c r="C36" s="3" t="str">
        <f>'Master List'!E36</f>
        <v>WAL/FP/012b</v>
      </c>
      <c r="D36" s="4">
        <f>'Programmes (ENG)'!D36</f>
        <v>1</v>
      </c>
      <c r="E36" s="9" t="str">
        <f>CONCATENATE("S1: ",J36,", ",N36,", ",R36,IF(V36="","",", "),IF(V36="","",V36),IF(V36="",""," ("),IF(V36="","",'Master List'!B36),IF(V36="","",")")," | S2: ",AA36,", ",AE36,", ",AI36,IF(AM36="","",", "),IF(AM36="","",AM36),IF(AM36="",""," ("),IF(AM36="","",'Master List'!C36),IF(AM36="","",")"))</f>
        <v>S1: Meddygaeth Liniarol, Meddygaeth Gyffredinol (Mewnol) / Meddygaeth Geriatreg, Llawdriniaeth Gyffredinol / Llawdriniaeth ar y Fron | S2: Cardioleg, Meddygaeth Frys, Seiciatreg Henaint</v>
      </c>
      <c r="F36" s="5" t="str">
        <f>VLOOKUP('Programmes (ENG)'!F36, 'CWM &amp; Location'!B:D, 2, FALSE)</f>
        <v>Bwrdd Iechyd Prifysgol Cwm Taf Morgannwg</v>
      </c>
      <c r="G36" s="5" t="str">
        <f>IF('Programmes (ENG)'!G36="Supervisor to be confirmed", "Goruchwyliwr I'w Gadarnhau", 'Programmes (ENG)'!G36)</f>
        <v xml:space="preserve">Dr Clare Turner </v>
      </c>
      <c r="H36" s="3" t="str">
        <f>VLOOKUP('Programmes (ENG)'!H36, 'CWM &amp; Location'!B:D, 2, FALSE)</f>
        <v>Ysbyty Tywysoges Cymru</v>
      </c>
      <c r="I36" s="3" t="str">
        <f>VLOOKUP('Programmes (ENG)'!I36, 'CWM &amp; Location'!B:D, 2, FALSE)</f>
        <v>Pen-y-bont</v>
      </c>
      <c r="J36" s="3" t="str">
        <f>IF('Master List'!K36="", VLOOKUP('Master List'!J36, 'CWM &amp; Location'!B:D, 2, FALSE), CONCATENATE(VLOOKUP('Master List'!J36, 'CWM &amp; Location'!B:D, 2, FALSE), " / ", VLOOKUP('Master List'!K36, 'CWM &amp; Location'!B:D, 2, FALSE)))</f>
        <v>Meddygaeth Liniarol</v>
      </c>
      <c r="K36" s="3" t="str">
        <f>IF('Programmes (ENG)'!K36="Supervisor to be confirmed", "Goruchwyliwr I'w Gadarnhau", 'Programmes (ENG)'!K36)</f>
        <v xml:space="preserve">Dr Clare Turner </v>
      </c>
      <c r="L36" s="3" t="str">
        <f>VLOOKUP('Programmes (ENG)'!L36, 'CWM &amp; Location'!B:D, 2, FALSE)</f>
        <v>Ysbyty Tywysoges Cymru</v>
      </c>
      <c r="M36" s="3" t="str">
        <f>VLOOKUP('Programmes (ENG)'!M36, 'CWM &amp; Location'!B:D, 2, FALSE)</f>
        <v>Pen-y-bont</v>
      </c>
      <c r="N36" s="3" t="str">
        <f>IF('Master List'!Q36="", VLOOKUP('Master List'!P36, 'CWM &amp; Location'!B:D, 2, FALSE), CONCATENATE(VLOOKUP('Master List'!P36, 'CWM &amp; Location'!B:D, 2, FALSE), " / ", VLOOKUP('Master List'!Q36, 'CWM &amp; Location'!B:D, 2, FALSE)))</f>
        <v>Meddygaeth Gyffredinol (Mewnol) / Meddygaeth Geriatreg</v>
      </c>
      <c r="O36" s="3" t="str">
        <f>IF('Programmes (ENG)'!O36="Supervisor to be confirmed", "Goruchwyliwr I'w Gadarnhau", 'Programmes (ENG)'!O36)</f>
        <v xml:space="preserve">Dr Anthony James </v>
      </c>
      <c r="P36" s="3" t="str">
        <f>VLOOKUP('Programmes (ENG)'!P36, 'CWM &amp; Location'!B:D, 2, FALSE)</f>
        <v>Ysbyty Tywysoges Cymru</v>
      </c>
      <c r="Q36" s="3" t="str">
        <f>VLOOKUP('Programmes (ENG)'!Q36, 'CWM &amp; Location'!B:D, 2, FALSE)</f>
        <v>Pen-y-bont</v>
      </c>
      <c r="R36" s="3" t="str">
        <f>IF('Master List'!W36="", VLOOKUP('Master List'!V36, 'CWM &amp; Location'!B:D, 2, FALSE), CONCATENATE(VLOOKUP('Master List'!V36, 'CWM &amp; Location'!B:D, 2, FALSE), " / ", VLOOKUP('Master List'!W36, 'CWM &amp; Location'!B:D, 2, FALSE)))</f>
        <v>Llawdriniaeth Gyffredinol / Llawdriniaeth ar y Fron</v>
      </c>
      <c r="S36" s="3" t="str">
        <f>IF('Programmes (ENG)'!S36="Supervisor to be confirmed", "Goruchwyliwr I'w Gadarnhau", 'Programmes (ENG)'!S36)</f>
        <v>Ms Joy Singh</v>
      </c>
      <c r="T36" s="5" t="str">
        <f>IF('Master List'!AA36="", "", VLOOKUP('Programmes (ENG)'!T36, 'CWM &amp; Location'!B:D, 2, FALSE))</f>
        <v/>
      </c>
      <c r="U36" s="5" t="str">
        <f>IF(T36="", "", VLOOKUP('Programmes (ENG)'!U36, 'CWM &amp; Location'!B:D, 2, FALSE))</f>
        <v/>
      </c>
      <c r="V36" s="5" t="str">
        <f>IF('Programmes (ENG)'!V36="", "", VLOOKUP('Programmes (ENG)'!V36, 'CWM &amp; Location'!B:D, 2, FALSE))</f>
        <v/>
      </c>
      <c r="W36" s="5" t="str">
        <f>IF('Programmes (ENG)'!W36="", "", IF('Programmes (ENG)'!W36="Supervisor to be confirmed", 'CWM &amp; Location'!$C$216, 'Programmes (ENG)'!W36))</f>
        <v/>
      </c>
      <c r="X36" s="5" t="str">
        <f>IF('Programmes (ENG)'!X36="Supervisor to be confirmed", "Goruchwyliwr I'w Gadarnhau", 'Programmes (ENG)'!X36)</f>
        <v>Dr Aaron Wong</v>
      </c>
      <c r="Y36" s="3" t="str">
        <f>VLOOKUP('Programmes (ENG)'!Y36, 'CWM &amp; Location'!B:D, 2, FALSE)</f>
        <v>Ysbyty Tywysoges Cymru</v>
      </c>
      <c r="Z36" s="3" t="str">
        <f>VLOOKUP('Programmes (ENG)'!Z36, 'CWM &amp; Location'!B:D, 2, FALSE)</f>
        <v>Pen-y-bont</v>
      </c>
      <c r="AA36" s="3" t="str">
        <f>IF('Master List'!AK36="", VLOOKUP('Master List'!AJ36, 'CWM &amp; Location'!B:D, 2, FALSE), CONCATENATE(VLOOKUP('Master List'!AJ36, 'CWM &amp; Location'!B:D, 2, FALSE), " / ", VLOOKUP('Master List'!AK36, 'CWM &amp; Location'!B:D, 2, FALSE)))</f>
        <v>Cardioleg</v>
      </c>
      <c r="AB36" s="3" t="str">
        <f>IF('Programmes (ENG)'!AB36="Supervisor to be confirmed", 'CWM &amp; Location'!$C$216, 'Programmes (ENG)'!AB36)</f>
        <v>Dr Aaron Wong</v>
      </c>
      <c r="AC36" s="3" t="str">
        <f>VLOOKUP('Programmes (ENG)'!AC36, 'CWM &amp; Location'!B:D, 2, FALSE)</f>
        <v>Ysbyty Tywysoges Cymru</v>
      </c>
      <c r="AD36" s="5" t="str">
        <f>VLOOKUP('Programmes (ENG)'!AD36, 'CWM &amp; Location'!B:D, 2, FALSE)</f>
        <v>Pen-y-bont</v>
      </c>
      <c r="AE36" s="3" t="str">
        <f>IF('Master List'!AQ36="", VLOOKUP('Master List'!AP36, 'CWM &amp; Location'!B:D, 2, FALSE), CONCATENATE(VLOOKUP('Master List'!AP36, 'CWM &amp; Location'!B:D, 2, FALSE), " / ", VLOOKUP('Master List'!AQ36, 'CWM &amp; Location'!B:D, 2, FALSE)))</f>
        <v>Meddygaeth Frys</v>
      </c>
      <c r="AF36" s="3" t="str">
        <f>IF('Programmes (ENG)'!AF36="Supervisor to be confirmed", 'CWM &amp; Location'!$C$216, 'Programmes (ENG)'!AF36)</f>
        <v>Dr Zareena Jedaar</v>
      </c>
      <c r="AG36" s="3" t="str">
        <f>VLOOKUP('Programmes (ENG)'!AG36, 'CWM &amp; Location'!B:D, 2, FALSE)</f>
        <v>Ysbyty Tywysoges Cymru</v>
      </c>
      <c r="AH36" s="3" t="str">
        <f>VLOOKUP('Programmes (ENG)'!AH36, 'CWM &amp; Location'!B:D, 2, FALSE)</f>
        <v>Pen-y-bont</v>
      </c>
      <c r="AI36" s="3" t="str">
        <f>IF('Master List'!AW36="", VLOOKUP('Master List'!AV36, 'CWM &amp; Location'!B:D, 2, FALSE), CONCATENATE(VLOOKUP('Master List'!AV36, 'CWM &amp; Location'!B:D, 2, FALSE), " / ", VLOOKUP('Master List'!AW36, 'CWM &amp; Location'!B:D, 2, FALSE)))</f>
        <v>Seiciatreg Henaint</v>
      </c>
      <c r="AJ36" s="3" t="str">
        <f>IF('Programmes (ENG)'!AJ36="Supervisor to be confirmed", 'CWM &amp; Location'!$C$216, 'Programmes (ENG)'!AJ36)</f>
        <v>Dr Pravir Prasad</v>
      </c>
      <c r="AK36" s="5" t="str">
        <f>IF('Programmes (ENG)'!AK36="","",VLOOKUP('Programmes (ENG)'!AK36,'CWM &amp; Location'!B:D,2,FALSE))</f>
        <v/>
      </c>
      <c r="AL36" s="5" t="str">
        <f>IF('Programmes (ENG)'!AL36="", "", VLOOKUP('Programmes (ENG)'!AL36, 'CWM &amp; Location'!B:D, 2, FALSE))</f>
        <v/>
      </c>
      <c r="AM36" s="5" t="str">
        <f>IF('Programmes (ENG)'!AM36="","",VLOOKUP('Programmes (ENG)'!AM36,'CWM &amp; Location'!B:D,2,FALSE))</f>
        <v/>
      </c>
      <c r="AN36" s="5" t="str">
        <f>IF('Programmes (ENG)'!AN36="Supervisor to be confirmed", 'CWM &amp; Location'!$C$216, 'Programmes (ENG)'!AN36)</f>
        <v/>
      </c>
    </row>
    <row r="37" spans="1:40" ht="33.75" customHeight="1" x14ac:dyDescent="0.25">
      <c r="A37" s="3" t="str">
        <f>'Master List'!A37</f>
        <v>FP</v>
      </c>
      <c r="B37" s="3" t="str">
        <f>'Master List'!D37</f>
        <v>FP/7A5W/012c</v>
      </c>
      <c r="C37" s="3" t="str">
        <f>'Master List'!E37</f>
        <v>WAL/FP/012c</v>
      </c>
      <c r="D37" s="4">
        <f>'Programmes (ENG)'!D37</f>
        <v>1</v>
      </c>
      <c r="E37" s="9" t="str">
        <f>CONCATENATE("S1: ",J37,", ",N37,", ",R37,IF(V37="","",", "),IF(V37="","",V37),IF(V37="",""," ("),IF(V37="","",'Master List'!B37),IF(V37="","",")")," | S2: ",AA37,", ",AE37,", ",AI37,IF(AM37="","",", "),IF(AM37="","",AM37),IF(AM37="",""," ("),IF(AM37="","",'Master List'!C37),IF(AM37="","",")"))</f>
        <v>S1: Llawdriniaeth Gyffredinol / Llawdriniaeth ar y Fron, Meddygaeth Liniarol, Meddygaeth Gyffredinol (Mewnol) / Meddygaeth Geriatreg | S2: Seiciatreg Henaint, Cardioleg, Meddygaeth Frys</v>
      </c>
      <c r="F37" s="5" t="str">
        <f>VLOOKUP('Programmes (ENG)'!F37, 'CWM &amp; Location'!B:D, 2, FALSE)</f>
        <v>Bwrdd Iechyd Prifysgol Cwm Taf Morgannwg</v>
      </c>
      <c r="G37" s="5" t="str">
        <f>IF('Programmes (ENG)'!G37="Supervisor to be confirmed", "Goruchwyliwr I'w Gadarnhau", 'Programmes (ENG)'!G37)</f>
        <v>Ms Joy Singh</v>
      </c>
      <c r="H37" s="3" t="str">
        <f>VLOOKUP('Programmes (ENG)'!H37, 'CWM &amp; Location'!B:D, 2, FALSE)</f>
        <v>Ysbyty Tywysoges Cymru</v>
      </c>
      <c r="I37" s="3" t="str">
        <f>VLOOKUP('Programmes (ENG)'!I37, 'CWM &amp; Location'!B:D, 2, FALSE)</f>
        <v>Pen-y-bont</v>
      </c>
      <c r="J37" s="3" t="str">
        <f>IF('Master List'!K37="", VLOOKUP('Master List'!J37, 'CWM &amp; Location'!B:D, 2, FALSE), CONCATENATE(VLOOKUP('Master List'!J37, 'CWM &amp; Location'!B:D, 2, FALSE), " / ", VLOOKUP('Master List'!K37, 'CWM &amp; Location'!B:D, 2, FALSE)))</f>
        <v>Llawdriniaeth Gyffredinol / Llawdriniaeth ar y Fron</v>
      </c>
      <c r="K37" s="3" t="str">
        <f>IF('Programmes (ENG)'!K37="Supervisor to be confirmed", "Goruchwyliwr I'w Gadarnhau", 'Programmes (ENG)'!K37)</f>
        <v>Ms Joy Singh</v>
      </c>
      <c r="L37" s="3" t="str">
        <f>VLOOKUP('Programmes (ENG)'!L37, 'CWM &amp; Location'!B:D, 2, FALSE)</f>
        <v>Ysbyty Tywysoges Cymru</v>
      </c>
      <c r="M37" s="3" t="str">
        <f>VLOOKUP('Programmes (ENG)'!M37, 'CWM &amp; Location'!B:D, 2, FALSE)</f>
        <v>Pen-y-bont</v>
      </c>
      <c r="N37" s="3" t="str">
        <f>IF('Master List'!Q37="", VLOOKUP('Master List'!P37, 'CWM &amp; Location'!B:D, 2, FALSE), CONCATENATE(VLOOKUP('Master List'!P37, 'CWM &amp; Location'!B:D, 2, FALSE), " / ", VLOOKUP('Master List'!Q37, 'CWM &amp; Location'!B:D, 2, FALSE)))</f>
        <v>Meddygaeth Liniarol</v>
      </c>
      <c r="O37" s="3" t="str">
        <f>IF('Programmes (ENG)'!O37="Supervisor to be confirmed", "Goruchwyliwr I'w Gadarnhau", 'Programmes (ENG)'!O37)</f>
        <v xml:space="preserve">Dr Clare Turner </v>
      </c>
      <c r="P37" s="3" t="str">
        <f>VLOOKUP('Programmes (ENG)'!P37, 'CWM &amp; Location'!B:D, 2, FALSE)</f>
        <v>Ysbyty Tywysoges Cymru</v>
      </c>
      <c r="Q37" s="3" t="str">
        <f>VLOOKUP('Programmes (ENG)'!Q37, 'CWM &amp; Location'!B:D, 2, FALSE)</f>
        <v>Pen-y-bont</v>
      </c>
      <c r="R37" s="3" t="str">
        <f>IF('Master List'!W37="", VLOOKUP('Master List'!V37, 'CWM &amp; Location'!B:D, 2, FALSE), CONCATENATE(VLOOKUP('Master List'!V37, 'CWM &amp; Location'!B:D, 2, FALSE), " / ", VLOOKUP('Master List'!W37, 'CWM &amp; Location'!B:D, 2, FALSE)))</f>
        <v>Meddygaeth Gyffredinol (Mewnol) / Meddygaeth Geriatreg</v>
      </c>
      <c r="S37" s="3" t="str">
        <f>IF('Programmes (ENG)'!S37="Supervisor to be confirmed", "Goruchwyliwr I'w Gadarnhau", 'Programmes (ENG)'!S37)</f>
        <v xml:space="preserve">Dr Anthony James </v>
      </c>
      <c r="T37" s="5" t="str">
        <f>IF('Master List'!AA37="", "", VLOOKUP('Programmes (ENG)'!T37, 'CWM &amp; Location'!B:D, 2, FALSE))</f>
        <v/>
      </c>
      <c r="U37" s="5" t="str">
        <f>IF(T37="", "", VLOOKUP('Programmes (ENG)'!U37, 'CWM &amp; Location'!B:D, 2, FALSE))</f>
        <v/>
      </c>
      <c r="V37" s="5" t="str">
        <f>IF('Programmes (ENG)'!V37="", "", VLOOKUP('Programmes (ENG)'!V37, 'CWM &amp; Location'!B:D, 2, FALSE))</f>
        <v/>
      </c>
      <c r="W37" s="5" t="str">
        <f>IF('Programmes (ENG)'!W37="", "", IF('Programmes (ENG)'!W37="Supervisor to be confirmed", 'CWM &amp; Location'!$C$216, 'Programmes (ENG)'!W37))</f>
        <v/>
      </c>
      <c r="X37" s="5" t="str">
        <f>IF('Programmes (ENG)'!X37="Supervisor to be confirmed", "Goruchwyliwr I'w Gadarnhau", 'Programmes (ENG)'!X37)</f>
        <v>Dr Pravir Prasad</v>
      </c>
      <c r="Y37" s="3" t="str">
        <f>VLOOKUP('Programmes (ENG)'!Y37, 'CWM &amp; Location'!B:D, 2, FALSE)</f>
        <v>Ysbyty Tywysoges Cymru</v>
      </c>
      <c r="Z37" s="3" t="str">
        <f>VLOOKUP('Programmes (ENG)'!Z37, 'CWM &amp; Location'!B:D, 2, FALSE)</f>
        <v>Pen-y-bont</v>
      </c>
      <c r="AA37" s="3" t="str">
        <f>IF('Master List'!AK37="", VLOOKUP('Master List'!AJ37, 'CWM &amp; Location'!B:D, 2, FALSE), CONCATENATE(VLOOKUP('Master List'!AJ37, 'CWM &amp; Location'!B:D, 2, FALSE), " / ", VLOOKUP('Master List'!AK37, 'CWM &amp; Location'!B:D, 2, FALSE)))</f>
        <v>Seiciatreg Henaint</v>
      </c>
      <c r="AB37" s="3" t="str">
        <f>IF('Programmes (ENG)'!AB37="Supervisor to be confirmed", 'CWM &amp; Location'!$C$216, 'Programmes (ENG)'!AB37)</f>
        <v>Dr Pravir Prasad</v>
      </c>
      <c r="AC37" s="3" t="str">
        <f>VLOOKUP('Programmes (ENG)'!AC37, 'CWM &amp; Location'!B:D, 2, FALSE)</f>
        <v>Ysbyty Tywysoges Cymru</v>
      </c>
      <c r="AD37" s="5" t="str">
        <f>VLOOKUP('Programmes (ENG)'!AD37, 'CWM &amp; Location'!B:D, 2, FALSE)</f>
        <v>Pen-y-bont</v>
      </c>
      <c r="AE37" s="3" t="str">
        <f>IF('Master List'!AQ37="", VLOOKUP('Master List'!AP37, 'CWM &amp; Location'!B:D, 2, FALSE), CONCATENATE(VLOOKUP('Master List'!AP37, 'CWM &amp; Location'!B:D, 2, FALSE), " / ", VLOOKUP('Master List'!AQ37, 'CWM &amp; Location'!B:D, 2, FALSE)))</f>
        <v>Cardioleg</v>
      </c>
      <c r="AF37" s="3" t="str">
        <f>IF('Programmes (ENG)'!AF37="Supervisor to be confirmed", 'CWM &amp; Location'!$C$216, 'Programmes (ENG)'!AF37)</f>
        <v>Dr Aaron Wong</v>
      </c>
      <c r="AG37" s="3" t="str">
        <f>VLOOKUP('Programmes (ENG)'!AG37, 'CWM &amp; Location'!B:D, 2, FALSE)</f>
        <v>Ysbyty Tywysoges Cymru</v>
      </c>
      <c r="AH37" s="3" t="str">
        <f>VLOOKUP('Programmes (ENG)'!AH37, 'CWM &amp; Location'!B:D, 2, FALSE)</f>
        <v>Pen-y-bont</v>
      </c>
      <c r="AI37" s="3" t="str">
        <f>IF('Master List'!AW37="", VLOOKUP('Master List'!AV37, 'CWM &amp; Location'!B:D, 2, FALSE), CONCATENATE(VLOOKUP('Master List'!AV37, 'CWM &amp; Location'!B:D, 2, FALSE), " / ", VLOOKUP('Master List'!AW37, 'CWM &amp; Location'!B:D, 2, FALSE)))</f>
        <v>Meddygaeth Frys</v>
      </c>
      <c r="AJ37" s="3" t="str">
        <f>IF('Programmes (ENG)'!AJ37="Supervisor to be confirmed", 'CWM &amp; Location'!$C$216, 'Programmes (ENG)'!AJ37)</f>
        <v>Dr Zareena Jedaar</v>
      </c>
      <c r="AK37" s="5" t="str">
        <f>IF('Programmes (ENG)'!AK37="","",VLOOKUP('Programmes (ENG)'!AK37,'CWM &amp; Location'!B:D,2,FALSE))</f>
        <v/>
      </c>
      <c r="AL37" s="5" t="str">
        <f>IF('Programmes (ENG)'!AL37="", "", VLOOKUP('Programmes (ENG)'!AL37, 'CWM &amp; Location'!B:D, 2, FALSE))</f>
        <v/>
      </c>
      <c r="AM37" s="5" t="str">
        <f>IF('Programmes (ENG)'!AM37="","",VLOOKUP('Programmes (ENG)'!AM37,'CWM &amp; Location'!B:D,2,FALSE))</f>
        <v/>
      </c>
      <c r="AN37" s="5" t="str">
        <f>IF('Programmes (ENG)'!AN37="Supervisor to be confirmed", 'CWM &amp; Location'!$C$216, 'Programmes (ENG)'!AN37)</f>
        <v/>
      </c>
    </row>
    <row r="38" spans="1:40" ht="33.75" customHeight="1" x14ac:dyDescent="0.25">
      <c r="A38" s="3" t="str">
        <f>'Master List'!A38</f>
        <v>FP</v>
      </c>
      <c r="B38" s="3" t="str">
        <f>'Master List'!D38</f>
        <v>FP/7A5W/013a</v>
      </c>
      <c r="C38" s="3" t="str">
        <f>'Master List'!E38</f>
        <v>WAL/FP/013a</v>
      </c>
      <c r="D38" s="4">
        <f>'Programmes (ENG)'!D38</f>
        <v>1</v>
      </c>
      <c r="E38" s="9" t="str">
        <f>CONCATENATE("S1: ",J38,", ",N38,", ",R38,IF(V38="","",", "),IF(V38="","",V38),IF(V38="",""," ("),IF(V38="","",'Master List'!B38),IF(V38="","",")")," | S2: ",AA38,", ",AE38,", ",AI38,IF(AM38="","",", "),IF(AM38="","",AM38),IF(AM38="",""," ("),IF(AM38="","",'Master List'!C38),IF(AM38="","",")"))</f>
        <v>S1: Meddygaeth Gyffredinol (Mewnol) / Cardioleg, Llawdriniaeth Gyffredinol, Anestheteg / Gofal Critigol | S2: Meddygaeth Frys, Meddygaeth Gyffredinol (Mewnol) / Meddygaeth Anadlol, Meddygaeth Liniarol</v>
      </c>
      <c r="F38" s="5" t="str">
        <f>VLOOKUP('Programmes (ENG)'!F38, 'CWM &amp; Location'!B:D, 2, FALSE)</f>
        <v>Bwrdd Iechyd Prifysgol Cwm Taf Morgannwg</v>
      </c>
      <c r="G38" s="5" t="str">
        <f>IF('Programmes (ENG)'!G38="Supervisor to be confirmed", "Goruchwyliwr I'w Gadarnhau", 'Programmes (ENG)'!G38)</f>
        <v>Dr Mark Gilmore</v>
      </c>
      <c r="H38" s="3" t="str">
        <f>VLOOKUP('Programmes (ENG)'!H38, 'CWM &amp; Location'!B:D, 2, FALSE)</f>
        <v>Ysbyty Tywysoges Cymru</v>
      </c>
      <c r="I38" s="3" t="str">
        <f>VLOOKUP('Programmes (ENG)'!I38, 'CWM &amp; Location'!B:D, 2, FALSE)</f>
        <v>Pen-y-bont</v>
      </c>
      <c r="J38" s="3" t="str">
        <f>IF('Master List'!K38="", VLOOKUP('Master List'!J38, 'CWM &amp; Location'!B:D, 2, FALSE), CONCATENATE(VLOOKUP('Master List'!J38, 'CWM &amp; Location'!B:D, 2, FALSE), " / ", VLOOKUP('Master List'!K38, 'CWM &amp; Location'!B:D, 2, FALSE)))</f>
        <v>Meddygaeth Gyffredinol (Mewnol) / Cardioleg</v>
      </c>
      <c r="K38" s="3" t="str">
        <f>IF('Programmes (ENG)'!K38="Supervisor to be confirmed", "Goruchwyliwr I'w Gadarnhau", 'Programmes (ENG)'!K38)</f>
        <v>Dr Mark Gilmore</v>
      </c>
      <c r="L38" s="3" t="str">
        <f>VLOOKUP('Programmes (ENG)'!L38, 'CWM &amp; Location'!B:D, 2, FALSE)</f>
        <v>Ysbyty Tywysoges Cymru</v>
      </c>
      <c r="M38" s="3" t="str">
        <f>VLOOKUP('Programmes (ENG)'!M38, 'CWM &amp; Location'!B:D, 2, FALSE)</f>
        <v>Pen-y-bont</v>
      </c>
      <c r="N38" s="3" t="str">
        <f>IF('Master List'!Q38="", VLOOKUP('Master List'!P38, 'CWM &amp; Location'!B:D, 2, FALSE), CONCATENATE(VLOOKUP('Master List'!P38, 'CWM &amp; Location'!B:D, 2, FALSE), " / ", VLOOKUP('Master List'!Q38, 'CWM &amp; Location'!B:D, 2, FALSE)))</f>
        <v>Llawdriniaeth Gyffredinol</v>
      </c>
      <c r="O38" s="3" t="str">
        <f>IF('Programmes (ENG)'!O38="Supervisor to be confirmed", "Goruchwyliwr I'w Gadarnhau", 'Programmes (ENG)'!O38)</f>
        <v xml:space="preserve">Mr Barry Appleton </v>
      </c>
      <c r="P38" s="3" t="str">
        <f>VLOOKUP('Programmes (ENG)'!P38, 'CWM &amp; Location'!B:D, 2, FALSE)</f>
        <v>Ysbyty Tywysoges Cymru</v>
      </c>
      <c r="Q38" s="3" t="str">
        <f>VLOOKUP('Programmes (ENG)'!Q38, 'CWM &amp; Location'!B:D, 2, FALSE)</f>
        <v>Pen-y-bont</v>
      </c>
      <c r="R38" s="3" t="str">
        <f>IF('Master List'!W38="", VLOOKUP('Master List'!V38, 'CWM &amp; Location'!B:D, 2, FALSE), CONCATENATE(VLOOKUP('Master List'!V38, 'CWM &amp; Location'!B:D, 2, FALSE), " / ", VLOOKUP('Master List'!W38, 'CWM &amp; Location'!B:D, 2, FALSE)))</f>
        <v>Anestheteg / Gofal Critigol</v>
      </c>
      <c r="S38" s="3" t="str">
        <f>IF('Programmes (ENG)'!S38="Supervisor to be confirmed", "Goruchwyliwr I'w Gadarnhau", 'Programmes (ENG)'!S38)</f>
        <v>Dr Anthony Funnell</v>
      </c>
      <c r="T38" s="5" t="str">
        <f>IF('Master List'!AA38="", "", VLOOKUP('Programmes (ENG)'!T38, 'CWM &amp; Location'!B:D, 2, FALSE))</f>
        <v/>
      </c>
      <c r="U38" s="5" t="str">
        <f>IF(T38="", "", VLOOKUP('Programmes (ENG)'!U38, 'CWM &amp; Location'!B:D, 2, FALSE))</f>
        <v/>
      </c>
      <c r="V38" s="5" t="str">
        <f>IF('Programmes (ENG)'!V38="", "", VLOOKUP('Programmes (ENG)'!V38, 'CWM &amp; Location'!B:D, 2, FALSE))</f>
        <v/>
      </c>
      <c r="W38" s="5" t="str">
        <f>IF('Programmes (ENG)'!W38="", "", IF('Programmes (ENG)'!W38="Supervisor to be confirmed", 'CWM &amp; Location'!$C$216, 'Programmes (ENG)'!W38))</f>
        <v/>
      </c>
      <c r="X38" s="5" t="str">
        <f>IF('Programmes (ENG)'!X38="Supervisor to be confirmed", "Goruchwyliwr I'w Gadarnhau", 'Programmes (ENG)'!X38)</f>
        <v>Dr Zareena Jedaar</v>
      </c>
      <c r="Y38" s="3" t="str">
        <f>VLOOKUP('Programmes (ENG)'!Y38, 'CWM &amp; Location'!B:D, 2, FALSE)</f>
        <v>Ysbyty Tywysoges Cymru</v>
      </c>
      <c r="Z38" s="3" t="str">
        <f>VLOOKUP('Programmes (ENG)'!Z38, 'CWM &amp; Location'!B:D, 2, FALSE)</f>
        <v>Pen-y-bont</v>
      </c>
      <c r="AA38" s="3" t="str">
        <f>IF('Master List'!AK38="", VLOOKUP('Master List'!AJ38, 'CWM &amp; Location'!B:D, 2, FALSE), CONCATENATE(VLOOKUP('Master List'!AJ38, 'CWM &amp; Location'!B:D, 2, FALSE), " / ", VLOOKUP('Master List'!AK38, 'CWM &amp; Location'!B:D, 2, FALSE)))</f>
        <v>Meddygaeth Frys</v>
      </c>
      <c r="AB38" s="3" t="str">
        <f>IF('Programmes (ENG)'!AB38="Supervisor to be confirmed", 'CWM &amp; Location'!$C$216, 'Programmes (ENG)'!AB38)</f>
        <v>Dr Zareena Jedaar</v>
      </c>
      <c r="AC38" s="3" t="str">
        <f>VLOOKUP('Programmes (ENG)'!AC38, 'CWM &amp; Location'!B:D, 2, FALSE)</f>
        <v>Ysbyty Tywysoges Cymru</v>
      </c>
      <c r="AD38" s="5" t="str">
        <f>VLOOKUP('Programmes (ENG)'!AD38, 'CWM &amp; Location'!B:D, 2, FALSE)</f>
        <v>Pen-y-bont</v>
      </c>
      <c r="AE38" s="3" t="str">
        <f>IF('Master List'!AQ38="", VLOOKUP('Master List'!AP38, 'CWM &amp; Location'!B:D, 2, FALSE), CONCATENATE(VLOOKUP('Master List'!AP38, 'CWM &amp; Location'!B:D, 2, FALSE), " / ", VLOOKUP('Master List'!AQ38, 'CWM &amp; Location'!B:D, 2, FALSE)))</f>
        <v>Meddygaeth Gyffredinol (Mewnol) / Meddygaeth Anadlol</v>
      </c>
      <c r="AF38" s="3" t="str">
        <f>IF('Programmes (ENG)'!AF38="Supervisor to be confirmed", 'CWM &amp; Location'!$C$216, 'Programmes (ENG)'!AF38)</f>
        <v>Dr Jacqueline Woolley</v>
      </c>
      <c r="AG38" s="3" t="str">
        <f>VLOOKUP('Programmes (ENG)'!AG38, 'CWM &amp; Location'!B:D, 2, FALSE)</f>
        <v>Ysbyty Tywysoges Cymru</v>
      </c>
      <c r="AH38" s="3" t="str">
        <f>VLOOKUP('Programmes (ENG)'!AH38, 'CWM &amp; Location'!B:D, 2, FALSE)</f>
        <v>Pen-y-bont</v>
      </c>
      <c r="AI38" s="3" t="str">
        <f>IF('Master List'!AW38="", VLOOKUP('Master List'!AV38, 'CWM &amp; Location'!B:D, 2, FALSE), CONCATENATE(VLOOKUP('Master List'!AV38, 'CWM &amp; Location'!B:D, 2, FALSE), " / ", VLOOKUP('Master List'!AW38, 'CWM &amp; Location'!B:D, 2, FALSE)))</f>
        <v>Meddygaeth Liniarol</v>
      </c>
      <c r="AJ38" s="3" t="str">
        <f>IF('Programmes (ENG)'!AJ38="Supervisor to be confirmed", 'CWM &amp; Location'!$C$216, 'Programmes (ENG)'!AJ38)</f>
        <v>Dr Clare Turner</v>
      </c>
      <c r="AK38" s="5" t="str">
        <f>IF('Programmes (ENG)'!AK38="","",VLOOKUP('Programmes (ENG)'!AK38,'CWM &amp; Location'!B:D,2,FALSE))</f>
        <v/>
      </c>
      <c r="AL38" s="5" t="str">
        <f>IF('Programmes (ENG)'!AL38="", "", VLOOKUP('Programmes (ENG)'!AL38, 'CWM &amp; Location'!B:D, 2, FALSE))</f>
        <v/>
      </c>
      <c r="AM38" s="5" t="str">
        <f>IF('Programmes (ENG)'!AM38="","",VLOOKUP('Programmes (ENG)'!AM38,'CWM &amp; Location'!B:D,2,FALSE))</f>
        <v/>
      </c>
      <c r="AN38" s="5" t="str">
        <f>IF('Programmes (ENG)'!AN38="Supervisor to be confirmed", 'CWM &amp; Location'!$C$216, 'Programmes (ENG)'!AN38)</f>
        <v/>
      </c>
    </row>
    <row r="39" spans="1:40" ht="33.75" customHeight="1" x14ac:dyDescent="0.25">
      <c r="A39" s="3" t="str">
        <f>'Master List'!A39</f>
        <v>FP</v>
      </c>
      <c r="B39" s="3" t="str">
        <f>'Master List'!D39</f>
        <v>FP/7A5W/013b</v>
      </c>
      <c r="C39" s="3" t="str">
        <f>'Master List'!E39</f>
        <v>WAL/FP/013b</v>
      </c>
      <c r="D39" s="4">
        <f>'Programmes (ENG)'!D39</f>
        <v>1</v>
      </c>
      <c r="E39" s="9" t="str">
        <f>CONCATENATE("S1: ",J39,", ",N39,", ",R39,IF(V39="","",", "),IF(V39="","",V39),IF(V39="",""," ("),IF(V39="","",'Master List'!B39),IF(V39="","",")")," | S2: ",AA39,", ",AE39,", ",AI39,IF(AM39="","",", "),IF(AM39="","",AM39),IF(AM39="",""," ("),IF(AM39="","",'Master List'!C39),IF(AM39="","",")"))</f>
        <v>S1: Anestheteg / Gofal Critigol, Meddygaeth Gyffredinol (Mewnol) / Cardioleg, Llawdriniaeth Gyffredinol | S2: Meddygaeth Liniarol, Meddygaeth Frys, Meddygaeth Gyffredinol (Mewnol) / Meddygaeth Anadlol</v>
      </c>
      <c r="F39" s="5" t="str">
        <f>VLOOKUP('Programmes (ENG)'!F39, 'CWM &amp; Location'!B:D, 2, FALSE)</f>
        <v>Bwrdd Iechyd Prifysgol Cwm Taf Morgannwg</v>
      </c>
      <c r="G39" s="5" t="str">
        <f>IF('Programmes (ENG)'!G39="Supervisor to be confirmed", "Goruchwyliwr I'w Gadarnhau", 'Programmes (ENG)'!G39)</f>
        <v>Dr Anthony Funnell</v>
      </c>
      <c r="H39" s="3" t="str">
        <f>VLOOKUP('Programmes (ENG)'!H39, 'CWM &amp; Location'!B:D, 2, FALSE)</f>
        <v>Ysbyty Tywysoges Cymru</v>
      </c>
      <c r="I39" s="3" t="str">
        <f>VLOOKUP('Programmes (ENG)'!I39, 'CWM &amp; Location'!B:D, 2, FALSE)</f>
        <v>Pen-y-bont</v>
      </c>
      <c r="J39" s="3" t="str">
        <f>IF('Master List'!K39="", VLOOKUP('Master List'!J39, 'CWM &amp; Location'!B:D, 2, FALSE), CONCATENATE(VLOOKUP('Master List'!J39, 'CWM &amp; Location'!B:D, 2, FALSE), " / ", VLOOKUP('Master List'!K39, 'CWM &amp; Location'!B:D, 2, FALSE)))</f>
        <v>Anestheteg / Gofal Critigol</v>
      </c>
      <c r="K39" s="3" t="str">
        <f>IF('Programmes (ENG)'!K39="Supervisor to be confirmed", "Goruchwyliwr I'w Gadarnhau", 'Programmes (ENG)'!K39)</f>
        <v>Dr Anthony Funnell</v>
      </c>
      <c r="L39" s="3" t="str">
        <f>VLOOKUP('Programmes (ENG)'!L39, 'CWM &amp; Location'!B:D, 2, FALSE)</f>
        <v>Ysbyty Tywysoges Cymru</v>
      </c>
      <c r="M39" s="3" t="str">
        <f>VLOOKUP('Programmes (ENG)'!M39, 'CWM &amp; Location'!B:D, 2, FALSE)</f>
        <v>Pen-y-bont</v>
      </c>
      <c r="N39" s="3" t="str">
        <f>IF('Master List'!Q39="", VLOOKUP('Master List'!P39, 'CWM &amp; Location'!B:D, 2, FALSE), CONCATENATE(VLOOKUP('Master List'!P39, 'CWM &amp; Location'!B:D, 2, FALSE), " / ", VLOOKUP('Master List'!Q39, 'CWM &amp; Location'!B:D, 2, FALSE)))</f>
        <v>Meddygaeth Gyffredinol (Mewnol) / Cardioleg</v>
      </c>
      <c r="O39" s="3" t="str">
        <f>IF('Programmes (ENG)'!O39="Supervisor to be confirmed", "Goruchwyliwr I'w Gadarnhau", 'Programmes (ENG)'!O39)</f>
        <v>Dr Mark Gilmore</v>
      </c>
      <c r="P39" s="3" t="str">
        <f>VLOOKUP('Programmes (ENG)'!P39, 'CWM &amp; Location'!B:D, 2, FALSE)</f>
        <v>Ysbyty Tywysoges Cymru</v>
      </c>
      <c r="Q39" s="3" t="str">
        <f>VLOOKUP('Programmes (ENG)'!Q39, 'CWM &amp; Location'!B:D, 2, FALSE)</f>
        <v>Pen-y-bont</v>
      </c>
      <c r="R39" s="3" t="str">
        <f>IF('Master List'!W39="", VLOOKUP('Master List'!V39, 'CWM &amp; Location'!B:D, 2, FALSE), CONCATENATE(VLOOKUP('Master List'!V39, 'CWM &amp; Location'!B:D, 2, FALSE), " / ", VLOOKUP('Master List'!W39, 'CWM &amp; Location'!B:D, 2, FALSE)))</f>
        <v>Llawdriniaeth Gyffredinol</v>
      </c>
      <c r="S39" s="3" t="str">
        <f>IF('Programmes (ENG)'!S39="Supervisor to be confirmed", "Goruchwyliwr I'w Gadarnhau", 'Programmes (ENG)'!S39)</f>
        <v xml:space="preserve">Mr Barry Appleton </v>
      </c>
      <c r="T39" s="5" t="str">
        <f>IF('Master List'!AA39="", "", VLOOKUP('Programmes (ENG)'!T39, 'CWM &amp; Location'!B:D, 2, FALSE))</f>
        <v/>
      </c>
      <c r="U39" s="5" t="str">
        <f>IF(T39="", "", VLOOKUP('Programmes (ENG)'!U39, 'CWM &amp; Location'!B:D, 2, FALSE))</f>
        <v/>
      </c>
      <c r="V39" s="5" t="str">
        <f>IF('Programmes (ENG)'!V39="", "", VLOOKUP('Programmes (ENG)'!V39, 'CWM &amp; Location'!B:D, 2, FALSE))</f>
        <v/>
      </c>
      <c r="W39" s="5" t="str">
        <f>IF('Programmes (ENG)'!W39="", "", IF('Programmes (ENG)'!W39="Supervisor to be confirmed", 'CWM &amp; Location'!$C$216, 'Programmes (ENG)'!W39))</f>
        <v/>
      </c>
      <c r="X39" s="5" t="str">
        <f>IF('Programmes (ENG)'!X39="Supervisor to be confirmed", "Goruchwyliwr I'w Gadarnhau", 'Programmes (ENG)'!X39)</f>
        <v>Dr Clare Turner</v>
      </c>
      <c r="Y39" s="3" t="str">
        <f>VLOOKUP('Programmes (ENG)'!Y39, 'CWM &amp; Location'!B:D, 2, FALSE)</f>
        <v>Ysbyty Tywysoges Cymru</v>
      </c>
      <c r="Z39" s="3" t="str">
        <f>VLOOKUP('Programmes (ENG)'!Z39, 'CWM &amp; Location'!B:D, 2, FALSE)</f>
        <v>Pen-y-bont</v>
      </c>
      <c r="AA39" s="3" t="str">
        <f>IF('Master List'!AK39="", VLOOKUP('Master List'!AJ39, 'CWM &amp; Location'!B:D, 2, FALSE), CONCATENATE(VLOOKUP('Master List'!AJ39, 'CWM &amp; Location'!B:D, 2, FALSE), " / ", VLOOKUP('Master List'!AK39, 'CWM &amp; Location'!B:D, 2, FALSE)))</f>
        <v>Meddygaeth Liniarol</v>
      </c>
      <c r="AB39" s="3" t="str">
        <f>IF('Programmes (ENG)'!AB39="Supervisor to be confirmed", 'CWM &amp; Location'!$C$216, 'Programmes (ENG)'!AB39)</f>
        <v>Dr Clare Turner</v>
      </c>
      <c r="AC39" s="3" t="str">
        <f>VLOOKUP('Programmes (ENG)'!AC39, 'CWM &amp; Location'!B:D, 2, FALSE)</f>
        <v>Ysbyty Tywysoges Cymru</v>
      </c>
      <c r="AD39" s="5" t="str">
        <f>VLOOKUP('Programmes (ENG)'!AD39, 'CWM &amp; Location'!B:D, 2, FALSE)</f>
        <v>Pen-y-bont</v>
      </c>
      <c r="AE39" s="3" t="str">
        <f>IF('Master List'!AQ39="", VLOOKUP('Master List'!AP39, 'CWM &amp; Location'!B:D, 2, FALSE), CONCATENATE(VLOOKUP('Master List'!AP39, 'CWM &amp; Location'!B:D, 2, FALSE), " / ", VLOOKUP('Master List'!AQ39, 'CWM &amp; Location'!B:D, 2, FALSE)))</f>
        <v>Meddygaeth Frys</v>
      </c>
      <c r="AF39" s="3" t="str">
        <f>IF('Programmes (ENG)'!AF39="Supervisor to be confirmed", 'CWM &amp; Location'!$C$216, 'Programmes (ENG)'!AF39)</f>
        <v>Dr Zareena Jedaar</v>
      </c>
      <c r="AG39" s="3" t="str">
        <f>VLOOKUP('Programmes (ENG)'!AG39, 'CWM &amp; Location'!B:D, 2, FALSE)</f>
        <v>Ysbyty Tywysoges Cymru</v>
      </c>
      <c r="AH39" s="3" t="str">
        <f>VLOOKUP('Programmes (ENG)'!AH39, 'CWM &amp; Location'!B:D, 2, FALSE)</f>
        <v>Pen-y-bont</v>
      </c>
      <c r="AI39" s="3" t="str">
        <f>IF('Master List'!AW39="", VLOOKUP('Master List'!AV39, 'CWM &amp; Location'!B:D, 2, FALSE), CONCATENATE(VLOOKUP('Master List'!AV39, 'CWM &amp; Location'!B:D, 2, FALSE), " / ", VLOOKUP('Master List'!AW39, 'CWM &amp; Location'!B:D, 2, FALSE)))</f>
        <v>Meddygaeth Gyffredinol (Mewnol) / Meddygaeth Anadlol</v>
      </c>
      <c r="AJ39" s="3" t="str">
        <f>IF('Programmes (ENG)'!AJ39="Supervisor to be confirmed", 'CWM &amp; Location'!$C$216, 'Programmes (ENG)'!AJ39)</f>
        <v>Dr Jacqueline Woolley</v>
      </c>
      <c r="AK39" s="5" t="str">
        <f>IF('Programmes (ENG)'!AK39="","",VLOOKUP('Programmes (ENG)'!AK39,'CWM &amp; Location'!B:D,2,FALSE))</f>
        <v/>
      </c>
      <c r="AL39" s="5" t="str">
        <f>IF('Programmes (ENG)'!AL39="", "", VLOOKUP('Programmes (ENG)'!AL39, 'CWM &amp; Location'!B:D, 2, FALSE))</f>
        <v/>
      </c>
      <c r="AM39" s="5" t="str">
        <f>IF('Programmes (ENG)'!AM39="","",VLOOKUP('Programmes (ENG)'!AM39,'CWM &amp; Location'!B:D,2,FALSE))</f>
        <v/>
      </c>
      <c r="AN39" s="5" t="str">
        <f>IF('Programmes (ENG)'!AN39="Supervisor to be confirmed", 'CWM &amp; Location'!$C$216, 'Programmes (ENG)'!AN39)</f>
        <v/>
      </c>
    </row>
    <row r="40" spans="1:40" ht="33.75" customHeight="1" x14ac:dyDescent="0.25">
      <c r="A40" s="3" t="str">
        <f>'Master List'!A40</f>
        <v>FP</v>
      </c>
      <c r="B40" s="3" t="str">
        <f>'Master List'!D40</f>
        <v>FP/7A5W/013c</v>
      </c>
      <c r="C40" s="3" t="str">
        <f>'Master List'!E40</f>
        <v>WAL/FP/013c</v>
      </c>
      <c r="D40" s="4">
        <f>'Programmes (ENG)'!D40</f>
        <v>1</v>
      </c>
      <c r="E40" s="9" t="str">
        <f>CONCATENATE("S1: ",J40,", ",N40,", ",R40,IF(V40="","",", "),IF(V40="","",V40),IF(V40="",""," ("),IF(V40="","",'Master List'!B40),IF(V40="","",")")," | S2: ",AA40,", ",AE40,", ",AI40,IF(AM40="","",", "),IF(AM40="","",AM40),IF(AM40="",""," ("),IF(AM40="","",'Master List'!C40),IF(AM40="","",")"))</f>
        <v>S1: Llawdriniaeth Gyffredinol, Anestheteg / Gofal Critigol, Meddygaeth Gyffredinol (Mewnol) / Cardioleg | S2: Meddygaeth Gyffredinol (Mewnol) / Meddygaeth Anadlol, Meddygaeth Liniarol, Meddygaeth Frys</v>
      </c>
      <c r="F40" s="5" t="str">
        <f>VLOOKUP('Programmes (ENG)'!F40, 'CWM &amp; Location'!B:D, 2, FALSE)</f>
        <v>Bwrdd Iechyd Prifysgol Cwm Taf Morgannwg</v>
      </c>
      <c r="G40" s="5" t="str">
        <f>IF('Programmes (ENG)'!G40="Supervisor to be confirmed", "Goruchwyliwr I'w Gadarnhau", 'Programmes (ENG)'!G40)</f>
        <v xml:space="preserve">Mr Barry Appleton </v>
      </c>
      <c r="H40" s="3" t="str">
        <f>VLOOKUP('Programmes (ENG)'!H40, 'CWM &amp; Location'!B:D, 2, FALSE)</f>
        <v>Ysbyty Tywysoges Cymru</v>
      </c>
      <c r="I40" s="3" t="str">
        <f>VLOOKUP('Programmes (ENG)'!I40, 'CWM &amp; Location'!B:D, 2, FALSE)</f>
        <v>Pen-y-bont</v>
      </c>
      <c r="J40" s="3" t="str">
        <f>IF('Master List'!K40="", VLOOKUP('Master List'!J40, 'CWM &amp; Location'!B:D, 2, FALSE), CONCATENATE(VLOOKUP('Master List'!J40, 'CWM &amp; Location'!B:D, 2, FALSE), " / ", VLOOKUP('Master List'!K40, 'CWM &amp; Location'!B:D, 2, FALSE)))</f>
        <v>Llawdriniaeth Gyffredinol</v>
      </c>
      <c r="K40" s="3" t="str">
        <f>IF('Programmes (ENG)'!K40="Supervisor to be confirmed", "Goruchwyliwr I'w Gadarnhau", 'Programmes (ENG)'!K40)</f>
        <v xml:space="preserve">Mr Barry Appleton </v>
      </c>
      <c r="L40" s="3" t="str">
        <f>VLOOKUP('Programmes (ENG)'!L40, 'CWM &amp; Location'!B:D, 2, FALSE)</f>
        <v>Ysbyty Tywysoges Cymru</v>
      </c>
      <c r="M40" s="3" t="str">
        <f>VLOOKUP('Programmes (ENG)'!M40, 'CWM &amp; Location'!B:D, 2, FALSE)</f>
        <v>Pen-y-bont</v>
      </c>
      <c r="N40" s="3" t="str">
        <f>IF('Master List'!Q40="", VLOOKUP('Master List'!P40, 'CWM &amp; Location'!B:D, 2, FALSE), CONCATENATE(VLOOKUP('Master List'!P40, 'CWM &amp; Location'!B:D, 2, FALSE), " / ", VLOOKUP('Master List'!Q40, 'CWM &amp; Location'!B:D, 2, FALSE)))</f>
        <v>Anestheteg / Gofal Critigol</v>
      </c>
      <c r="O40" s="3" t="str">
        <f>IF('Programmes (ENG)'!O40="Supervisor to be confirmed", "Goruchwyliwr I'w Gadarnhau", 'Programmes (ENG)'!O40)</f>
        <v>Dr Anthony Funnell</v>
      </c>
      <c r="P40" s="3" t="str">
        <f>VLOOKUP('Programmes (ENG)'!P40, 'CWM &amp; Location'!B:D, 2, FALSE)</f>
        <v>Ysbyty Tywysoges Cymru</v>
      </c>
      <c r="Q40" s="3" t="str">
        <f>VLOOKUP('Programmes (ENG)'!Q40, 'CWM &amp; Location'!B:D, 2, FALSE)</f>
        <v>Pen-y-bont</v>
      </c>
      <c r="R40" s="3" t="str">
        <f>IF('Master List'!W40="", VLOOKUP('Master List'!V40, 'CWM &amp; Location'!B:D, 2, FALSE), CONCATENATE(VLOOKUP('Master List'!V40, 'CWM &amp; Location'!B:D, 2, FALSE), " / ", VLOOKUP('Master List'!W40, 'CWM &amp; Location'!B:D, 2, FALSE)))</f>
        <v>Meddygaeth Gyffredinol (Mewnol) / Cardioleg</v>
      </c>
      <c r="S40" s="3" t="str">
        <f>IF('Programmes (ENG)'!S40="Supervisor to be confirmed", "Goruchwyliwr I'w Gadarnhau", 'Programmes (ENG)'!S40)</f>
        <v>Dr Mark Gilmore</v>
      </c>
      <c r="T40" s="5" t="str">
        <f>IF('Master List'!AA40="", "", VLOOKUP('Programmes (ENG)'!T40, 'CWM &amp; Location'!B:D, 2, FALSE))</f>
        <v/>
      </c>
      <c r="U40" s="5" t="str">
        <f>IF(T40="", "", VLOOKUP('Programmes (ENG)'!U40, 'CWM &amp; Location'!B:D, 2, FALSE))</f>
        <v/>
      </c>
      <c r="V40" s="5" t="str">
        <f>IF('Programmes (ENG)'!V40="", "", VLOOKUP('Programmes (ENG)'!V40, 'CWM &amp; Location'!B:D, 2, FALSE))</f>
        <v/>
      </c>
      <c r="W40" s="5" t="str">
        <f>IF('Programmes (ENG)'!W40="", "", IF('Programmes (ENG)'!W40="Supervisor to be confirmed", 'CWM &amp; Location'!$C$216, 'Programmes (ENG)'!W40))</f>
        <v/>
      </c>
      <c r="X40" s="5" t="str">
        <f>IF('Programmes (ENG)'!X40="Supervisor to be confirmed", "Goruchwyliwr I'w Gadarnhau", 'Programmes (ENG)'!X40)</f>
        <v>Dr Jacqueline Woolley</v>
      </c>
      <c r="Y40" s="3" t="str">
        <f>VLOOKUP('Programmes (ENG)'!Y40, 'CWM &amp; Location'!B:D, 2, FALSE)</f>
        <v>Ysbyty Tywysoges Cymru</v>
      </c>
      <c r="Z40" s="3" t="str">
        <f>VLOOKUP('Programmes (ENG)'!Z40, 'CWM &amp; Location'!B:D, 2, FALSE)</f>
        <v>Pen-y-bont</v>
      </c>
      <c r="AA40" s="3" t="str">
        <f>IF('Master List'!AK40="", VLOOKUP('Master List'!AJ40, 'CWM &amp; Location'!B:D, 2, FALSE), CONCATENATE(VLOOKUP('Master List'!AJ40, 'CWM &amp; Location'!B:D, 2, FALSE), " / ", VLOOKUP('Master List'!AK40, 'CWM &amp; Location'!B:D, 2, FALSE)))</f>
        <v>Meddygaeth Gyffredinol (Mewnol) / Meddygaeth Anadlol</v>
      </c>
      <c r="AB40" s="3" t="str">
        <f>IF('Programmes (ENG)'!AB40="Supervisor to be confirmed", 'CWM &amp; Location'!$C$216, 'Programmes (ENG)'!AB40)</f>
        <v>Dr Jacqueline Woolley</v>
      </c>
      <c r="AC40" s="3" t="str">
        <f>VLOOKUP('Programmes (ENG)'!AC40, 'CWM &amp; Location'!B:D, 2, FALSE)</f>
        <v>Ysbyty Tywysoges Cymru</v>
      </c>
      <c r="AD40" s="5" t="str">
        <f>VLOOKUP('Programmes (ENG)'!AD40, 'CWM &amp; Location'!B:D, 2, FALSE)</f>
        <v>Pen-y-bont</v>
      </c>
      <c r="AE40" s="3" t="str">
        <f>IF('Master List'!AQ40="", VLOOKUP('Master List'!AP40, 'CWM &amp; Location'!B:D, 2, FALSE), CONCATENATE(VLOOKUP('Master List'!AP40, 'CWM &amp; Location'!B:D, 2, FALSE), " / ", VLOOKUP('Master List'!AQ40, 'CWM &amp; Location'!B:D, 2, FALSE)))</f>
        <v>Meddygaeth Liniarol</v>
      </c>
      <c r="AF40" s="3" t="str">
        <f>IF('Programmes (ENG)'!AF40="Supervisor to be confirmed", 'CWM &amp; Location'!$C$216, 'Programmes (ENG)'!AF40)</f>
        <v>Dr Clare Turner</v>
      </c>
      <c r="AG40" s="3" t="str">
        <f>VLOOKUP('Programmes (ENG)'!AG40, 'CWM &amp; Location'!B:D, 2, FALSE)</f>
        <v>Ysbyty Tywysoges Cymru</v>
      </c>
      <c r="AH40" s="3" t="str">
        <f>VLOOKUP('Programmes (ENG)'!AH40, 'CWM &amp; Location'!B:D, 2, FALSE)</f>
        <v>Pen-y-bont</v>
      </c>
      <c r="AI40" s="3" t="str">
        <f>IF('Master List'!AW40="", VLOOKUP('Master List'!AV40, 'CWM &amp; Location'!B:D, 2, FALSE), CONCATENATE(VLOOKUP('Master List'!AV40, 'CWM &amp; Location'!B:D, 2, FALSE), " / ", VLOOKUP('Master List'!AW40, 'CWM &amp; Location'!B:D, 2, FALSE)))</f>
        <v>Meddygaeth Frys</v>
      </c>
      <c r="AJ40" s="3" t="str">
        <f>IF('Programmes (ENG)'!AJ40="Supervisor to be confirmed", 'CWM &amp; Location'!$C$216, 'Programmes (ENG)'!AJ40)</f>
        <v>Dr Zareena Jedaar</v>
      </c>
      <c r="AK40" s="5" t="str">
        <f>IF('Programmes (ENG)'!AK40="","",VLOOKUP('Programmes (ENG)'!AK40,'CWM &amp; Location'!B:D,2,FALSE))</f>
        <v/>
      </c>
      <c r="AL40" s="5" t="str">
        <f>IF('Programmes (ENG)'!AL40="", "", VLOOKUP('Programmes (ENG)'!AL40, 'CWM &amp; Location'!B:D, 2, FALSE))</f>
        <v/>
      </c>
      <c r="AM40" s="5" t="str">
        <f>IF('Programmes (ENG)'!AM40="","",VLOOKUP('Programmes (ENG)'!AM40,'CWM &amp; Location'!B:D,2,FALSE))</f>
        <v/>
      </c>
      <c r="AN40" s="5" t="str">
        <f>IF('Programmes (ENG)'!AN40="Supervisor to be confirmed", 'CWM &amp; Location'!$C$216, 'Programmes (ENG)'!AN40)</f>
        <v/>
      </c>
    </row>
    <row r="41" spans="1:40" ht="33.75" customHeight="1" x14ac:dyDescent="0.25">
      <c r="A41" s="3" t="str">
        <f>'Master List'!A41</f>
        <v>FP</v>
      </c>
      <c r="B41" s="3" t="str">
        <f>'Master List'!D41</f>
        <v>FP/7A5W/014a</v>
      </c>
      <c r="C41" s="3" t="str">
        <f>'Master List'!E41</f>
        <v>WAL/FP/014a</v>
      </c>
      <c r="D41" s="4">
        <f>'Programmes (ENG)'!D41</f>
        <v>1</v>
      </c>
      <c r="E41" s="9" t="str">
        <f>CONCATENATE("S1: ",J41,", ",N41,", ",R41,IF(V41="","",", "),IF(V41="","",V41),IF(V41="",""," ("),IF(V41="","",'Master List'!B41),IF(V41="","",")")," | S2: ",AA41,", ",AE41,", ",AI41,IF(AM41="","",", "),IF(AM41="","",AM41),IF(AM41="",""," ("),IF(AM41="","",'Master List'!C41),IF(AM41="","",")"))</f>
        <v>S1: Meddygaeth Fewnol Acíwt, Llawdriniaeth Gyffredinol / Llawdriniaeth y Colon a'r Rhefr, Seiciatreg Gyffredinol | S2: Clust, Trwyn a Gwddf, Practis Cyffredinol, Anestheteg / Gofal Critigol</v>
      </c>
      <c r="F41" s="5" t="str">
        <f>VLOOKUP('Programmes (ENG)'!F41, 'CWM &amp; Location'!B:D, 2, FALSE)</f>
        <v>Bwrdd Iechyd Prifysgol Cwm Taf Morgannwg</v>
      </c>
      <c r="G41" s="5" t="str">
        <f>IF('Programmes (ENG)'!G41="Supervisor to be confirmed", "Goruchwyliwr I'w Gadarnhau", 'Programmes (ENG)'!G41)</f>
        <v xml:space="preserve">Dr John Hounsell </v>
      </c>
      <c r="H41" s="3" t="str">
        <f>VLOOKUP('Programmes (ENG)'!H41, 'CWM &amp; Location'!B:D, 2, FALSE)</f>
        <v>Ysbyty Tywysoges Cymru</v>
      </c>
      <c r="I41" s="3" t="str">
        <f>VLOOKUP('Programmes (ENG)'!I41, 'CWM &amp; Location'!B:D, 2, FALSE)</f>
        <v>Pen-y-bont</v>
      </c>
      <c r="J41" s="3" t="str">
        <f>IF('Master List'!K41="", VLOOKUP('Master List'!J41, 'CWM &amp; Location'!B:D, 2, FALSE), CONCATENATE(VLOOKUP('Master List'!J41, 'CWM &amp; Location'!B:D, 2, FALSE), " / ", VLOOKUP('Master List'!K41, 'CWM &amp; Location'!B:D, 2, FALSE)))</f>
        <v>Meddygaeth Fewnol Acíwt</v>
      </c>
      <c r="K41" s="3" t="str">
        <f>IF('Programmes (ENG)'!K41="Supervisor to be confirmed", "Goruchwyliwr I'w Gadarnhau", 'Programmes (ENG)'!K41)</f>
        <v xml:space="preserve">Dr John Hounsell </v>
      </c>
      <c r="L41" s="3" t="str">
        <f>VLOOKUP('Programmes (ENG)'!L41, 'CWM &amp; Location'!B:D, 2, FALSE)</f>
        <v>Ysbyty Tywysoges Cymru</v>
      </c>
      <c r="M41" s="3" t="str">
        <f>VLOOKUP('Programmes (ENG)'!M41, 'CWM &amp; Location'!B:D, 2, FALSE)</f>
        <v>Pen-y-bont</v>
      </c>
      <c r="N41" s="3" t="str">
        <f>IF('Master List'!Q41="", VLOOKUP('Master List'!P41, 'CWM &amp; Location'!B:D, 2, FALSE), CONCATENATE(VLOOKUP('Master List'!P41, 'CWM &amp; Location'!B:D, 2, FALSE), " / ", VLOOKUP('Master List'!Q41, 'CWM &amp; Location'!B:D, 2, FALSE)))</f>
        <v>Llawdriniaeth Gyffredinol / Llawdriniaeth y Colon a'r Rhefr</v>
      </c>
      <c r="O41" s="3" t="str">
        <f>IF('Programmes (ENG)'!O41="Supervisor to be confirmed", "Goruchwyliwr I'w Gadarnhau", 'Programmes (ENG)'!O41)</f>
        <v xml:space="preserve">Mr Barry Appleton </v>
      </c>
      <c r="P41" s="3" t="str">
        <f>VLOOKUP('Programmes (ENG)'!P41, 'CWM &amp; Location'!B:D, 2, FALSE)</f>
        <v>Ysbyty Tywysoges Cymru</v>
      </c>
      <c r="Q41" s="3" t="str">
        <f>VLOOKUP('Programmes (ENG)'!Q41, 'CWM &amp; Location'!B:D, 2, FALSE)</f>
        <v>Pen-y-bont</v>
      </c>
      <c r="R41" s="3" t="str">
        <f>IF('Master List'!W41="", VLOOKUP('Master List'!V41, 'CWM &amp; Location'!B:D, 2, FALSE), CONCATENATE(VLOOKUP('Master List'!V41, 'CWM &amp; Location'!B:D, 2, FALSE), " / ", VLOOKUP('Master List'!W41, 'CWM &amp; Location'!B:D, 2, FALSE)))</f>
        <v>Seiciatreg Gyffredinol</v>
      </c>
      <c r="S41" s="3" t="str">
        <f>IF('Programmes (ENG)'!S41="Supervisor to be confirmed", "Goruchwyliwr I'w Gadarnhau", 'Programmes (ENG)'!S41)</f>
        <v>Dr Paul Emmerson</v>
      </c>
      <c r="T41" s="5" t="str">
        <f>IF('Master List'!AA41="", "", VLOOKUP('Programmes (ENG)'!T41, 'CWM &amp; Location'!B:D, 2, FALSE))</f>
        <v/>
      </c>
      <c r="U41" s="5" t="str">
        <f>IF(T41="", "", VLOOKUP('Programmes (ENG)'!U41, 'CWM &amp; Location'!B:D, 2, FALSE))</f>
        <v/>
      </c>
      <c r="V41" s="5" t="str">
        <f>IF('Programmes (ENG)'!V41="", "", VLOOKUP('Programmes (ENG)'!V41, 'CWM &amp; Location'!B:D, 2, FALSE))</f>
        <v/>
      </c>
      <c r="W41" s="5" t="str">
        <f>IF('Programmes (ENG)'!W41="", "", IF('Programmes (ENG)'!W41="Supervisor to be confirmed", 'CWM &amp; Location'!$C$216, 'Programmes (ENG)'!W41))</f>
        <v/>
      </c>
      <c r="X41" s="5" t="str">
        <f>IF('Programmes (ENG)'!X41="Supervisor to be confirmed", "Goruchwyliwr I'w Gadarnhau", 'Programmes (ENG)'!X41)</f>
        <v>Goruchwyliwr I'w Gadarnhau</v>
      </c>
      <c r="Y41" s="3" t="str">
        <f>VLOOKUP('Programmes (ENG)'!Y41, 'CWM &amp; Location'!B:D, 2, FALSE)</f>
        <v>Ysbyty Tywysoges Cymru</v>
      </c>
      <c r="Z41" s="3" t="str">
        <f>VLOOKUP('Programmes (ENG)'!Z41, 'CWM &amp; Location'!B:D, 2, FALSE)</f>
        <v>Pen-y-bont</v>
      </c>
      <c r="AA41" s="3" t="str">
        <f>IF('Master List'!AK41="", VLOOKUP('Master List'!AJ41, 'CWM &amp; Location'!B:D, 2, FALSE), CONCATENATE(VLOOKUP('Master List'!AJ41, 'CWM &amp; Location'!B:D, 2, FALSE), " / ", VLOOKUP('Master List'!AK41, 'CWM &amp; Location'!B:D, 2, FALSE)))</f>
        <v>Clust, Trwyn a Gwddf</v>
      </c>
      <c r="AB41" s="3" t="str">
        <f>IF('Programmes (ENG)'!AB41="Supervisor to be confirmed", 'CWM &amp; Location'!$C$216, 'Programmes (ENG)'!AB41)</f>
        <v>Goruchwyliwr I'w Gadarnhau</v>
      </c>
      <c r="AC41" s="3" t="str">
        <f>VLOOKUP('Programmes (ENG)'!AC41, 'CWM &amp; Location'!B:D, 2, FALSE)</f>
        <v>Meddygfa Llynfi</v>
      </c>
      <c r="AD41" s="5" t="str">
        <f>VLOOKUP('Programmes (ENG)'!AD41, 'CWM &amp; Location'!B:D, 2, FALSE)</f>
        <v>Maesteg</v>
      </c>
      <c r="AE41" s="3" t="str">
        <f>IF('Master List'!AQ41="", VLOOKUP('Master List'!AP41, 'CWM &amp; Location'!B:D, 2, FALSE), CONCATENATE(VLOOKUP('Master List'!AP41, 'CWM &amp; Location'!B:D, 2, FALSE), " / ", VLOOKUP('Master List'!AQ41, 'CWM &amp; Location'!B:D, 2, FALSE)))</f>
        <v>Practis Cyffredinol</v>
      </c>
      <c r="AF41" s="3" t="str">
        <f>IF('Programmes (ENG)'!AF41="Supervisor to be confirmed", 'CWM &amp; Location'!$C$216, 'Programmes (ENG)'!AF41)</f>
        <v>Dr Jane Yagoub</v>
      </c>
      <c r="AG41" s="3" t="str">
        <f>VLOOKUP('Programmes (ENG)'!AG41, 'CWM &amp; Location'!B:D, 2, FALSE)</f>
        <v>Ysbyty Tywysoges Cymru</v>
      </c>
      <c r="AH41" s="3" t="str">
        <f>VLOOKUP('Programmes (ENG)'!AH41, 'CWM &amp; Location'!B:D, 2, FALSE)</f>
        <v>Pen-y-bont</v>
      </c>
      <c r="AI41" s="3" t="str">
        <f>IF('Master List'!AW41="", VLOOKUP('Master List'!AV41, 'CWM &amp; Location'!B:D, 2, FALSE), CONCATENATE(VLOOKUP('Master List'!AV41, 'CWM &amp; Location'!B:D, 2, FALSE), " / ", VLOOKUP('Master List'!AW41, 'CWM &amp; Location'!B:D, 2, FALSE)))</f>
        <v>Anestheteg / Gofal Critigol</v>
      </c>
      <c r="AJ41" s="3" t="str">
        <f>IF('Programmes (ENG)'!AJ41="Supervisor to be confirmed", 'CWM &amp; Location'!$C$216, 'Programmes (ENG)'!AJ41)</f>
        <v>Dr Anthony Funnell</v>
      </c>
      <c r="AK41" s="5" t="str">
        <f>IF('Programmes (ENG)'!AK41="","",VLOOKUP('Programmes (ENG)'!AK41,'CWM &amp; Location'!B:D,2,FALSE))</f>
        <v/>
      </c>
      <c r="AL41" s="5" t="str">
        <f>IF('Programmes (ENG)'!AL41="", "", VLOOKUP('Programmes (ENG)'!AL41, 'CWM &amp; Location'!B:D, 2, FALSE))</f>
        <v/>
      </c>
      <c r="AM41" s="5" t="str">
        <f>IF('Programmes (ENG)'!AM41="","",VLOOKUP('Programmes (ENG)'!AM41,'CWM &amp; Location'!B:D,2,FALSE))</f>
        <v/>
      </c>
      <c r="AN41" s="5" t="str">
        <f>IF('Programmes (ENG)'!AN41="Supervisor to be confirmed", 'CWM &amp; Location'!$C$216, 'Programmes (ENG)'!AN41)</f>
        <v/>
      </c>
    </row>
    <row r="42" spans="1:40" ht="33.75" customHeight="1" x14ac:dyDescent="0.25">
      <c r="A42" s="3" t="str">
        <f>'Master List'!A42</f>
        <v>FP</v>
      </c>
      <c r="B42" s="3" t="str">
        <f>'Master List'!D42</f>
        <v>FP/7A5W/014b</v>
      </c>
      <c r="C42" s="3" t="str">
        <f>'Master List'!E42</f>
        <v>WAL/FP/014b</v>
      </c>
      <c r="D42" s="4">
        <f>'Programmes (ENG)'!D42</f>
        <v>1</v>
      </c>
      <c r="E42" s="9" t="str">
        <f>CONCATENATE("S1: ",J42,", ",N42,", ",R42,IF(V42="","",", "),IF(V42="","",V42),IF(V42="",""," ("),IF(V42="","",'Master List'!B42),IF(V42="","",")")," | S2: ",AA42,", ",AE42,", ",AI42,IF(AM42="","",", "),IF(AM42="","",AM42),IF(AM42="",""," ("),IF(AM42="","",'Master List'!C42),IF(AM42="","",")"))</f>
        <v>S1: Seiciatreg Gyffredinol, Meddygaeth Fewnol Acíwt, Llawdriniaeth Gyffredinol / Llawdriniaeth y Colon a'r Rhefr | S2: Anestheteg / Gofal Critigol, Clust, Trwyn a Gwddf, Practis Cyffredinol</v>
      </c>
      <c r="F42" s="5" t="str">
        <f>VLOOKUP('Programmes (ENG)'!F42, 'CWM &amp; Location'!B:D, 2, FALSE)</f>
        <v>Bwrdd Iechyd Prifysgol Cwm Taf Morgannwg</v>
      </c>
      <c r="G42" s="5" t="str">
        <f>IF('Programmes (ENG)'!G42="Supervisor to be confirmed", "Goruchwyliwr I'w Gadarnhau", 'Programmes (ENG)'!G42)</f>
        <v>Dr Paul Emmerson</v>
      </c>
      <c r="H42" s="3" t="str">
        <f>VLOOKUP('Programmes (ENG)'!H42, 'CWM &amp; Location'!B:D, 2, FALSE)</f>
        <v>Ysbyty Tywysoges Cymru</v>
      </c>
      <c r="I42" s="3" t="str">
        <f>VLOOKUP('Programmes (ENG)'!I42, 'CWM &amp; Location'!B:D, 2, FALSE)</f>
        <v>Pen-y-bont</v>
      </c>
      <c r="J42" s="3" t="str">
        <f>IF('Master List'!K42="", VLOOKUP('Master List'!J42, 'CWM &amp; Location'!B:D, 2, FALSE), CONCATENATE(VLOOKUP('Master List'!J42, 'CWM &amp; Location'!B:D, 2, FALSE), " / ", VLOOKUP('Master List'!K42, 'CWM &amp; Location'!B:D, 2, FALSE)))</f>
        <v>Seiciatreg Gyffredinol</v>
      </c>
      <c r="K42" s="3" t="str">
        <f>IF('Programmes (ENG)'!K42="Supervisor to be confirmed", "Goruchwyliwr I'w Gadarnhau", 'Programmes (ENG)'!K42)</f>
        <v>Dr Paul Emmerson</v>
      </c>
      <c r="L42" s="3" t="str">
        <f>VLOOKUP('Programmes (ENG)'!L42, 'CWM &amp; Location'!B:D, 2, FALSE)</f>
        <v>Ysbyty Tywysoges Cymru</v>
      </c>
      <c r="M42" s="3" t="str">
        <f>VLOOKUP('Programmes (ENG)'!M42, 'CWM &amp; Location'!B:D, 2, FALSE)</f>
        <v>Pen-y-bont</v>
      </c>
      <c r="N42" s="3" t="str">
        <f>IF('Master List'!Q42="", VLOOKUP('Master List'!P42, 'CWM &amp; Location'!B:D, 2, FALSE), CONCATENATE(VLOOKUP('Master List'!P42, 'CWM &amp; Location'!B:D, 2, FALSE), " / ", VLOOKUP('Master List'!Q42, 'CWM &amp; Location'!B:D, 2, FALSE)))</f>
        <v>Meddygaeth Fewnol Acíwt</v>
      </c>
      <c r="O42" s="3" t="str">
        <f>IF('Programmes (ENG)'!O42="Supervisor to be confirmed", "Goruchwyliwr I'w Gadarnhau", 'Programmes (ENG)'!O42)</f>
        <v xml:space="preserve">Dr John Hounsell </v>
      </c>
      <c r="P42" s="3" t="str">
        <f>VLOOKUP('Programmes (ENG)'!P42, 'CWM &amp; Location'!B:D, 2, FALSE)</f>
        <v>Ysbyty Tywysoges Cymru</v>
      </c>
      <c r="Q42" s="3" t="str">
        <f>VLOOKUP('Programmes (ENG)'!Q42, 'CWM &amp; Location'!B:D, 2, FALSE)</f>
        <v>Pen-y-bont</v>
      </c>
      <c r="R42" s="3" t="str">
        <f>IF('Master List'!W42="", VLOOKUP('Master List'!V42, 'CWM &amp; Location'!B:D, 2, FALSE), CONCATENATE(VLOOKUP('Master List'!V42, 'CWM &amp; Location'!B:D, 2, FALSE), " / ", VLOOKUP('Master List'!W42, 'CWM &amp; Location'!B:D, 2, FALSE)))</f>
        <v>Llawdriniaeth Gyffredinol / Llawdriniaeth y Colon a'r Rhefr</v>
      </c>
      <c r="S42" s="3" t="str">
        <f>IF('Programmes (ENG)'!S42="Supervisor to be confirmed", "Goruchwyliwr I'w Gadarnhau", 'Programmes (ENG)'!S42)</f>
        <v xml:space="preserve">Mr Barry Appleton </v>
      </c>
      <c r="T42" s="5" t="str">
        <f>IF('Master List'!AA42="", "", VLOOKUP('Programmes (ENG)'!T42, 'CWM &amp; Location'!B:D, 2, FALSE))</f>
        <v/>
      </c>
      <c r="U42" s="5" t="str">
        <f>IF(T42="", "", VLOOKUP('Programmes (ENG)'!U42, 'CWM &amp; Location'!B:D, 2, FALSE))</f>
        <v/>
      </c>
      <c r="V42" s="5" t="str">
        <f>IF('Programmes (ENG)'!V42="", "", VLOOKUP('Programmes (ENG)'!V42, 'CWM &amp; Location'!B:D, 2, FALSE))</f>
        <v/>
      </c>
      <c r="W42" s="5" t="str">
        <f>IF('Programmes (ENG)'!W42="", "", IF('Programmes (ENG)'!W42="Supervisor to be confirmed", 'CWM &amp; Location'!$C$216, 'Programmes (ENG)'!W42))</f>
        <v/>
      </c>
      <c r="X42" s="5" t="str">
        <f>IF('Programmes (ENG)'!X42="Supervisor to be confirmed", "Goruchwyliwr I'w Gadarnhau", 'Programmes (ENG)'!X42)</f>
        <v>Dr Anthony Funnell</v>
      </c>
      <c r="Y42" s="3" t="str">
        <f>VLOOKUP('Programmes (ENG)'!Y42, 'CWM &amp; Location'!B:D, 2, FALSE)</f>
        <v>Ysbyty Tywysoges Cymru</v>
      </c>
      <c r="Z42" s="3" t="str">
        <f>VLOOKUP('Programmes (ENG)'!Z42, 'CWM &amp; Location'!B:D, 2, FALSE)</f>
        <v>Pen-y-bont</v>
      </c>
      <c r="AA42" s="3" t="str">
        <f>IF('Master List'!AK42="", VLOOKUP('Master List'!AJ42, 'CWM &amp; Location'!B:D, 2, FALSE), CONCATENATE(VLOOKUP('Master List'!AJ42, 'CWM &amp; Location'!B:D, 2, FALSE), " / ", VLOOKUP('Master List'!AK42, 'CWM &amp; Location'!B:D, 2, FALSE)))</f>
        <v>Anestheteg / Gofal Critigol</v>
      </c>
      <c r="AB42" s="3" t="str">
        <f>IF('Programmes (ENG)'!AB42="Supervisor to be confirmed", 'CWM &amp; Location'!$C$216, 'Programmes (ENG)'!AB42)</f>
        <v>Dr Anthony Funnell</v>
      </c>
      <c r="AC42" s="3" t="str">
        <f>VLOOKUP('Programmes (ENG)'!AC42, 'CWM &amp; Location'!B:D, 2, FALSE)</f>
        <v>Ysbyty Tywysoges Cymru</v>
      </c>
      <c r="AD42" s="5" t="str">
        <f>VLOOKUP('Programmes (ENG)'!AD42, 'CWM &amp; Location'!B:D, 2, FALSE)</f>
        <v>Pen-y-bont</v>
      </c>
      <c r="AE42" s="3" t="str">
        <f>IF('Master List'!AQ42="", VLOOKUP('Master List'!AP42, 'CWM &amp; Location'!B:D, 2, FALSE), CONCATENATE(VLOOKUP('Master List'!AP42, 'CWM &amp; Location'!B:D, 2, FALSE), " / ", VLOOKUP('Master List'!AQ42, 'CWM &amp; Location'!B:D, 2, FALSE)))</f>
        <v>Clust, Trwyn a Gwddf</v>
      </c>
      <c r="AF42" s="3" t="str">
        <f>IF('Programmes (ENG)'!AF42="Supervisor to be confirmed", 'CWM &amp; Location'!$C$216, 'Programmes (ENG)'!AF42)</f>
        <v>Goruchwyliwr I'w Gadarnhau</v>
      </c>
      <c r="AG42" s="3" t="str">
        <f>VLOOKUP('Programmes (ENG)'!AG42, 'CWM &amp; Location'!B:D, 2, FALSE)</f>
        <v>Meddygfa Llynfi</v>
      </c>
      <c r="AH42" s="3" t="str">
        <f>VLOOKUP('Programmes (ENG)'!AH42, 'CWM &amp; Location'!B:D, 2, FALSE)</f>
        <v>Maesteg</v>
      </c>
      <c r="AI42" s="3" t="str">
        <f>IF('Master List'!AW42="", VLOOKUP('Master List'!AV42, 'CWM &amp; Location'!B:D, 2, FALSE), CONCATENATE(VLOOKUP('Master List'!AV42, 'CWM &amp; Location'!B:D, 2, FALSE), " / ", VLOOKUP('Master List'!AW42, 'CWM &amp; Location'!B:D, 2, FALSE)))</f>
        <v>Practis Cyffredinol</v>
      </c>
      <c r="AJ42" s="3" t="str">
        <f>IF('Programmes (ENG)'!AJ42="Supervisor to be confirmed", 'CWM &amp; Location'!$C$216, 'Programmes (ENG)'!AJ42)</f>
        <v>Dr Jane Yagoub</v>
      </c>
      <c r="AK42" s="5" t="str">
        <f>IF('Programmes (ENG)'!AK42="","",VLOOKUP('Programmes (ENG)'!AK42,'CWM &amp; Location'!B:D,2,FALSE))</f>
        <v/>
      </c>
      <c r="AL42" s="5" t="str">
        <f>IF('Programmes (ENG)'!AL42="", "", VLOOKUP('Programmes (ENG)'!AL42, 'CWM &amp; Location'!B:D, 2, FALSE))</f>
        <v/>
      </c>
      <c r="AM42" s="5" t="str">
        <f>IF('Programmes (ENG)'!AM42="","",VLOOKUP('Programmes (ENG)'!AM42,'CWM &amp; Location'!B:D,2,FALSE))</f>
        <v/>
      </c>
      <c r="AN42" s="5" t="str">
        <f>IF('Programmes (ENG)'!AN42="Supervisor to be confirmed", 'CWM &amp; Location'!$C$216, 'Programmes (ENG)'!AN42)</f>
        <v/>
      </c>
    </row>
    <row r="43" spans="1:40" ht="33.75" customHeight="1" x14ac:dyDescent="0.25">
      <c r="A43" s="3" t="str">
        <f>'Master List'!A43</f>
        <v>FP</v>
      </c>
      <c r="B43" s="3" t="str">
        <f>'Master List'!D43</f>
        <v>FP/7A5W/014c</v>
      </c>
      <c r="C43" s="3" t="str">
        <f>'Master List'!E43</f>
        <v>WAL/FP/014c</v>
      </c>
      <c r="D43" s="4">
        <f>'Programmes (ENG)'!D43</f>
        <v>1</v>
      </c>
      <c r="E43" s="9" t="str">
        <f>CONCATENATE("S1: ",J43,", ",N43,", ",R43,IF(V43="","",", "),IF(V43="","",V43),IF(V43="",""," ("),IF(V43="","",'Master List'!B43),IF(V43="","",")")," | S2: ",AA43,", ",AE43,", ",AI43,IF(AM43="","",", "),IF(AM43="","",AM43),IF(AM43="",""," ("),IF(AM43="","",'Master List'!C43),IF(AM43="","",")"))</f>
        <v>S1: Llawdriniaeth Gyffredinol / Llawdriniaeth y Colon a'r Rhefr, Seiciatreg Gyffredinol, Meddygaeth Fewnol Acíwt | S2: Practis Cyffredinol, Anestheteg / Gofal Critigol, Clust, Trwyn a Gwddf</v>
      </c>
      <c r="F43" s="5" t="str">
        <f>VLOOKUP('Programmes (ENG)'!F43, 'CWM &amp; Location'!B:D, 2, FALSE)</f>
        <v>Bwrdd Iechyd Prifysgol Cwm Taf Morgannwg</v>
      </c>
      <c r="G43" s="5" t="str">
        <f>IF('Programmes (ENG)'!G43="Supervisor to be confirmed", "Goruchwyliwr I'w Gadarnhau", 'Programmes (ENG)'!G43)</f>
        <v xml:space="preserve">Mr Barry Appleton </v>
      </c>
      <c r="H43" s="3" t="str">
        <f>VLOOKUP('Programmes (ENG)'!H43, 'CWM &amp; Location'!B:D, 2, FALSE)</f>
        <v>Ysbyty Tywysoges Cymru</v>
      </c>
      <c r="I43" s="3" t="str">
        <f>VLOOKUP('Programmes (ENG)'!I43, 'CWM &amp; Location'!B:D, 2, FALSE)</f>
        <v>Pen-y-bont</v>
      </c>
      <c r="J43" s="3" t="str">
        <f>IF('Master List'!K43="", VLOOKUP('Master List'!J43, 'CWM &amp; Location'!B:D, 2, FALSE), CONCATENATE(VLOOKUP('Master List'!J43, 'CWM &amp; Location'!B:D, 2, FALSE), " / ", VLOOKUP('Master List'!K43, 'CWM &amp; Location'!B:D, 2, FALSE)))</f>
        <v>Llawdriniaeth Gyffredinol / Llawdriniaeth y Colon a'r Rhefr</v>
      </c>
      <c r="K43" s="3" t="str">
        <f>IF('Programmes (ENG)'!K43="Supervisor to be confirmed", "Goruchwyliwr I'w Gadarnhau", 'Programmes (ENG)'!K43)</f>
        <v xml:space="preserve">Mr Barry Appleton </v>
      </c>
      <c r="L43" s="3" t="str">
        <f>VLOOKUP('Programmes (ENG)'!L43, 'CWM &amp; Location'!B:D, 2, FALSE)</f>
        <v>Ysbyty Tywysoges Cymru</v>
      </c>
      <c r="M43" s="3" t="str">
        <f>VLOOKUP('Programmes (ENG)'!M43, 'CWM &amp; Location'!B:D, 2, FALSE)</f>
        <v>Pen-y-bont</v>
      </c>
      <c r="N43" s="3" t="str">
        <f>IF('Master List'!Q43="", VLOOKUP('Master List'!P43, 'CWM &amp; Location'!B:D, 2, FALSE), CONCATENATE(VLOOKUP('Master List'!P43, 'CWM &amp; Location'!B:D, 2, FALSE), " / ", VLOOKUP('Master List'!Q43, 'CWM &amp; Location'!B:D, 2, FALSE)))</f>
        <v>Seiciatreg Gyffredinol</v>
      </c>
      <c r="O43" s="3" t="str">
        <f>IF('Programmes (ENG)'!O43="Supervisor to be confirmed", "Goruchwyliwr I'w Gadarnhau", 'Programmes (ENG)'!O43)</f>
        <v>Dr Paul Emmerson</v>
      </c>
      <c r="P43" s="3" t="str">
        <f>VLOOKUP('Programmes (ENG)'!P43, 'CWM &amp; Location'!B:D, 2, FALSE)</f>
        <v>Ysbyty Tywysoges Cymru</v>
      </c>
      <c r="Q43" s="3" t="str">
        <f>VLOOKUP('Programmes (ENG)'!Q43, 'CWM &amp; Location'!B:D, 2, FALSE)</f>
        <v>Pen-y-bont</v>
      </c>
      <c r="R43" s="3" t="str">
        <f>IF('Master List'!W43="", VLOOKUP('Master List'!V43, 'CWM &amp; Location'!B:D, 2, FALSE), CONCATENATE(VLOOKUP('Master List'!V43, 'CWM &amp; Location'!B:D, 2, FALSE), " / ", VLOOKUP('Master List'!W43, 'CWM &amp; Location'!B:D, 2, FALSE)))</f>
        <v>Meddygaeth Fewnol Acíwt</v>
      </c>
      <c r="S43" s="3" t="str">
        <f>IF('Programmes (ENG)'!S43="Supervisor to be confirmed", "Goruchwyliwr I'w Gadarnhau", 'Programmes (ENG)'!S43)</f>
        <v xml:space="preserve">Dr John Hounsell </v>
      </c>
      <c r="T43" s="5" t="str">
        <f>IF('Master List'!AA43="", "", VLOOKUP('Programmes (ENG)'!T43, 'CWM &amp; Location'!B:D, 2, FALSE))</f>
        <v/>
      </c>
      <c r="U43" s="5" t="str">
        <f>IF(T43="", "", VLOOKUP('Programmes (ENG)'!U43, 'CWM &amp; Location'!B:D, 2, FALSE))</f>
        <v/>
      </c>
      <c r="V43" s="5" t="str">
        <f>IF('Programmes (ENG)'!V43="", "", VLOOKUP('Programmes (ENG)'!V43, 'CWM &amp; Location'!B:D, 2, FALSE))</f>
        <v/>
      </c>
      <c r="W43" s="5" t="str">
        <f>IF('Programmes (ENG)'!W43="", "", IF('Programmes (ENG)'!W43="Supervisor to be confirmed", 'CWM &amp; Location'!$C$216, 'Programmes (ENG)'!W43))</f>
        <v/>
      </c>
      <c r="X43" s="5" t="str">
        <f>IF('Programmes (ENG)'!X43="Supervisor to be confirmed", "Goruchwyliwr I'w Gadarnhau", 'Programmes (ENG)'!X43)</f>
        <v>Dr Jane Yagoub</v>
      </c>
      <c r="Y43" s="3" t="str">
        <f>VLOOKUP('Programmes (ENG)'!Y43, 'CWM &amp; Location'!B:D, 2, FALSE)</f>
        <v>Meddygfa Llynfi</v>
      </c>
      <c r="Z43" s="3" t="str">
        <f>VLOOKUP('Programmes (ENG)'!Z43, 'CWM &amp; Location'!B:D, 2, FALSE)</f>
        <v>Maesteg</v>
      </c>
      <c r="AA43" s="3" t="str">
        <f>IF('Master List'!AK43="", VLOOKUP('Master List'!AJ43, 'CWM &amp; Location'!B:D, 2, FALSE), CONCATENATE(VLOOKUP('Master List'!AJ43, 'CWM &amp; Location'!B:D, 2, FALSE), " / ", VLOOKUP('Master List'!AK43, 'CWM &amp; Location'!B:D, 2, FALSE)))</f>
        <v>Practis Cyffredinol</v>
      </c>
      <c r="AB43" s="3" t="str">
        <f>IF('Programmes (ENG)'!AB43="Supervisor to be confirmed", 'CWM &amp; Location'!$C$216, 'Programmes (ENG)'!AB43)</f>
        <v>Dr Jane Yagoub</v>
      </c>
      <c r="AC43" s="3" t="str">
        <f>VLOOKUP('Programmes (ENG)'!AC43, 'CWM &amp; Location'!B:D, 2, FALSE)</f>
        <v>Ysbyty Tywysoges Cymru</v>
      </c>
      <c r="AD43" s="5" t="str">
        <f>VLOOKUP('Programmes (ENG)'!AD43, 'CWM &amp; Location'!B:D, 2, FALSE)</f>
        <v>Pen-y-bont</v>
      </c>
      <c r="AE43" s="3" t="str">
        <f>IF('Master List'!AQ43="", VLOOKUP('Master List'!AP43, 'CWM &amp; Location'!B:D, 2, FALSE), CONCATENATE(VLOOKUP('Master List'!AP43, 'CWM &amp; Location'!B:D, 2, FALSE), " / ", VLOOKUP('Master List'!AQ43, 'CWM &amp; Location'!B:D, 2, FALSE)))</f>
        <v>Anestheteg / Gofal Critigol</v>
      </c>
      <c r="AF43" s="3" t="str">
        <f>IF('Programmes (ENG)'!AF43="Supervisor to be confirmed", 'CWM &amp; Location'!$C$216, 'Programmes (ENG)'!AF43)</f>
        <v>Dr Anthony Funnell</v>
      </c>
      <c r="AG43" s="3" t="str">
        <f>VLOOKUP('Programmes (ENG)'!AG43, 'CWM &amp; Location'!B:D, 2, FALSE)</f>
        <v>Ysbyty Tywysoges Cymru</v>
      </c>
      <c r="AH43" s="3" t="str">
        <f>VLOOKUP('Programmes (ENG)'!AH43, 'CWM &amp; Location'!B:D, 2, FALSE)</f>
        <v>Pen-y-bont</v>
      </c>
      <c r="AI43" s="3" t="str">
        <f>IF('Master List'!AW43="", VLOOKUP('Master List'!AV43, 'CWM &amp; Location'!B:D, 2, FALSE), CONCATENATE(VLOOKUP('Master List'!AV43, 'CWM &amp; Location'!B:D, 2, FALSE), " / ", VLOOKUP('Master List'!AW43, 'CWM &amp; Location'!B:D, 2, FALSE)))</f>
        <v>Clust, Trwyn a Gwddf</v>
      </c>
      <c r="AJ43" s="3" t="str">
        <f>IF('Programmes (ENG)'!AJ43="Supervisor to be confirmed", 'CWM &amp; Location'!$C$216, 'Programmes (ENG)'!AJ43)</f>
        <v>Goruchwyliwr I'w Gadarnhau</v>
      </c>
      <c r="AK43" s="5" t="str">
        <f>IF('Programmes (ENG)'!AK43="","",VLOOKUP('Programmes (ENG)'!AK43,'CWM &amp; Location'!B:D,2,FALSE))</f>
        <v/>
      </c>
      <c r="AL43" s="5" t="str">
        <f>IF('Programmes (ENG)'!AL43="", "", VLOOKUP('Programmes (ENG)'!AL43, 'CWM &amp; Location'!B:D, 2, FALSE))</f>
        <v/>
      </c>
      <c r="AM43" s="5" t="str">
        <f>IF('Programmes (ENG)'!AM43="","",VLOOKUP('Programmes (ENG)'!AM43,'CWM &amp; Location'!B:D,2,FALSE))</f>
        <v/>
      </c>
      <c r="AN43" s="5" t="str">
        <f>IF('Programmes (ENG)'!AN43="Supervisor to be confirmed", 'CWM &amp; Location'!$C$216, 'Programmes (ENG)'!AN43)</f>
        <v/>
      </c>
    </row>
    <row r="44" spans="1:40" ht="33.75" customHeight="1" x14ac:dyDescent="0.25">
      <c r="A44" s="3" t="str">
        <f>'Master List'!A44</f>
        <v>FP</v>
      </c>
      <c r="B44" s="3" t="str">
        <f>'Master List'!D44</f>
        <v>FP/7A2E/015a</v>
      </c>
      <c r="C44" s="3" t="str">
        <f>'Master List'!E44</f>
        <v>WAL/FP/015a</v>
      </c>
      <c r="D44" s="4">
        <f>'Programmes (ENG)'!D44</f>
        <v>1</v>
      </c>
      <c r="E44" s="9" t="str">
        <f>CONCATENATE("S1: ",J44,", ",N44,", ",R44,IF(V44="","",", "),IF(V44="","",V44),IF(V44="",""," ("),IF(V44="","",'Master List'!B44),IF(V44="","",")")," | S2: ",AA44,", ",AE44,", ",AI44,IF(AM44="","",", "),IF(AM44="","",AM44),IF(AM44="",""," ("),IF(AM44="","",'Master List'!C44),IF(AM44="","",")"))</f>
        <v>S1: Meddygaeth Gyffredinol (Mewnol) / Gastroenteroleg, Rhewmatoleg, Meddygaeth Frys | S2: Meddygaeth Gyffredinol (Mewnol) / Cardioleg, Wroleg, Practis Cyffredinol</v>
      </c>
      <c r="F44" s="5" t="str">
        <f>VLOOKUP('Programmes (ENG)'!F44, 'CWM &amp; Location'!B:D, 2, FALSE)</f>
        <v>Bwrdd Iechyd Prifysgol Hywel Dda</v>
      </c>
      <c r="G44" s="5" t="str">
        <f>IF('Programmes (ENG)'!G44="Supervisor to be confirmed", "Goruchwyliwr I'w Gadarnhau", 'Programmes (ENG)'!G44)</f>
        <v>Dr Ian Rees</v>
      </c>
      <c r="H44" s="3" t="str">
        <f>VLOOKUP('Programmes (ENG)'!H44, 'CWM &amp; Location'!B:D, 2, FALSE)</f>
        <v>Ysbyty'r Tywysog Philip</v>
      </c>
      <c r="I44" s="3" t="str">
        <f>VLOOKUP('Programmes (ENG)'!I44, 'CWM &amp; Location'!B:D, 2, FALSE)</f>
        <v>Llanelli</v>
      </c>
      <c r="J44" s="3" t="str">
        <f>IF('Master List'!K44="", VLOOKUP('Master List'!J44, 'CWM &amp; Location'!B:D, 2, FALSE), CONCATENATE(VLOOKUP('Master List'!J44, 'CWM &amp; Location'!B:D, 2, FALSE), " / ", VLOOKUP('Master List'!K44, 'CWM &amp; Location'!B:D, 2, FALSE)))</f>
        <v>Meddygaeth Gyffredinol (Mewnol) / Gastroenteroleg</v>
      </c>
      <c r="K44" s="3" t="str">
        <f>IF('Programmes (ENG)'!K44="Supervisor to be confirmed", "Goruchwyliwr I'w Gadarnhau", 'Programmes (ENG)'!K44)</f>
        <v>Dr Ian Rees</v>
      </c>
      <c r="L44" s="3" t="str">
        <f>VLOOKUP('Programmes (ENG)'!L44, 'CWM &amp; Location'!B:D, 2, FALSE)</f>
        <v>Ysbyty'r Tywysog Philip</v>
      </c>
      <c r="M44" s="3" t="str">
        <f>VLOOKUP('Programmes (ENG)'!M44, 'CWM &amp; Location'!B:D, 2, FALSE)</f>
        <v>Llanelli</v>
      </c>
      <c r="N44" s="3" t="str">
        <f>IF('Master List'!Q44="", VLOOKUP('Master List'!P44, 'CWM &amp; Location'!B:D, 2, FALSE), CONCATENATE(VLOOKUP('Master List'!P44, 'CWM &amp; Location'!B:D, 2, FALSE), " / ", VLOOKUP('Master List'!Q44, 'CWM &amp; Location'!B:D, 2, FALSE)))</f>
        <v>Rhewmatoleg</v>
      </c>
      <c r="O44" s="3" t="str">
        <f>IF('Programmes (ENG)'!O44="Supervisor to be confirmed", "Goruchwyliwr I'w Gadarnhau", 'Programmes (ENG)'!O44)</f>
        <v>Dr Manivannan Prathapsingh</v>
      </c>
      <c r="P44" s="3" t="str">
        <f>VLOOKUP('Programmes (ENG)'!P44, 'CWM &amp; Location'!B:D, 2, FALSE)</f>
        <v>Ysbyty Cyffredinol Glangwili</v>
      </c>
      <c r="Q44" s="3" t="str">
        <f>VLOOKUP('Programmes (ENG)'!Q44, 'CWM &amp; Location'!B:D, 2, FALSE)</f>
        <v>Caerfyrddin</v>
      </c>
      <c r="R44" s="3" t="str">
        <f>IF('Master List'!W44="", VLOOKUP('Master List'!V44, 'CWM &amp; Location'!B:D, 2, FALSE), CONCATENATE(VLOOKUP('Master List'!V44, 'CWM &amp; Location'!B:D, 2, FALSE), " / ", VLOOKUP('Master List'!W44, 'CWM &amp; Location'!B:D, 2, FALSE)))</f>
        <v>Meddygaeth Frys</v>
      </c>
      <c r="S44" s="3" t="str">
        <f>IF('Programmes (ENG)'!S44="Supervisor to be confirmed", "Goruchwyliwr I'w Gadarnhau", 'Programmes (ENG)'!S44)</f>
        <v>Dr Laksham Nangalia</v>
      </c>
      <c r="T44" s="5" t="str">
        <f>IF('Master List'!AA44="", "", VLOOKUP('Programmes (ENG)'!T44, 'CWM &amp; Location'!B:D, 2, FALSE))</f>
        <v/>
      </c>
      <c r="U44" s="5" t="str">
        <f>IF(T44="", "", VLOOKUP('Programmes (ENG)'!U44, 'CWM &amp; Location'!B:D, 2, FALSE))</f>
        <v/>
      </c>
      <c r="V44" s="5" t="str">
        <f>IF('Programmes (ENG)'!V44="", "", VLOOKUP('Programmes (ENG)'!V44, 'CWM &amp; Location'!B:D, 2, FALSE))</f>
        <v/>
      </c>
      <c r="W44" s="5" t="str">
        <f>IF('Programmes (ENG)'!W44="", "", IF('Programmes (ENG)'!W44="Supervisor to be confirmed", 'CWM &amp; Location'!$C$216, 'Programmes (ENG)'!W44))</f>
        <v/>
      </c>
      <c r="X44" s="5" t="str">
        <f>IF('Programmes (ENG)'!X44="Supervisor to be confirmed", "Goruchwyliwr I'w Gadarnhau", 'Programmes (ENG)'!X44)</f>
        <v>Dr Eiry Edmunds</v>
      </c>
      <c r="Y44" s="3" t="str">
        <f>VLOOKUP('Programmes (ENG)'!Y44, 'CWM &amp; Location'!B:D, 2, FALSE)</f>
        <v>Ysbyty Cyffredinol Glangwili</v>
      </c>
      <c r="Z44" s="3" t="str">
        <f>VLOOKUP('Programmes (ENG)'!Z44, 'CWM &amp; Location'!B:D, 2, FALSE)</f>
        <v>Caerfyrddin</v>
      </c>
      <c r="AA44" s="3" t="str">
        <f>IF('Master List'!AK44="", VLOOKUP('Master List'!AJ44, 'CWM &amp; Location'!B:D, 2, FALSE), CONCATENATE(VLOOKUP('Master List'!AJ44, 'CWM &amp; Location'!B:D, 2, FALSE), " / ", VLOOKUP('Master List'!AK44, 'CWM &amp; Location'!B:D, 2, FALSE)))</f>
        <v>Meddygaeth Gyffredinol (Mewnol) / Cardioleg</v>
      </c>
      <c r="AB44" s="3" t="str">
        <f>IF('Programmes (ENG)'!AB44="Supervisor to be confirmed", 'CWM &amp; Location'!$C$216, 'Programmes (ENG)'!AB44)</f>
        <v>Dr Eiry Edmunds</v>
      </c>
      <c r="AC44" s="3" t="str">
        <f>VLOOKUP('Programmes (ENG)'!AC44, 'CWM &amp; Location'!B:D, 2, FALSE)</f>
        <v>Ysbyty Cyffredinol Glangwili</v>
      </c>
      <c r="AD44" s="5" t="str">
        <f>VLOOKUP('Programmes (ENG)'!AD44, 'CWM &amp; Location'!B:D, 2, FALSE)</f>
        <v>Caerfyrddin</v>
      </c>
      <c r="AE44" s="3" t="str">
        <f>IF('Master List'!AQ44="", VLOOKUP('Master List'!AP44, 'CWM &amp; Location'!B:D, 2, FALSE), CONCATENATE(VLOOKUP('Master List'!AP44, 'CWM &amp; Location'!B:D, 2, FALSE), " / ", VLOOKUP('Master List'!AQ44, 'CWM &amp; Location'!B:D, 2, FALSE)))</f>
        <v>Wroleg</v>
      </c>
      <c r="AF44" s="3" t="str">
        <f>IF('Programmes (ENG)'!AF44="Supervisor to be confirmed", 'CWM &amp; Location'!$C$216, 'Programmes (ENG)'!AF44)</f>
        <v>Mr Mahmoud Shafii</v>
      </c>
      <c r="AG44" s="3" t="str">
        <f>VLOOKUP('Programmes (ENG)'!AG44, 'CWM &amp; Location'!B:D, 2, FALSE)</f>
        <v>Llwynhendy Health Centre</v>
      </c>
      <c r="AH44" s="3" t="str">
        <f>VLOOKUP('Programmes (ENG)'!AH44, 'CWM &amp; Location'!B:D, 2, FALSE)</f>
        <v>Llwynhendy</v>
      </c>
      <c r="AI44" s="3" t="str">
        <f>IF('Master List'!AW44="", VLOOKUP('Master List'!AV44, 'CWM &amp; Location'!B:D, 2, FALSE), CONCATENATE(VLOOKUP('Master List'!AV44, 'CWM &amp; Location'!B:D, 2, FALSE), " / ", VLOOKUP('Master List'!AW44, 'CWM &amp; Location'!B:D, 2, FALSE)))</f>
        <v>Practis Cyffredinol</v>
      </c>
      <c r="AJ44" s="3" t="str">
        <f>IF('Programmes (ENG)'!AJ44="Supervisor to be confirmed", 'CWM &amp; Location'!$C$216, 'Programmes (ENG)'!AJ44)</f>
        <v>Dr Rachel Devonald</v>
      </c>
      <c r="AK44" s="5" t="str">
        <f>IF('Programmes (ENG)'!AK44="","",VLOOKUP('Programmes (ENG)'!AK44,'CWM &amp; Location'!B:D,2,FALSE))</f>
        <v/>
      </c>
      <c r="AL44" s="5" t="str">
        <f>IF('Programmes (ENG)'!AL44="", "", VLOOKUP('Programmes (ENG)'!AL44, 'CWM &amp; Location'!B:D, 2, FALSE))</f>
        <v/>
      </c>
      <c r="AM44" s="5" t="str">
        <f>IF('Programmes (ENG)'!AM44="","",VLOOKUP('Programmes (ENG)'!AM44,'CWM &amp; Location'!B:D,2,FALSE))</f>
        <v/>
      </c>
      <c r="AN44" s="5" t="str">
        <f>IF('Programmes (ENG)'!AN44="Supervisor to be confirmed", 'CWM &amp; Location'!$C$216, 'Programmes (ENG)'!AN44)</f>
        <v/>
      </c>
    </row>
    <row r="45" spans="1:40" ht="33.75" customHeight="1" x14ac:dyDescent="0.25">
      <c r="A45" s="3" t="str">
        <f>'Master List'!A45</f>
        <v>FP</v>
      </c>
      <c r="B45" s="3" t="str">
        <f>'Master List'!D45</f>
        <v>FP/7A2E/015b</v>
      </c>
      <c r="C45" s="3" t="str">
        <f>'Master List'!E45</f>
        <v>WAL/FP/015b</v>
      </c>
      <c r="D45" s="4">
        <f>'Programmes (ENG)'!D45</f>
        <v>1</v>
      </c>
      <c r="E45" s="9" t="str">
        <f>CONCATENATE("S1: ",J45,", ",N45,", ",R45,IF(V45="","",", "),IF(V45="","",V45),IF(V45="",""," ("),IF(V45="","",'Master List'!B45),IF(V45="","",")")," | S2: ",AA45,", ",AE45,", ",AI45,IF(AM45="","",", "),IF(AM45="","",AM45),IF(AM45="",""," ("),IF(AM45="","",'Master List'!C45),IF(AM45="","",")"))</f>
        <v>S1: Meddygaeth Frys, Meddygaeth Gyffredinol (Mewnol) / Gastroenteroleg, Rhewmatoleg | S2: Practis Cyffredinol, Meddygaeth Gyffredinol (Mewnol) / Cardioleg, Wroleg</v>
      </c>
      <c r="F45" s="5" t="str">
        <f>VLOOKUP('Programmes (ENG)'!F45, 'CWM &amp; Location'!B:D, 2, FALSE)</f>
        <v>Bwrdd Iechyd Prifysgol Hywel Dda</v>
      </c>
      <c r="G45" s="5" t="str">
        <f>IF('Programmes (ENG)'!G45="Supervisor to be confirmed", "Goruchwyliwr I'w Gadarnhau", 'Programmes (ENG)'!G45)</f>
        <v>Dr Laksham Nangalia</v>
      </c>
      <c r="H45" s="3" t="str">
        <f>VLOOKUP('Programmes (ENG)'!H45, 'CWM &amp; Location'!B:D, 2, FALSE)</f>
        <v>Ysbyty Cyffredinol Glangwili</v>
      </c>
      <c r="I45" s="3" t="str">
        <f>VLOOKUP('Programmes (ENG)'!I45, 'CWM &amp; Location'!B:D, 2, FALSE)</f>
        <v>Caerfyrddin</v>
      </c>
      <c r="J45" s="3" t="str">
        <f>IF('Master List'!K45="", VLOOKUP('Master List'!J45, 'CWM &amp; Location'!B:D, 2, FALSE), CONCATENATE(VLOOKUP('Master List'!J45, 'CWM &amp; Location'!B:D, 2, FALSE), " / ", VLOOKUP('Master List'!K45, 'CWM &amp; Location'!B:D, 2, FALSE)))</f>
        <v>Meddygaeth Frys</v>
      </c>
      <c r="K45" s="3" t="str">
        <f>IF('Programmes (ENG)'!K45="Supervisor to be confirmed", "Goruchwyliwr I'w Gadarnhau", 'Programmes (ENG)'!K45)</f>
        <v>Dr Laksham Nangalia</v>
      </c>
      <c r="L45" s="3" t="str">
        <f>VLOOKUP('Programmes (ENG)'!L45, 'CWM &amp; Location'!B:D, 2, FALSE)</f>
        <v>Ysbyty'r Tywysog Philip</v>
      </c>
      <c r="M45" s="3" t="str">
        <f>VLOOKUP('Programmes (ENG)'!M45, 'CWM &amp; Location'!B:D, 2, FALSE)</f>
        <v>Llanelli</v>
      </c>
      <c r="N45" s="3" t="str">
        <f>IF('Master List'!Q45="", VLOOKUP('Master List'!P45, 'CWM &amp; Location'!B:D, 2, FALSE), CONCATENATE(VLOOKUP('Master List'!P45, 'CWM &amp; Location'!B:D, 2, FALSE), " / ", VLOOKUP('Master List'!Q45, 'CWM &amp; Location'!B:D, 2, FALSE)))</f>
        <v>Meddygaeth Gyffredinol (Mewnol) / Gastroenteroleg</v>
      </c>
      <c r="O45" s="3" t="str">
        <f>IF('Programmes (ENG)'!O45="Supervisor to be confirmed", "Goruchwyliwr I'w Gadarnhau", 'Programmes (ENG)'!O45)</f>
        <v>Dr Ian Rees</v>
      </c>
      <c r="P45" s="3" t="str">
        <f>VLOOKUP('Programmes (ENG)'!P45, 'CWM &amp; Location'!B:D, 2, FALSE)</f>
        <v>Ysbyty'r Tywysog Philip</v>
      </c>
      <c r="Q45" s="3" t="str">
        <f>VLOOKUP('Programmes (ENG)'!Q45, 'CWM &amp; Location'!B:D, 2, FALSE)</f>
        <v>Llanelli</v>
      </c>
      <c r="R45" s="3" t="str">
        <f>IF('Master List'!W45="", VLOOKUP('Master List'!V45, 'CWM &amp; Location'!B:D, 2, FALSE), CONCATENATE(VLOOKUP('Master List'!V45, 'CWM &amp; Location'!B:D, 2, FALSE), " / ", VLOOKUP('Master List'!W45, 'CWM &amp; Location'!B:D, 2, FALSE)))</f>
        <v>Rhewmatoleg</v>
      </c>
      <c r="S45" s="3" t="str">
        <f>IF('Programmes (ENG)'!S45="Supervisor to be confirmed", "Goruchwyliwr I'w Gadarnhau", 'Programmes (ENG)'!S45)</f>
        <v>Dr Manivannan Prathapsingh</v>
      </c>
      <c r="T45" s="5" t="str">
        <f>IF('Master List'!AA45="", "", VLOOKUP('Programmes (ENG)'!T45, 'CWM &amp; Location'!B:D, 2, FALSE))</f>
        <v/>
      </c>
      <c r="U45" s="5" t="str">
        <f>IF(T45="", "", VLOOKUP('Programmes (ENG)'!U45, 'CWM &amp; Location'!B:D, 2, FALSE))</f>
        <v/>
      </c>
      <c r="V45" s="5" t="str">
        <f>IF('Programmes (ENG)'!V45="", "", VLOOKUP('Programmes (ENG)'!V45, 'CWM &amp; Location'!B:D, 2, FALSE))</f>
        <v/>
      </c>
      <c r="W45" s="5" t="str">
        <f>IF('Programmes (ENG)'!W45="", "", IF('Programmes (ENG)'!W45="Supervisor to be confirmed", 'CWM &amp; Location'!$C$216, 'Programmes (ENG)'!W45))</f>
        <v/>
      </c>
      <c r="X45" s="5" t="str">
        <f>IF('Programmes (ENG)'!X45="Supervisor to be confirmed", "Goruchwyliwr I'w Gadarnhau", 'Programmes (ENG)'!X45)</f>
        <v>Dr Rachel Devonald</v>
      </c>
      <c r="Y45" s="3" t="str">
        <f>VLOOKUP('Programmes (ENG)'!Y45, 'CWM &amp; Location'!B:D, 2, FALSE)</f>
        <v>Llwynhendy Health Centre</v>
      </c>
      <c r="Z45" s="3" t="str">
        <f>VLOOKUP('Programmes (ENG)'!Z45, 'CWM &amp; Location'!B:D, 2, FALSE)</f>
        <v>Llwynhendy</v>
      </c>
      <c r="AA45" s="3" t="str">
        <f>IF('Master List'!AK45="", VLOOKUP('Master List'!AJ45, 'CWM &amp; Location'!B:D, 2, FALSE), CONCATENATE(VLOOKUP('Master List'!AJ45, 'CWM &amp; Location'!B:D, 2, FALSE), " / ", VLOOKUP('Master List'!AK45, 'CWM &amp; Location'!B:D, 2, FALSE)))</f>
        <v>Practis Cyffredinol</v>
      </c>
      <c r="AB45" s="3" t="str">
        <f>IF('Programmes (ENG)'!AB45="Supervisor to be confirmed", 'CWM &amp; Location'!$C$216, 'Programmes (ENG)'!AB45)</f>
        <v>Dr Rachel Devonald</v>
      </c>
      <c r="AC45" s="3" t="str">
        <f>VLOOKUP('Programmes (ENG)'!AC45, 'CWM &amp; Location'!B:D, 2, FALSE)</f>
        <v>Ysbyty Cyffredinol Glangwili</v>
      </c>
      <c r="AD45" s="5" t="str">
        <f>VLOOKUP('Programmes (ENG)'!AD45, 'CWM &amp; Location'!B:D, 2, FALSE)</f>
        <v>Caerfyrddin</v>
      </c>
      <c r="AE45" s="3" t="str">
        <f>IF('Master List'!AQ45="", VLOOKUP('Master List'!AP45, 'CWM &amp; Location'!B:D, 2, FALSE), CONCATENATE(VLOOKUP('Master List'!AP45, 'CWM &amp; Location'!B:D, 2, FALSE), " / ", VLOOKUP('Master List'!AQ45, 'CWM &amp; Location'!B:D, 2, FALSE)))</f>
        <v>Meddygaeth Gyffredinol (Mewnol) / Cardioleg</v>
      </c>
      <c r="AF45" s="3" t="str">
        <f>IF('Programmes (ENG)'!AF45="Supervisor to be confirmed", 'CWM &amp; Location'!$C$216, 'Programmes (ENG)'!AF45)</f>
        <v>Dr Eiry Edmunds</v>
      </c>
      <c r="AG45" s="3" t="str">
        <f>VLOOKUP('Programmes (ENG)'!AG45, 'CWM &amp; Location'!B:D, 2, FALSE)</f>
        <v>Ysbyty Cyffredinol Glangwili</v>
      </c>
      <c r="AH45" s="3" t="str">
        <f>VLOOKUP('Programmes (ENG)'!AH45, 'CWM &amp; Location'!B:D, 2, FALSE)</f>
        <v>Caerfyrddin</v>
      </c>
      <c r="AI45" s="3" t="str">
        <f>IF('Master List'!AW45="", VLOOKUP('Master List'!AV45, 'CWM &amp; Location'!B:D, 2, FALSE), CONCATENATE(VLOOKUP('Master List'!AV45, 'CWM &amp; Location'!B:D, 2, FALSE), " / ", VLOOKUP('Master List'!AW45, 'CWM &amp; Location'!B:D, 2, FALSE)))</f>
        <v>Wroleg</v>
      </c>
      <c r="AJ45" s="3" t="str">
        <f>IF('Programmes (ENG)'!AJ45="Supervisor to be confirmed", 'CWM &amp; Location'!$C$216, 'Programmes (ENG)'!AJ45)</f>
        <v>Mr Mahmoud Shafii</v>
      </c>
      <c r="AK45" s="5" t="str">
        <f>IF('Programmes (ENG)'!AK45="","",VLOOKUP('Programmes (ENG)'!AK45,'CWM &amp; Location'!B:D,2,FALSE))</f>
        <v/>
      </c>
      <c r="AL45" s="5" t="str">
        <f>IF('Programmes (ENG)'!AL45="", "", VLOOKUP('Programmes (ENG)'!AL45, 'CWM &amp; Location'!B:D, 2, FALSE))</f>
        <v/>
      </c>
      <c r="AM45" s="5" t="str">
        <f>IF('Programmes (ENG)'!AM45="","",VLOOKUP('Programmes (ENG)'!AM45,'CWM &amp; Location'!B:D,2,FALSE))</f>
        <v/>
      </c>
      <c r="AN45" s="5" t="str">
        <f>IF('Programmes (ENG)'!AN45="Supervisor to be confirmed", 'CWM &amp; Location'!$C$216, 'Programmes (ENG)'!AN45)</f>
        <v/>
      </c>
    </row>
    <row r="46" spans="1:40" ht="33.75" customHeight="1" x14ac:dyDescent="0.25">
      <c r="A46" s="3" t="str">
        <f>'Master List'!A46</f>
        <v>FP</v>
      </c>
      <c r="B46" s="3" t="str">
        <f>'Master List'!D46</f>
        <v>FP/7A2E/015c</v>
      </c>
      <c r="C46" s="3" t="str">
        <f>'Master List'!E46</f>
        <v>WAL/FP/015c</v>
      </c>
      <c r="D46" s="4">
        <f>'Programmes (ENG)'!D46</f>
        <v>1</v>
      </c>
      <c r="E46" s="9" t="str">
        <f>CONCATENATE("S1: ",J46,", ",N46,", ",R46,IF(V46="","",", "),IF(V46="","",V46),IF(V46="",""," ("),IF(V46="","",'Master List'!B46),IF(V46="","",")")," | S2: ",AA46,", ",AE46,", ",AI46,IF(AM46="","",", "),IF(AM46="","",AM46),IF(AM46="",""," ("),IF(AM46="","",'Master List'!C46),IF(AM46="","",")"))</f>
        <v>S1: Rhewmatoleg, Meddygaeth Frys, Meddygaeth Gyffredinol (Mewnol) / Gastroenteroleg | S2: Wroleg, Practis Cyffredinol, Meddygaeth Gyffredinol (Mewnol) / Cardioleg</v>
      </c>
      <c r="F46" s="5" t="str">
        <f>VLOOKUP('Programmes (ENG)'!F46, 'CWM &amp; Location'!B:D, 2, FALSE)</f>
        <v>Bwrdd Iechyd Prifysgol Hywel Dda</v>
      </c>
      <c r="G46" s="5" t="str">
        <f>IF('Programmes (ENG)'!G46="Supervisor to be confirmed", "Goruchwyliwr I'w Gadarnhau", 'Programmes (ENG)'!G46)</f>
        <v>Dr Manivannan Prathapsingh</v>
      </c>
      <c r="H46" s="3" t="str">
        <f>VLOOKUP('Programmes (ENG)'!H46, 'CWM &amp; Location'!B:D, 2, FALSE)</f>
        <v>Ysbyty'r Tywysog Philip</v>
      </c>
      <c r="I46" s="3" t="str">
        <f>VLOOKUP('Programmes (ENG)'!I46, 'CWM &amp; Location'!B:D, 2, FALSE)</f>
        <v>Llanelli</v>
      </c>
      <c r="J46" s="3" t="str">
        <f>IF('Master List'!K46="", VLOOKUP('Master List'!J46, 'CWM &amp; Location'!B:D, 2, FALSE), CONCATENATE(VLOOKUP('Master List'!J46, 'CWM &amp; Location'!B:D, 2, FALSE), " / ", VLOOKUP('Master List'!K46, 'CWM &amp; Location'!B:D, 2, FALSE)))</f>
        <v>Rhewmatoleg</v>
      </c>
      <c r="K46" s="3" t="str">
        <f>IF('Programmes (ENG)'!K46="Supervisor to be confirmed", "Goruchwyliwr I'w Gadarnhau", 'Programmes (ENG)'!K46)</f>
        <v>Dr Manivannan Prathapsingh</v>
      </c>
      <c r="L46" s="3" t="str">
        <f>VLOOKUP('Programmes (ENG)'!L46, 'CWM &amp; Location'!B:D, 2, FALSE)</f>
        <v>Ysbyty Cyffredinol Glangwili</v>
      </c>
      <c r="M46" s="3" t="str">
        <f>VLOOKUP('Programmes (ENG)'!M46, 'CWM &amp; Location'!B:D, 2, FALSE)</f>
        <v>Caerfyrddin</v>
      </c>
      <c r="N46" s="3" t="str">
        <f>IF('Master List'!Q46="", VLOOKUP('Master List'!P46, 'CWM &amp; Location'!B:D, 2, FALSE), CONCATENATE(VLOOKUP('Master List'!P46, 'CWM &amp; Location'!B:D, 2, FALSE), " / ", VLOOKUP('Master List'!Q46, 'CWM &amp; Location'!B:D, 2, FALSE)))</f>
        <v>Meddygaeth Frys</v>
      </c>
      <c r="O46" s="3" t="str">
        <f>IF('Programmes (ENG)'!O46="Supervisor to be confirmed", "Goruchwyliwr I'w Gadarnhau", 'Programmes (ENG)'!O46)</f>
        <v>Dr Laksham Nangalia</v>
      </c>
      <c r="P46" s="3" t="str">
        <f>VLOOKUP('Programmes (ENG)'!P46, 'CWM &amp; Location'!B:D, 2, FALSE)</f>
        <v>Ysbyty'r Tywysog Philip</v>
      </c>
      <c r="Q46" s="3" t="str">
        <f>VLOOKUP('Programmes (ENG)'!Q46, 'CWM &amp; Location'!B:D, 2, FALSE)</f>
        <v>Llanelli</v>
      </c>
      <c r="R46" s="3" t="str">
        <f>IF('Master List'!W46="", VLOOKUP('Master List'!V46, 'CWM &amp; Location'!B:D, 2, FALSE), CONCATENATE(VLOOKUP('Master List'!V46, 'CWM &amp; Location'!B:D, 2, FALSE), " / ", VLOOKUP('Master List'!W46, 'CWM &amp; Location'!B:D, 2, FALSE)))</f>
        <v>Meddygaeth Gyffredinol (Mewnol) / Gastroenteroleg</v>
      </c>
      <c r="S46" s="3" t="str">
        <f>IF('Programmes (ENG)'!S46="Supervisor to be confirmed", "Goruchwyliwr I'w Gadarnhau", 'Programmes (ENG)'!S46)</f>
        <v>Dr Ian Rees</v>
      </c>
      <c r="T46" s="5" t="str">
        <f>IF('Master List'!AA46="", "", VLOOKUP('Programmes (ENG)'!T46, 'CWM &amp; Location'!B:D, 2, FALSE))</f>
        <v/>
      </c>
      <c r="U46" s="5" t="str">
        <f>IF(T46="", "", VLOOKUP('Programmes (ENG)'!U46, 'CWM &amp; Location'!B:D, 2, FALSE))</f>
        <v/>
      </c>
      <c r="V46" s="5" t="str">
        <f>IF('Programmes (ENG)'!V46="", "", VLOOKUP('Programmes (ENG)'!V46, 'CWM &amp; Location'!B:D, 2, FALSE))</f>
        <v/>
      </c>
      <c r="W46" s="5" t="str">
        <f>IF('Programmes (ENG)'!W46="", "", IF('Programmes (ENG)'!W46="Supervisor to be confirmed", 'CWM &amp; Location'!$C$216, 'Programmes (ENG)'!W46))</f>
        <v/>
      </c>
      <c r="X46" s="5" t="str">
        <f>IF('Programmes (ENG)'!X46="Supervisor to be confirmed", "Goruchwyliwr I'w Gadarnhau", 'Programmes (ENG)'!X46)</f>
        <v>Mr Mahmoud Shafii</v>
      </c>
      <c r="Y46" s="3" t="str">
        <f>VLOOKUP('Programmes (ENG)'!Y46, 'CWM &amp; Location'!B:D, 2, FALSE)</f>
        <v>Ysbyty Cyffredinol Glangwili</v>
      </c>
      <c r="Z46" s="3" t="str">
        <f>VLOOKUP('Programmes (ENG)'!Z46, 'CWM &amp; Location'!B:D, 2, FALSE)</f>
        <v>Caerfyrddin</v>
      </c>
      <c r="AA46" s="3" t="str">
        <f>IF('Master List'!AK46="", VLOOKUP('Master List'!AJ46, 'CWM &amp; Location'!B:D, 2, FALSE), CONCATENATE(VLOOKUP('Master List'!AJ46, 'CWM &amp; Location'!B:D, 2, FALSE), " / ", VLOOKUP('Master List'!AK46, 'CWM &amp; Location'!B:D, 2, FALSE)))</f>
        <v>Wroleg</v>
      </c>
      <c r="AB46" s="3" t="str">
        <f>IF('Programmes (ENG)'!AB46="Supervisor to be confirmed", 'CWM &amp; Location'!$C$216, 'Programmes (ENG)'!AB46)</f>
        <v>Mr Mahmoud Shafii</v>
      </c>
      <c r="AC46" s="3" t="str">
        <f>VLOOKUP('Programmes (ENG)'!AC46, 'CWM &amp; Location'!B:D, 2, FALSE)</f>
        <v>Llwynhendy Health Centre</v>
      </c>
      <c r="AD46" s="5" t="str">
        <f>VLOOKUP('Programmes (ENG)'!AD46, 'CWM &amp; Location'!B:D, 2, FALSE)</f>
        <v>Llwynhendy</v>
      </c>
      <c r="AE46" s="3" t="str">
        <f>IF('Master List'!AQ46="", VLOOKUP('Master List'!AP46, 'CWM &amp; Location'!B:D, 2, FALSE), CONCATENATE(VLOOKUP('Master List'!AP46, 'CWM &amp; Location'!B:D, 2, FALSE), " / ", VLOOKUP('Master List'!AQ46, 'CWM &amp; Location'!B:D, 2, FALSE)))</f>
        <v>Practis Cyffredinol</v>
      </c>
      <c r="AF46" s="3" t="str">
        <f>IF('Programmes (ENG)'!AF46="Supervisor to be confirmed", 'CWM &amp; Location'!$C$216, 'Programmes (ENG)'!AF46)</f>
        <v>Dr Rachel Devonald</v>
      </c>
      <c r="AG46" s="3" t="str">
        <f>VLOOKUP('Programmes (ENG)'!AG46, 'CWM &amp; Location'!B:D, 2, FALSE)</f>
        <v>Ysbyty Cyffredinol Glangwili</v>
      </c>
      <c r="AH46" s="3" t="str">
        <f>VLOOKUP('Programmes (ENG)'!AH46, 'CWM &amp; Location'!B:D, 2, FALSE)</f>
        <v>Caerfyrddin</v>
      </c>
      <c r="AI46" s="3" t="str">
        <f>IF('Master List'!AW46="", VLOOKUP('Master List'!AV46, 'CWM &amp; Location'!B:D, 2, FALSE), CONCATENATE(VLOOKUP('Master List'!AV46, 'CWM &amp; Location'!B:D, 2, FALSE), " / ", VLOOKUP('Master List'!AW46, 'CWM &amp; Location'!B:D, 2, FALSE)))</f>
        <v>Meddygaeth Gyffredinol (Mewnol) / Cardioleg</v>
      </c>
      <c r="AJ46" s="3" t="str">
        <f>IF('Programmes (ENG)'!AJ46="Supervisor to be confirmed", 'CWM &amp; Location'!$C$216, 'Programmes (ENG)'!AJ46)</f>
        <v>Dr Eiry Edmunds</v>
      </c>
      <c r="AK46" s="5" t="str">
        <f>IF('Programmes (ENG)'!AK46="","",VLOOKUP('Programmes (ENG)'!AK46,'CWM &amp; Location'!B:D,2,FALSE))</f>
        <v/>
      </c>
      <c r="AL46" s="5" t="str">
        <f>IF('Programmes (ENG)'!AL46="", "", VLOOKUP('Programmes (ENG)'!AL46, 'CWM &amp; Location'!B:D, 2, FALSE))</f>
        <v/>
      </c>
      <c r="AM46" s="5" t="str">
        <f>IF('Programmes (ENG)'!AM46="","",VLOOKUP('Programmes (ENG)'!AM46,'CWM &amp; Location'!B:D,2,FALSE))</f>
        <v/>
      </c>
      <c r="AN46" s="5" t="str">
        <f>IF('Programmes (ENG)'!AN46="Supervisor to be confirmed", 'CWM &amp; Location'!$C$216, 'Programmes (ENG)'!AN46)</f>
        <v/>
      </c>
    </row>
    <row r="47" spans="1:40" ht="33.75" customHeight="1" x14ac:dyDescent="0.25">
      <c r="A47" s="3" t="str">
        <f>'Master List'!A47</f>
        <v>FP</v>
      </c>
      <c r="B47" s="3" t="str">
        <f>'Master List'!D47</f>
        <v>FP/7A2E/016a</v>
      </c>
      <c r="C47" s="3" t="str">
        <f>'Master List'!E47</f>
        <v>WAL/FP/016a</v>
      </c>
      <c r="D47" s="4">
        <f>'Programmes (ENG)'!D47</f>
        <v>1</v>
      </c>
      <c r="E47" s="9" t="str">
        <f>CONCATENATE("S1: ",J47,", ",N47,", ",R47,IF(V47="","",", "),IF(V47="","",V47),IF(V47="",""," ("),IF(V47="","",'Master List'!B47),IF(V47="","",")")," | S2: ",AA47,", ",AE47,", ",AI47,IF(AM47="","",", "),IF(AM47="","",AM47),IF(AM47="",""," ("),IF(AM47="","",'Master List'!C47),IF(AM47="","",")"))</f>
        <v>S1: Meddygaeth Gyffredinol (Mewnol) / Endocrinoleg a Diabetes Mellitus, Llawdriniaeth Gyffredinol / Llawdriniaeth ar y Fron, Meddygaeth Gyffredinol (Mewnol) / Meddygaeth Geriatreg | S2: Pediatreg, Practis Cyffredinol, Meddygaeth Frys / Uned Penderfyniadau Clinigol</v>
      </c>
      <c r="F47" s="5" t="str">
        <f>VLOOKUP('Programmes (ENG)'!F47, 'CWM &amp; Location'!B:D, 2, FALSE)</f>
        <v>Bwrdd Iechyd Prifysgol Hywel Dda</v>
      </c>
      <c r="G47" s="5" t="str">
        <f>IF('Programmes (ENG)'!G47="Supervisor to be confirmed", "Goruchwyliwr I'w Gadarnhau", 'Programmes (ENG)'!G47)</f>
        <v>Dr Akhila Mallipedhi</v>
      </c>
      <c r="H47" s="3" t="str">
        <f>VLOOKUP('Programmes (ENG)'!H47, 'CWM &amp; Location'!B:D, 2, FALSE)</f>
        <v>Ysbyty'r Tywysog Philip</v>
      </c>
      <c r="I47" s="3" t="str">
        <f>VLOOKUP('Programmes (ENG)'!I47, 'CWM &amp; Location'!B:D, 2, FALSE)</f>
        <v>Llanelli</v>
      </c>
      <c r="J47" s="3" t="str">
        <f>IF('Master List'!K47="", VLOOKUP('Master List'!J47, 'CWM &amp; Location'!B:D, 2, FALSE), CONCATENATE(VLOOKUP('Master List'!J47, 'CWM &amp; Location'!B:D, 2, FALSE), " / ", VLOOKUP('Master List'!K47, 'CWM &amp; Location'!B:D, 2, FALSE)))</f>
        <v>Meddygaeth Gyffredinol (Mewnol) / Endocrinoleg a Diabetes Mellitus</v>
      </c>
      <c r="K47" s="3" t="str">
        <f>IF('Programmes (ENG)'!K47="Supervisor to be confirmed", "Goruchwyliwr I'w Gadarnhau", 'Programmes (ENG)'!K47)</f>
        <v>Dr Akhila Mallipedhi</v>
      </c>
      <c r="L47" s="3" t="str">
        <f>VLOOKUP('Programmes (ENG)'!L47, 'CWM &amp; Location'!B:D, 2, FALSE)</f>
        <v>Ysbyty'r Tywysog Philip (Ysbyty Cyffredinol Glangwili ar alwad)</v>
      </c>
      <c r="M47" s="3" t="str">
        <f>VLOOKUP('Programmes (ENG)'!M47, 'CWM &amp; Location'!B:D, 2, FALSE)</f>
        <v>Llanelli (Caerfyrddin)</v>
      </c>
      <c r="N47" s="3" t="str">
        <f>IF('Master List'!Q47="", VLOOKUP('Master List'!P47, 'CWM &amp; Location'!B:D, 2, FALSE), CONCATENATE(VLOOKUP('Master List'!P47, 'CWM &amp; Location'!B:D, 2, FALSE), " / ", VLOOKUP('Master List'!Q47, 'CWM &amp; Location'!B:D, 2, FALSE)))</f>
        <v>Llawdriniaeth Gyffredinol / Llawdriniaeth ar y Fron</v>
      </c>
      <c r="O47" s="3" t="str">
        <f>IF('Programmes (ENG)'!O47="Supervisor to be confirmed", "Goruchwyliwr I'w Gadarnhau", 'Programmes (ENG)'!O47)</f>
        <v>Mrs Saira Khawaja</v>
      </c>
      <c r="P47" s="3" t="str">
        <f>VLOOKUP('Programmes (ENG)'!P47, 'CWM &amp; Location'!B:D, 2, FALSE)</f>
        <v>Ysbyty'r Tywysog Philip</v>
      </c>
      <c r="Q47" s="3" t="str">
        <f>VLOOKUP('Programmes (ENG)'!Q47, 'CWM &amp; Location'!B:D, 2, FALSE)</f>
        <v>Llanelli</v>
      </c>
      <c r="R47" s="3" t="str">
        <f>IF('Master List'!W47="", VLOOKUP('Master List'!V47, 'CWM &amp; Location'!B:D, 2, FALSE), CONCATENATE(VLOOKUP('Master List'!V47, 'CWM &amp; Location'!B:D, 2, FALSE), " / ", VLOOKUP('Master List'!W47, 'CWM &amp; Location'!B:D, 2, FALSE)))</f>
        <v>Meddygaeth Gyffredinol (Mewnol) / Meddygaeth Geriatreg</v>
      </c>
      <c r="S47" s="3" t="str">
        <f>IF('Programmes (ENG)'!S47="Supervisor to be confirmed", "Goruchwyliwr I'w Gadarnhau", 'Programmes (ENG)'!S47)</f>
        <v>Dr Andrew Haden</v>
      </c>
      <c r="T47" s="5" t="str">
        <f>IF('Master List'!AA47="", "", VLOOKUP('Programmes (ENG)'!T47, 'CWM &amp; Location'!B:D, 2, FALSE))</f>
        <v/>
      </c>
      <c r="U47" s="5" t="str">
        <f>IF(T47="", "", VLOOKUP('Programmes (ENG)'!U47, 'CWM &amp; Location'!B:D, 2, FALSE))</f>
        <v/>
      </c>
      <c r="V47" s="5" t="str">
        <f>IF('Programmes (ENG)'!V47="", "", VLOOKUP('Programmes (ENG)'!V47, 'CWM &amp; Location'!B:D, 2, FALSE))</f>
        <v/>
      </c>
      <c r="W47" s="5" t="str">
        <f>IF('Programmes (ENG)'!W47="", "", IF('Programmes (ENG)'!W47="Supervisor to be confirmed", 'CWM &amp; Location'!$C$216, 'Programmes (ENG)'!W47))</f>
        <v/>
      </c>
      <c r="X47" s="5" t="str">
        <f>IF('Programmes (ENG)'!X47="Supervisor to be confirmed", "Goruchwyliwr I'w Gadarnhau", 'Programmes (ENG)'!X47)</f>
        <v>Dr Swe Lynn</v>
      </c>
      <c r="Y47" s="3" t="str">
        <f>VLOOKUP('Programmes (ENG)'!Y47, 'CWM &amp; Location'!B:D, 2, FALSE)</f>
        <v>Ysbyty Cyffredinol Glangwili</v>
      </c>
      <c r="Z47" s="3" t="str">
        <f>VLOOKUP('Programmes (ENG)'!Z47, 'CWM &amp; Location'!B:D, 2, FALSE)</f>
        <v>Caerfyrddin</v>
      </c>
      <c r="AA47" s="3" t="str">
        <f>IF('Master List'!AK47="", VLOOKUP('Master List'!AJ47, 'CWM &amp; Location'!B:D, 2, FALSE), CONCATENATE(VLOOKUP('Master List'!AJ47, 'CWM &amp; Location'!B:D, 2, FALSE), " / ", VLOOKUP('Master List'!AK47, 'CWM &amp; Location'!B:D, 2, FALSE)))</f>
        <v>Pediatreg</v>
      </c>
      <c r="AB47" s="3" t="str">
        <f>IF('Programmes (ENG)'!AB47="Supervisor to be confirmed", 'CWM &amp; Location'!$C$216, 'Programmes (ENG)'!AB47)</f>
        <v>Dr Swe Lynn</v>
      </c>
      <c r="AC47" s="3" t="str">
        <f>VLOOKUP('Programmes (ENG)'!AC47, 'CWM &amp; Location'!B:D, 2, FALSE)</f>
        <v>Llanfair Surgery</v>
      </c>
      <c r="AD47" s="5" t="str">
        <f>VLOOKUP('Programmes (ENG)'!AD47, 'CWM &amp; Location'!B:D, 2, FALSE)</f>
        <v>Llanymddyfri</v>
      </c>
      <c r="AE47" s="3" t="str">
        <f>IF('Master List'!AQ47="", VLOOKUP('Master List'!AP47, 'CWM &amp; Location'!B:D, 2, FALSE), CONCATENATE(VLOOKUP('Master List'!AP47, 'CWM &amp; Location'!B:D, 2, FALSE), " / ", VLOOKUP('Master List'!AQ47, 'CWM &amp; Location'!B:D, 2, FALSE)))</f>
        <v>Practis Cyffredinol</v>
      </c>
      <c r="AF47" s="3" t="str">
        <f>IF('Programmes (ENG)'!AF47="Supervisor to be confirmed", 'CWM &amp; Location'!$C$216, 'Programmes (ENG)'!AF47)</f>
        <v>Dr Philip John Rees</v>
      </c>
      <c r="AG47" s="3" t="str">
        <f>VLOOKUP('Programmes (ENG)'!AG47, 'CWM &amp; Location'!B:D, 2, FALSE)</f>
        <v>Ysbyty Cyffredinol Glangwili</v>
      </c>
      <c r="AH47" s="3" t="str">
        <f>VLOOKUP('Programmes (ENG)'!AH47, 'CWM &amp; Location'!B:D, 2, FALSE)</f>
        <v>Caerfyrddin</v>
      </c>
      <c r="AI47" s="3" t="str">
        <f>IF('Master List'!AW47="", VLOOKUP('Master List'!AV47, 'CWM &amp; Location'!B:D, 2, FALSE), CONCATENATE(VLOOKUP('Master List'!AV47, 'CWM &amp; Location'!B:D, 2, FALSE), " / ", VLOOKUP('Master List'!AW47, 'CWM &amp; Location'!B:D, 2, FALSE)))</f>
        <v>Meddygaeth Frys / Uned Penderfyniadau Clinigol</v>
      </c>
      <c r="AJ47" s="3" t="str">
        <f>IF('Programmes (ENG)'!AJ47="Supervisor to be confirmed", 'CWM &amp; Location'!$C$216, 'Programmes (ENG)'!AJ47)</f>
        <v>Goruchwyliwr I'w Gadarnhau</v>
      </c>
      <c r="AK47" s="5" t="str">
        <f>IF('Programmes (ENG)'!AK47="","",VLOOKUP('Programmes (ENG)'!AK47,'CWM &amp; Location'!B:D,2,FALSE))</f>
        <v/>
      </c>
      <c r="AL47" s="5" t="str">
        <f>IF('Programmes (ENG)'!AL47="", "", VLOOKUP('Programmes (ENG)'!AL47, 'CWM &amp; Location'!B:D, 2, FALSE))</f>
        <v/>
      </c>
      <c r="AM47" s="5" t="str">
        <f>IF('Programmes (ENG)'!AM47="","",VLOOKUP('Programmes (ENG)'!AM47,'CWM &amp; Location'!B:D,2,FALSE))</f>
        <v/>
      </c>
      <c r="AN47" s="5" t="str">
        <f>IF('Programmes (ENG)'!AN47="Supervisor to be confirmed", 'CWM &amp; Location'!$C$216, 'Programmes (ENG)'!AN47)</f>
        <v/>
      </c>
    </row>
    <row r="48" spans="1:40" ht="33.75" customHeight="1" x14ac:dyDescent="0.25">
      <c r="A48" s="3" t="str">
        <f>'Master List'!A48</f>
        <v>FP</v>
      </c>
      <c r="B48" s="3" t="str">
        <f>'Master List'!D48</f>
        <v>FP/7A2E/016b</v>
      </c>
      <c r="C48" s="3" t="str">
        <f>'Master List'!E48</f>
        <v>WAL/FP/016b</v>
      </c>
      <c r="D48" s="4">
        <v>0</v>
      </c>
      <c r="E48" s="9" t="str">
        <f>CONCATENATE("S1: ",J48,", ",N48,", ",R48,IF(V48="","",", "),IF(V48="","",V48),IF(V48="",""," ("),IF(V48="","",'Master List'!B48),IF(V48="","",")")," | S2: ",AA48,", ",AE48,", ",AI48,IF(AM48="","",", "),IF(AM48="","",AM48),IF(AM48="",""," ("),IF(AM48="","",'Master List'!C48),IF(AM48="","",")"))</f>
        <v>S1: Meddygaeth Gyffredinol (Mewnol) / Meddygaeth Geriatreg, Meddygaeth Gyffredinol (Mewnol) / Endocrinoleg a Diabetes Mellitus, Llawdriniaeth Gyffredinol / Llawdriniaeth ar y Fron | S2: Meddygaeth Frys / Uned Penderfyniadau Clinigol, Pediatreg, Practis Cyffredinol</v>
      </c>
      <c r="F48" s="5" t="str">
        <f>VLOOKUP('Programmes (ENG)'!F48, 'CWM &amp; Location'!B:D, 2, FALSE)</f>
        <v>Bwrdd Iechyd Prifysgol Hywel Dda</v>
      </c>
      <c r="G48" s="5" t="str">
        <f>IF('Programmes (ENG)'!G48="Supervisor to be confirmed", "Goruchwyliwr I'w Gadarnhau", 'Programmes (ENG)'!G48)</f>
        <v>Dr Andrew Haden</v>
      </c>
      <c r="H48" s="3" t="str">
        <f>VLOOKUP('Programmes (ENG)'!H48, 'CWM &amp; Location'!B:D, 2, FALSE)</f>
        <v>Ysbyty'r Tywysog Philip</v>
      </c>
      <c r="I48" s="3" t="str">
        <f>VLOOKUP('Programmes (ENG)'!I48, 'CWM &amp; Location'!B:D, 2, FALSE)</f>
        <v>Llanelli</v>
      </c>
      <c r="J48" s="3" t="str">
        <f>IF('Master List'!K48="", VLOOKUP('Master List'!J48, 'CWM &amp; Location'!B:D, 2, FALSE), CONCATENATE(VLOOKUP('Master List'!J48, 'CWM &amp; Location'!B:D, 2, FALSE), " / ", VLOOKUP('Master List'!K48, 'CWM &amp; Location'!B:D, 2, FALSE)))</f>
        <v>Meddygaeth Gyffredinol (Mewnol) / Meddygaeth Geriatreg</v>
      </c>
      <c r="K48" s="3" t="str">
        <f>IF('Programmes (ENG)'!K48="Supervisor to be confirmed", "Goruchwyliwr I'w Gadarnhau", 'Programmes (ENG)'!K48)</f>
        <v>Dr Andrew Haden</v>
      </c>
      <c r="L48" s="3" t="str">
        <f>VLOOKUP('Programmes (ENG)'!L48, 'CWM &amp; Location'!B:D, 2, FALSE)</f>
        <v>Ysbyty'r Tywysog Philip</v>
      </c>
      <c r="M48" s="3" t="str">
        <f>VLOOKUP('Programmes (ENG)'!M48, 'CWM &amp; Location'!B:D, 2, FALSE)</f>
        <v>Llanelli</v>
      </c>
      <c r="N48" s="3" t="str">
        <f>IF('Master List'!Q48="", VLOOKUP('Master List'!P48, 'CWM &amp; Location'!B:D, 2, FALSE), CONCATENATE(VLOOKUP('Master List'!P48, 'CWM &amp; Location'!B:D, 2, FALSE), " / ", VLOOKUP('Master List'!Q48, 'CWM &amp; Location'!B:D, 2, FALSE)))</f>
        <v>Meddygaeth Gyffredinol (Mewnol) / Endocrinoleg a Diabetes Mellitus</v>
      </c>
      <c r="O48" s="3" t="str">
        <f>IF('Programmes (ENG)'!O48="Supervisor to be confirmed", "Goruchwyliwr I'w Gadarnhau", 'Programmes (ENG)'!O48)</f>
        <v>Dr Akhila Mallipedhi</v>
      </c>
      <c r="P48" s="3" t="str">
        <f>VLOOKUP('Programmes (ENG)'!P48, 'CWM &amp; Location'!B:D, 2, FALSE)</f>
        <v>Ysbyty'r Tywysog Philip (Ysbyty Cyffredinol Glangwili ar alwad)</v>
      </c>
      <c r="Q48" s="3" t="str">
        <f>VLOOKUP('Programmes (ENG)'!Q48, 'CWM &amp; Location'!B:D, 2, FALSE)</f>
        <v>Llanelli (Caerfyrddin)</v>
      </c>
      <c r="R48" s="3" t="str">
        <f>IF('Master List'!W48="", VLOOKUP('Master List'!V48, 'CWM &amp; Location'!B:D, 2, FALSE), CONCATENATE(VLOOKUP('Master List'!V48, 'CWM &amp; Location'!B:D, 2, FALSE), " / ", VLOOKUP('Master List'!W48, 'CWM &amp; Location'!B:D, 2, FALSE)))</f>
        <v>Llawdriniaeth Gyffredinol / Llawdriniaeth ar y Fron</v>
      </c>
      <c r="S48" s="3" t="str">
        <f>IF('Programmes (ENG)'!S48="Supervisor to be confirmed", "Goruchwyliwr I'w Gadarnhau", 'Programmes (ENG)'!S48)</f>
        <v>Mrs Saira Khawaja</v>
      </c>
      <c r="T48" s="5" t="str">
        <f>IF('Master List'!AA48="", "", VLOOKUP('Programmes (ENG)'!T48, 'CWM &amp; Location'!B:D, 2, FALSE))</f>
        <v/>
      </c>
      <c r="U48" s="5" t="str">
        <f>IF(T48="", "", VLOOKUP('Programmes (ENG)'!U48, 'CWM &amp; Location'!B:D, 2, FALSE))</f>
        <v/>
      </c>
      <c r="V48" s="5" t="str">
        <f>IF('Programmes (ENG)'!V48="", "", VLOOKUP('Programmes (ENG)'!V48, 'CWM &amp; Location'!B:D, 2, FALSE))</f>
        <v/>
      </c>
      <c r="W48" s="5" t="str">
        <f>IF('Programmes (ENG)'!W48="", "", IF('Programmes (ENG)'!W48="Supervisor to be confirmed", 'CWM &amp; Location'!$C$216, 'Programmes (ENG)'!W48))</f>
        <v/>
      </c>
      <c r="X48" s="5" t="str">
        <f>IF('Programmes (ENG)'!X48="Supervisor to be confirmed", "Goruchwyliwr I'w Gadarnhau", 'Programmes (ENG)'!X48)</f>
        <v>Goruchwyliwr I'w Gadarnhau</v>
      </c>
      <c r="Y48" s="3" t="str">
        <f>VLOOKUP('Programmes (ENG)'!Y48, 'CWM &amp; Location'!B:D, 2, FALSE)</f>
        <v>Ysbyty Cyffredinol Glangwili</v>
      </c>
      <c r="Z48" s="3" t="str">
        <f>VLOOKUP('Programmes (ENG)'!Z48, 'CWM &amp; Location'!B:D, 2, FALSE)</f>
        <v>Caerfyrddin</v>
      </c>
      <c r="AA48" s="3" t="str">
        <f>IF('Master List'!AK48="", VLOOKUP('Master List'!AJ48, 'CWM &amp; Location'!B:D, 2, FALSE), CONCATENATE(VLOOKUP('Master List'!AJ48, 'CWM &amp; Location'!B:D, 2, FALSE), " / ", VLOOKUP('Master List'!AK48, 'CWM &amp; Location'!B:D, 2, FALSE)))</f>
        <v>Meddygaeth Frys / Uned Penderfyniadau Clinigol</v>
      </c>
      <c r="AB48" s="3" t="str">
        <f>IF('Programmes (ENG)'!AB48="Supervisor to be confirmed", 'CWM &amp; Location'!$C$216, 'Programmes (ENG)'!AB48)</f>
        <v>Goruchwyliwr I'w Gadarnhau</v>
      </c>
      <c r="AC48" s="3" t="str">
        <f>VLOOKUP('Programmes (ENG)'!AC48, 'CWM &amp; Location'!B:D, 2, FALSE)</f>
        <v>Ysbyty Cyffredinol Glangwili</v>
      </c>
      <c r="AD48" s="5" t="str">
        <f>VLOOKUP('Programmes (ENG)'!AD48, 'CWM &amp; Location'!B:D, 2, FALSE)</f>
        <v>Caerfyrddin</v>
      </c>
      <c r="AE48" s="3" t="str">
        <f>IF('Master List'!AQ48="", VLOOKUP('Master List'!AP48, 'CWM &amp; Location'!B:D, 2, FALSE), CONCATENATE(VLOOKUP('Master List'!AP48, 'CWM &amp; Location'!B:D, 2, FALSE), " / ", VLOOKUP('Master List'!AQ48, 'CWM &amp; Location'!B:D, 2, FALSE)))</f>
        <v>Pediatreg</v>
      </c>
      <c r="AF48" s="3" t="str">
        <f>IF('Programmes (ENG)'!AF48="Supervisor to be confirmed", 'CWM &amp; Location'!$C$216, 'Programmes (ENG)'!AF48)</f>
        <v>Dr Swe Lynn</v>
      </c>
      <c r="AG48" s="3" t="str">
        <f>VLOOKUP('Programmes (ENG)'!AG48, 'CWM &amp; Location'!B:D, 2, FALSE)</f>
        <v>Llanfair Surgery</v>
      </c>
      <c r="AH48" s="3" t="str">
        <f>VLOOKUP('Programmes (ENG)'!AH48, 'CWM &amp; Location'!B:D, 2, FALSE)</f>
        <v>Llanymddyfri</v>
      </c>
      <c r="AI48" s="3" t="str">
        <f>IF('Master List'!AW48="", VLOOKUP('Master List'!AV48, 'CWM &amp; Location'!B:D, 2, FALSE), CONCATENATE(VLOOKUP('Master List'!AV48, 'CWM &amp; Location'!B:D, 2, FALSE), " / ", VLOOKUP('Master List'!AW48, 'CWM &amp; Location'!B:D, 2, FALSE)))</f>
        <v>Practis Cyffredinol</v>
      </c>
      <c r="AJ48" s="3" t="str">
        <f>IF('Programmes (ENG)'!AJ48="Supervisor to be confirmed", 'CWM &amp; Location'!$C$216, 'Programmes (ENG)'!AJ48)</f>
        <v>Dr Philip John Rees</v>
      </c>
      <c r="AK48" s="5" t="str">
        <f>IF('Programmes (ENG)'!AK48="","",VLOOKUP('Programmes (ENG)'!AK48,'CWM &amp; Location'!B:D,2,FALSE))</f>
        <v/>
      </c>
      <c r="AL48" s="5" t="str">
        <f>IF('Programmes (ENG)'!AL48="", "", VLOOKUP('Programmes (ENG)'!AL48, 'CWM &amp; Location'!B:D, 2, FALSE))</f>
        <v/>
      </c>
      <c r="AM48" s="5" t="str">
        <f>IF('Programmes (ENG)'!AM48="","",VLOOKUP('Programmes (ENG)'!AM48,'CWM &amp; Location'!B:D,2,FALSE))</f>
        <v/>
      </c>
      <c r="AN48" s="5" t="str">
        <f>IF('Programmes (ENG)'!AN48="Supervisor to be confirmed", 'CWM &amp; Location'!$C$216, 'Programmes (ENG)'!AN48)</f>
        <v/>
      </c>
    </row>
    <row r="49" spans="1:40" ht="33.75" customHeight="1" x14ac:dyDescent="0.25">
      <c r="A49" s="3" t="str">
        <f>'Master List'!A49</f>
        <v>FP</v>
      </c>
      <c r="B49" s="3" t="str">
        <f>'Master List'!D49</f>
        <v>FP/7A2E/016c</v>
      </c>
      <c r="C49" s="3" t="str">
        <f>'Master List'!E49</f>
        <v>WAL/FP/016c</v>
      </c>
      <c r="D49" s="4">
        <f>'Programmes (ENG)'!D49</f>
        <v>1</v>
      </c>
      <c r="E49" s="9" t="str">
        <f>CONCATENATE("S1: ",J49,", ",N49,", ",R49,IF(V49="","",", "),IF(V49="","",V49),IF(V49="",""," ("),IF(V49="","",'Master List'!B49),IF(V49="","",")")," | S2: ",AA49,", ",AE49,", ",AI49,IF(AM49="","",", "),IF(AM49="","",AM49),IF(AM49="",""," ("),IF(AM49="","",'Master List'!C49),IF(AM49="","",")"))</f>
        <v>S1: Llawdriniaeth Gyffredinol / Llawdriniaeth ar y Fron, Meddygaeth Gyffredinol (Mewnol) / Meddygaeth Geriatreg, Meddygaeth Gyffredinol (Mewnol) / Endocrinoleg a Diabetes Mellitus | S2: Practis Cyffredinol, Meddygaeth Frys / Uned Penderfyniadau Clinigol, Pediatreg</v>
      </c>
      <c r="F49" s="5" t="str">
        <f>VLOOKUP('Programmes (ENG)'!F49, 'CWM &amp; Location'!B:D, 2, FALSE)</f>
        <v>Bwrdd Iechyd Prifysgol Hywel Dda</v>
      </c>
      <c r="G49" s="5" t="str">
        <f>IF('Programmes (ENG)'!G49="Supervisor to be confirmed", "Goruchwyliwr I'w Gadarnhau", 'Programmes (ENG)'!G49)</f>
        <v>Mrs Saira Khawaja</v>
      </c>
      <c r="H49" s="3" t="str">
        <f>VLOOKUP('Programmes (ENG)'!H49, 'CWM &amp; Location'!B:D, 2, FALSE)</f>
        <v>Ysbyty'r Tywysog Philip (Ysbyty Cyffredinol Glangwili ar alwad)</v>
      </c>
      <c r="I49" s="3" t="str">
        <f>VLOOKUP('Programmes (ENG)'!I49, 'CWM &amp; Location'!B:D, 2, FALSE)</f>
        <v>Llanelli (Caerfyrddin)</v>
      </c>
      <c r="J49" s="3" t="str">
        <f>IF('Master List'!K49="", VLOOKUP('Master List'!J49, 'CWM &amp; Location'!B:D, 2, FALSE), CONCATENATE(VLOOKUP('Master List'!J49, 'CWM &amp; Location'!B:D, 2, FALSE), " / ", VLOOKUP('Master List'!K49, 'CWM &amp; Location'!B:D, 2, FALSE)))</f>
        <v>Llawdriniaeth Gyffredinol / Llawdriniaeth ar y Fron</v>
      </c>
      <c r="K49" s="3" t="str">
        <f>IF('Programmes (ENG)'!K49="Supervisor to be confirmed", "Goruchwyliwr I'w Gadarnhau", 'Programmes (ENG)'!K49)</f>
        <v>Mrs Saira Khawaja</v>
      </c>
      <c r="L49" s="3" t="str">
        <f>VLOOKUP('Programmes (ENG)'!L49, 'CWM &amp; Location'!B:D, 2, FALSE)</f>
        <v>Ysbyty'r Tywysog Philip</v>
      </c>
      <c r="M49" s="3" t="str">
        <f>VLOOKUP('Programmes (ENG)'!M49, 'CWM &amp; Location'!B:D, 2, FALSE)</f>
        <v>Llanelli</v>
      </c>
      <c r="N49" s="3" t="str">
        <f>IF('Master List'!Q49="", VLOOKUP('Master List'!P49, 'CWM &amp; Location'!B:D, 2, FALSE), CONCATENATE(VLOOKUP('Master List'!P49, 'CWM &amp; Location'!B:D, 2, FALSE), " / ", VLOOKUP('Master List'!Q49, 'CWM &amp; Location'!B:D, 2, FALSE)))</f>
        <v>Meddygaeth Gyffredinol (Mewnol) / Meddygaeth Geriatreg</v>
      </c>
      <c r="O49" s="3" t="str">
        <f>IF('Programmes (ENG)'!O49="Supervisor to be confirmed", "Goruchwyliwr I'w Gadarnhau", 'Programmes (ENG)'!O49)</f>
        <v>Dr Andrew Haden</v>
      </c>
      <c r="P49" s="3" t="str">
        <f>VLOOKUP('Programmes (ENG)'!P49, 'CWM &amp; Location'!B:D, 2, FALSE)</f>
        <v>Ysbyty'r Tywysog Philip</v>
      </c>
      <c r="Q49" s="3" t="str">
        <f>VLOOKUP('Programmes (ENG)'!Q49, 'CWM &amp; Location'!B:D, 2, FALSE)</f>
        <v>Llanelli</v>
      </c>
      <c r="R49" s="3" t="str">
        <f>IF('Master List'!W49="", VLOOKUP('Master List'!V49, 'CWM &amp; Location'!B:D, 2, FALSE), CONCATENATE(VLOOKUP('Master List'!V49, 'CWM &amp; Location'!B:D, 2, FALSE), " / ", VLOOKUP('Master List'!W49, 'CWM &amp; Location'!B:D, 2, FALSE)))</f>
        <v>Meddygaeth Gyffredinol (Mewnol) / Endocrinoleg a Diabetes Mellitus</v>
      </c>
      <c r="S49" s="3" t="str">
        <f>IF('Programmes (ENG)'!S49="Supervisor to be confirmed", "Goruchwyliwr I'w Gadarnhau", 'Programmes (ENG)'!S49)</f>
        <v>Dr Akhila Mallipedhi</v>
      </c>
      <c r="T49" s="5" t="str">
        <f>IF('Master List'!AA49="", "", VLOOKUP('Programmes (ENG)'!T49, 'CWM &amp; Location'!B:D, 2, FALSE))</f>
        <v/>
      </c>
      <c r="U49" s="5" t="str">
        <f>IF(T49="", "", VLOOKUP('Programmes (ENG)'!U49, 'CWM &amp; Location'!B:D, 2, FALSE))</f>
        <v/>
      </c>
      <c r="V49" s="5" t="str">
        <f>IF('Programmes (ENG)'!V49="", "", VLOOKUP('Programmes (ENG)'!V49, 'CWM &amp; Location'!B:D, 2, FALSE))</f>
        <v/>
      </c>
      <c r="W49" s="5" t="str">
        <f>IF('Programmes (ENG)'!W49="", "", IF('Programmes (ENG)'!W49="Supervisor to be confirmed", 'CWM &amp; Location'!$C$216, 'Programmes (ENG)'!W49))</f>
        <v/>
      </c>
      <c r="X49" s="5" t="str">
        <f>IF('Programmes (ENG)'!X49="Supervisor to be confirmed", "Goruchwyliwr I'w Gadarnhau", 'Programmes (ENG)'!X49)</f>
        <v>Dr Philip John Rees</v>
      </c>
      <c r="Y49" s="3" t="str">
        <f>VLOOKUP('Programmes (ENG)'!Y49, 'CWM &amp; Location'!B:D, 2, FALSE)</f>
        <v>Llanfair Surgery</v>
      </c>
      <c r="Z49" s="3" t="str">
        <f>VLOOKUP('Programmes (ENG)'!Z49, 'CWM &amp; Location'!B:D, 2, FALSE)</f>
        <v>Llanymddyfri</v>
      </c>
      <c r="AA49" s="3" t="str">
        <f>IF('Master List'!AK49="", VLOOKUP('Master List'!AJ49, 'CWM &amp; Location'!B:D, 2, FALSE), CONCATENATE(VLOOKUP('Master List'!AJ49, 'CWM &amp; Location'!B:D, 2, FALSE), " / ", VLOOKUP('Master List'!AK49, 'CWM &amp; Location'!B:D, 2, FALSE)))</f>
        <v>Practis Cyffredinol</v>
      </c>
      <c r="AB49" s="3" t="str">
        <f>IF('Programmes (ENG)'!AB49="Supervisor to be confirmed", 'CWM &amp; Location'!$C$216, 'Programmes (ENG)'!AB49)</f>
        <v>Dr Philip John Rees</v>
      </c>
      <c r="AC49" s="3" t="str">
        <f>VLOOKUP('Programmes (ENG)'!AC49, 'CWM &amp; Location'!B:D, 2, FALSE)</f>
        <v>Ysbyty Cyffredinol Glangwili</v>
      </c>
      <c r="AD49" s="5" t="str">
        <f>VLOOKUP('Programmes (ENG)'!AD49, 'CWM &amp; Location'!B:D, 2, FALSE)</f>
        <v>Caerfyrddin</v>
      </c>
      <c r="AE49" s="3" t="str">
        <f>IF('Master List'!AQ49="", VLOOKUP('Master List'!AP49, 'CWM &amp; Location'!B:D, 2, FALSE), CONCATENATE(VLOOKUP('Master List'!AP49, 'CWM &amp; Location'!B:D, 2, FALSE), " / ", VLOOKUP('Master List'!AQ49, 'CWM &amp; Location'!B:D, 2, FALSE)))</f>
        <v>Meddygaeth Frys / Uned Penderfyniadau Clinigol</v>
      </c>
      <c r="AF49" s="3" t="str">
        <f>IF('Programmes (ENG)'!AF49="Supervisor to be confirmed", 'CWM &amp; Location'!$C$216, 'Programmes (ENG)'!AF49)</f>
        <v>Goruchwyliwr I'w Gadarnhau</v>
      </c>
      <c r="AG49" s="3" t="str">
        <f>VLOOKUP('Programmes (ENG)'!AG49, 'CWM &amp; Location'!B:D, 2, FALSE)</f>
        <v>Ysbyty Cyffredinol Glangwili</v>
      </c>
      <c r="AH49" s="3" t="str">
        <f>VLOOKUP('Programmes (ENG)'!AH49, 'CWM &amp; Location'!B:D, 2, FALSE)</f>
        <v>Caerfyrddin</v>
      </c>
      <c r="AI49" s="3" t="str">
        <f>IF('Master List'!AW49="", VLOOKUP('Master List'!AV49, 'CWM &amp; Location'!B:D, 2, FALSE), CONCATENATE(VLOOKUP('Master List'!AV49, 'CWM &amp; Location'!B:D, 2, FALSE), " / ", VLOOKUP('Master List'!AW49, 'CWM &amp; Location'!B:D, 2, FALSE)))</f>
        <v>Pediatreg</v>
      </c>
      <c r="AJ49" s="3" t="str">
        <f>IF('Programmes (ENG)'!AJ49="Supervisor to be confirmed", 'CWM &amp; Location'!$C$216, 'Programmes (ENG)'!AJ49)</f>
        <v>Dr Swe Lynn</v>
      </c>
      <c r="AK49" s="5" t="str">
        <f>IF('Programmes (ENG)'!AK49="","",VLOOKUP('Programmes (ENG)'!AK49,'CWM &amp; Location'!B:D,2,FALSE))</f>
        <v/>
      </c>
      <c r="AL49" s="5" t="str">
        <f>IF('Programmes (ENG)'!AL49="", "", VLOOKUP('Programmes (ENG)'!AL49, 'CWM &amp; Location'!B:D, 2, FALSE))</f>
        <v/>
      </c>
      <c r="AM49" s="5" t="str">
        <f>IF('Programmes (ENG)'!AM49="","",VLOOKUP('Programmes (ENG)'!AM49,'CWM &amp; Location'!B:D,2,FALSE))</f>
        <v/>
      </c>
      <c r="AN49" s="5" t="str">
        <f>IF('Programmes (ENG)'!AN49="Supervisor to be confirmed", 'CWM &amp; Location'!$C$216, 'Programmes (ENG)'!AN49)</f>
        <v/>
      </c>
    </row>
    <row r="50" spans="1:40" ht="33.75" customHeight="1" x14ac:dyDescent="0.25">
      <c r="A50" s="3" t="str">
        <f>'Master List'!A50</f>
        <v>FP</v>
      </c>
      <c r="B50" s="3" t="str">
        <f>'Master List'!D50</f>
        <v>FP/7A2E/017a</v>
      </c>
      <c r="C50" s="3" t="str">
        <f>'Master List'!E50</f>
        <v>WAL/FP/017a</v>
      </c>
      <c r="D50" s="4">
        <f>'Programmes (ENG)'!D50</f>
        <v>1</v>
      </c>
      <c r="E50" s="9" t="str">
        <f>CONCATENATE("S1: ",J50,", ",N50,", ",R50,IF(V50="","",", "),IF(V50="","",V50),IF(V50="",""," ("),IF(V50="","",'Master List'!B50),IF(V50="","",")")," | S2: ",AA50,", ",AE50,", ",AI50,IF(AM50="","",", "),IF(AM50="","",AM50),IF(AM50="",""," ("),IF(AM50="","",'Master List'!C50),IF(AM50="","",")"))</f>
        <v>S1: Meddygaeth Gyffredinol (Mewnol) / Cardioleg, Meddygaeth Gyffredinol (Mewnol) / Meddygaeth Anadlol, Anestheteg / Meddygaeth Gofal Dwys | S2: Meddygaeth Frys / Uned Asesu Meddygol Acíwt, Llawdriniaeth Gyffredinol / Llawdriniaeth y Colon a'r Rhefr &amp; Llawdriniaeth Gastroberfeddol Uchaf, Meddygaeth Gyffredinol (Mewnol) / Meddygaeth Geriatreg</v>
      </c>
      <c r="F50" s="5" t="str">
        <f>VLOOKUP('Programmes (ENG)'!F50, 'CWM &amp; Location'!B:D, 2, FALSE)</f>
        <v>Bwrdd Iechyd Prifysgol Hywel Dda</v>
      </c>
      <c r="G50" s="5" t="str">
        <f>IF('Programmes (ENG)'!G50="Supervisor to be confirmed", "Goruchwyliwr I'w Gadarnhau", 'Programmes (ENG)'!G50)</f>
        <v>Dr Clive Weston</v>
      </c>
      <c r="H50" s="3" t="str">
        <f>VLOOKUP('Programmes (ENG)'!H50, 'CWM &amp; Location'!B:D, 2, FALSE)</f>
        <v>Ysbyty'r Tywysog Philip</v>
      </c>
      <c r="I50" s="3" t="str">
        <f>VLOOKUP('Programmes (ENG)'!I50, 'CWM &amp; Location'!B:D, 2, FALSE)</f>
        <v>Llanelli</v>
      </c>
      <c r="J50" s="3" t="str">
        <f>IF('Master List'!K50="", VLOOKUP('Master List'!J50, 'CWM &amp; Location'!B:D, 2, FALSE), CONCATENATE(VLOOKUP('Master List'!J50, 'CWM &amp; Location'!B:D, 2, FALSE), " / ", VLOOKUP('Master List'!K50, 'CWM &amp; Location'!B:D, 2, FALSE)))</f>
        <v>Meddygaeth Gyffredinol (Mewnol) / Cardioleg</v>
      </c>
      <c r="K50" s="3" t="str">
        <f>IF('Programmes (ENG)'!K50="Supervisor to be confirmed", "Goruchwyliwr I'w Gadarnhau", 'Programmes (ENG)'!K50)</f>
        <v>Dr Clive Weston</v>
      </c>
      <c r="L50" s="3" t="str">
        <f>VLOOKUP('Programmes (ENG)'!L50, 'CWM &amp; Location'!B:D, 2, FALSE)</f>
        <v>Ysbyty'r Tywysog Philip</v>
      </c>
      <c r="M50" s="3" t="str">
        <f>VLOOKUP('Programmes (ENG)'!M50, 'CWM &amp; Location'!B:D, 2, FALSE)</f>
        <v>Llanelli</v>
      </c>
      <c r="N50" s="3" t="str">
        <f>IF('Master List'!Q50="", VLOOKUP('Master List'!P50, 'CWM &amp; Location'!B:D, 2, FALSE), CONCATENATE(VLOOKUP('Master List'!P50, 'CWM &amp; Location'!B:D, 2, FALSE), " / ", VLOOKUP('Master List'!Q50, 'CWM &amp; Location'!B:D, 2, FALSE)))</f>
        <v>Meddygaeth Gyffredinol (Mewnol) / Meddygaeth Anadlol</v>
      </c>
      <c r="O50" s="3" t="str">
        <f>IF('Programmes (ENG)'!O50="Supervisor to be confirmed", "Goruchwyliwr I'w Gadarnhau", 'Programmes (ENG)'!O50)</f>
        <v>Dr Jonathan  Fisher-Black</v>
      </c>
      <c r="P50" s="3" t="str">
        <f>VLOOKUP('Programmes (ENG)'!P50, 'CWM &amp; Location'!B:D, 2, FALSE)</f>
        <v>Ysbyty'r Tywysog Philip (Ysbyty Cyffredinol Glangwili ar alwad)</v>
      </c>
      <c r="Q50" s="3" t="str">
        <f>VLOOKUP('Programmes (ENG)'!Q50, 'CWM &amp; Location'!B:D, 2, FALSE)</f>
        <v>Llanelli (Caerfyrddin)</v>
      </c>
      <c r="R50" s="3" t="str">
        <f>IF('Master List'!W50="", VLOOKUP('Master List'!V50, 'CWM &amp; Location'!B:D, 2, FALSE), CONCATENATE(VLOOKUP('Master List'!V50, 'CWM &amp; Location'!B:D, 2, FALSE), " / ", VLOOKUP('Master List'!W50, 'CWM &amp; Location'!B:D, 2, FALSE)))</f>
        <v>Anestheteg / Meddygaeth Gofal Dwys</v>
      </c>
      <c r="S50" s="3" t="str">
        <f>IF('Programmes (ENG)'!S50="Supervisor to be confirmed", "Goruchwyliwr I'w Gadarnhau", 'Programmes (ENG)'!S50)</f>
        <v>Dr Girish Tumkar Nagendra</v>
      </c>
      <c r="T50" s="5" t="str">
        <f>IF('Master List'!AA50="", "", VLOOKUP('Programmes (ENG)'!T50, 'CWM &amp; Location'!B:D, 2, FALSE))</f>
        <v/>
      </c>
      <c r="U50" s="5" t="str">
        <f>IF(T50="", "", VLOOKUP('Programmes (ENG)'!U50, 'CWM &amp; Location'!B:D, 2, FALSE))</f>
        <v/>
      </c>
      <c r="V50" s="5" t="str">
        <f>IF('Programmes (ENG)'!V50="", "", VLOOKUP('Programmes (ENG)'!V50, 'CWM &amp; Location'!B:D, 2, FALSE))</f>
        <v/>
      </c>
      <c r="W50" s="5" t="str">
        <f>IF('Programmes (ENG)'!W50="", "", IF('Programmes (ENG)'!W50="Supervisor to be confirmed", 'CWM &amp; Location'!$C$216, 'Programmes (ENG)'!W50))</f>
        <v/>
      </c>
      <c r="X50" s="5" t="str">
        <f>IF('Programmes (ENG)'!X50="Supervisor to be confirmed", "Goruchwyliwr I'w Gadarnhau", 'Programmes (ENG)'!X50)</f>
        <v>Mr Nigel Waghorne</v>
      </c>
      <c r="Y50" s="3" t="str">
        <f>VLOOKUP('Programmes (ENG)'!Y50, 'CWM &amp; Location'!B:D, 2, FALSE)</f>
        <v>Ysbyty Cyffredinol Glangwili</v>
      </c>
      <c r="Z50" s="3" t="str">
        <f>VLOOKUP('Programmes (ENG)'!Z50, 'CWM &amp; Location'!B:D, 2, FALSE)</f>
        <v>Caerfyrddin</v>
      </c>
      <c r="AA50" s="3" t="str">
        <f>IF('Master List'!AK50="", VLOOKUP('Master List'!AJ50, 'CWM &amp; Location'!B:D, 2, FALSE), CONCATENATE(VLOOKUP('Master List'!AJ50, 'CWM &amp; Location'!B:D, 2, FALSE), " / ", VLOOKUP('Master List'!AK50, 'CWM &amp; Location'!B:D, 2, FALSE)))</f>
        <v>Meddygaeth Frys / Uned Asesu Meddygol Acíwt</v>
      </c>
      <c r="AB50" s="3" t="str">
        <f>IF('Programmes (ENG)'!AB50="Supervisor to be confirmed", 'CWM &amp; Location'!$C$216, 'Programmes (ENG)'!AB50)</f>
        <v>Mr Nigel Waghorne</v>
      </c>
      <c r="AC50" s="3" t="str">
        <f>VLOOKUP('Programmes (ENG)'!AC50, 'CWM &amp; Location'!B:D, 2, FALSE)</f>
        <v>Ysbyty Cyffredinol Glangwili</v>
      </c>
      <c r="AD50" s="5" t="str">
        <f>VLOOKUP('Programmes (ENG)'!AD50, 'CWM &amp; Location'!B:D, 2, FALSE)</f>
        <v>Caerfyrddin</v>
      </c>
      <c r="AE50" s="3" t="str">
        <f>IF('Master List'!AQ50="", VLOOKUP('Master List'!AP50, 'CWM &amp; Location'!B:D, 2, FALSE), CONCATENATE(VLOOKUP('Master List'!AP50, 'CWM &amp; Location'!B:D, 2, FALSE), " / ", VLOOKUP('Master List'!AQ50, 'CWM &amp; Location'!B:D, 2, FALSE)))</f>
        <v>Llawdriniaeth Gyffredinol / Llawdriniaeth y Colon a'r Rhefr &amp; Llawdriniaeth Gastroberfeddol Uchaf</v>
      </c>
      <c r="AF50" s="3" t="str">
        <f>IF('Programmes (ENG)'!AF50="Supervisor to be confirmed", 'CWM &amp; Location'!$C$216, 'Programmes (ENG)'!AF50)</f>
        <v>Mr Ken Harries</v>
      </c>
      <c r="AG50" s="3" t="str">
        <f>VLOOKUP('Programmes (ENG)'!AG50, 'CWM &amp; Location'!B:D, 2, FALSE)</f>
        <v>Ysbyty Cyffredinol Glangwili</v>
      </c>
      <c r="AH50" s="3" t="str">
        <f>VLOOKUP('Programmes (ENG)'!AH50, 'CWM &amp; Location'!B:D, 2, FALSE)</f>
        <v>Caerfyrddin</v>
      </c>
      <c r="AI50" s="3" t="str">
        <f>IF('Master List'!AW50="", VLOOKUP('Master List'!AV50, 'CWM &amp; Location'!B:D, 2, FALSE), CONCATENATE(VLOOKUP('Master List'!AV50, 'CWM &amp; Location'!B:D, 2, FALSE), " / ", VLOOKUP('Master List'!AW50, 'CWM &amp; Location'!B:D, 2, FALSE)))</f>
        <v>Meddygaeth Gyffredinol (Mewnol) / Meddygaeth Geriatreg</v>
      </c>
      <c r="AJ50" s="3" t="str">
        <f>IF('Programmes (ENG)'!AJ50="Supervisor to be confirmed", 'CWM &amp; Location'!$C$216, 'Programmes (ENG)'!AJ50)</f>
        <v>Dr Abhaya Gupta</v>
      </c>
      <c r="AK50" s="5" t="str">
        <f>IF('Programmes (ENG)'!AK50="","",VLOOKUP('Programmes (ENG)'!AK50,'CWM &amp; Location'!B:D,2,FALSE))</f>
        <v/>
      </c>
      <c r="AL50" s="5" t="str">
        <f>IF('Programmes (ENG)'!AL50="", "", VLOOKUP('Programmes (ENG)'!AL50, 'CWM &amp; Location'!B:D, 2, FALSE))</f>
        <v/>
      </c>
      <c r="AM50" s="5" t="str">
        <f>IF('Programmes (ENG)'!AM50="","",VLOOKUP('Programmes (ENG)'!AM50,'CWM &amp; Location'!B:D,2,FALSE))</f>
        <v/>
      </c>
      <c r="AN50" s="5" t="str">
        <f>IF('Programmes (ENG)'!AN50="Supervisor to be confirmed", 'CWM &amp; Location'!$C$216, 'Programmes (ENG)'!AN50)</f>
        <v/>
      </c>
    </row>
    <row r="51" spans="1:40" ht="33.75" customHeight="1" x14ac:dyDescent="0.25">
      <c r="A51" s="3" t="str">
        <f>'Master List'!A51</f>
        <v>FP</v>
      </c>
      <c r="B51" s="3" t="str">
        <f>'Master List'!D51</f>
        <v>FP/7A2E/017b</v>
      </c>
      <c r="C51" s="3" t="str">
        <f>'Master List'!E51</f>
        <v>WAL/FP/017b</v>
      </c>
      <c r="D51" s="4">
        <f>'Programmes (ENG)'!D51</f>
        <v>1</v>
      </c>
      <c r="E51" s="9" t="str">
        <f>CONCATENATE("S1: ",J51,", ",N51,", ",R51,IF(V51="","",", "),IF(V51="","",V51),IF(V51="",""," ("),IF(V51="","",'Master List'!B51),IF(V51="","",")")," | S2: ",AA51,", ",AE51,", ",AI51,IF(AM51="","",", "),IF(AM51="","",AM51),IF(AM51="",""," ("),IF(AM51="","",'Master List'!C51),IF(AM51="","",")"))</f>
        <v>S1: Anestheteg / Meddygaeth Gofal Dwys, Meddygaeth Gyffredinol (Mewnol) / Cardioleg, Meddygaeth Gyffredinol (Mewnol) / Meddygaeth Anadlol | S2: Meddygaeth Gyffredinol (Mewnol) / Meddygaeth Geriatreg, Meddygaeth Frys / Uned Asesu Meddygol Acíwt, Llawdriniaeth Gyffredinol / Llawdriniaeth y Colon a'r Rhefr &amp; Llawdriniaeth Gastroberfeddol Uchaf</v>
      </c>
      <c r="F51" s="5" t="str">
        <f>VLOOKUP('Programmes (ENG)'!F51, 'CWM &amp; Location'!B:D, 2, FALSE)</f>
        <v>Bwrdd Iechyd Prifysgol Hywel Dda</v>
      </c>
      <c r="G51" s="5" t="str">
        <f>IF('Programmes (ENG)'!G51="Supervisor to be confirmed", "Goruchwyliwr I'w Gadarnhau", 'Programmes (ENG)'!G51)</f>
        <v>Dr Girish Tumkar Nagendra</v>
      </c>
      <c r="H51" s="3" t="str">
        <f>VLOOKUP('Programmes (ENG)'!H51, 'CWM &amp; Location'!B:D, 2, FALSE)</f>
        <v>Ysbyty'r Tywysog Philip (Ysbyty Cyffredinol Glangwili ar alwad)</v>
      </c>
      <c r="I51" s="3" t="str">
        <f>VLOOKUP('Programmes (ENG)'!I51, 'CWM &amp; Location'!B:D, 2, FALSE)</f>
        <v>Llanelli (Caerfyrddin)</v>
      </c>
      <c r="J51" s="3" t="str">
        <f>IF('Master List'!K51="", VLOOKUP('Master List'!J51, 'CWM &amp; Location'!B:D, 2, FALSE), CONCATENATE(VLOOKUP('Master List'!J51, 'CWM &amp; Location'!B:D, 2, FALSE), " / ", VLOOKUP('Master List'!K51, 'CWM &amp; Location'!B:D, 2, FALSE)))</f>
        <v>Anestheteg / Meddygaeth Gofal Dwys</v>
      </c>
      <c r="K51" s="3" t="str">
        <f>IF('Programmes (ENG)'!K51="Supervisor to be confirmed", "Goruchwyliwr I'w Gadarnhau", 'Programmes (ENG)'!K51)</f>
        <v>Dr Girish Tumkar Nagendra</v>
      </c>
      <c r="L51" s="3" t="str">
        <f>VLOOKUP('Programmes (ENG)'!L51, 'CWM &amp; Location'!B:D, 2, FALSE)</f>
        <v>Ysbyty'r Tywysog Philip</v>
      </c>
      <c r="M51" s="3" t="str">
        <f>VLOOKUP('Programmes (ENG)'!M51, 'CWM &amp; Location'!B:D, 2, FALSE)</f>
        <v>Llanelli</v>
      </c>
      <c r="N51" s="3" t="str">
        <f>IF('Master List'!Q51="", VLOOKUP('Master List'!P51, 'CWM &amp; Location'!B:D, 2, FALSE), CONCATENATE(VLOOKUP('Master List'!P51, 'CWM &amp; Location'!B:D, 2, FALSE), " / ", VLOOKUP('Master List'!Q51, 'CWM &amp; Location'!B:D, 2, FALSE)))</f>
        <v>Meddygaeth Gyffredinol (Mewnol) / Cardioleg</v>
      </c>
      <c r="O51" s="3" t="str">
        <f>IF('Programmes (ENG)'!O51="Supervisor to be confirmed", "Goruchwyliwr I'w Gadarnhau", 'Programmes (ENG)'!O51)</f>
        <v>Dr Clive Weston</v>
      </c>
      <c r="P51" s="3" t="str">
        <f>VLOOKUP('Programmes (ENG)'!P51, 'CWM &amp; Location'!B:D, 2, FALSE)</f>
        <v>Ysbyty'r Tywysog Philip</v>
      </c>
      <c r="Q51" s="3" t="str">
        <f>VLOOKUP('Programmes (ENG)'!Q51, 'CWM &amp; Location'!B:D, 2, FALSE)</f>
        <v>Llanelli</v>
      </c>
      <c r="R51" s="3" t="str">
        <f>IF('Master List'!W51="", VLOOKUP('Master List'!V51, 'CWM &amp; Location'!B:D, 2, FALSE), CONCATENATE(VLOOKUP('Master List'!V51, 'CWM &amp; Location'!B:D, 2, FALSE), " / ", VLOOKUP('Master List'!W51, 'CWM &amp; Location'!B:D, 2, FALSE)))</f>
        <v>Meddygaeth Gyffredinol (Mewnol) / Meddygaeth Anadlol</v>
      </c>
      <c r="S51" s="3" t="str">
        <f>IF('Programmes (ENG)'!S51="Supervisor to be confirmed", "Goruchwyliwr I'w Gadarnhau", 'Programmes (ENG)'!S51)</f>
        <v>Dr Jonathan Fisher-Black</v>
      </c>
      <c r="T51" s="5" t="str">
        <f>IF('Master List'!AA51="", "", VLOOKUP('Programmes (ENG)'!T51, 'CWM &amp; Location'!B:D, 2, FALSE))</f>
        <v/>
      </c>
      <c r="U51" s="5" t="str">
        <f>IF(T51="", "", VLOOKUP('Programmes (ENG)'!U51, 'CWM &amp; Location'!B:D, 2, FALSE))</f>
        <v/>
      </c>
      <c r="V51" s="5" t="str">
        <f>IF('Programmes (ENG)'!V51="", "", VLOOKUP('Programmes (ENG)'!V51, 'CWM &amp; Location'!B:D, 2, FALSE))</f>
        <v/>
      </c>
      <c r="W51" s="5" t="str">
        <f>IF('Programmes (ENG)'!W51="", "", IF('Programmes (ENG)'!W51="Supervisor to be confirmed", 'CWM &amp; Location'!$C$216, 'Programmes (ENG)'!W51))</f>
        <v/>
      </c>
      <c r="X51" s="5" t="str">
        <f>IF('Programmes (ENG)'!X51="Supervisor to be confirmed", "Goruchwyliwr I'w Gadarnhau", 'Programmes (ENG)'!X51)</f>
        <v>Dr Abhaya Gupta</v>
      </c>
      <c r="Y51" s="3" t="str">
        <f>VLOOKUP('Programmes (ENG)'!Y51, 'CWM &amp; Location'!B:D, 2, FALSE)</f>
        <v>Ysbyty Cyffredinol Glangwili</v>
      </c>
      <c r="Z51" s="3" t="str">
        <f>VLOOKUP('Programmes (ENG)'!Z51, 'CWM &amp; Location'!B:D, 2, FALSE)</f>
        <v>Caerfyrddin</v>
      </c>
      <c r="AA51" s="3" t="str">
        <f>IF('Master List'!AK51="", VLOOKUP('Master List'!AJ51, 'CWM &amp; Location'!B:D, 2, FALSE), CONCATENATE(VLOOKUP('Master List'!AJ51, 'CWM &amp; Location'!B:D, 2, FALSE), " / ", VLOOKUP('Master List'!AK51, 'CWM &amp; Location'!B:D, 2, FALSE)))</f>
        <v>Meddygaeth Gyffredinol (Mewnol) / Meddygaeth Geriatreg</v>
      </c>
      <c r="AB51" s="3" t="str">
        <f>IF('Programmes (ENG)'!AB51="Supervisor to be confirmed", 'CWM &amp; Location'!$C$216, 'Programmes (ENG)'!AB51)</f>
        <v>Dr Abhaya Gupta</v>
      </c>
      <c r="AC51" s="3" t="str">
        <f>VLOOKUP('Programmes (ENG)'!AC51, 'CWM &amp; Location'!B:D, 2, FALSE)</f>
        <v>Ysbyty Cyffredinol Glangwili</v>
      </c>
      <c r="AD51" s="5" t="str">
        <f>VLOOKUP('Programmes (ENG)'!AD51, 'CWM &amp; Location'!B:D, 2, FALSE)</f>
        <v>Caerfyrddin</v>
      </c>
      <c r="AE51" s="3" t="str">
        <f>IF('Master List'!AQ51="", VLOOKUP('Master List'!AP51, 'CWM &amp; Location'!B:D, 2, FALSE), CONCATENATE(VLOOKUP('Master List'!AP51, 'CWM &amp; Location'!B:D, 2, FALSE), " / ", VLOOKUP('Master List'!AQ51, 'CWM &amp; Location'!B:D, 2, FALSE)))</f>
        <v>Meddygaeth Frys / Uned Asesu Meddygol Acíwt</v>
      </c>
      <c r="AF51" s="3" t="str">
        <f>IF('Programmes (ENG)'!AF51="Supervisor to be confirmed", 'CWM &amp; Location'!$C$216, 'Programmes (ENG)'!AF51)</f>
        <v>Mr Nigel Waghorne</v>
      </c>
      <c r="AG51" s="3" t="str">
        <f>VLOOKUP('Programmes (ENG)'!AG51, 'CWM &amp; Location'!B:D, 2, FALSE)</f>
        <v>Ysbyty Cyffredinol Glangwili</v>
      </c>
      <c r="AH51" s="3" t="str">
        <f>VLOOKUP('Programmes (ENG)'!AH51, 'CWM &amp; Location'!B:D, 2, FALSE)</f>
        <v>Caerfyrddin</v>
      </c>
      <c r="AI51" s="3" t="str">
        <f>IF('Master List'!AW51="", VLOOKUP('Master List'!AV51, 'CWM &amp; Location'!B:D, 2, FALSE), CONCATENATE(VLOOKUP('Master List'!AV51, 'CWM &amp; Location'!B:D, 2, FALSE), " / ", VLOOKUP('Master List'!AW51, 'CWM &amp; Location'!B:D, 2, FALSE)))</f>
        <v>Llawdriniaeth Gyffredinol / Llawdriniaeth y Colon a'r Rhefr &amp; Llawdriniaeth Gastroberfeddol Uchaf</v>
      </c>
      <c r="AJ51" s="3" t="str">
        <f>IF('Programmes (ENG)'!AJ51="Supervisor to be confirmed", 'CWM &amp; Location'!$C$216, 'Programmes (ENG)'!AJ51)</f>
        <v>Mr Ken Harries</v>
      </c>
      <c r="AK51" s="5" t="str">
        <f>IF('Programmes (ENG)'!AK51="","",VLOOKUP('Programmes (ENG)'!AK51,'CWM &amp; Location'!B:D,2,FALSE))</f>
        <v/>
      </c>
      <c r="AL51" s="5" t="str">
        <f>IF('Programmes (ENG)'!AL51="", "", VLOOKUP('Programmes (ENG)'!AL51, 'CWM &amp; Location'!B:D, 2, FALSE))</f>
        <v/>
      </c>
      <c r="AM51" s="5" t="str">
        <f>IF('Programmes (ENG)'!AM51="","",VLOOKUP('Programmes (ENG)'!AM51,'CWM &amp; Location'!B:D,2,FALSE))</f>
        <v/>
      </c>
      <c r="AN51" s="5" t="str">
        <f>IF('Programmes (ENG)'!AN51="Supervisor to be confirmed", 'CWM &amp; Location'!$C$216, 'Programmes (ENG)'!AN51)</f>
        <v/>
      </c>
    </row>
    <row r="52" spans="1:40" ht="33.75" customHeight="1" x14ac:dyDescent="0.25">
      <c r="A52" s="3" t="str">
        <f>'Master List'!A52</f>
        <v>FP</v>
      </c>
      <c r="B52" s="3" t="str">
        <f>'Master List'!D52</f>
        <v>FP/7A2E/017c</v>
      </c>
      <c r="C52" s="3" t="str">
        <f>'Master List'!E52</f>
        <v>WAL/FP/017c</v>
      </c>
      <c r="D52" s="4">
        <f>'Programmes (ENG)'!D52</f>
        <v>1</v>
      </c>
      <c r="E52" s="9" t="str">
        <f>CONCATENATE("S1: ",J52,", ",N52,", ",R52,IF(V52="","",", "),IF(V52="","",V52),IF(V52="",""," ("),IF(V52="","",'Master List'!B52),IF(V52="","",")")," | S2: ",AA52,", ",AE52,", ",AI52,IF(AM52="","",", "),IF(AM52="","",AM52),IF(AM52="",""," ("),IF(AM52="","",'Master List'!C52),IF(AM52="","",")"))</f>
        <v>S1: Meddygaeth Gyffredinol (Mewnol) / Meddygaeth Anadlol, Anestheteg / Meddygaeth Gofal Dwys, Meddygaeth Gyffredinol (Mewnol) / Cardioleg | S2: Llawdriniaeth Gyffredinol / Llawdriniaeth y Colon a'r Rhefr &amp; Llawdriniaeth Gastroberfeddol Uchaf, Meddygaeth Gyffredinol (Mewnol) / Meddygaeth Geriatreg, Meddygaeth Frys / Uned Asesu Meddygol Acíwt</v>
      </c>
      <c r="F52" s="5" t="str">
        <f>VLOOKUP('Programmes (ENG)'!F52, 'CWM &amp; Location'!B:D, 2, FALSE)</f>
        <v>Bwrdd Iechyd Prifysgol Hywel Dda</v>
      </c>
      <c r="G52" s="5" t="str">
        <f>IF('Programmes (ENG)'!G52="Supervisor to be confirmed", "Goruchwyliwr I'w Gadarnhau", 'Programmes (ENG)'!G52)</f>
        <v>Dr Jonathan  Fisher-Black</v>
      </c>
      <c r="H52" s="3" t="str">
        <f>VLOOKUP('Programmes (ENG)'!H52, 'CWM &amp; Location'!B:D, 2, FALSE)</f>
        <v>Ysbyty'r Tywysog Philip</v>
      </c>
      <c r="I52" s="3" t="str">
        <f>VLOOKUP('Programmes (ENG)'!I52, 'CWM &amp; Location'!B:D, 2, FALSE)</f>
        <v>Llanelli</v>
      </c>
      <c r="J52" s="3" t="str">
        <f>IF('Master List'!K52="", VLOOKUP('Master List'!J52, 'CWM &amp; Location'!B:D, 2, FALSE), CONCATENATE(VLOOKUP('Master List'!J52, 'CWM &amp; Location'!B:D, 2, FALSE), " / ", VLOOKUP('Master List'!K52, 'CWM &amp; Location'!B:D, 2, FALSE)))</f>
        <v>Meddygaeth Gyffredinol (Mewnol) / Meddygaeth Anadlol</v>
      </c>
      <c r="K52" s="3" t="str">
        <f>IF('Programmes (ENG)'!K52="Supervisor to be confirmed", "Goruchwyliwr I'w Gadarnhau", 'Programmes (ENG)'!K52)</f>
        <v>Dr Jonathan  Fisher-Black</v>
      </c>
      <c r="L52" s="3" t="str">
        <f>VLOOKUP('Programmes (ENG)'!L52, 'CWM &amp; Location'!B:D, 2, FALSE)</f>
        <v>Ysbyty'r Tywysog Philip (Ysbyty Cyffredinol Glangwili ar alwad)</v>
      </c>
      <c r="M52" s="3" t="str">
        <f>VLOOKUP('Programmes (ENG)'!M52, 'CWM &amp; Location'!B:D, 2, FALSE)</f>
        <v>Llanelli (Caerfyrddin)</v>
      </c>
      <c r="N52" s="3" t="str">
        <f>IF('Master List'!Q52="", VLOOKUP('Master List'!P52, 'CWM &amp; Location'!B:D, 2, FALSE), CONCATENATE(VLOOKUP('Master List'!P52, 'CWM &amp; Location'!B:D, 2, FALSE), " / ", VLOOKUP('Master List'!Q52, 'CWM &amp; Location'!B:D, 2, FALSE)))</f>
        <v>Anestheteg / Meddygaeth Gofal Dwys</v>
      </c>
      <c r="O52" s="3" t="str">
        <f>IF('Programmes (ENG)'!O52="Supervisor to be confirmed", "Goruchwyliwr I'w Gadarnhau", 'Programmes (ENG)'!O52)</f>
        <v>Dr Girish Tumkar Nagendra</v>
      </c>
      <c r="P52" s="3" t="str">
        <f>VLOOKUP('Programmes (ENG)'!P52, 'CWM &amp; Location'!B:D, 2, FALSE)</f>
        <v>Ysbyty'r Tywysog Philip</v>
      </c>
      <c r="Q52" s="3" t="str">
        <f>VLOOKUP('Programmes (ENG)'!Q52, 'CWM &amp; Location'!B:D, 2, FALSE)</f>
        <v>Llanelli</v>
      </c>
      <c r="R52" s="3" t="str">
        <f>IF('Master List'!W52="", VLOOKUP('Master List'!V52, 'CWM &amp; Location'!B:D, 2, FALSE), CONCATENATE(VLOOKUP('Master List'!V52, 'CWM &amp; Location'!B:D, 2, FALSE), " / ", VLOOKUP('Master List'!W52, 'CWM &amp; Location'!B:D, 2, FALSE)))</f>
        <v>Meddygaeth Gyffredinol (Mewnol) / Cardioleg</v>
      </c>
      <c r="S52" s="3" t="str">
        <f>IF('Programmes (ENG)'!S52="Supervisor to be confirmed", "Goruchwyliwr I'w Gadarnhau", 'Programmes (ENG)'!S52)</f>
        <v>Dr Clive Weston</v>
      </c>
      <c r="T52" s="5" t="str">
        <f>IF('Master List'!AA52="", "", VLOOKUP('Programmes (ENG)'!T52, 'CWM &amp; Location'!B:D, 2, FALSE))</f>
        <v/>
      </c>
      <c r="U52" s="5" t="str">
        <f>IF(T52="", "", VLOOKUP('Programmes (ENG)'!U52, 'CWM &amp; Location'!B:D, 2, FALSE))</f>
        <v/>
      </c>
      <c r="V52" s="5" t="str">
        <f>IF('Programmes (ENG)'!V52="", "", VLOOKUP('Programmes (ENG)'!V52, 'CWM &amp; Location'!B:D, 2, FALSE))</f>
        <v/>
      </c>
      <c r="W52" s="5" t="str">
        <f>IF('Programmes (ENG)'!W52="", "", IF('Programmes (ENG)'!W52="Supervisor to be confirmed", 'CWM &amp; Location'!$C$216, 'Programmes (ENG)'!W52))</f>
        <v/>
      </c>
      <c r="X52" s="5" t="str">
        <f>IF('Programmes (ENG)'!X52="Supervisor to be confirmed", "Goruchwyliwr I'w Gadarnhau", 'Programmes (ENG)'!X52)</f>
        <v>Mr Ken Harries</v>
      </c>
      <c r="Y52" s="3" t="str">
        <f>VLOOKUP('Programmes (ENG)'!Y52, 'CWM &amp; Location'!B:D, 2, FALSE)</f>
        <v>Ysbyty Cyffredinol Glangwili</v>
      </c>
      <c r="Z52" s="3" t="str">
        <f>VLOOKUP('Programmes (ENG)'!Z52, 'CWM &amp; Location'!B:D, 2, FALSE)</f>
        <v>Caerfyrddin</v>
      </c>
      <c r="AA52" s="3" t="str">
        <f>IF('Master List'!AK52="", VLOOKUP('Master List'!AJ52, 'CWM &amp; Location'!B:D, 2, FALSE), CONCATENATE(VLOOKUP('Master List'!AJ52, 'CWM &amp; Location'!B:D, 2, FALSE), " / ", VLOOKUP('Master List'!AK52, 'CWM &amp; Location'!B:D, 2, FALSE)))</f>
        <v>Llawdriniaeth Gyffredinol / Llawdriniaeth y Colon a'r Rhefr &amp; Llawdriniaeth Gastroberfeddol Uchaf</v>
      </c>
      <c r="AB52" s="3" t="str">
        <f>IF('Programmes (ENG)'!AB52="Supervisor to be confirmed", 'CWM &amp; Location'!$C$216, 'Programmes (ENG)'!AB52)</f>
        <v>Mr Ken Harries</v>
      </c>
      <c r="AC52" s="3" t="str">
        <f>VLOOKUP('Programmes (ENG)'!AC52, 'CWM &amp; Location'!B:D, 2, FALSE)</f>
        <v>Ysbyty Cyffredinol Glangwili</v>
      </c>
      <c r="AD52" s="5" t="str">
        <f>VLOOKUP('Programmes (ENG)'!AD52, 'CWM &amp; Location'!B:D, 2, FALSE)</f>
        <v>Caerfyrddin</v>
      </c>
      <c r="AE52" s="3" t="str">
        <f>IF('Master List'!AQ52="", VLOOKUP('Master List'!AP52, 'CWM &amp; Location'!B:D, 2, FALSE), CONCATENATE(VLOOKUP('Master List'!AP52, 'CWM &amp; Location'!B:D, 2, FALSE), " / ", VLOOKUP('Master List'!AQ52, 'CWM &amp; Location'!B:D, 2, FALSE)))</f>
        <v>Meddygaeth Gyffredinol (Mewnol) / Meddygaeth Geriatreg</v>
      </c>
      <c r="AF52" s="3" t="str">
        <f>IF('Programmes (ENG)'!AF52="Supervisor to be confirmed", 'CWM &amp; Location'!$C$216, 'Programmes (ENG)'!AF52)</f>
        <v>Dr Abhaya Gupta</v>
      </c>
      <c r="AG52" s="3" t="str">
        <f>VLOOKUP('Programmes (ENG)'!AG52, 'CWM &amp; Location'!B:D, 2, FALSE)</f>
        <v>Ysbyty Cyffredinol Glangwili</v>
      </c>
      <c r="AH52" s="3" t="str">
        <f>VLOOKUP('Programmes (ENG)'!AH52, 'CWM &amp; Location'!B:D, 2, FALSE)</f>
        <v>Caerfyrddin</v>
      </c>
      <c r="AI52" s="3" t="str">
        <f>IF('Master List'!AW52="", VLOOKUP('Master List'!AV52, 'CWM &amp; Location'!B:D, 2, FALSE), CONCATENATE(VLOOKUP('Master List'!AV52, 'CWM &amp; Location'!B:D, 2, FALSE), " / ", VLOOKUP('Master List'!AW52, 'CWM &amp; Location'!B:D, 2, FALSE)))</f>
        <v>Meddygaeth Frys / Uned Asesu Meddygol Acíwt</v>
      </c>
      <c r="AJ52" s="3" t="str">
        <f>IF('Programmes (ENG)'!AJ52="Supervisor to be confirmed", 'CWM &amp; Location'!$C$216, 'Programmes (ENG)'!AJ52)</f>
        <v>Mr Nigel Waghorne</v>
      </c>
      <c r="AK52" s="5" t="str">
        <f>IF('Programmes (ENG)'!AK52="","",VLOOKUP('Programmes (ENG)'!AK52,'CWM &amp; Location'!B:D,2,FALSE))</f>
        <v/>
      </c>
      <c r="AL52" s="5" t="str">
        <f>IF('Programmes (ENG)'!AL52="", "", VLOOKUP('Programmes (ENG)'!AL52, 'CWM &amp; Location'!B:D, 2, FALSE))</f>
        <v/>
      </c>
      <c r="AM52" s="5" t="str">
        <f>IF('Programmes (ENG)'!AM52="","",VLOOKUP('Programmes (ENG)'!AM52,'CWM &amp; Location'!B:D,2,FALSE))</f>
        <v/>
      </c>
      <c r="AN52" s="5" t="str">
        <f>IF('Programmes (ENG)'!AN52="Supervisor to be confirmed", 'CWM &amp; Location'!$C$216, 'Programmes (ENG)'!AN52)</f>
        <v/>
      </c>
    </row>
    <row r="53" spans="1:40" ht="33.75" customHeight="1" x14ac:dyDescent="0.25">
      <c r="A53" s="3" t="str">
        <f>'Master List'!A53</f>
        <v>FP</v>
      </c>
      <c r="B53" s="3" t="str">
        <f>'Master List'!D53</f>
        <v>FP/7A2E/018a</v>
      </c>
      <c r="C53" s="3" t="str">
        <f>'Master List'!E53</f>
        <v>WAL/FP/018a</v>
      </c>
      <c r="D53" s="4">
        <f>'Programmes (ENG)'!D53</f>
        <v>1</v>
      </c>
      <c r="E53" s="9" t="str">
        <f>CONCATENATE("S1: ",J53,", ",N53,", ",R53,IF(V53="","",", "),IF(V53="","",V53),IF(V53="",""," ("),IF(V53="","",'Master List'!B53),IF(V53="","",")")," | S2: ",AA53,", ",AE53,", ",AI53,IF(AM53="","",", "),IF(AM53="","",AM53),IF(AM53="",""," ("),IF(AM53="","",'Master List'!C53),IF(AM53="","",")"))</f>
        <v>S1: Meddygaeth Gyffredinol (Mewnol) / Meddygaeth Adsefydlu, Hematoleg / Oncoleg Glinigol, Meddygaeth Frys | S2: Meddygaeth Gyffredinol (Mewnol) / Gastroenteroleg, Obstetreg a Gynaecoleg, Clust, Trwyn a Gwddf</v>
      </c>
      <c r="F53" s="5" t="str">
        <f>VLOOKUP('Programmes (ENG)'!F53, 'CWM &amp; Location'!B:D, 2, FALSE)</f>
        <v>Bwrdd Iechyd Prifysgol Hywel Dda</v>
      </c>
      <c r="G53" s="5" t="str">
        <f>IF('Programmes (ENG)'!G53="Supervisor to be confirmed", "Goruchwyliwr I'w Gadarnhau", 'Programmes (ENG)'!G53)</f>
        <v>Dr Granville Morris</v>
      </c>
      <c r="H53" s="3" t="str">
        <f>VLOOKUP('Programmes (ENG)'!H53, 'CWM &amp; Location'!B:D, 2, FALSE)</f>
        <v>Ysbyty'r Tywysog Philip</v>
      </c>
      <c r="I53" s="3" t="str">
        <f>VLOOKUP('Programmes (ENG)'!I53, 'CWM &amp; Location'!B:D, 2, FALSE)</f>
        <v>Llanelli</v>
      </c>
      <c r="J53" s="3" t="str">
        <f>IF('Master List'!K53="", VLOOKUP('Master List'!J53, 'CWM &amp; Location'!B:D, 2, FALSE), CONCATENATE(VLOOKUP('Master List'!J53, 'CWM &amp; Location'!B:D, 2, FALSE), " / ", VLOOKUP('Master List'!K53, 'CWM &amp; Location'!B:D, 2, FALSE)))</f>
        <v>Meddygaeth Gyffredinol (Mewnol) / Meddygaeth Adsefydlu</v>
      </c>
      <c r="K53" s="3" t="str">
        <f>IF('Programmes (ENG)'!K53="Supervisor to be confirmed", "Goruchwyliwr I'w Gadarnhau", 'Programmes (ENG)'!K53)</f>
        <v>Dr Granville Morris</v>
      </c>
      <c r="L53" s="3" t="str">
        <f>VLOOKUP('Programmes (ENG)'!L53, 'CWM &amp; Location'!B:D, 2, FALSE)</f>
        <v>Ysbyty Cyffredinol Glangwili</v>
      </c>
      <c r="M53" s="3" t="str">
        <f>VLOOKUP('Programmes (ENG)'!M53, 'CWM &amp; Location'!B:D, 2, FALSE)</f>
        <v>Caerfyrddin</v>
      </c>
      <c r="N53" s="3" t="str">
        <f>IF('Master List'!Q53="", VLOOKUP('Master List'!P53, 'CWM &amp; Location'!B:D, 2, FALSE), CONCATENATE(VLOOKUP('Master List'!P53, 'CWM &amp; Location'!B:D, 2, FALSE), " / ", VLOOKUP('Master List'!Q53, 'CWM &amp; Location'!B:D, 2, FALSE)))</f>
        <v>Hematoleg / Oncoleg Glinigol</v>
      </c>
      <c r="O53" s="3" t="str">
        <f>IF('Programmes (ENG)'!O53="Supervisor to be confirmed", "Goruchwyliwr I'w Gadarnhau", 'Programmes (ENG)'!O53)</f>
        <v>Dr Saran Nicholas</v>
      </c>
      <c r="P53" s="3" t="str">
        <f>VLOOKUP('Programmes (ENG)'!P53, 'CWM &amp; Location'!B:D, 2, FALSE)</f>
        <v>Ysbyty Cyffredinol Glangwili</v>
      </c>
      <c r="Q53" s="3" t="str">
        <f>VLOOKUP('Programmes (ENG)'!Q53, 'CWM &amp; Location'!B:D, 2, FALSE)</f>
        <v>Caerfyrddin</v>
      </c>
      <c r="R53" s="3" t="str">
        <f>IF('Master List'!W53="", VLOOKUP('Master List'!V53, 'CWM &amp; Location'!B:D, 2, FALSE), CONCATENATE(VLOOKUP('Master List'!V53, 'CWM &amp; Location'!B:D, 2, FALSE), " / ", VLOOKUP('Master List'!W53, 'CWM &amp; Location'!B:D, 2, FALSE)))</f>
        <v>Meddygaeth Frys</v>
      </c>
      <c r="S53" s="3" t="str">
        <f>IF('Programmes (ENG)'!S53="Supervisor to be confirmed", "Goruchwyliwr I'w Gadarnhau", 'Programmes (ENG)'!S53)</f>
        <v>Dr Laksham Nangalia</v>
      </c>
      <c r="T53" s="5" t="str">
        <f>IF('Master List'!AA53="", "", VLOOKUP('Programmes (ENG)'!T53, 'CWM &amp; Location'!B:D, 2, FALSE))</f>
        <v/>
      </c>
      <c r="U53" s="5" t="str">
        <f>IF(T53="", "", VLOOKUP('Programmes (ENG)'!U53, 'CWM &amp; Location'!B:D, 2, FALSE))</f>
        <v/>
      </c>
      <c r="V53" s="5" t="str">
        <f>IF('Programmes (ENG)'!V53="", "", VLOOKUP('Programmes (ENG)'!V53, 'CWM &amp; Location'!B:D, 2, FALSE))</f>
        <v/>
      </c>
      <c r="W53" s="5" t="str">
        <f>IF('Programmes (ENG)'!W53="", "", IF('Programmes (ENG)'!W53="Supervisor to be confirmed", 'CWM &amp; Location'!$C$216, 'Programmes (ENG)'!W53))</f>
        <v/>
      </c>
      <c r="X53" s="5" t="str">
        <f>IF('Programmes (ENG)'!X53="Supervisor to be confirmed", "Goruchwyliwr I'w Gadarnhau", 'Programmes (ENG)'!X53)</f>
        <v>Dr Ian Rees</v>
      </c>
      <c r="Y53" s="3" t="str">
        <f>VLOOKUP('Programmes (ENG)'!Y53, 'CWM &amp; Location'!B:D, 2, FALSE)</f>
        <v>Ysbyty'r Tywysog Philip</v>
      </c>
      <c r="Z53" s="3" t="str">
        <f>VLOOKUP('Programmes (ENG)'!Z53, 'CWM &amp; Location'!B:D, 2, FALSE)</f>
        <v>Llanelli</v>
      </c>
      <c r="AA53" s="3" t="str">
        <f>IF('Master List'!AK53="", VLOOKUP('Master List'!AJ53, 'CWM &amp; Location'!B:D, 2, FALSE), CONCATENATE(VLOOKUP('Master List'!AJ53, 'CWM &amp; Location'!B:D, 2, FALSE), " / ", VLOOKUP('Master List'!AK53, 'CWM &amp; Location'!B:D, 2, FALSE)))</f>
        <v>Meddygaeth Gyffredinol (Mewnol) / Gastroenteroleg</v>
      </c>
      <c r="AB53" s="3" t="str">
        <f>IF('Programmes (ENG)'!AB53="Supervisor to be confirmed", 'CWM &amp; Location'!$C$216, 'Programmes (ENG)'!AB53)</f>
        <v>Dr Ian Rees</v>
      </c>
      <c r="AC53" s="3" t="str">
        <f>VLOOKUP('Programmes (ENG)'!AC53, 'CWM &amp; Location'!B:D, 2, FALSE)</f>
        <v>Ysbyty Cyffredinol Glangwili</v>
      </c>
      <c r="AD53" s="5" t="str">
        <f>VLOOKUP('Programmes (ENG)'!AD53, 'CWM &amp; Location'!B:D, 2, FALSE)</f>
        <v>Caerfyrddin</v>
      </c>
      <c r="AE53" s="3" t="str">
        <f>IF('Master List'!AQ53="", VLOOKUP('Master List'!AP53, 'CWM &amp; Location'!B:D, 2, FALSE), CONCATENATE(VLOOKUP('Master List'!AP53, 'CWM &amp; Location'!B:D, 2, FALSE), " / ", VLOOKUP('Master List'!AQ53, 'CWM &amp; Location'!B:D, 2, FALSE)))</f>
        <v>Obstetreg a Gynaecoleg</v>
      </c>
      <c r="AF53" s="3" t="str">
        <f>IF('Programmes (ENG)'!AF53="Supervisor to be confirmed", 'CWM &amp; Location'!$C$216, 'Programmes (ENG)'!AF53)</f>
        <v>Dr Islam Abdelrahman</v>
      </c>
      <c r="AG53" s="3" t="str">
        <f>VLOOKUP('Programmes (ENG)'!AG53, 'CWM &amp; Location'!B:D, 2, FALSE)</f>
        <v>Ysbyty Cyffredinol Glangwili</v>
      </c>
      <c r="AH53" s="3" t="str">
        <f>VLOOKUP('Programmes (ENG)'!AH53, 'CWM &amp; Location'!B:D, 2, FALSE)</f>
        <v>Caerfyrddin</v>
      </c>
      <c r="AI53" s="3" t="str">
        <f>IF('Master List'!AW53="", VLOOKUP('Master List'!AV53, 'CWM &amp; Location'!B:D, 2, FALSE), CONCATENATE(VLOOKUP('Master List'!AV53, 'CWM &amp; Location'!B:D, 2, FALSE), " / ", VLOOKUP('Master List'!AW53, 'CWM &amp; Location'!B:D, 2, FALSE)))</f>
        <v>Clust, Trwyn a Gwddf</v>
      </c>
      <c r="AJ53" s="3" t="str">
        <f>IF('Programmes (ENG)'!AJ53="Supervisor to be confirmed", 'CWM &amp; Location'!$C$216, 'Programmes (ENG)'!AJ53)</f>
        <v>Mr Antony Howarth</v>
      </c>
      <c r="AK53" s="5" t="str">
        <f>IF('Programmes (ENG)'!AK53="","",VLOOKUP('Programmes (ENG)'!AK53,'CWM &amp; Location'!B:D,2,FALSE))</f>
        <v/>
      </c>
      <c r="AL53" s="5" t="str">
        <f>IF('Programmes (ENG)'!AL53="", "", VLOOKUP('Programmes (ENG)'!AL53, 'CWM &amp; Location'!B:D, 2, FALSE))</f>
        <v/>
      </c>
      <c r="AM53" s="5" t="str">
        <f>IF('Programmes (ENG)'!AM53="","",VLOOKUP('Programmes (ENG)'!AM53,'CWM &amp; Location'!B:D,2,FALSE))</f>
        <v/>
      </c>
      <c r="AN53" s="5" t="str">
        <f>IF('Programmes (ENG)'!AN53="Supervisor to be confirmed", 'CWM &amp; Location'!$C$216, 'Programmes (ENG)'!AN53)</f>
        <v/>
      </c>
    </row>
    <row r="54" spans="1:40" ht="33.75" customHeight="1" x14ac:dyDescent="0.25">
      <c r="A54" s="3" t="str">
        <f>'Master List'!A54</f>
        <v>FP</v>
      </c>
      <c r="B54" s="3" t="str">
        <f>'Master List'!D54</f>
        <v>FP/7A2E/018b</v>
      </c>
      <c r="C54" s="3" t="str">
        <f>'Master List'!E54</f>
        <v>WAL/FP/018b</v>
      </c>
      <c r="D54" s="4">
        <f>'Programmes (ENG)'!D54</f>
        <v>1</v>
      </c>
      <c r="E54" s="9" t="str">
        <f>CONCATENATE("S1: ",J54,", ",N54,", ",R54,IF(V54="","",", "),IF(V54="","",V54),IF(V54="",""," ("),IF(V54="","",'Master List'!B54),IF(V54="","",")")," | S2: ",AA54,", ",AE54,", ",AI54,IF(AM54="","",", "),IF(AM54="","",AM54),IF(AM54="",""," ("),IF(AM54="","",'Master List'!C54),IF(AM54="","",")"))</f>
        <v>S1: Meddygaeth Frys, Meddygaeth Gyffredinol (Mewnol) / Meddygaeth Adsefydlu, Hematoleg / Oncoleg Glinigol | S2: Clust, Trwyn a Gwddf, Meddygaeth Gyffredinol (Mewnol) / Gastroenteroleg, Obstetreg a Gynaecoleg</v>
      </c>
      <c r="F54" s="5" t="str">
        <f>VLOOKUP('Programmes (ENG)'!F54, 'CWM &amp; Location'!B:D, 2, FALSE)</f>
        <v>Bwrdd Iechyd Prifysgol Hywel Dda</v>
      </c>
      <c r="G54" s="5" t="str">
        <f>IF('Programmes (ENG)'!G54="Supervisor to be confirmed", "Goruchwyliwr I'w Gadarnhau", 'Programmes (ENG)'!G54)</f>
        <v>Dr Laksham Nangalia</v>
      </c>
      <c r="H54" s="3" t="str">
        <f>VLOOKUP('Programmes (ENG)'!H54, 'CWM &amp; Location'!B:D, 2, FALSE)</f>
        <v>Ysbyty Cyffredinol Glangwili</v>
      </c>
      <c r="I54" s="3" t="str">
        <f>VLOOKUP('Programmes (ENG)'!I54, 'CWM &amp; Location'!B:D, 2, FALSE)</f>
        <v>Caerfyrddin</v>
      </c>
      <c r="J54" s="3" t="str">
        <f>IF('Master List'!K54="", VLOOKUP('Master List'!J54, 'CWM &amp; Location'!B:D, 2, FALSE), CONCATENATE(VLOOKUP('Master List'!J54, 'CWM &amp; Location'!B:D, 2, FALSE), " / ", VLOOKUP('Master List'!K54, 'CWM &amp; Location'!B:D, 2, FALSE)))</f>
        <v>Meddygaeth Frys</v>
      </c>
      <c r="K54" s="3" t="str">
        <f>IF('Programmes (ENG)'!K54="Supervisor to be confirmed", "Goruchwyliwr I'w Gadarnhau", 'Programmes (ENG)'!K54)</f>
        <v>Dr Laksham Nangalia</v>
      </c>
      <c r="L54" s="3" t="str">
        <f>VLOOKUP('Programmes (ENG)'!L54, 'CWM &amp; Location'!B:D, 2, FALSE)</f>
        <v>Ysbyty'r Tywysog Philip</v>
      </c>
      <c r="M54" s="3" t="str">
        <f>VLOOKUP('Programmes (ENG)'!M54, 'CWM &amp; Location'!B:D, 2, FALSE)</f>
        <v>Llanelli</v>
      </c>
      <c r="N54" s="3" t="str">
        <f>IF('Master List'!Q54="", VLOOKUP('Master List'!P54, 'CWM &amp; Location'!B:D, 2, FALSE), CONCATENATE(VLOOKUP('Master List'!P54, 'CWM &amp; Location'!B:D, 2, FALSE), " / ", VLOOKUP('Master List'!Q54, 'CWM &amp; Location'!B:D, 2, FALSE)))</f>
        <v>Meddygaeth Gyffredinol (Mewnol) / Meddygaeth Adsefydlu</v>
      </c>
      <c r="O54" s="3" t="str">
        <f>IF('Programmes (ENG)'!O54="Supervisor to be confirmed", "Goruchwyliwr I'w Gadarnhau", 'Programmes (ENG)'!O54)</f>
        <v>Dr Granville Morris</v>
      </c>
      <c r="P54" s="3" t="str">
        <f>VLOOKUP('Programmes (ENG)'!P54, 'CWM &amp; Location'!B:D, 2, FALSE)</f>
        <v>Ysbyty Cyffredinol Glangwili</v>
      </c>
      <c r="Q54" s="3" t="str">
        <f>VLOOKUP('Programmes (ENG)'!Q54, 'CWM &amp; Location'!B:D, 2, FALSE)</f>
        <v>Caerfyrddin</v>
      </c>
      <c r="R54" s="3" t="str">
        <f>IF('Master List'!W54="", VLOOKUP('Master List'!V54, 'CWM &amp; Location'!B:D, 2, FALSE), CONCATENATE(VLOOKUP('Master List'!V54, 'CWM &amp; Location'!B:D, 2, FALSE), " / ", VLOOKUP('Master List'!W54, 'CWM &amp; Location'!B:D, 2, FALSE)))</f>
        <v>Hematoleg / Oncoleg Glinigol</v>
      </c>
      <c r="S54" s="3" t="str">
        <f>IF('Programmes (ENG)'!S54="Supervisor to be confirmed", "Goruchwyliwr I'w Gadarnhau", 'Programmes (ENG)'!S54)</f>
        <v>Dr Saran Nicholas</v>
      </c>
      <c r="T54" s="5" t="str">
        <f>IF('Master List'!AA54="", "", VLOOKUP('Programmes (ENG)'!T54, 'CWM &amp; Location'!B:D, 2, FALSE))</f>
        <v/>
      </c>
      <c r="U54" s="5" t="str">
        <f>IF(T54="", "", VLOOKUP('Programmes (ENG)'!U54, 'CWM &amp; Location'!B:D, 2, FALSE))</f>
        <v/>
      </c>
      <c r="V54" s="5" t="str">
        <f>IF('Programmes (ENG)'!V54="", "", VLOOKUP('Programmes (ENG)'!V54, 'CWM &amp; Location'!B:D, 2, FALSE))</f>
        <v/>
      </c>
      <c r="W54" s="5" t="str">
        <f>IF('Programmes (ENG)'!W54="", "", IF('Programmes (ENG)'!W54="Supervisor to be confirmed", 'CWM &amp; Location'!$C$216, 'Programmes (ENG)'!W54))</f>
        <v/>
      </c>
      <c r="X54" s="5" t="str">
        <f>IF('Programmes (ENG)'!X54="Supervisor to be confirmed", "Goruchwyliwr I'w Gadarnhau", 'Programmes (ENG)'!X54)</f>
        <v>Mr Antony Howarth</v>
      </c>
      <c r="Y54" s="3" t="str">
        <f>VLOOKUP('Programmes (ENG)'!Y54, 'CWM &amp; Location'!B:D, 2, FALSE)</f>
        <v>Ysbyty Cyffredinol Glangwili</v>
      </c>
      <c r="Z54" s="3" t="str">
        <f>VLOOKUP('Programmes (ENG)'!Z54, 'CWM &amp; Location'!B:D, 2, FALSE)</f>
        <v>Caerfyrddin</v>
      </c>
      <c r="AA54" s="3" t="str">
        <f>IF('Master List'!AK54="", VLOOKUP('Master List'!AJ54, 'CWM &amp; Location'!B:D, 2, FALSE), CONCATENATE(VLOOKUP('Master List'!AJ54, 'CWM &amp; Location'!B:D, 2, FALSE), " / ", VLOOKUP('Master List'!AK54, 'CWM &amp; Location'!B:D, 2, FALSE)))</f>
        <v>Clust, Trwyn a Gwddf</v>
      </c>
      <c r="AB54" s="3" t="str">
        <f>IF('Programmes (ENG)'!AB54="Supervisor to be confirmed", 'CWM &amp; Location'!$C$216, 'Programmes (ENG)'!AB54)</f>
        <v>Mr Antony Howarth</v>
      </c>
      <c r="AC54" s="3" t="str">
        <f>VLOOKUP('Programmes (ENG)'!AC54, 'CWM &amp; Location'!B:D, 2, FALSE)</f>
        <v>Ysbyty'r Tywysog Philip</v>
      </c>
      <c r="AD54" s="5" t="str">
        <f>VLOOKUP('Programmes (ENG)'!AD54, 'CWM &amp; Location'!B:D, 2, FALSE)</f>
        <v>Llanelli</v>
      </c>
      <c r="AE54" s="3" t="str">
        <f>IF('Master List'!AQ54="", VLOOKUP('Master List'!AP54, 'CWM &amp; Location'!B:D, 2, FALSE), CONCATENATE(VLOOKUP('Master List'!AP54, 'CWM &amp; Location'!B:D, 2, FALSE), " / ", VLOOKUP('Master List'!AQ54, 'CWM &amp; Location'!B:D, 2, FALSE)))</f>
        <v>Meddygaeth Gyffredinol (Mewnol) / Gastroenteroleg</v>
      </c>
      <c r="AF54" s="3" t="str">
        <f>IF('Programmes (ENG)'!AF54="Supervisor to be confirmed", 'CWM &amp; Location'!$C$216, 'Programmes (ENG)'!AF54)</f>
        <v>Dr Ian Rees</v>
      </c>
      <c r="AG54" s="3" t="str">
        <f>VLOOKUP('Programmes (ENG)'!AG54, 'CWM &amp; Location'!B:D, 2, FALSE)</f>
        <v>Ysbyty Cyffredinol Glangwili</v>
      </c>
      <c r="AH54" s="3" t="str">
        <f>VLOOKUP('Programmes (ENG)'!AH54, 'CWM &amp; Location'!B:D, 2, FALSE)</f>
        <v>Caerfyrddin</v>
      </c>
      <c r="AI54" s="3" t="str">
        <f>IF('Master List'!AW54="", VLOOKUP('Master List'!AV54, 'CWM &amp; Location'!B:D, 2, FALSE), CONCATENATE(VLOOKUP('Master List'!AV54, 'CWM &amp; Location'!B:D, 2, FALSE), " / ", VLOOKUP('Master List'!AW54, 'CWM &amp; Location'!B:D, 2, FALSE)))</f>
        <v>Obstetreg a Gynaecoleg</v>
      </c>
      <c r="AJ54" s="3" t="str">
        <f>IF('Programmes (ENG)'!AJ54="Supervisor to be confirmed", 'CWM &amp; Location'!$C$216, 'Programmes (ENG)'!AJ54)</f>
        <v>Dr Islam Abdelrahman</v>
      </c>
      <c r="AK54" s="5" t="str">
        <f>IF('Programmes (ENG)'!AK54="","",VLOOKUP('Programmes (ENG)'!AK54,'CWM &amp; Location'!B:D,2,FALSE))</f>
        <v/>
      </c>
      <c r="AL54" s="5" t="str">
        <f>IF('Programmes (ENG)'!AL54="", "", VLOOKUP('Programmes (ENG)'!AL54, 'CWM &amp; Location'!B:D, 2, FALSE))</f>
        <v/>
      </c>
      <c r="AM54" s="5" t="str">
        <f>IF('Programmes (ENG)'!AM54="","",VLOOKUP('Programmes (ENG)'!AM54,'CWM &amp; Location'!B:D,2,FALSE))</f>
        <v/>
      </c>
      <c r="AN54" s="5" t="str">
        <f>IF('Programmes (ENG)'!AN54="Supervisor to be confirmed", 'CWM &amp; Location'!$C$216, 'Programmes (ENG)'!AN54)</f>
        <v/>
      </c>
    </row>
    <row r="55" spans="1:40" ht="33.75" customHeight="1" x14ac:dyDescent="0.25">
      <c r="A55" s="3" t="str">
        <f>'Master List'!A55</f>
        <v>FP</v>
      </c>
      <c r="B55" s="3" t="str">
        <f>'Master List'!D55</f>
        <v>FP/7A2E/018c</v>
      </c>
      <c r="C55" s="3" t="str">
        <f>'Master List'!E55</f>
        <v>WAL/FP/018c</v>
      </c>
      <c r="D55" s="4">
        <f>'Programmes (ENG)'!D55</f>
        <v>1</v>
      </c>
      <c r="E55" s="9" t="str">
        <f>CONCATENATE("S1: ",J55,", ",N55,", ",R55,IF(V55="","",", "),IF(V55="","",V55),IF(V55="",""," ("),IF(V55="","",'Master List'!B55),IF(V55="","",")")," | S2: ",AA55,", ",AE55,", ",AI55,IF(AM55="","",", "),IF(AM55="","",AM55),IF(AM55="",""," ("),IF(AM55="","",'Master List'!C55),IF(AM55="","",")"))</f>
        <v>S1: Hematoleg / Oncoleg Glinigol, Meddygaeth Frys, Meddygaeth Gyffredinol (Mewnol) / Meddygaeth Adsefydlu | S2: Obstetreg a Gynaecoleg, Clust, Trwyn a Gwddf, Meddygaeth Gyffredinol (Mewnol) / Gastroenteroleg</v>
      </c>
      <c r="F55" s="5" t="str">
        <f>VLOOKUP('Programmes (ENG)'!F55, 'CWM &amp; Location'!B:D, 2, FALSE)</f>
        <v>Bwrdd Iechyd Prifysgol Hywel Dda</v>
      </c>
      <c r="G55" s="5" t="str">
        <f>IF('Programmes (ENG)'!G55="Supervisor to be confirmed", "Goruchwyliwr I'w Gadarnhau", 'Programmes (ENG)'!G55)</f>
        <v>Dr Saran Nicholas</v>
      </c>
      <c r="H55" s="3" t="str">
        <f>VLOOKUP('Programmes (ENG)'!H55, 'CWM &amp; Location'!B:D, 2, FALSE)</f>
        <v>Ysbyty Cyffredinol Glangwili</v>
      </c>
      <c r="I55" s="3" t="str">
        <f>VLOOKUP('Programmes (ENG)'!I55, 'CWM &amp; Location'!B:D, 2, FALSE)</f>
        <v>Caerfyrddin</v>
      </c>
      <c r="J55" s="3" t="str">
        <f>IF('Master List'!K55="", VLOOKUP('Master List'!J55, 'CWM &amp; Location'!B:D, 2, FALSE), CONCATENATE(VLOOKUP('Master List'!J55, 'CWM &amp; Location'!B:D, 2, FALSE), " / ", VLOOKUP('Master List'!K55, 'CWM &amp; Location'!B:D, 2, FALSE)))</f>
        <v>Hematoleg / Oncoleg Glinigol</v>
      </c>
      <c r="K55" s="3" t="str">
        <f>IF('Programmes (ENG)'!K55="Supervisor to be confirmed", "Goruchwyliwr I'w Gadarnhau", 'Programmes (ENG)'!K55)</f>
        <v>Dr Saran Nicholas</v>
      </c>
      <c r="L55" s="3" t="str">
        <f>VLOOKUP('Programmes (ENG)'!L55, 'CWM &amp; Location'!B:D, 2, FALSE)</f>
        <v>Ysbyty Cyffredinol Glangwili</v>
      </c>
      <c r="M55" s="3" t="str">
        <f>VLOOKUP('Programmes (ENG)'!M55, 'CWM &amp; Location'!B:D, 2, FALSE)</f>
        <v>Caerfyrddin</v>
      </c>
      <c r="N55" s="3" t="str">
        <f>IF('Master List'!Q55="", VLOOKUP('Master List'!P55, 'CWM &amp; Location'!B:D, 2, FALSE), CONCATENATE(VLOOKUP('Master List'!P55, 'CWM &amp; Location'!B:D, 2, FALSE), " / ", VLOOKUP('Master List'!Q55, 'CWM &amp; Location'!B:D, 2, FALSE)))</f>
        <v>Meddygaeth Frys</v>
      </c>
      <c r="O55" s="3" t="str">
        <f>IF('Programmes (ENG)'!O55="Supervisor to be confirmed", "Goruchwyliwr I'w Gadarnhau", 'Programmes (ENG)'!O55)</f>
        <v>Dr Laksham Nangalia</v>
      </c>
      <c r="P55" s="3" t="str">
        <f>VLOOKUP('Programmes (ENG)'!P55, 'CWM &amp; Location'!B:D, 2, FALSE)</f>
        <v>Ysbyty'r Tywysog Philip</v>
      </c>
      <c r="Q55" s="3" t="str">
        <f>VLOOKUP('Programmes (ENG)'!Q55, 'CWM &amp; Location'!B:D, 2, FALSE)</f>
        <v>Llanelli</v>
      </c>
      <c r="R55" s="3" t="str">
        <f>IF('Master List'!W55="", VLOOKUP('Master List'!V55, 'CWM &amp; Location'!B:D, 2, FALSE), CONCATENATE(VLOOKUP('Master List'!V55, 'CWM &amp; Location'!B:D, 2, FALSE), " / ", VLOOKUP('Master List'!W55, 'CWM &amp; Location'!B:D, 2, FALSE)))</f>
        <v>Meddygaeth Gyffredinol (Mewnol) / Meddygaeth Adsefydlu</v>
      </c>
      <c r="S55" s="3" t="str">
        <f>IF('Programmes (ENG)'!S55="Supervisor to be confirmed", "Goruchwyliwr I'w Gadarnhau", 'Programmes (ENG)'!S55)</f>
        <v>Dr Granville Morris</v>
      </c>
      <c r="T55" s="5" t="str">
        <f>IF('Master List'!AA55="", "", VLOOKUP('Programmes (ENG)'!T55, 'CWM &amp; Location'!B:D, 2, FALSE))</f>
        <v/>
      </c>
      <c r="U55" s="5" t="str">
        <f>IF(T55="", "", VLOOKUP('Programmes (ENG)'!U55, 'CWM &amp; Location'!B:D, 2, FALSE))</f>
        <v/>
      </c>
      <c r="V55" s="5" t="str">
        <f>IF('Programmes (ENG)'!V55="", "", VLOOKUP('Programmes (ENG)'!V55, 'CWM &amp; Location'!B:D, 2, FALSE))</f>
        <v/>
      </c>
      <c r="W55" s="5" t="str">
        <f>IF('Programmes (ENG)'!W55="", "", IF('Programmes (ENG)'!W55="Supervisor to be confirmed", 'CWM &amp; Location'!$C$216, 'Programmes (ENG)'!W55))</f>
        <v/>
      </c>
      <c r="X55" s="5" t="str">
        <f>IF('Programmes (ENG)'!X55="Supervisor to be confirmed", "Goruchwyliwr I'w Gadarnhau", 'Programmes (ENG)'!X55)</f>
        <v>Dr Islam Abdelrahman</v>
      </c>
      <c r="Y55" s="3" t="str">
        <f>VLOOKUP('Programmes (ENG)'!Y55, 'CWM &amp; Location'!B:D, 2, FALSE)</f>
        <v>Ysbyty Cyffredinol Glangwili</v>
      </c>
      <c r="Z55" s="3" t="str">
        <f>VLOOKUP('Programmes (ENG)'!Z55, 'CWM &amp; Location'!B:D, 2, FALSE)</f>
        <v>Caerfyrddin</v>
      </c>
      <c r="AA55" s="3" t="str">
        <f>IF('Master List'!AK55="", VLOOKUP('Master List'!AJ55, 'CWM &amp; Location'!B:D, 2, FALSE), CONCATENATE(VLOOKUP('Master List'!AJ55, 'CWM &amp; Location'!B:D, 2, FALSE), " / ", VLOOKUP('Master List'!AK55, 'CWM &amp; Location'!B:D, 2, FALSE)))</f>
        <v>Obstetreg a Gynaecoleg</v>
      </c>
      <c r="AB55" s="3" t="str">
        <f>IF('Programmes (ENG)'!AB55="Supervisor to be confirmed", 'CWM &amp; Location'!$C$216, 'Programmes (ENG)'!AB55)</f>
        <v>Dr Islam Abdelrahman</v>
      </c>
      <c r="AC55" s="3" t="str">
        <f>VLOOKUP('Programmes (ENG)'!AC55, 'CWM &amp; Location'!B:D, 2, FALSE)</f>
        <v>Ysbyty Cyffredinol Glangwili</v>
      </c>
      <c r="AD55" s="5" t="str">
        <f>VLOOKUP('Programmes (ENG)'!AD55, 'CWM &amp; Location'!B:D, 2, FALSE)</f>
        <v>Caerfyrddin</v>
      </c>
      <c r="AE55" s="3" t="str">
        <f>IF('Master List'!AQ55="", VLOOKUP('Master List'!AP55, 'CWM &amp; Location'!B:D, 2, FALSE), CONCATENATE(VLOOKUP('Master List'!AP55, 'CWM &amp; Location'!B:D, 2, FALSE), " / ", VLOOKUP('Master List'!AQ55, 'CWM &amp; Location'!B:D, 2, FALSE)))</f>
        <v>Clust, Trwyn a Gwddf</v>
      </c>
      <c r="AF55" s="3" t="str">
        <f>IF('Programmes (ENG)'!AF55="Supervisor to be confirmed", 'CWM &amp; Location'!$C$216, 'Programmes (ENG)'!AF55)</f>
        <v>Mr Antony Howarth</v>
      </c>
      <c r="AG55" s="3" t="str">
        <f>VLOOKUP('Programmes (ENG)'!AG55, 'CWM &amp; Location'!B:D, 2, FALSE)</f>
        <v>Ysbyty'r Tywysog Philip</v>
      </c>
      <c r="AH55" s="3" t="str">
        <f>VLOOKUP('Programmes (ENG)'!AH55, 'CWM &amp; Location'!B:D, 2, FALSE)</f>
        <v>Llanelli</v>
      </c>
      <c r="AI55" s="3" t="str">
        <f>IF('Master List'!AW55="", VLOOKUP('Master List'!AV55, 'CWM &amp; Location'!B:D, 2, FALSE), CONCATENATE(VLOOKUP('Master List'!AV55, 'CWM &amp; Location'!B:D, 2, FALSE), " / ", VLOOKUP('Master List'!AW55, 'CWM &amp; Location'!B:D, 2, FALSE)))</f>
        <v>Meddygaeth Gyffredinol (Mewnol) / Gastroenteroleg</v>
      </c>
      <c r="AJ55" s="3" t="str">
        <f>IF('Programmes (ENG)'!AJ55="Supervisor to be confirmed", 'CWM &amp; Location'!$C$216, 'Programmes (ENG)'!AJ55)</f>
        <v>Dr Ian Rees</v>
      </c>
      <c r="AK55" s="5" t="str">
        <f>IF('Programmes (ENG)'!AK55="","",VLOOKUP('Programmes (ENG)'!AK55,'CWM &amp; Location'!B:D,2,FALSE))</f>
        <v/>
      </c>
      <c r="AL55" s="5" t="str">
        <f>IF('Programmes (ENG)'!AL55="", "", VLOOKUP('Programmes (ENG)'!AL55, 'CWM &amp; Location'!B:D, 2, FALSE))</f>
        <v/>
      </c>
      <c r="AM55" s="5" t="str">
        <f>IF('Programmes (ENG)'!AM55="","",VLOOKUP('Programmes (ENG)'!AM55,'CWM &amp; Location'!B:D,2,FALSE))</f>
        <v/>
      </c>
      <c r="AN55" s="5" t="str">
        <f>IF('Programmes (ENG)'!AN55="Supervisor to be confirmed", 'CWM &amp; Location'!$C$216, 'Programmes (ENG)'!AN55)</f>
        <v/>
      </c>
    </row>
    <row r="56" spans="1:40" ht="33.75" customHeight="1" x14ac:dyDescent="0.25">
      <c r="A56" s="3" t="str">
        <f>'Master List'!A56</f>
        <v>FP</v>
      </c>
      <c r="B56" s="3" t="str">
        <f>'Master List'!D56</f>
        <v>FP/7A2E/019a</v>
      </c>
      <c r="C56" s="3" t="str">
        <f>'Master List'!E56</f>
        <v>WAL/FP/019a</v>
      </c>
      <c r="D56" s="4">
        <f>'Programmes (ENG)'!D56</f>
        <v>1</v>
      </c>
      <c r="E56" s="9" t="str">
        <f>CONCATENATE("S1: ",J56,", ",N56,", ",R56,IF(V56="","",", "),IF(V56="","",V56),IF(V56="",""," ("),IF(V56="","",'Master List'!B56),IF(V56="","",")")," | S2: ",AA56,", ",AE56,", ",AI56,IF(AM56="","",", "),IF(AM56="","",AM56),IF(AM56="",""," ("),IF(AM56="","",'Master List'!C56),IF(AM56="","",")"))</f>
        <v>S1: Meddygaeth Gyffredinol (Mewnol) / Endocrinoleg a Diabetes Mellitus, Llawdriniaeth Gyffredinol / Llawdriniaeth Gastroberfeddol Usaf, Meddygaeth Gyffredinol (Mewnol) / Cardioleg | S2: Radioleg Glinigol / Meddygaeth Gofal Dwys, Practis Cyffredinol, Wroleg</v>
      </c>
      <c r="F56" s="5" t="str">
        <f>VLOOKUP('Programmes (ENG)'!F56, 'CWM &amp; Location'!B:D, 2, FALSE)</f>
        <v>Bwrdd Iechyd Prifysgol Hywel Dda</v>
      </c>
      <c r="G56" s="5" t="str">
        <f>IF('Programmes (ENG)'!G56="Supervisor to be confirmed", "Goruchwyliwr I'w Gadarnhau", 'Programmes (ENG)'!G56)</f>
        <v>Dr Stamatios Zouras</v>
      </c>
      <c r="H56" s="3" t="str">
        <f>VLOOKUP('Programmes (ENG)'!H56, 'CWM &amp; Location'!B:D, 2, FALSE)</f>
        <v>Ysbyty Cyffredinol Glangwili</v>
      </c>
      <c r="I56" s="3" t="str">
        <f>VLOOKUP('Programmes (ENG)'!I56, 'CWM &amp; Location'!B:D, 2, FALSE)</f>
        <v>Caerfyrddin</v>
      </c>
      <c r="J56" s="3" t="str">
        <f>IF('Master List'!K56="", VLOOKUP('Master List'!J56, 'CWM &amp; Location'!B:D, 2, FALSE), CONCATENATE(VLOOKUP('Master List'!J56, 'CWM &amp; Location'!B:D, 2, FALSE), " / ", VLOOKUP('Master List'!K56, 'CWM &amp; Location'!B:D, 2, FALSE)))</f>
        <v>Meddygaeth Gyffredinol (Mewnol) / Endocrinoleg a Diabetes Mellitus</v>
      </c>
      <c r="K56" s="3" t="str">
        <f>IF('Programmes (ENG)'!K56="Supervisor to be confirmed", "Goruchwyliwr I'w Gadarnhau", 'Programmes (ENG)'!K56)</f>
        <v>Dr Stamatios Zouras</v>
      </c>
      <c r="L56" s="3" t="str">
        <f>VLOOKUP('Programmes (ENG)'!L56, 'CWM &amp; Location'!B:D, 2, FALSE)</f>
        <v>Ysbyty'r Tywysog Philip / Ysbyty Cyffredinol Glangwili</v>
      </c>
      <c r="M56" s="3" t="str">
        <f>VLOOKUP('Programmes (ENG)'!M56, 'CWM &amp; Location'!B:D, 2, FALSE)</f>
        <v>Llanelli / Caerfyrddin</v>
      </c>
      <c r="N56" s="3" t="str">
        <f>IF('Master List'!Q56="", VLOOKUP('Master List'!P56, 'CWM &amp; Location'!B:D, 2, FALSE), CONCATENATE(VLOOKUP('Master List'!P56, 'CWM &amp; Location'!B:D, 2, FALSE), " / ", VLOOKUP('Master List'!Q56, 'CWM &amp; Location'!B:D, 2, FALSE)))</f>
        <v>Llawdriniaeth Gyffredinol / Llawdriniaeth Gastroberfeddol Usaf</v>
      </c>
      <c r="O56" s="3" t="str">
        <f>IF('Programmes (ENG)'!O56="Supervisor to be confirmed", "Goruchwyliwr I'w Gadarnhau", 'Programmes (ENG)'!O56)</f>
        <v>Mr Ken Harries</v>
      </c>
      <c r="P56" s="3" t="str">
        <f>VLOOKUP('Programmes (ENG)'!P56, 'CWM &amp; Location'!B:D, 2, FALSE)</f>
        <v>Ysbyty Cyffredinol Glangwili</v>
      </c>
      <c r="Q56" s="3" t="str">
        <f>VLOOKUP('Programmes (ENG)'!Q56, 'CWM &amp; Location'!B:D, 2, FALSE)</f>
        <v>Caerfyrddin</v>
      </c>
      <c r="R56" s="3" t="str">
        <f>IF('Master List'!W56="", VLOOKUP('Master List'!V56, 'CWM &amp; Location'!B:D, 2, FALSE), CONCATENATE(VLOOKUP('Master List'!V56, 'CWM &amp; Location'!B:D, 2, FALSE), " / ", VLOOKUP('Master List'!W56, 'CWM &amp; Location'!B:D, 2, FALSE)))</f>
        <v>Meddygaeth Gyffredinol (Mewnol) / Cardioleg</v>
      </c>
      <c r="S56" s="3" t="str">
        <f>IF('Programmes (ENG)'!S56="Supervisor to be confirmed", "Goruchwyliwr I'w Gadarnhau", 'Programmes (ENG)'!S56)</f>
        <v>Dr Eiry Edmunds</v>
      </c>
      <c r="T56" s="5" t="str">
        <f>IF('Master List'!AA56="", "", VLOOKUP('Programmes (ENG)'!T56, 'CWM &amp; Location'!B:D, 2, FALSE))</f>
        <v/>
      </c>
      <c r="U56" s="5" t="str">
        <f>IF(T56="", "", VLOOKUP('Programmes (ENG)'!U56, 'CWM &amp; Location'!B:D, 2, FALSE))</f>
        <v/>
      </c>
      <c r="V56" s="5" t="str">
        <f>IF('Programmes (ENG)'!V56="", "", VLOOKUP('Programmes (ENG)'!V56, 'CWM &amp; Location'!B:D, 2, FALSE))</f>
        <v/>
      </c>
      <c r="W56" s="5" t="str">
        <f>IF('Programmes (ENG)'!W56="", "", IF('Programmes (ENG)'!W56="Supervisor to be confirmed", 'CWM &amp; Location'!$C$216, 'Programmes (ENG)'!W56))</f>
        <v/>
      </c>
      <c r="X56" s="5" t="str">
        <f>IF('Programmes (ENG)'!X56="Supervisor to be confirmed", "Goruchwyliwr I'w Gadarnhau", 'Programmes (ENG)'!X56)</f>
        <v>Dr Hashim Samir</v>
      </c>
      <c r="Y56" s="3" t="str">
        <f>VLOOKUP('Programmes (ENG)'!Y56, 'CWM &amp; Location'!B:D, 2, FALSE)</f>
        <v>Ysbyty Cyffredinol Glangwili</v>
      </c>
      <c r="Z56" s="3" t="str">
        <f>VLOOKUP('Programmes (ENG)'!Z56, 'CWM &amp; Location'!B:D, 2, FALSE)</f>
        <v>Caerfyrddin</v>
      </c>
      <c r="AA56" s="3" t="str">
        <f>IF('Master List'!AK56="", VLOOKUP('Master List'!AJ56, 'CWM &amp; Location'!B:D, 2, FALSE), CONCATENATE(VLOOKUP('Master List'!AJ56, 'CWM &amp; Location'!B:D, 2, FALSE), " / ", VLOOKUP('Master List'!AK56, 'CWM &amp; Location'!B:D, 2, FALSE)))</f>
        <v>Radioleg Glinigol / Meddygaeth Gofal Dwys</v>
      </c>
      <c r="AB56" s="3" t="str">
        <f>IF('Programmes (ENG)'!AB56="Supervisor to be confirmed", 'CWM &amp; Location'!$C$216, 'Programmes (ENG)'!AB56)</f>
        <v>Dr Hashim Samir</v>
      </c>
      <c r="AC56" s="3" t="str">
        <f>VLOOKUP('Programmes (ENG)'!AC56, 'CWM &amp; Location'!B:D, 2, FALSE)</f>
        <v>Avenue Villa Surgery</v>
      </c>
      <c r="AD56" s="5" t="str">
        <f>VLOOKUP('Programmes (ENG)'!AD56, 'CWM &amp; Location'!B:D, 2, FALSE)</f>
        <v>Llanelli</v>
      </c>
      <c r="AE56" s="3" t="str">
        <f>IF('Master List'!AQ56="", VLOOKUP('Master List'!AP56, 'CWM &amp; Location'!B:D, 2, FALSE), CONCATENATE(VLOOKUP('Master List'!AP56, 'CWM &amp; Location'!B:D, 2, FALSE), " / ", VLOOKUP('Master List'!AQ56, 'CWM &amp; Location'!B:D, 2, FALSE)))</f>
        <v>Practis Cyffredinol</v>
      </c>
      <c r="AF56" s="3" t="str">
        <f>IF('Programmes (ENG)'!AF56="Supervisor to be confirmed", 'CWM &amp; Location'!$C$216, 'Programmes (ENG)'!AF56)</f>
        <v>Dr Bridget Gwynne</v>
      </c>
      <c r="AG56" s="3" t="str">
        <f>VLOOKUP('Programmes (ENG)'!AG56, 'CWM &amp; Location'!B:D, 2, FALSE)</f>
        <v>Ysbyty Cyffredinol Glangwili</v>
      </c>
      <c r="AH56" s="3" t="str">
        <f>VLOOKUP('Programmes (ENG)'!AH56, 'CWM &amp; Location'!B:D, 2, FALSE)</f>
        <v>Caerfyrddin</v>
      </c>
      <c r="AI56" s="3" t="str">
        <f>IF('Master List'!AW56="", VLOOKUP('Master List'!AV56, 'CWM &amp; Location'!B:D, 2, FALSE), CONCATENATE(VLOOKUP('Master List'!AV56, 'CWM &amp; Location'!B:D, 2, FALSE), " / ", VLOOKUP('Master List'!AW56, 'CWM &amp; Location'!B:D, 2, FALSE)))</f>
        <v>Wroleg</v>
      </c>
      <c r="AJ56" s="3" t="str">
        <f>IF('Programmes (ENG)'!AJ56="Supervisor to be confirmed", 'CWM &amp; Location'!$C$216, 'Programmes (ENG)'!AJ56)</f>
        <v>Mr Mahmoud Shafii</v>
      </c>
      <c r="AK56" s="5" t="str">
        <f>IF('Programmes (ENG)'!AK56="","",VLOOKUP('Programmes (ENG)'!AK56,'CWM &amp; Location'!B:D,2,FALSE))</f>
        <v/>
      </c>
      <c r="AL56" s="5" t="str">
        <f>IF('Programmes (ENG)'!AL56="", "", VLOOKUP('Programmes (ENG)'!AL56, 'CWM &amp; Location'!B:D, 2, FALSE))</f>
        <v/>
      </c>
      <c r="AM56" s="5" t="str">
        <f>IF('Programmes (ENG)'!AM56="","",VLOOKUP('Programmes (ENG)'!AM56,'CWM &amp; Location'!B:D,2,FALSE))</f>
        <v/>
      </c>
      <c r="AN56" s="5" t="str">
        <f>IF('Programmes (ENG)'!AN56="Supervisor to be confirmed", 'CWM &amp; Location'!$C$216, 'Programmes (ENG)'!AN56)</f>
        <v/>
      </c>
    </row>
    <row r="57" spans="1:40" ht="33.75" customHeight="1" x14ac:dyDescent="0.25">
      <c r="A57" s="3" t="str">
        <f>'Master List'!A57</f>
        <v>FP</v>
      </c>
      <c r="B57" s="3" t="str">
        <f>'Master List'!D57</f>
        <v>FP/7A2E/019b</v>
      </c>
      <c r="C57" s="3" t="str">
        <f>'Master List'!E57</f>
        <v>WAL/FP/019b</v>
      </c>
      <c r="D57" s="4">
        <f>'Programmes (ENG)'!D57</f>
        <v>1</v>
      </c>
      <c r="E57" s="9" t="str">
        <f>CONCATENATE("S1: ",J57,", ",N57,", ",R57,IF(V57="","",", "),IF(V57="","",V57),IF(V57="",""," ("),IF(V57="","",'Master List'!B57),IF(V57="","",")")," | S2: ",AA57,", ",AE57,", ",AI57,IF(AM57="","",", "),IF(AM57="","",AM57),IF(AM57="",""," ("),IF(AM57="","",'Master List'!C57),IF(AM57="","",")"))</f>
        <v>S1: Meddygaeth Gyffredinol (Mewnol) / Cardioleg, Meddygaeth Gyffredinol (Mewnol) / Endocrinoleg a Diabetes Mellitus, Llawdriniaeth Gyffredinol / Llawdriniaeth Gastroberfeddol Usaf | S2: Wroleg, Radioleg Glinigol / Meddygaeth Gofal Dwys, Practis Cyffredinol</v>
      </c>
      <c r="F57" s="5" t="str">
        <f>VLOOKUP('Programmes (ENG)'!F57, 'CWM &amp; Location'!B:D, 2, FALSE)</f>
        <v>Bwrdd Iechyd Prifysgol Hywel Dda</v>
      </c>
      <c r="G57" s="5" t="str">
        <f>IF('Programmes (ENG)'!G57="Supervisor to be confirmed", "Goruchwyliwr I'w Gadarnhau", 'Programmes (ENG)'!G57)</f>
        <v>Dr Eiry Edmunds</v>
      </c>
      <c r="H57" s="3" t="str">
        <f>VLOOKUP('Programmes (ENG)'!H57, 'CWM &amp; Location'!B:D, 2, FALSE)</f>
        <v>Ysbyty Cyffredinol Glangwili</v>
      </c>
      <c r="I57" s="3" t="str">
        <f>VLOOKUP('Programmes (ENG)'!I57, 'CWM &amp; Location'!B:D, 2, FALSE)</f>
        <v>Caerfyrddin</v>
      </c>
      <c r="J57" s="3" t="str">
        <f>IF('Master List'!K57="", VLOOKUP('Master List'!J57, 'CWM &amp; Location'!B:D, 2, FALSE), CONCATENATE(VLOOKUP('Master List'!J57, 'CWM &amp; Location'!B:D, 2, FALSE), " / ", VLOOKUP('Master List'!K57, 'CWM &amp; Location'!B:D, 2, FALSE)))</f>
        <v>Meddygaeth Gyffredinol (Mewnol) / Cardioleg</v>
      </c>
      <c r="K57" s="3" t="str">
        <f>IF('Programmes (ENG)'!K57="Supervisor to be confirmed", "Goruchwyliwr I'w Gadarnhau", 'Programmes (ENG)'!K57)</f>
        <v>Dr Eiry Edmunds</v>
      </c>
      <c r="L57" s="3" t="str">
        <f>VLOOKUP('Programmes (ENG)'!L57, 'CWM &amp; Location'!B:D, 2, FALSE)</f>
        <v>Ysbyty Cyffredinol Glangwili</v>
      </c>
      <c r="M57" s="3" t="str">
        <f>VLOOKUP('Programmes (ENG)'!M57, 'CWM &amp; Location'!B:D, 2, FALSE)</f>
        <v>Caerfyrddin</v>
      </c>
      <c r="N57" s="3" t="str">
        <f>IF('Master List'!Q57="", VLOOKUP('Master List'!P57, 'CWM &amp; Location'!B:D, 2, FALSE), CONCATENATE(VLOOKUP('Master List'!P57, 'CWM &amp; Location'!B:D, 2, FALSE), " / ", VLOOKUP('Master List'!Q57, 'CWM &amp; Location'!B:D, 2, FALSE)))</f>
        <v>Meddygaeth Gyffredinol (Mewnol) / Endocrinoleg a Diabetes Mellitus</v>
      </c>
      <c r="O57" s="3" t="str">
        <f>IF('Programmes (ENG)'!O57="Supervisor to be confirmed", "Goruchwyliwr I'w Gadarnhau", 'Programmes (ENG)'!O57)</f>
        <v>Dr Stamatios Zouras</v>
      </c>
      <c r="P57" s="3" t="str">
        <f>VLOOKUP('Programmes (ENG)'!P57, 'CWM &amp; Location'!B:D, 2, FALSE)</f>
        <v>Ysbyty'r Tywysog Philip / Ysbyty Cyffredinol Glangwili</v>
      </c>
      <c r="Q57" s="3" t="str">
        <f>VLOOKUP('Programmes (ENG)'!Q57, 'CWM &amp; Location'!B:D, 2, FALSE)</f>
        <v>Llanelli / Caerfyrddin</v>
      </c>
      <c r="R57" s="3" t="str">
        <f>IF('Master List'!W57="", VLOOKUP('Master List'!V57, 'CWM &amp; Location'!B:D, 2, FALSE), CONCATENATE(VLOOKUP('Master List'!V57, 'CWM &amp; Location'!B:D, 2, FALSE), " / ", VLOOKUP('Master List'!W57, 'CWM &amp; Location'!B:D, 2, FALSE)))</f>
        <v>Llawdriniaeth Gyffredinol / Llawdriniaeth Gastroberfeddol Usaf</v>
      </c>
      <c r="S57" s="3" t="str">
        <f>IF('Programmes (ENG)'!S57="Supervisor to be confirmed", "Goruchwyliwr I'w Gadarnhau", 'Programmes (ENG)'!S57)</f>
        <v>Mr Ken Harries</v>
      </c>
      <c r="T57" s="5" t="str">
        <f>IF('Master List'!AA57="", "", VLOOKUP('Programmes (ENG)'!T57, 'CWM &amp; Location'!B:D, 2, FALSE))</f>
        <v/>
      </c>
      <c r="U57" s="5" t="str">
        <f>IF(T57="", "", VLOOKUP('Programmes (ENG)'!U57, 'CWM &amp; Location'!B:D, 2, FALSE))</f>
        <v/>
      </c>
      <c r="V57" s="5" t="str">
        <f>IF('Programmes (ENG)'!V57="", "", VLOOKUP('Programmes (ENG)'!V57, 'CWM &amp; Location'!B:D, 2, FALSE))</f>
        <v/>
      </c>
      <c r="W57" s="5" t="str">
        <f>IF('Programmes (ENG)'!W57="", "", IF('Programmes (ENG)'!W57="Supervisor to be confirmed", 'CWM &amp; Location'!$C$216, 'Programmes (ENG)'!W57))</f>
        <v/>
      </c>
      <c r="X57" s="5" t="str">
        <f>IF('Programmes (ENG)'!X57="Supervisor to be confirmed", "Goruchwyliwr I'w Gadarnhau", 'Programmes (ENG)'!X57)</f>
        <v>Mr Mahmoud Shafii</v>
      </c>
      <c r="Y57" s="3" t="str">
        <f>VLOOKUP('Programmes (ENG)'!Y57, 'CWM &amp; Location'!B:D, 2, FALSE)</f>
        <v>Ysbyty Cyffredinol Glangwili</v>
      </c>
      <c r="Z57" s="3" t="str">
        <f>VLOOKUP('Programmes (ENG)'!Z57, 'CWM &amp; Location'!B:D, 2, FALSE)</f>
        <v>Caerfyrddin</v>
      </c>
      <c r="AA57" s="3" t="str">
        <f>IF('Master List'!AK57="", VLOOKUP('Master List'!AJ57, 'CWM &amp; Location'!B:D, 2, FALSE), CONCATENATE(VLOOKUP('Master List'!AJ57, 'CWM &amp; Location'!B:D, 2, FALSE), " / ", VLOOKUP('Master List'!AK57, 'CWM &amp; Location'!B:D, 2, FALSE)))</f>
        <v>Wroleg</v>
      </c>
      <c r="AB57" s="3" t="str">
        <f>IF('Programmes (ENG)'!AB57="Supervisor to be confirmed", 'CWM &amp; Location'!$C$216, 'Programmes (ENG)'!AB57)</f>
        <v>Mr Mahmoud Shafii</v>
      </c>
      <c r="AC57" s="3" t="str">
        <f>VLOOKUP('Programmes (ENG)'!AC57, 'CWM &amp; Location'!B:D, 2, FALSE)</f>
        <v>Ysbyty Cyffredinol Glangwili</v>
      </c>
      <c r="AD57" s="5" t="str">
        <f>VLOOKUP('Programmes (ENG)'!AD57, 'CWM &amp; Location'!B:D, 2, FALSE)</f>
        <v>Caerfyrddin</v>
      </c>
      <c r="AE57" s="3" t="str">
        <f>IF('Master List'!AQ57="", VLOOKUP('Master List'!AP57, 'CWM &amp; Location'!B:D, 2, FALSE), CONCATENATE(VLOOKUP('Master List'!AP57, 'CWM &amp; Location'!B:D, 2, FALSE), " / ", VLOOKUP('Master List'!AQ57, 'CWM &amp; Location'!B:D, 2, FALSE)))</f>
        <v>Radioleg Glinigol / Meddygaeth Gofal Dwys</v>
      </c>
      <c r="AF57" s="3" t="str">
        <f>IF('Programmes (ENG)'!AF57="Supervisor to be confirmed", 'CWM &amp; Location'!$C$216, 'Programmes (ENG)'!AF57)</f>
        <v>Dr Hashim Samir</v>
      </c>
      <c r="AG57" s="3" t="str">
        <f>VLOOKUP('Programmes (ENG)'!AG57, 'CWM &amp; Location'!B:D, 2, FALSE)</f>
        <v>Avenue Villa Surgery</v>
      </c>
      <c r="AH57" s="3" t="str">
        <f>VLOOKUP('Programmes (ENG)'!AH57, 'CWM &amp; Location'!B:D, 2, FALSE)</f>
        <v>Llanelli</v>
      </c>
      <c r="AI57" s="3" t="str">
        <f>IF('Master List'!AW57="", VLOOKUP('Master List'!AV57, 'CWM &amp; Location'!B:D, 2, FALSE), CONCATENATE(VLOOKUP('Master List'!AV57, 'CWM &amp; Location'!B:D, 2, FALSE), " / ", VLOOKUP('Master List'!AW57, 'CWM &amp; Location'!B:D, 2, FALSE)))</f>
        <v>Practis Cyffredinol</v>
      </c>
      <c r="AJ57" s="3" t="str">
        <f>IF('Programmes (ENG)'!AJ57="Supervisor to be confirmed", 'CWM &amp; Location'!$C$216, 'Programmes (ENG)'!AJ57)</f>
        <v>Dr Bridget Gwynne</v>
      </c>
      <c r="AK57" s="5" t="str">
        <f>IF('Programmes (ENG)'!AK57="","",VLOOKUP('Programmes (ENG)'!AK57,'CWM &amp; Location'!B:D,2,FALSE))</f>
        <v/>
      </c>
      <c r="AL57" s="5" t="str">
        <f>IF('Programmes (ENG)'!AL57="", "", VLOOKUP('Programmes (ENG)'!AL57, 'CWM &amp; Location'!B:D, 2, FALSE))</f>
        <v/>
      </c>
      <c r="AM57" s="5" t="str">
        <f>IF('Programmes (ENG)'!AM57="","",VLOOKUP('Programmes (ENG)'!AM57,'CWM &amp; Location'!B:D,2,FALSE))</f>
        <v/>
      </c>
      <c r="AN57" s="5" t="str">
        <f>IF('Programmes (ENG)'!AN57="Supervisor to be confirmed", 'CWM &amp; Location'!$C$216, 'Programmes (ENG)'!AN57)</f>
        <v/>
      </c>
    </row>
    <row r="58" spans="1:40" ht="33.75" customHeight="1" x14ac:dyDescent="0.25">
      <c r="A58" s="3" t="str">
        <f>'Master List'!A58</f>
        <v>FP</v>
      </c>
      <c r="B58" s="3" t="str">
        <f>'Master List'!D58</f>
        <v>FP/7A2E/019c</v>
      </c>
      <c r="C58" s="3" t="str">
        <f>'Master List'!E58</f>
        <v>WAL/FP/019c</v>
      </c>
      <c r="D58" s="4">
        <f>'Programmes (ENG)'!D58</f>
        <v>1</v>
      </c>
      <c r="E58" s="9" t="str">
        <f>CONCATENATE("S1: ",J58,", ",N58,", ",R58,IF(V58="","",", "),IF(V58="","",V58),IF(V58="",""," ("),IF(V58="","",'Master List'!B58),IF(V58="","",")")," | S2: ",AA58,", ",AE58,", ",AI58,IF(AM58="","",", "),IF(AM58="","",AM58),IF(AM58="",""," ("),IF(AM58="","",'Master List'!C58),IF(AM58="","",")"))</f>
        <v>S1: Llawdriniaeth Gyffredinol / Llawdriniaeth Gastroberfeddol Usaf, Meddygaeth Gyffredinol (Mewnol) / Cardioleg, Meddygaeth Gyffredinol (Mewnol) / Endocrinoleg a Diabetes Mellitus | S2: Practis Cyffredinol, Wroleg, Radioleg Glinigol / Meddygaeth Gofal Dwys</v>
      </c>
      <c r="F58" s="5" t="str">
        <f>VLOOKUP('Programmes (ENG)'!F58, 'CWM &amp; Location'!B:D, 2, FALSE)</f>
        <v>Bwrdd Iechyd Prifysgol Hywel Dda</v>
      </c>
      <c r="G58" s="5" t="str">
        <f>IF('Programmes (ENG)'!G58="Supervisor to be confirmed", "Goruchwyliwr I'w Gadarnhau", 'Programmes (ENG)'!G58)</f>
        <v>Mr Ken Harries</v>
      </c>
      <c r="H58" s="3" t="str">
        <f>VLOOKUP('Programmes (ENG)'!H58, 'CWM &amp; Location'!B:D, 2, FALSE)</f>
        <v>Ysbyty'r Tywysog Philip / Ysbyty Cyffredinol Glangwili</v>
      </c>
      <c r="I58" s="3" t="str">
        <f>VLOOKUP('Programmes (ENG)'!I58, 'CWM &amp; Location'!B:D, 2, FALSE)</f>
        <v>Llanelli / Caerfyrddin</v>
      </c>
      <c r="J58" s="3" t="str">
        <f>IF('Master List'!K58="", VLOOKUP('Master List'!J58, 'CWM &amp; Location'!B:D, 2, FALSE), CONCATENATE(VLOOKUP('Master List'!J58, 'CWM &amp; Location'!B:D, 2, FALSE), " / ", VLOOKUP('Master List'!K58, 'CWM &amp; Location'!B:D, 2, FALSE)))</f>
        <v>Llawdriniaeth Gyffredinol / Llawdriniaeth Gastroberfeddol Usaf</v>
      </c>
      <c r="K58" s="3" t="str">
        <f>IF('Programmes (ENG)'!K58="Supervisor to be confirmed", "Goruchwyliwr I'w Gadarnhau", 'Programmes (ENG)'!K58)</f>
        <v>Mr Ken Harries</v>
      </c>
      <c r="L58" s="3" t="str">
        <f>VLOOKUP('Programmes (ENG)'!L58, 'CWM &amp; Location'!B:D, 2, FALSE)</f>
        <v>Ysbyty Cyffredinol Glangwili</v>
      </c>
      <c r="M58" s="3" t="str">
        <f>VLOOKUP('Programmes (ENG)'!M58, 'CWM &amp; Location'!B:D, 2, FALSE)</f>
        <v>Caerfyrddin</v>
      </c>
      <c r="N58" s="3" t="str">
        <f>IF('Master List'!Q58="", VLOOKUP('Master List'!P58, 'CWM &amp; Location'!B:D, 2, FALSE), CONCATENATE(VLOOKUP('Master List'!P58, 'CWM &amp; Location'!B:D, 2, FALSE), " / ", VLOOKUP('Master List'!Q58, 'CWM &amp; Location'!B:D, 2, FALSE)))</f>
        <v>Meddygaeth Gyffredinol (Mewnol) / Cardioleg</v>
      </c>
      <c r="O58" s="3" t="str">
        <f>IF('Programmes (ENG)'!O58="Supervisor to be confirmed", "Goruchwyliwr I'w Gadarnhau", 'Programmes (ENG)'!O58)</f>
        <v>Dr Eiry Edmunds</v>
      </c>
      <c r="P58" s="3" t="str">
        <f>VLOOKUP('Programmes (ENG)'!P58, 'CWM &amp; Location'!B:D, 2, FALSE)</f>
        <v>Ysbyty Cyffredinol Glangwili</v>
      </c>
      <c r="Q58" s="3" t="str">
        <f>VLOOKUP('Programmes (ENG)'!Q58, 'CWM &amp; Location'!B:D, 2, FALSE)</f>
        <v>Caerfyrddin</v>
      </c>
      <c r="R58" s="3" t="str">
        <f>IF('Master List'!W58="", VLOOKUP('Master List'!V58, 'CWM &amp; Location'!B:D, 2, FALSE), CONCATENATE(VLOOKUP('Master List'!V58, 'CWM &amp; Location'!B:D, 2, FALSE), " / ", VLOOKUP('Master List'!W58, 'CWM &amp; Location'!B:D, 2, FALSE)))</f>
        <v>Meddygaeth Gyffredinol (Mewnol) / Endocrinoleg a Diabetes Mellitus</v>
      </c>
      <c r="S58" s="3" t="str">
        <f>IF('Programmes (ENG)'!S58="Supervisor to be confirmed", "Goruchwyliwr I'w Gadarnhau", 'Programmes (ENG)'!S58)</f>
        <v>Dr Stamatios Zouras</v>
      </c>
      <c r="T58" s="5" t="str">
        <f>IF('Master List'!AA58="", "", VLOOKUP('Programmes (ENG)'!T58, 'CWM &amp; Location'!B:D, 2, FALSE))</f>
        <v/>
      </c>
      <c r="U58" s="5" t="str">
        <f>IF(T58="", "", VLOOKUP('Programmes (ENG)'!U58, 'CWM &amp; Location'!B:D, 2, FALSE))</f>
        <v/>
      </c>
      <c r="V58" s="5" t="str">
        <f>IF('Programmes (ENG)'!V58="", "", VLOOKUP('Programmes (ENG)'!V58, 'CWM &amp; Location'!B:D, 2, FALSE))</f>
        <v/>
      </c>
      <c r="W58" s="5" t="str">
        <f>IF('Programmes (ENG)'!W58="", "", IF('Programmes (ENG)'!W58="Supervisor to be confirmed", 'CWM &amp; Location'!$C$216, 'Programmes (ENG)'!W58))</f>
        <v/>
      </c>
      <c r="X58" s="5" t="str">
        <f>IF('Programmes (ENG)'!X58="Supervisor to be confirmed", "Goruchwyliwr I'w Gadarnhau", 'Programmes (ENG)'!X58)</f>
        <v>Dr Bridget Gwynne</v>
      </c>
      <c r="Y58" s="3" t="str">
        <f>VLOOKUP('Programmes (ENG)'!Y58, 'CWM &amp; Location'!B:D, 2, FALSE)</f>
        <v>Avenue Villa Surgery</v>
      </c>
      <c r="Z58" s="3" t="str">
        <f>VLOOKUP('Programmes (ENG)'!Z58, 'CWM &amp; Location'!B:D, 2, FALSE)</f>
        <v>Llanelli</v>
      </c>
      <c r="AA58" s="3" t="str">
        <f>IF('Master List'!AK58="", VLOOKUP('Master List'!AJ58, 'CWM &amp; Location'!B:D, 2, FALSE), CONCATENATE(VLOOKUP('Master List'!AJ58, 'CWM &amp; Location'!B:D, 2, FALSE), " / ", VLOOKUP('Master List'!AK58, 'CWM &amp; Location'!B:D, 2, FALSE)))</f>
        <v>Practis Cyffredinol</v>
      </c>
      <c r="AB58" s="3" t="str">
        <f>IF('Programmes (ENG)'!AB58="Supervisor to be confirmed", 'CWM &amp; Location'!$C$216, 'Programmes (ENG)'!AB58)</f>
        <v>Dr Bridget Gwynne</v>
      </c>
      <c r="AC58" s="3" t="str">
        <f>VLOOKUP('Programmes (ENG)'!AC58, 'CWM &amp; Location'!B:D, 2, FALSE)</f>
        <v>Ysbyty Cyffredinol Glangwili</v>
      </c>
      <c r="AD58" s="5" t="str">
        <f>VLOOKUP('Programmes (ENG)'!AD58, 'CWM &amp; Location'!B:D, 2, FALSE)</f>
        <v>Caerfyrddin</v>
      </c>
      <c r="AE58" s="3" t="str">
        <f>IF('Master List'!AQ58="", VLOOKUP('Master List'!AP58, 'CWM &amp; Location'!B:D, 2, FALSE), CONCATENATE(VLOOKUP('Master List'!AP58, 'CWM &amp; Location'!B:D, 2, FALSE), " / ", VLOOKUP('Master List'!AQ58, 'CWM &amp; Location'!B:D, 2, FALSE)))</f>
        <v>Wroleg</v>
      </c>
      <c r="AF58" s="3" t="str">
        <f>IF('Programmes (ENG)'!AF58="Supervisor to be confirmed", 'CWM &amp; Location'!$C$216, 'Programmes (ENG)'!AF58)</f>
        <v>Mr Mahmoud Shafii</v>
      </c>
      <c r="AG58" s="3" t="str">
        <f>VLOOKUP('Programmes (ENG)'!AG58, 'CWM &amp; Location'!B:D, 2, FALSE)</f>
        <v>Ysbyty Cyffredinol Glangwili</v>
      </c>
      <c r="AH58" s="3" t="str">
        <f>VLOOKUP('Programmes (ENG)'!AH58, 'CWM &amp; Location'!B:D, 2, FALSE)</f>
        <v>Caerfyrddin</v>
      </c>
      <c r="AI58" s="3" t="str">
        <f>IF('Master List'!AW58="", VLOOKUP('Master List'!AV58, 'CWM &amp; Location'!B:D, 2, FALSE), CONCATENATE(VLOOKUP('Master List'!AV58, 'CWM &amp; Location'!B:D, 2, FALSE), " / ", VLOOKUP('Master List'!AW58, 'CWM &amp; Location'!B:D, 2, FALSE)))</f>
        <v>Radioleg Glinigol / Meddygaeth Gofal Dwys</v>
      </c>
      <c r="AJ58" s="3" t="str">
        <f>IF('Programmes (ENG)'!AJ58="Supervisor to be confirmed", 'CWM &amp; Location'!$C$216, 'Programmes (ENG)'!AJ58)</f>
        <v>Dr Hashim Samir</v>
      </c>
      <c r="AK58" s="5" t="str">
        <f>IF('Programmes (ENG)'!AK58="","",VLOOKUP('Programmes (ENG)'!AK58,'CWM &amp; Location'!B:D,2,FALSE))</f>
        <v/>
      </c>
      <c r="AL58" s="5" t="str">
        <f>IF('Programmes (ENG)'!AL58="", "", VLOOKUP('Programmes (ENG)'!AL58, 'CWM &amp; Location'!B:D, 2, FALSE))</f>
        <v/>
      </c>
      <c r="AM58" s="5" t="str">
        <f>IF('Programmes (ENG)'!AM58="","",VLOOKUP('Programmes (ENG)'!AM58,'CWM &amp; Location'!B:D,2,FALSE))</f>
        <v/>
      </c>
      <c r="AN58" s="5" t="str">
        <f>IF('Programmes (ENG)'!AN58="Supervisor to be confirmed", 'CWM &amp; Location'!$C$216, 'Programmes (ENG)'!AN58)</f>
        <v/>
      </c>
    </row>
    <row r="59" spans="1:40" ht="33.75" customHeight="1" x14ac:dyDescent="0.25">
      <c r="A59" s="3" t="str">
        <f>'Master List'!A59</f>
        <v>FP</v>
      </c>
      <c r="B59" s="3" t="str">
        <f>'Master List'!D59</f>
        <v>FP/7A2E/020a</v>
      </c>
      <c r="C59" s="3" t="str">
        <f>'Master List'!E59</f>
        <v>WAL/FP/020a</v>
      </c>
      <c r="D59" s="4">
        <f>'Programmes (ENG)'!D59</f>
        <v>1</v>
      </c>
      <c r="E59" s="9" t="str">
        <f>CONCATENATE("S1: ",J59,", ",N59,", ",R59,IF(V59="","",", "),IF(V59="","",V59),IF(V59="",""," ("),IF(V59="","",'Master List'!B59),IF(V59="","",")")," | S2: ",AA59,", ",AE59,", ",AI59,IF(AM59="","",", "),IF(AM59="","",AM59),IF(AM59="",""," ("),IF(AM59="","",'Master List'!C59),IF(AM59="","",")"))</f>
        <v>S1: Meddygaeth Gyffredinol (Mewnol) / Meddygaeth Geriatreg, Llawdriniaeth Gyffredinol / Llawdriniaeth Gastroberfeddol Usaf, Meddygaeth Frys | S2: Arbenigedd I'w Gadarnhau, Arbenigedd I'w Gadarnhau, Arbenigedd I'w Gadarnhau</v>
      </c>
      <c r="F59" s="5" t="str">
        <f>VLOOKUP('Programmes (ENG)'!F59, 'CWM &amp; Location'!B:D, 2, FALSE)</f>
        <v>Bwrdd Iechyd Prifysgol Hywel Dda</v>
      </c>
      <c r="G59" s="5" t="str">
        <f>IF('Programmes (ENG)'!G59="Supervisor to be confirmed", "Goruchwyliwr I'w Gadarnhau", 'Programmes (ENG)'!G59)</f>
        <v>Dr Pagadala Sridhar</v>
      </c>
      <c r="H59" s="3" t="str">
        <f>VLOOKUP('Programmes (ENG)'!H59, 'CWM &amp; Location'!B:D, 2, FALSE)</f>
        <v>Ysbyty Cyffredinol Glangwili</v>
      </c>
      <c r="I59" s="3" t="str">
        <f>VLOOKUP('Programmes (ENG)'!I59, 'CWM &amp; Location'!B:D, 2, FALSE)</f>
        <v>Caerfyrddin</v>
      </c>
      <c r="J59" s="3" t="str">
        <f>IF('Master List'!K59="", VLOOKUP('Master List'!J59, 'CWM &amp; Location'!B:D, 2, FALSE), CONCATENATE(VLOOKUP('Master List'!J59, 'CWM &amp; Location'!B:D, 2, FALSE), " / ", VLOOKUP('Master List'!K59, 'CWM &amp; Location'!B:D, 2, FALSE)))</f>
        <v>Meddygaeth Gyffredinol (Mewnol) / Meddygaeth Geriatreg</v>
      </c>
      <c r="K59" s="3" t="str">
        <f>IF('Programmes (ENG)'!K59="Supervisor to be confirmed", "Goruchwyliwr I'w Gadarnhau", 'Programmes (ENG)'!K59)</f>
        <v>Dr Pagadala Sridhar</v>
      </c>
      <c r="L59" s="3" t="str">
        <f>VLOOKUP('Programmes (ENG)'!L59, 'CWM &amp; Location'!B:D, 2, FALSE)</f>
        <v>Ysbyty'r Tywysog Philip / Ysbyty Cyffredinol Glangwili</v>
      </c>
      <c r="M59" s="3" t="str">
        <f>VLOOKUP('Programmes (ENG)'!M59, 'CWM &amp; Location'!B:D, 2, FALSE)</f>
        <v>Llanelli / Caerfyrddin</v>
      </c>
      <c r="N59" s="3" t="str">
        <f>IF('Master List'!Q59="", VLOOKUP('Master List'!P59, 'CWM &amp; Location'!B:D, 2, FALSE), CONCATENATE(VLOOKUP('Master List'!P59, 'CWM &amp; Location'!B:D, 2, FALSE), " / ", VLOOKUP('Master List'!Q59, 'CWM &amp; Location'!B:D, 2, FALSE)))</f>
        <v>Llawdriniaeth Gyffredinol / Llawdriniaeth Gastroberfeddol Usaf</v>
      </c>
      <c r="O59" s="3" t="str">
        <f>IF('Programmes (ENG)'!O59="Supervisor to be confirmed", "Goruchwyliwr I'w Gadarnhau", 'Programmes (ENG)'!O59)</f>
        <v>Mr Brendan O'Riordan</v>
      </c>
      <c r="P59" s="3" t="str">
        <f>VLOOKUP('Programmes (ENG)'!P59, 'CWM &amp; Location'!B:D, 2, FALSE)</f>
        <v>Ysbyty Cyffredinol Glangwili</v>
      </c>
      <c r="Q59" s="3" t="str">
        <f>VLOOKUP('Programmes (ENG)'!Q59, 'CWM &amp; Location'!B:D, 2, FALSE)</f>
        <v>Caerfyrddin</v>
      </c>
      <c r="R59" s="3" t="str">
        <f>IF('Master List'!W59="", VLOOKUP('Master List'!V59, 'CWM &amp; Location'!B:D, 2, FALSE), CONCATENATE(VLOOKUP('Master List'!V59, 'CWM &amp; Location'!B:D, 2, FALSE), " / ", VLOOKUP('Master List'!W59, 'CWM &amp; Location'!B:D, 2, FALSE)))</f>
        <v>Meddygaeth Frys</v>
      </c>
      <c r="S59" s="3" t="str">
        <f>IF('Programmes (ENG)'!S59="Supervisor to be confirmed", "Goruchwyliwr I'w Gadarnhau", 'Programmes (ENG)'!S59)</f>
        <v>Dr Laksham Nangalia</v>
      </c>
      <c r="T59" s="5" t="str">
        <f>IF('Master List'!AA59="", "", VLOOKUP('Programmes (ENG)'!T59, 'CWM &amp; Location'!B:D, 2, FALSE))</f>
        <v/>
      </c>
      <c r="U59" s="5" t="str">
        <f>IF(T59="", "", VLOOKUP('Programmes (ENG)'!U59, 'CWM &amp; Location'!B:D, 2, FALSE))</f>
        <v/>
      </c>
      <c r="V59" s="5" t="str">
        <f>IF('Programmes (ENG)'!V59="", "", VLOOKUP('Programmes (ENG)'!V59, 'CWM &amp; Location'!B:D, 2, FALSE))</f>
        <v/>
      </c>
      <c r="W59" s="5" t="str">
        <f>IF('Programmes (ENG)'!W59="", "", IF('Programmes (ENG)'!W59="Supervisor to be confirmed", 'CWM &amp; Location'!$C$216, 'Programmes (ENG)'!W59))</f>
        <v/>
      </c>
      <c r="X59" s="5" t="str">
        <f>IF('Programmes (ENG)'!X59="Supervisor to be confirmed", "Goruchwyliwr I'w Gadarnhau", 'Programmes (ENG)'!X59)</f>
        <v>Goruchwyliwr I'w Gadarnhau</v>
      </c>
      <c r="Y59" s="3" t="str">
        <f>VLOOKUP('Programmes (ENG)'!Y59, 'CWM &amp; Location'!B:D, 2, FALSE)</f>
        <v>Safle I'w Gadarnhau</v>
      </c>
      <c r="Z59" s="3" t="str">
        <f>VLOOKUP('Programmes (ENG)'!Z59, 'CWM &amp; Location'!B:D, 2, FALSE)</f>
        <v>Safle I'w Gadarnhau</v>
      </c>
      <c r="AA59" s="3" t="str">
        <f>IF('Master List'!AK59="", VLOOKUP('Master List'!AJ59, 'CWM &amp; Location'!B:D, 2, FALSE), CONCATENATE(VLOOKUP('Master List'!AJ59, 'CWM &amp; Location'!B:D, 2, FALSE), " / ", VLOOKUP('Master List'!AK59, 'CWM &amp; Location'!B:D, 2, FALSE)))</f>
        <v>Arbenigedd I'w Gadarnhau</v>
      </c>
      <c r="AB59" s="3" t="str">
        <f>IF('Programmes (ENG)'!AB59="Supervisor to be confirmed", 'CWM &amp; Location'!$C$216, 'Programmes (ENG)'!AB59)</f>
        <v>Goruchwyliwr I'w Gadarnhau</v>
      </c>
      <c r="AC59" s="3" t="str">
        <f>VLOOKUP('Programmes (ENG)'!AC59, 'CWM &amp; Location'!B:D, 2, FALSE)</f>
        <v>Safle I'w Gadarnhau</v>
      </c>
      <c r="AD59" s="5" t="str">
        <f>VLOOKUP('Programmes (ENG)'!AD59, 'CWM &amp; Location'!B:D, 2, FALSE)</f>
        <v>Safle I'w Gadarnhau</v>
      </c>
      <c r="AE59" s="3" t="str">
        <f>IF('Master List'!AQ59="", VLOOKUP('Master List'!AP59, 'CWM &amp; Location'!B:D, 2, FALSE), CONCATENATE(VLOOKUP('Master List'!AP59, 'CWM &amp; Location'!B:D, 2, FALSE), " / ", VLOOKUP('Master List'!AQ59, 'CWM &amp; Location'!B:D, 2, FALSE)))</f>
        <v>Arbenigedd I'w Gadarnhau</v>
      </c>
      <c r="AF59" s="3" t="str">
        <f>IF('Programmes (ENG)'!AF59="Supervisor to be confirmed", 'CWM &amp; Location'!$C$216, 'Programmes (ENG)'!AF59)</f>
        <v>Goruchwyliwr I'w Gadarnhau</v>
      </c>
      <c r="AG59" s="3" t="str">
        <f>VLOOKUP('Programmes (ENG)'!AG59, 'CWM &amp; Location'!B:D, 2, FALSE)</f>
        <v>Safle I'w Gadarnhau</v>
      </c>
      <c r="AH59" s="3" t="str">
        <f>VLOOKUP('Programmes (ENG)'!AH59, 'CWM &amp; Location'!B:D, 2, FALSE)</f>
        <v>Safle I'w Gadarnhau</v>
      </c>
      <c r="AI59" s="3" t="str">
        <f>IF('Master List'!AW59="", VLOOKUP('Master List'!AV59, 'CWM &amp; Location'!B:D, 2, FALSE), CONCATENATE(VLOOKUP('Master List'!AV59, 'CWM &amp; Location'!B:D, 2, FALSE), " / ", VLOOKUP('Master List'!AW59, 'CWM &amp; Location'!B:D, 2, FALSE)))</f>
        <v>Arbenigedd I'w Gadarnhau</v>
      </c>
      <c r="AJ59" s="3" t="str">
        <f>IF('Programmes (ENG)'!AJ59="Supervisor to be confirmed", 'CWM &amp; Location'!$C$216, 'Programmes (ENG)'!AJ59)</f>
        <v>Goruchwyliwr I'w Gadarnhau</v>
      </c>
      <c r="AK59" s="5" t="str">
        <f>IF('Programmes (ENG)'!AK59="","",VLOOKUP('Programmes (ENG)'!AK59,'CWM &amp; Location'!B:D,2,FALSE))</f>
        <v/>
      </c>
      <c r="AL59" s="5" t="str">
        <f>IF('Programmes (ENG)'!AL59="", "", VLOOKUP('Programmes (ENG)'!AL59, 'CWM &amp; Location'!B:D, 2, FALSE))</f>
        <v/>
      </c>
      <c r="AM59" s="5" t="str">
        <f>IF('Programmes (ENG)'!AM59="","",VLOOKUP('Programmes (ENG)'!AM59,'CWM &amp; Location'!B:D,2,FALSE))</f>
        <v/>
      </c>
      <c r="AN59" s="5" t="str">
        <f>IF('Programmes (ENG)'!AN59="Supervisor to be confirmed", 'CWM &amp; Location'!$C$216, 'Programmes (ENG)'!AN59)</f>
        <v/>
      </c>
    </row>
    <row r="60" spans="1:40" ht="33.75" customHeight="1" x14ac:dyDescent="0.25">
      <c r="A60" s="3" t="str">
        <f>'Master List'!A60</f>
        <v>FP</v>
      </c>
      <c r="B60" s="3" t="str">
        <f>'Master List'!D60</f>
        <v>FP/7A2E/020b</v>
      </c>
      <c r="C60" s="3" t="str">
        <f>'Master List'!E60</f>
        <v>WAL/FP/020b</v>
      </c>
      <c r="D60" s="4">
        <f>'Programmes (ENG)'!D60</f>
        <v>1</v>
      </c>
      <c r="E60" s="9" t="str">
        <f>CONCATENATE("S1: ",J60,", ",N60,", ",R60,IF(V60="","",", "),IF(V60="","",V60),IF(V60="",""," ("),IF(V60="","",'Master List'!B60),IF(V60="","",")")," | S2: ",AA60,", ",AE60,", ",AI60,IF(AM60="","",", "),IF(AM60="","",AM60),IF(AM60="",""," ("),IF(AM60="","",'Master List'!C60),IF(AM60="","",")"))</f>
        <v>S1: Meddygaeth Frys, Meddygaeth Gyffredinol (Mewnol) / Meddygaeth Geriatreg, Llawdriniaeth Gyffredinol / Llawdriniaeth Gastroberfeddol Usaf | S2: Arbenigedd I'w Gadarnhau, Arbenigedd I'w Gadarnhau, Arbenigedd I'w Gadarnhau</v>
      </c>
      <c r="F60" s="5" t="str">
        <f>VLOOKUP('Programmes (ENG)'!F60, 'CWM &amp; Location'!B:D, 2, FALSE)</f>
        <v>Bwrdd Iechyd Prifysgol Hywel Dda</v>
      </c>
      <c r="G60" s="5" t="str">
        <f>IF('Programmes (ENG)'!G60="Supervisor to be confirmed", "Goruchwyliwr I'w Gadarnhau", 'Programmes (ENG)'!G60)</f>
        <v>Dr Laksham Nangalia</v>
      </c>
      <c r="H60" s="3" t="str">
        <f>VLOOKUP('Programmes (ENG)'!H60, 'CWM &amp; Location'!B:D, 2, FALSE)</f>
        <v>Ysbyty Cyffredinol Glangwili</v>
      </c>
      <c r="I60" s="3" t="str">
        <f>VLOOKUP('Programmes (ENG)'!I60, 'CWM &amp; Location'!B:D, 2, FALSE)</f>
        <v>Caerfyrddin</v>
      </c>
      <c r="J60" s="3" t="str">
        <f>IF('Master List'!K60="", VLOOKUP('Master List'!J60, 'CWM &amp; Location'!B:D, 2, FALSE), CONCATENATE(VLOOKUP('Master List'!J60, 'CWM &amp; Location'!B:D, 2, FALSE), " / ", VLOOKUP('Master List'!K60, 'CWM &amp; Location'!B:D, 2, FALSE)))</f>
        <v>Meddygaeth Frys</v>
      </c>
      <c r="K60" s="3" t="str">
        <f>IF('Programmes (ENG)'!K60="Supervisor to be confirmed", "Goruchwyliwr I'w Gadarnhau", 'Programmes (ENG)'!K60)</f>
        <v>Dr Laksham Nangalia</v>
      </c>
      <c r="L60" s="3" t="str">
        <f>VLOOKUP('Programmes (ENG)'!L60, 'CWM &amp; Location'!B:D, 2, FALSE)</f>
        <v>Ysbyty Cyffredinol Glangwili</v>
      </c>
      <c r="M60" s="3" t="str">
        <f>VLOOKUP('Programmes (ENG)'!M60, 'CWM &amp; Location'!B:D, 2, FALSE)</f>
        <v>Caerfyrddin</v>
      </c>
      <c r="N60" s="3" t="str">
        <f>IF('Master List'!Q60="", VLOOKUP('Master List'!P60, 'CWM &amp; Location'!B:D, 2, FALSE), CONCATENATE(VLOOKUP('Master List'!P60, 'CWM &amp; Location'!B:D, 2, FALSE), " / ", VLOOKUP('Master List'!Q60, 'CWM &amp; Location'!B:D, 2, FALSE)))</f>
        <v>Meddygaeth Gyffredinol (Mewnol) / Meddygaeth Geriatreg</v>
      </c>
      <c r="O60" s="3" t="str">
        <f>IF('Programmes (ENG)'!O60="Supervisor to be confirmed", "Goruchwyliwr I'w Gadarnhau", 'Programmes (ENG)'!O60)</f>
        <v>Dr Pagadala Sridhar</v>
      </c>
      <c r="P60" s="3" t="str">
        <f>VLOOKUP('Programmes (ENG)'!P60, 'CWM &amp; Location'!B:D, 2, FALSE)</f>
        <v>Ysbyty'r Tywysog Philip / Ysbyty Cyffredinol Glangwili</v>
      </c>
      <c r="Q60" s="3" t="str">
        <f>VLOOKUP('Programmes (ENG)'!Q60, 'CWM &amp; Location'!B:D, 2, FALSE)</f>
        <v>Llanelli / Caerfyrddin</v>
      </c>
      <c r="R60" s="3" t="str">
        <f>IF('Master List'!W60="", VLOOKUP('Master List'!V60, 'CWM &amp; Location'!B:D, 2, FALSE), CONCATENATE(VLOOKUP('Master List'!V60, 'CWM &amp; Location'!B:D, 2, FALSE), " / ", VLOOKUP('Master List'!W60, 'CWM &amp; Location'!B:D, 2, FALSE)))</f>
        <v>Llawdriniaeth Gyffredinol / Llawdriniaeth Gastroberfeddol Usaf</v>
      </c>
      <c r="S60" s="3" t="str">
        <f>IF('Programmes (ENG)'!S60="Supervisor to be confirmed", "Goruchwyliwr I'w Gadarnhau", 'Programmes (ENG)'!S60)</f>
        <v>Mr Brendan O'Riordan</v>
      </c>
      <c r="T60" s="5" t="str">
        <f>IF('Master List'!AA60="", "", VLOOKUP('Programmes (ENG)'!T60, 'CWM &amp; Location'!B:D, 2, FALSE))</f>
        <v/>
      </c>
      <c r="U60" s="5" t="str">
        <f>IF(T60="", "", VLOOKUP('Programmes (ENG)'!U60, 'CWM &amp; Location'!B:D, 2, FALSE))</f>
        <v/>
      </c>
      <c r="V60" s="5" t="str">
        <f>IF('Programmes (ENG)'!V60="", "", VLOOKUP('Programmes (ENG)'!V60, 'CWM &amp; Location'!B:D, 2, FALSE))</f>
        <v/>
      </c>
      <c r="W60" s="5" t="str">
        <f>IF('Programmes (ENG)'!W60="", "", IF('Programmes (ENG)'!W60="Supervisor to be confirmed", 'CWM &amp; Location'!$C$216, 'Programmes (ENG)'!W60))</f>
        <v/>
      </c>
      <c r="X60" s="5" t="str">
        <f>IF('Programmes (ENG)'!X60="Supervisor to be confirmed", "Goruchwyliwr I'w Gadarnhau", 'Programmes (ENG)'!X60)</f>
        <v>Goruchwyliwr I'w Gadarnhau</v>
      </c>
      <c r="Y60" s="3" t="str">
        <f>VLOOKUP('Programmes (ENG)'!Y60, 'CWM &amp; Location'!B:D, 2, FALSE)</f>
        <v>Safle I'w Gadarnhau</v>
      </c>
      <c r="Z60" s="3" t="str">
        <f>VLOOKUP('Programmes (ENG)'!Z60, 'CWM &amp; Location'!B:D, 2, FALSE)</f>
        <v>Safle I'w Gadarnhau</v>
      </c>
      <c r="AA60" s="3" t="str">
        <f>IF('Master List'!AK60="", VLOOKUP('Master List'!AJ60, 'CWM &amp; Location'!B:D, 2, FALSE), CONCATENATE(VLOOKUP('Master List'!AJ60, 'CWM &amp; Location'!B:D, 2, FALSE), " / ", VLOOKUP('Master List'!AK60, 'CWM &amp; Location'!B:D, 2, FALSE)))</f>
        <v>Arbenigedd I'w Gadarnhau</v>
      </c>
      <c r="AB60" s="3" t="str">
        <f>IF('Programmes (ENG)'!AB60="Supervisor to be confirmed", 'CWM &amp; Location'!$C$216, 'Programmes (ENG)'!AB60)</f>
        <v>Goruchwyliwr I'w Gadarnhau</v>
      </c>
      <c r="AC60" s="3" t="str">
        <f>VLOOKUP('Programmes (ENG)'!AC60, 'CWM &amp; Location'!B:D, 2, FALSE)</f>
        <v>Safle I'w Gadarnhau</v>
      </c>
      <c r="AD60" s="5" t="str">
        <f>VLOOKUP('Programmes (ENG)'!AD60, 'CWM &amp; Location'!B:D, 2, FALSE)</f>
        <v>Safle I'w Gadarnhau</v>
      </c>
      <c r="AE60" s="3" t="str">
        <f>IF('Master List'!AQ60="", VLOOKUP('Master List'!AP60, 'CWM &amp; Location'!B:D, 2, FALSE), CONCATENATE(VLOOKUP('Master List'!AP60, 'CWM &amp; Location'!B:D, 2, FALSE), " / ", VLOOKUP('Master List'!AQ60, 'CWM &amp; Location'!B:D, 2, FALSE)))</f>
        <v>Arbenigedd I'w Gadarnhau</v>
      </c>
      <c r="AF60" s="3" t="str">
        <f>IF('Programmes (ENG)'!AF60="Supervisor to be confirmed", 'CWM &amp; Location'!$C$216, 'Programmes (ENG)'!AF60)</f>
        <v>Goruchwyliwr I'w Gadarnhau</v>
      </c>
      <c r="AG60" s="3" t="str">
        <f>VLOOKUP('Programmes (ENG)'!AG60, 'CWM &amp; Location'!B:D, 2, FALSE)</f>
        <v>Safle I'w Gadarnhau</v>
      </c>
      <c r="AH60" s="3" t="str">
        <f>VLOOKUP('Programmes (ENG)'!AH60, 'CWM &amp; Location'!B:D, 2, FALSE)</f>
        <v>Safle I'w Gadarnhau</v>
      </c>
      <c r="AI60" s="3" t="str">
        <f>IF('Master List'!AW60="", VLOOKUP('Master List'!AV60, 'CWM &amp; Location'!B:D, 2, FALSE), CONCATENATE(VLOOKUP('Master List'!AV60, 'CWM &amp; Location'!B:D, 2, FALSE), " / ", VLOOKUP('Master List'!AW60, 'CWM &amp; Location'!B:D, 2, FALSE)))</f>
        <v>Arbenigedd I'w Gadarnhau</v>
      </c>
      <c r="AJ60" s="3" t="str">
        <f>IF('Programmes (ENG)'!AJ60="Supervisor to be confirmed", 'CWM &amp; Location'!$C$216, 'Programmes (ENG)'!AJ60)</f>
        <v>Goruchwyliwr I'w Gadarnhau</v>
      </c>
      <c r="AK60" s="5" t="str">
        <f>IF('Programmes (ENG)'!AK60="","",VLOOKUP('Programmes (ENG)'!AK60,'CWM &amp; Location'!B:D,2,FALSE))</f>
        <v/>
      </c>
      <c r="AL60" s="5" t="str">
        <f>IF('Programmes (ENG)'!AL60="", "", VLOOKUP('Programmes (ENG)'!AL60, 'CWM &amp; Location'!B:D, 2, FALSE))</f>
        <v/>
      </c>
      <c r="AM60" s="5" t="str">
        <f>IF('Programmes (ENG)'!AM60="","",VLOOKUP('Programmes (ENG)'!AM60,'CWM &amp; Location'!B:D,2,FALSE))</f>
        <v/>
      </c>
      <c r="AN60" s="5" t="str">
        <f>IF('Programmes (ENG)'!AN60="Supervisor to be confirmed", 'CWM &amp; Location'!$C$216, 'Programmes (ENG)'!AN60)</f>
        <v/>
      </c>
    </row>
    <row r="61" spans="1:40" ht="33.75" customHeight="1" x14ac:dyDescent="0.25">
      <c r="A61" s="3" t="str">
        <f>'Master List'!A61</f>
        <v>FP</v>
      </c>
      <c r="B61" s="3" t="str">
        <f>'Master List'!D61</f>
        <v>FP/7A2E/020c</v>
      </c>
      <c r="C61" s="3" t="str">
        <f>'Master List'!E61</f>
        <v>WAL/FP/020c</v>
      </c>
      <c r="D61" s="4">
        <f>'Programmes (ENG)'!D61</f>
        <v>1</v>
      </c>
      <c r="E61" s="9" t="str">
        <f>CONCATENATE("S1: ",J61,", ",N61,", ",R61,IF(V61="","",", "),IF(V61="","",V61),IF(V61="",""," ("),IF(V61="","",'Master List'!B61),IF(V61="","",")")," | S2: ",AA61,", ",AE61,", ",AI61,IF(AM61="","",", "),IF(AM61="","",AM61),IF(AM61="",""," ("),IF(AM61="","",'Master List'!C61),IF(AM61="","",")"))</f>
        <v>S1: Llawdriniaeth Gyffredinol / Llawdriniaeth Gastroberfeddol Usaf, Meddygaeth Frys, Meddygaeth Gyffredinol (Mewnol) / Meddygaeth Geriatreg | S2: Arbenigedd I'w Gadarnhau, Arbenigedd I'w Gadarnhau, Arbenigedd I'w Gadarnhau</v>
      </c>
      <c r="F61" s="5" t="str">
        <f>VLOOKUP('Programmes (ENG)'!F61, 'CWM &amp; Location'!B:D, 2, FALSE)</f>
        <v>Bwrdd Iechyd Prifysgol Hywel Dda</v>
      </c>
      <c r="G61" s="5" t="str">
        <f>IF('Programmes (ENG)'!G61="Supervisor to be confirmed", "Goruchwyliwr I'w Gadarnhau", 'Programmes (ENG)'!G61)</f>
        <v>Mr Brendan O'Riordan</v>
      </c>
      <c r="H61" s="3" t="str">
        <f>VLOOKUP('Programmes (ENG)'!H61, 'CWM &amp; Location'!B:D, 2, FALSE)</f>
        <v>Ysbyty'r Tywysog Philip / Ysbyty Cyffredinol Glangwili</v>
      </c>
      <c r="I61" s="3" t="str">
        <f>VLOOKUP('Programmes (ENG)'!I61, 'CWM &amp; Location'!B:D, 2, FALSE)</f>
        <v>Llanelli / Caerfyrddin</v>
      </c>
      <c r="J61" s="3" t="str">
        <f>IF('Master List'!K61="", VLOOKUP('Master List'!J61, 'CWM &amp; Location'!B:D, 2, FALSE), CONCATENATE(VLOOKUP('Master List'!J61, 'CWM &amp; Location'!B:D, 2, FALSE), " / ", VLOOKUP('Master List'!K61, 'CWM &amp; Location'!B:D, 2, FALSE)))</f>
        <v>Llawdriniaeth Gyffredinol / Llawdriniaeth Gastroberfeddol Usaf</v>
      </c>
      <c r="K61" s="3" t="str">
        <f>IF('Programmes (ENG)'!K61="Supervisor to be confirmed", "Goruchwyliwr I'w Gadarnhau", 'Programmes (ENG)'!K61)</f>
        <v>Mr Brendan O'Riordan</v>
      </c>
      <c r="L61" s="3" t="str">
        <f>VLOOKUP('Programmes (ENG)'!L61, 'CWM &amp; Location'!B:D, 2, FALSE)</f>
        <v>Ysbyty Cyffredinol Glangwili</v>
      </c>
      <c r="M61" s="3" t="str">
        <f>VLOOKUP('Programmes (ENG)'!M61, 'CWM &amp; Location'!B:D, 2, FALSE)</f>
        <v>Caerfyrddin</v>
      </c>
      <c r="N61" s="3" t="str">
        <f>IF('Master List'!Q61="", VLOOKUP('Master List'!P61, 'CWM &amp; Location'!B:D, 2, FALSE), CONCATENATE(VLOOKUP('Master List'!P61, 'CWM &amp; Location'!B:D, 2, FALSE), " / ", VLOOKUP('Master List'!Q61, 'CWM &amp; Location'!B:D, 2, FALSE)))</f>
        <v>Meddygaeth Frys</v>
      </c>
      <c r="O61" s="3" t="str">
        <f>IF('Programmes (ENG)'!O61="Supervisor to be confirmed", "Goruchwyliwr I'w Gadarnhau", 'Programmes (ENG)'!O61)</f>
        <v>Dr Laksham Nangalia</v>
      </c>
      <c r="P61" s="3" t="str">
        <f>VLOOKUP('Programmes (ENG)'!P61, 'CWM &amp; Location'!B:D, 2, FALSE)</f>
        <v>Ysbyty Cyffredinol Glangwili</v>
      </c>
      <c r="Q61" s="3" t="str">
        <f>VLOOKUP('Programmes (ENG)'!Q61, 'CWM &amp; Location'!B:D, 2, FALSE)</f>
        <v>Caerfyrddin</v>
      </c>
      <c r="R61" s="3" t="str">
        <f>IF('Master List'!W61="", VLOOKUP('Master List'!V61, 'CWM &amp; Location'!B:D, 2, FALSE), CONCATENATE(VLOOKUP('Master List'!V61, 'CWM &amp; Location'!B:D, 2, FALSE), " / ", VLOOKUP('Master List'!W61, 'CWM &amp; Location'!B:D, 2, FALSE)))</f>
        <v>Meddygaeth Gyffredinol (Mewnol) / Meddygaeth Geriatreg</v>
      </c>
      <c r="S61" s="3" t="str">
        <f>IF('Programmes (ENG)'!S61="Supervisor to be confirmed", "Goruchwyliwr I'w Gadarnhau", 'Programmes (ENG)'!S61)</f>
        <v>Dr Pagadala Sridhar</v>
      </c>
      <c r="T61" s="5" t="str">
        <f>IF('Master List'!AA61="", "", VLOOKUP('Programmes (ENG)'!T61, 'CWM &amp; Location'!B:D, 2, FALSE))</f>
        <v/>
      </c>
      <c r="U61" s="5" t="str">
        <f>IF(T61="", "", VLOOKUP('Programmes (ENG)'!U61, 'CWM &amp; Location'!B:D, 2, FALSE))</f>
        <v/>
      </c>
      <c r="V61" s="5" t="str">
        <f>IF('Programmes (ENG)'!V61="", "", VLOOKUP('Programmes (ENG)'!V61, 'CWM &amp; Location'!B:D, 2, FALSE))</f>
        <v/>
      </c>
      <c r="W61" s="5" t="str">
        <f>IF('Programmes (ENG)'!W61="", "", IF('Programmes (ENG)'!W61="Supervisor to be confirmed", 'CWM &amp; Location'!$C$216, 'Programmes (ENG)'!W61))</f>
        <v/>
      </c>
      <c r="X61" s="5" t="str">
        <f>IF('Programmes (ENG)'!X61="Supervisor to be confirmed", "Goruchwyliwr I'w Gadarnhau", 'Programmes (ENG)'!X61)</f>
        <v>Goruchwyliwr I'w Gadarnhau</v>
      </c>
      <c r="Y61" s="3" t="str">
        <f>VLOOKUP('Programmes (ENG)'!Y61, 'CWM &amp; Location'!B:D, 2, FALSE)</f>
        <v>Safle I'w Gadarnhau</v>
      </c>
      <c r="Z61" s="3" t="str">
        <f>VLOOKUP('Programmes (ENG)'!Z61, 'CWM &amp; Location'!B:D, 2, FALSE)</f>
        <v>Safle I'w Gadarnhau</v>
      </c>
      <c r="AA61" s="3" t="str">
        <f>IF('Master List'!AK61="", VLOOKUP('Master List'!AJ61, 'CWM &amp; Location'!B:D, 2, FALSE), CONCATENATE(VLOOKUP('Master List'!AJ61, 'CWM &amp; Location'!B:D, 2, FALSE), " / ", VLOOKUP('Master List'!AK61, 'CWM &amp; Location'!B:D, 2, FALSE)))</f>
        <v>Arbenigedd I'w Gadarnhau</v>
      </c>
      <c r="AB61" s="3" t="str">
        <f>IF('Programmes (ENG)'!AB61="Supervisor to be confirmed", 'CWM &amp; Location'!$C$216, 'Programmes (ENG)'!AB61)</f>
        <v>Goruchwyliwr I'w Gadarnhau</v>
      </c>
      <c r="AC61" s="3" t="str">
        <f>VLOOKUP('Programmes (ENG)'!AC61, 'CWM &amp; Location'!B:D, 2, FALSE)</f>
        <v>Safle I'w Gadarnhau</v>
      </c>
      <c r="AD61" s="5" t="str">
        <f>VLOOKUP('Programmes (ENG)'!AD61, 'CWM &amp; Location'!B:D, 2, FALSE)</f>
        <v>Safle I'w Gadarnhau</v>
      </c>
      <c r="AE61" s="3" t="str">
        <f>IF('Master List'!AQ61="", VLOOKUP('Master List'!AP61, 'CWM &amp; Location'!B:D, 2, FALSE), CONCATENATE(VLOOKUP('Master List'!AP61, 'CWM &amp; Location'!B:D, 2, FALSE), " / ", VLOOKUP('Master List'!AQ61, 'CWM &amp; Location'!B:D, 2, FALSE)))</f>
        <v>Arbenigedd I'w Gadarnhau</v>
      </c>
      <c r="AF61" s="3" t="str">
        <f>IF('Programmes (ENG)'!AF61="Supervisor to be confirmed", 'CWM &amp; Location'!$C$216, 'Programmes (ENG)'!AF61)</f>
        <v>Goruchwyliwr I'w Gadarnhau</v>
      </c>
      <c r="AG61" s="3" t="str">
        <f>VLOOKUP('Programmes (ENG)'!AG61, 'CWM &amp; Location'!B:D, 2, FALSE)</f>
        <v>Safle I'w Gadarnhau</v>
      </c>
      <c r="AH61" s="3" t="str">
        <f>VLOOKUP('Programmes (ENG)'!AH61, 'CWM &amp; Location'!B:D, 2, FALSE)</f>
        <v>Safle I'w Gadarnhau</v>
      </c>
      <c r="AI61" s="3" t="str">
        <f>IF('Master List'!AW61="", VLOOKUP('Master List'!AV61, 'CWM &amp; Location'!B:D, 2, FALSE), CONCATENATE(VLOOKUP('Master List'!AV61, 'CWM &amp; Location'!B:D, 2, FALSE), " / ", VLOOKUP('Master List'!AW61, 'CWM &amp; Location'!B:D, 2, FALSE)))</f>
        <v>Arbenigedd I'w Gadarnhau</v>
      </c>
      <c r="AJ61" s="3" t="str">
        <f>IF('Programmes (ENG)'!AJ61="Supervisor to be confirmed", 'CWM &amp; Location'!$C$216, 'Programmes (ENG)'!AJ61)</f>
        <v>Goruchwyliwr I'w Gadarnhau</v>
      </c>
      <c r="AK61" s="5" t="str">
        <f>IF('Programmes (ENG)'!AK61="","",VLOOKUP('Programmes (ENG)'!AK61,'CWM &amp; Location'!B:D,2,FALSE))</f>
        <v/>
      </c>
      <c r="AL61" s="5" t="str">
        <f>IF('Programmes (ENG)'!AL61="", "", VLOOKUP('Programmes (ENG)'!AL61, 'CWM &amp; Location'!B:D, 2, FALSE))</f>
        <v/>
      </c>
      <c r="AM61" s="5" t="str">
        <f>IF('Programmes (ENG)'!AM61="","",VLOOKUP('Programmes (ENG)'!AM61,'CWM &amp; Location'!B:D,2,FALSE))</f>
        <v/>
      </c>
      <c r="AN61" s="5" t="str">
        <f>IF('Programmes (ENG)'!AN61="Supervisor to be confirmed", 'CWM &amp; Location'!$C$216, 'Programmes (ENG)'!AN61)</f>
        <v/>
      </c>
    </row>
    <row r="62" spans="1:40" ht="33.75" customHeight="1" x14ac:dyDescent="0.25">
      <c r="A62" s="3" t="str">
        <f>'Master List'!A62</f>
        <v>FP</v>
      </c>
      <c r="B62" s="3" t="str">
        <f>'Master List'!D62</f>
        <v>FP/7A2E/021a</v>
      </c>
      <c r="C62" s="3" t="str">
        <f>'Master List'!E62</f>
        <v>WAL/FP/021a</v>
      </c>
      <c r="D62" s="4">
        <f>'Programmes (ENG)'!D62</f>
        <v>1</v>
      </c>
      <c r="E62" s="9" t="str">
        <f>CONCATENATE("S1: ",J62,", ",N62,", ",R62,IF(V62="","",", "),IF(V62="","",V62),IF(V62="",""," ("),IF(V62="","",'Master List'!B62),IF(V62="","",")")," | S2: ",AA62,", ",AE62,", ",AI62,IF(AM62="","",", "),IF(AM62="","",AM62),IF(AM62="",""," ("),IF(AM62="","",'Master List'!C62),IF(AM62="","",")"))</f>
        <v>S1: Meddygaeth Gyffredinol (Mewnol) / Meddygaeth Anadlol, Llawdriniaeth Gyffredinol / Llawdriniaeth y Colon a'r Rhefr, Anestheteg / Meddygaeth Gofal Dwys | S2: Endocrinoleg a Diabetes Mellitus, Meddygaeth Gyffredinol (Mewnol) / Meddygaeth Adsefydlu, Meddygaeth Frys / Uned Asesu Meddygol Acíwt</v>
      </c>
      <c r="F62" s="5" t="str">
        <f>VLOOKUP('Programmes (ENG)'!F62, 'CWM &amp; Location'!B:D, 2, FALSE)</f>
        <v>Bwrdd Iechyd Prifysgol Hywel Dda</v>
      </c>
      <c r="G62" s="5" t="str">
        <f>IF('Programmes (ENG)'!G62="Supervisor to be confirmed", "Goruchwyliwr I'w Gadarnhau", 'Programmes (ENG)'!G62)</f>
        <v>Dr Gareth Collier</v>
      </c>
      <c r="H62" s="3" t="str">
        <f>VLOOKUP('Programmes (ENG)'!H62, 'CWM &amp; Location'!B:D, 2, FALSE)</f>
        <v>Ysbyty Cyffredinol Glangwili</v>
      </c>
      <c r="I62" s="3" t="str">
        <f>VLOOKUP('Programmes (ENG)'!I62, 'CWM &amp; Location'!B:D, 2, FALSE)</f>
        <v>Caerfyrddin</v>
      </c>
      <c r="J62" s="3" t="str">
        <f>IF('Master List'!K62="", VLOOKUP('Master List'!J62, 'CWM &amp; Location'!B:D, 2, FALSE), CONCATENATE(VLOOKUP('Master List'!J62, 'CWM &amp; Location'!B:D, 2, FALSE), " / ", VLOOKUP('Master List'!K62, 'CWM &amp; Location'!B:D, 2, FALSE)))</f>
        <v>Meddygaeth Gyffredinol (Mewnol) / Meddygaeth Anadlol</v>
      </c>
      <c r="K62" s="3" t="str">
        <f>IF('Programmes (ENG)'!K62="Supervisor to be confirmed", "Goruchwyliwr I'w Gadarnhau", 'Programmes (ENG)'!K62)</f>
        <v>Dr Gareth Collier</v>
      </c>
      <c r="L62" s="3" t="str">
        <f>VLOOKUP('Programmes (ENG)'!L62, 'CWM &amp; Location'!B:D, 2, FALSE)</f>
        <v>Ysbyty'r Tywysog Philip / Ysbyty Cyffredinol Glangwili</v>
      </c>
      <c r="M62" s="3" t="str">
        <f>VLOOKUP('Programmes (ENG)'!M62, 'CWM &amp; Location'!B:D, 2, FALSE)</f>
        <v>Llanelli / Caerfyrddin</v>
      </c>
      <c r="N62" s="3" t="str">
        <f>IF('Master List'!Q62="", VLOOKUP('Master List'!P62, 'CWM &amp; Location'!B:D, 2, FALSE), CONCATENATE(VLOOKUP('Master List'!P62, 'CWM &amp; Location'!B:D, 2, FALSE), " / ", VLOOKUP('Master List'!Q62, 'CWM &amp; Location'!B:D, 2, FALSE)))</f>
        <v>Llawdriniaeth Gyffredinol / Llawdriniaeth y Colon a'r Rhefr</v>
      </c>
      <c r="O62" s="3" t="str">
        <f>IF('Programmes (ENG)'!O62="Supervisor to be confirmed", "Goruchwyliwr I'w Gadarnhau", 'Programmes (ENG)'!O62)</f>
        <v>Mr Usama Mohamed</v>
      </c>
      <c r="P62" s="3" t="str">
        <f>VLOOKUP('Programmes (ENG)'!P62, 'CWM &amp; Location'!B:D, 2, FALSE)</f>
        <v>Ysbyty Cyffredinol Glangwili</v>
      </c>
      <c r="Q62" s="3" t="str">
        <f>VLOOKUP('Programmes (ENG)'!Q62, 'CWM &amp; Location'!B:D, 2, FALSE)</f>
        <v>Caerfyrddin</v>
      </c>
      <c r="R62" s="3" t="str">
        <f>IF('Master List'!W62="", VLOOKUP('Master List'!V62, 'CWM &amp; Location'!B:D, 2, FALSE), CONCATENATE(VLOOKUP('Master List'!V62, 'CWM &amp; Location'!B:D, 2, FALSE), " / ", VLOOKUP('Master List'!W62, 'CWM &amp; Location'!B:D, 2, FALSE)))</f>
        <v>Anestheteg / Meddygaeth Gofal Dwys</v>
      </c>
      <c r="S62" s="3" t="str">
        <f>IF('Programmes (ENG)'!S62="Supervisor to be confirmed", "Goruchwyliwr I'w Gadarnhau", 'Programmes (ENG)'!S62)</f>
        <v>Dr Alun Thomas</v>
      </c>
      <c r="T62" s="5" t="str">
        <f>IF('Master List'!AA62="", "", VLOOKUP('Programmes (ENG)'!T62, 'CWM &amp; Location'!B:D, 2, FALSE))</f>
        <v/>
      </c>
      <c r="U62" s="5" t="str">
        <f>IF(T62="", "", VLOOKUP('Programmes (ENG)'!U62, 'CWM &amp; Location'!B:D, 2, FALSE))</f>
        <v/>
      </c>
      <c r="V62" s="5" t="str">
        <f>IF('Programmes (ENG)'!V62="", "", VLOOKUP('Programmes (ENG)'!V62, 'CWM &amp; Location'!B:D, 2, FALSE))</f>
        <v/>
      </c>
      <c r="W62" s="5" t="str">
        <f>IF('Programmes (ENG)'!W62="", "", IF('Programmes (ENG)'!W62="Supervisor to be confirmed", 'CWM &amp; Location'!$C$216, 'Programmes (ENG)'!W62))</f>
        <v/>
      </c>
      <c r="X62" s="5" t="str">
        <f>IF('Programmes (ENG)'!X62="Supervisor to be confirmed", "Goruchwyliwr I'w Gadarnhau", 'Programmes (ENG)'!X62)</f>
        <v>Dr Akhila Mallipedhi</v>
      </c>
      <c r="Y62" s="3" t="str">
        <f>VLOOKUP('Programmes (ENG)'!Y62, 'CWM &amp; Location'!B:D, 2, FALSE)</f>
        <v>Ysbyty'r Tywysog Philip</v>
      </c>
      <c r="Z62" s="3" t="str">
        <f>VLOOKUP('Programmes (ENG)'!Z62, 'CWM &amp; Location'!B:D, 2, FALSE)</f>
        <v>Llanelli</v>
      </c>
      <c r="AA62" s="3" t="str">
        <f>IF('Master List'!AK62="", VLOOKUP('Master List'!AJ62, 'CWM &amp; Location'!B:D, 2, FALSE), CONCATENATE(VLOOKUP('Master List'!AJ62, 'CWM &amp; Location'!B:D, 2, FALSE), " / ", VLOOKUP('Master List'!AK62, 'CWM &amp; Location'!B:D, 2, FALSE)))</f>
        <v>Endocrinoleg a Diabetes Mellitus</v>
      </c>
      <c r="AB62" s="3" t="str">
        <f>IF('Programmes (ENG)'!AB62="Supervisor to be confirmed", 'CWM &amp; Location'!$C$216, 'Programmes (ENG)'!AB62)</f>
        <v>Dr Akhila Mallipedhi</v>
      </c>
      <c r="AC62" s="3" t="str">
        <f>VLOOKUP('Programmes (ENG)'!AC62, 'CWM &amp; Location'!B:D, 2, FALSE)</f>
        <v>Ysbyty Cyffredinol Glangwili</v>
      </c>
      <c r="AD62" s="5" t="str">
        <f>VLOOKUP('Programmes (ENG)'!AD62, 'CWM &amp; Location'!B:D, 2, FALSE)</f>
        <v>Caerfyrddin</v>
      </c>
      <c r="AE62" s="3" t="str">
        <f>IF('Master List'!AQ62="", VLOOKUP('Master List'!AP62, 'CWM &amp; Location'!B:D, 2, FALSE), CONCATENATE(VLOOKUP('Master List'!AP62, 'CWM &amp; Location'!B:D, 2, FALSE), " / ", VLOOKUP('Master List'!AQ62, 'CWM &amp; Location'!B:D, 2, FALSE)))</f>
        <v>Meddygaeth Gyffredinol (Mewnol) / Meddygaeth Adsefydlu</v>
      </c>
      <c r="AF62" s="3" t="str">
        <f>IF('Programmes (ENG)'!AF62="Supervisor to be confirmed", 'CWM &amp; Location'!$C$216, 'Programmes (ENG)'!AF62)</f>
        <v>Dr Pagadala Sridhar</v>
      </c>
      <c r="AG62" s="3" t="str">
        <f>VLOOKUP('Programmes (ENG)'!AG62, 'CWM &amp; Location'!B:D, 2, FALSE)</f>
        <v>Ysbyty Cyffredinol Glangwili</v>
      </c>
      <c r="AH62" s="3" t="str">
        <f>VLOOKUP('Programmes (ENG)'!AH62, 'CWM &amp; Location'!B:D, 2, FALSE)</f>
        <v>Caerfyrddin</v>
      </c>
      <c r="AI62" s="3" t="str">
        <f>IF('Master List'!AW62="", VLOOKUP('Master List'!AV62, 'CWM &amp; Location'!B:D, 2, FALSE), CONCATENATE(VLOOKUP('Master List'!AV62, 'CWM &amp; Location'!B:D, 2, FALSE), " / ", VLOOKUP('Master List'!AW62, 'CWM &amp; Location'!B:D, 2, FALSE)))</f>
        <v>Meddygaeth Frys / Uned Asesu Meddygol Acíwt</v>
      </c>
      <c r="AJ62" s="3" t="str">
        <f>IF('Programmes (ENG)'!AJ62="Supervisor to be confirmed", 'CWM &amp; Location'!$C$216, 'Programmes (ENG)'!AJ62)</f>
        <v>Mr Nigel Waghorne</v>
      </c>
      <c r="AK62" s="5" t="str">
        <f>IF('Programmes (ENG)'!AK62="","",VLOOKUP('Programmes (ENG)'!AK62,'CWM &amp; Location'!B:D,2,FALSE))</f>
        <v/>
      </c>
      <c r="AL62" s="5" t="str">
        <f>IF('Programmes (ENG)'!AL62="", "", VLOOKUP('Programmes (ENG)'!AL62, 'CWM &amp; Location'!B:D, 2, FALSE))</f>
        <v/>
      </c>
      <c r="AM62" s="5" t="str">
        <f>IF('Programmes (ENG)'!AM62="","",VLOOKUP('Programmes (ENG)'!AM62,'CWM &amp; Location'!B:D,2,FALSE))</f>
        <v/>
      </c>
      <c r="AN62" s="5" t="str">
        <f>IF('Programmes (ENG)'!AN62="Supervisor to be confirmed", 'CWM &amp; Location'!$C$216, 'Programmes (ENG)'!AN62)</f>
        <v/>
      </c>
    </row>
    <row r="63" spans="1:40" ht="33.75" customHeight="1" x14ac:dyDescent="0.25">
      <c r="A63" s="3" t="str">
        <f>'Master List'!A63</f>
        <v>FP</v>
      </c>
      <c r="B63" s="3" t="str">
        <f>'Master List'!D63</f>
        <v>FP/7A2E/021b</v>
      </c>
      <c r="C63" s="3" t="str">
        <f>'Master List'!E63</f>
        <v>WAL/FP/021b</v>
      </c>
      <c r="D63" s="4">
        <f>'Programmes (ENG)'!D63</f>
        <v>1</v>
      </c>
      <c r="E63" s="9" t="str">
        <f>CONCATENATE("S1: ",J63,", ",N63,", ",R63,IF(V63="","",", "),IF(V63="","",V63),IF(V63="",""," ("),IF(V63="","",'Master List'!B63),IF(V63="","",")")," | S2: ",AA63,", ",AE63,", ",AI63,IF(AM63="","",", "),IF(AM63="","",AM63),IF(AM63="",""," ("),IF(AM63="","",'Master List'!C63),IF(AM63="","",")"))</f>
        <v>S1: Anestheteg / Meddygaeth Gofal Dwys, Meddygaeth Gyffredinol (Mewnol) / Meddygaeth Anadlol, Llawdriniaeth Gyffredinol / Llawdriniaeth y Colon a'r Rhefr | S2: Meddygaeth Frys / Uned Asesu Meddygol Acíwt, Endocrinoleg a Diabetes Mellitus, Meddygaeth Gyffredinol (Mewnol) / Meddygaeth Adsefydlu</v>
      </c>
      <c r="F63" s="5" t="str">
        <f>VLOOKUP('Programmes (ENG)'!F63, 'CWM &amp; Location'!B:D, 2, FALSE)</f>
        <v>Bwrdd Iechyd Prifysgol Hywel Dda</v>
      </c>
      <c r="G63" s="5" t="str">
        <f>IF('Programmes (ENG)'!G63="Supervisor to be confirmed", "Goruchwyliwr I'w Gadarnhau", 'Programmes (ENG)'!G63)</f>
        <v>Dr Alun Thomas</v>
      </c>
      <c r="H63" s="3" t="str">
        <f>VLOOKUP('Programmes (ENG)'!H63, 'CWM &amp; Location'!B:D, 2, FALSE)</f>
        <v>Ysbyty Cyffredinol Glangwili</v>
      </c>
      <c r="I63" s="3" t="str">
        <f>VLOOKUP('Programmes (ENG)'!I63, 'CWM &amp; Location'!B:D, 2, FALSE)</f>
        <v>Caerfyrddin</v>
      </c>
      <c r="J63" s="3" t="str">
        <f>IF('Master List'!K63="", VLOOKUP('Master List'!J63, 'CWM &amp; Location'!B:D, 2, FALSE), CONCATENATE(VLOOKUP('Master List'!J63, 'CWM &amp; Location'!B:D, 2, FALSE), " / ", VLOOKUP('Master List'!K63, 'CWM &amp; Location'!B:D, 2, FALSE)))</f>
        <v>Anestheteg / Meddygaeth Gofal Dwys</v>
      </c>
      <c r="K63" s="3" t="str">
        <f>IF('Programmes (ENG)'!K63="Supervisor to be confirmed", "Goruchwyliwr I'w Gadarnhau", 'Programmes (ENG)'!K63)</f>
        <v>Dr Alun Thomas</v>
      </c>
      <c r="L63" s="3" t="str">
        <f>VLOOKUP('Programmes (ENG)'!L63, 'CWM &amp; Location'!B:D, 2, FALSE)</f>
        <v>Ysbyty Cyffredinol Glangwili</v>
      </c>
      <c r="M63" s="3" t="str">
        <f>VLOOKUP('Programmes (ENG)'!M63, 'CWM &amp; Location'!B:D, 2, FALSE)</f>
        <v>Caerfyrddin</v>
      </c>
      <c r="N63" s="3" t="str">
        <f>IF('Master List'!Q63="", VLOOKUP('Master List'!P63, 'CWM &amp; Location'!B:D, 2, FALSE), CONCATENATE(VLOOKUP('Master List'!P63, 'CWM &amp; Location'!B:D, 2, FALSE), " / ", VLOOKUP('Master List'!Q63, 'CWM &amp; Location'!B:D, 2, FALSE)))</f>
        <v>Meddygaeth Gyffredinol (Mewnol) / Meddygaeth Anadlol</v>
      </c>
      <c r="O63" s="3" t="str">
        <f>IF('Programmes (ENG)'!O63="Supervisor to be confirmed", "Goruchwyliwr I'w Gadarnhau", 'Programmes (ENG)'!O63)</f>
        <v>Dr Gareth Collier</v>
      </c>
      <c r="P63" s="3" t="str">
        <f>VLOOKUP('Programmes (ENG)'!P63, 'CWM &amp; Location'!B:D, 2, FALSE)</f>
        <v>Ysbyty'r Tywysog Philip / Ysbyty Cyffredinol Glangwili</v>
      </c>
      <c r="Q63" s="3" t="str">
        <f>VLOOKUP('Programmes (ENG)'!Q63, 'CWM &amp; Location'!B:D, 2, FALSE)</f>
        <v>Llanelli / Caerfyrddin</v>
      </c>
      <c r="R63" s="3" t="str">
        <f>IF('Master List'!W63="", VLOOKUP('Master List'!V63, 'CWM &amp; Location'!B:D, 2, FALSE), CONCATENATE(VLOOKUP('Master List'!V63, 'CWM &amp; Location'!B:D, 2, FALSE), " / ", VLOOKUP('Master List'!W63, 'CWM &amp; Location'!B:D, 2, FALSE)))</f>
        <v>Llawdriniaeth Gyffredinol / Llawdriniaeth y Colon a'r Rhefr</v>
      </c>
      <c r="S63" s="3" t="str">
        <f>IF('Programmes (ENG)'!S63="Supervisor to be confirmed", "Goruchwyliwr I'w Gadarnhau", 'Programmes (ENG)'!S63)</f>
        <v>Mr Usama Mohamed</v>
      </c>
      <c r="T63" s="5" t="str">
        <f>IF('Master List'!AA63="", "", VLOOKUP('Programmes (ENG)'!T63, 'CWM &amp; Location'!B:D, 2, FALSE))</f>
        <v/>
      </c>
      <c r="U63" s="5" t="str">
        <f>IF(T63="", "", VLOOKUP('Programmes (ENG)'!U63, 'CWM &amp; Location'!B:D, 2, FALSE))</f>
        <v/>
      </c>
      <c r="V63" s="5" t="str">
        <f>IF('Programmes (ENG)'!V63="", "", VLOOKUP('Programmes (ENG)'!V63, 'CWM &amp; Location'!B:D, 2, FALSE))</f>
        <v/>
      </c>
      <c r="W63" s="5" t="str">
        <f>IF('Programmes (ENG)'!W63="", "", IF('Programmes (ENG)'!W63="Supervisor to be confirmed", 'CWM &amp; Location'!$C$216, 'Programmes (ENG)'!W63))</f>
        <v/>
      </c>
      <c r="X63" s="5" t="str">
        <f>IF('Programmes (ENG)'!X63="Supervisor to be confirmed", "Goruchwyliwr I'w Gadarnhau", 'Programmes (ENG)'!X63)</f>
        <v>Mr Nigel Waghorne</v>
      </c>
      <c r="Y63" s="3" t="str">
        <f>VLOOKUP('Programmes (ENG)'!Y63, 'CWM &amp; Location'!B:D, 2, FALSE)</f>
        <v>Ysbyty Cyffredinol Glangwili</v>
      </c>
      <c r="Z63" s="3" t="str">
        <f>VLOOKUP('Programmes (ENG)'!Z63, 'CWM &amp; Location'!B:D, 2, FALSE)</f>
        <v>Caerfyrddin</v>
      </c>
      <c r="AA63" s="3" t="str">
        <f>IF('Master List'!AK63="", VLOOKUP('Master List'!AJ63, 'CWM &amp; Location'!B:D, 2, FALSE), CONCATENATE(VLOOKUP('Master List'!AJ63, 'CWM &amp; Location'!B:D, 2, FALSE), " / ", VLOOKUP('Master List'!AK63, 'CWM &amp; Location'!B:D, 2, FALSE)))</f>
        <v>Meddygaeth Frys / Uned Asesu Meddygol Acíwt</v>
      </c>
      <c r="AB63" s="3" t="str">
        <f>IF('Programmes (ENG)'!AB63="Supervisor to be confirmed", 'CWM &amp; Location'!$C$216, 'Programmes (ENG)'!AB63)</f>
        <v>Mr Nigel Waghorne</v>
      </c>
      <c r="AC63" s="3" t="str">
        <f>VLOOKUP('Programmes (ENG)'!AC63, 'CWM &amp; Location'!B:D, 2, FALSE)</f>
        <v>Ysbyty'r Tywysog Philip</v>
      </c>
      <c r="AD63" s="5" t="str">
        <f>VLOOKUP('Programmes (ENG)'!AD63, 'CWM &amp; Location'!B:D, 2, FALSE)</f>
        <v>Llanelli</v>
      </c>
      <c r="AE63" s="3" t="str">
        <f>IF('Master List'!AQ63="", VLOOKUP('Master List'!AP63, 'CWM &amp; Location'!B:D, 2, FALSE), CONCATENATE(VLOOKUP('Master List'!AP63, 'CWM &amp; Location'!B:D, 2, FALSE), " / ", VLOOKUP('Master List'!AQ63, 'CWM &amp; Location'!B:D, 2, FALSE)))</f>
        <v>Endocrinoleg a Diabetes Mellitus</v>
      </c>
      <c r="AF63" s="3" t="str">
        <f>IF('Programmes (ENG)'!AF63="Supervisor to be confirmed", 'CWM &amp; Location'!$C$216, 'Programmes (ENG)'!AF63)</f>
        <v>Dr Akhila Mallipedhi</v>
      </c>
      <c r="AG63" s="3" t="str">
        <f>VLOOKUP('Programmes (ENG)'!AG63, 'CWM &amp; Location'!B:D, 2, FALSE)</f>
        <v>Ysbyty Cyffredinol Glangwili</v>
      </c>
      <c r="AH63" s="3" t="str">
        <f>VLOOKUP('Programmes (ENG)'!AH63, 'CWM &amp; Location'!B:D, 2, FALSE)</f>
        <v>Caerfyrddin</v>
      </c>
      <c r="AI63" s="3" t="str">
        <f>IF('Master List'!AW63="", VLOOKUP('Master List'!AV63, 'CWM &amp; Location'!B:D, 2, FALSE), CONCATENATE(VLOOKUP('Master List'!AV63, 'CWM &amp; Location'!B:D, 2, FALSE), " / ", VLOOKUP('Master List'!AW63, 'CWM &amp; Location'!B:D, 2, FALSE)))</f>
        <v>Meddygaeth Gyffredinol (Mewnol) / Meddygaeth Adsefydlu</v>
      </c>
      <c r="AJ63" s="3" t="str">
        <f>IF('Programmes (ENG)'!AJ63="Supervisor to be confirmed", 'CWM &amp; Location'!$C$216, 'Programmes (ENG)'!AJ63)</f>
        <v>Dr Pagadala Sridhar</v>
      </c>
      <c r="AK63" s="5" t="str">
        <f>IF('Programmes (ENG)'!AK63="","",VLOOKUP('Programmes (ENG)'!AK63,'CWM &amp; Location'!B:D,2,FALSE))</f>
        <v/>
      </c>
      <c r="AL63" s="5" t="str">
        <f>IF('Programmes (ENG)'!AL63="", "", VLOOKUP('Programmes (ENG)'!AL63, 'CWM &amp; Location'!B:D, 2, FALSE))</f>
        <v/>
      </c>
      <c r="AM63" s="5" t="str">
        <f>IF('Programmes (ENG)'!AM63="","",VLOOKUP('Programmes (ENG)'!AM63,'CWM &amp; Location'!B:D,2,FALSE))</f>
        <v/>
      </c>
      <c r="AN63" s="5" t="str">
        <f>IF('Programmes (ENG)'!AN63="Supervisor to be confirmed", 'CWM &amp; Location'!$C$216, 'Programmes (ENG)'!AN63)</f>
        <v/>
      </c>
    </row>
    <row r="64" spans="1:40" ht="33.75" customHeight="1" x14ac:dyDescent="0.25">
      <c r="A64" s="3" t="str">
        <f>'Master List'!A64</f>
        <v>FP</v>
      </c>
      <c r="B64" s="3" t="str">
        <f>'Master List'!D64</f>
        <v>FP/7A2E/021c</v>
      </c>
      <c r="C64" s="3" t="str">
        <f>'Master List'!E64</f>
        <v>WAL/FP/021c</v>
      </c>
      <c r="D64" s="4">
        <f>'Programmes (ENG)'!D64</f>
        <v>1</v>
      </c>
      <c r="E64" s="9" t="str">
        <f>CONCATENATE("S1: ",J64,", ",N64,", ",R64,IF(V64="","",", "),IF(V64="","",V64),IF(V64="",""," ("),IF(V64="","",'Master List'!B64),IF(V64="","",")")," | S2: ",AA64,", ",AE64,", ",AI64,IF(AM64="","",", "),IF(AM64="","",AM64),IF(AM64="",""," ("),IF(AM64="","",'Master List'!C64),IF(AM64="","",")"))</f>
        <v>S1: Llawdriniaeth Gyffredinol / Llawdriniaeth y Colon a'r Rhefr, Anestheteg / Meddygaeth Gofal Dwys, Meddygaeth Gyffredinol (Mewnol) / Meddygaeth Anadlol | S2: Meddygaeth Gyffredinol (Mewnol) / Meddygaeth Adsefydlu, Meddygaeth Frys / Uned Asesu Meddygol Acíwt, Endocrinoleg a Diabetes Mellitus</v>
      </c>
      <c r="F64" s="5" t="str">
        <f>VLOOKUP('Programmes (ENG)'!F64, 'CWM &amp; Location'!B:D, 2, FALSE)</f>
        <v>Bwrdd Iechyd Prifysgol Hywel Dda</v>
      </c>
      <c r="G64" s="5" t="str">
        <f>IF('Programmes (ENG)'!G64="Supervisor to be confirmed", "Goruchwyliwr I'w Gadarnhau", 'Programmes (ENG)'!G64)</f>
        <v>Mr Usama Mohamed</v>
      </c>
      <c r="H64" s="3" t="str">
        <f>VLOOKUP('Programmes (ENG)'!H64, 'CWM &amp; Location'!B:D, 2, FALSE)</f>
        <v>Ysbyty'r Tywysog Philip / Ysbyty Cyffredinol Glangwili</v>
      </c>
      <c r="I64" s="3" t="str">
        <f>VLOOKUP('Programmes (ENG)'!I64, 'CWM &amp; Location'!B:D, 2, FALSE)</f>
        <v>Llanelli / Caerfyrddin</v>
      </c>
      <c r="J64" s="3" t="str">
        <f>IF('Master List'!K64="", VLOOKUP('Master List'!J64, 'CWM &amp; Location'!B:D, 2, FALSE), CONCATENATE(VLOOKUP('Master List'!J64, 'CWM &amp; Location'!B:D, 2, FALSE), " / ", VLOOKUP('Master List'!K64, 'CWM &amp; Location'!B:D, 2, FALSE)))</f>
        <v>Llawdriniaeth Gyffredinol / Llawdriniaeth y Colon a'r Rhefr</v>
      </c>
      <c r="K64" s="3" t="str">
        <f>IF('Programmes (ENG)'!K64="Supervisor to be confirmed", "Goruchwyliwr I'w Gadarnhau", 'Programmes (ENG)'!K64)</f>
        <v>Mr Usama Mohamed</v>
      </c>
      <c r="L64" s="3" t="str">
        <f>VLOOKUP('Programmes (ENG)'!L64, 'CWM &amp; Location'!B:D, 2, FALSE)</f>
        <v>Ysbyty Cyffredinol Glangwili</v>
      </c>
      <c r="M64" s="3" t="str">
        <f>VLOOKUP('Programmes (ENG)'!M64, 'CWM &amp; Location'!B:D, 2, FALSE)</f>
        <v>Caerfyrddin</v>
      </c>
      <c r="N64" s="3" t="str">
        <f>IF('Master List'!Q64="", VLOOKUP('Master List'!P64, 'CWM &amp; Location'!B:D, 2, FALSE), CONCATENATE(VLOOKUP('Master List'!P64, 'CWM &amp; Location'!B:D, 2, FALSE), " / ", VLOOKUP('Master List'!Q64, 'CWM &amp; Location'!B:D, 2, FALSE)))</f>
        <v>Anestheteg / Meddygaeth Gofal Dwys</v>
      </c>
      <c r="O64" s="3" t="str">
        <f>IF('Programmes (ENG)'!O64="Supervisor to be confirmed", "Goruchwyliwr I'w Gadarnhau", 'Programmes (ENG)'!O64)</f>
        <v>Dr Alun Thomas</v>
      </c>
      <c r="P64" s="3" t="str">
        <f>VLOOKUP('Programmes (ENG)'!P64, 'CWM &amp; Location'!B:D, 2, FALSE)</f>
        <v>Ysbyty Cyffredinol Glangwili</v>
      </c>
      <c r="Q64" s="3" t="str">
        <f>VLOOKUP('Programmes (ENG)'!Q64, 'CWM &amp; Location'!B:D, 2, FALSE)</f>
        <v>Caerfyrddin</v>
      </c>
      <c r="R64" s="3" t="str">
        <f>IF('Master List'!W64="", VLOOKUP('Master List'!V64, 'CWM &amp; Location'!B:D, 2, FALSE), CONCATENATE(VLOOKUP('Master List'!V64, 'CWM &amp; Location'!B:D, 2, FALSE), " / ", VLOOKUP('Master List'!W64, 'CWM &amp; Location'!B:D, 2, FALSE)))</f>
        <v>Meddygaeth Gyffredinol (Mewnol) / Meddygaeth Anadlol</v>
      </c>
      <c r="S64" s="3" t="str">
        <f>IF('Programmes (ENG)'!S64="Supervisor to be confirmed", "Goruchwyliwr I'w Gadarnhau", 'Programmes (ENG)'!S64)</f>
        <v>Dr Gareth Collier</v>
      </c>
      <c r="T64" s="5" t="str">
        <f>IF('Master List'!AA64="", "", VLOOKUP('Programmes (ENG)'!T64, 'CWM &amp; Location'!B:D, 2, FALSE))</f>
        <v/>
      </c>
      <c r="U64" s="5" t="str">
        <f>IF(T64="", "", VLOOKUP('Programmes (ENG)'!U64, 'CWM &amp; Location'!B:D, 2, FALSE))</f>
        <v/>
      </c>
      <c r="V64" s="5" t="str">
        <f>IF('Programmes (ENG)'!V64="", "", VLOOKUP('Programmes (ENG)'!V64, 'CWM &amp; Location'!B:D, 2, FALSE))</f>
        <v/>
      </c>
      <c r="W64" s="5" t="str">
        <f>IF('Programmes (ENG)'!W64="", "", IF('Programmes (ENG)'!W64="Supervisor to be confirmed", 'CWM &amp; Location'!$C$216, 'Programmes (ENG)'!W64))</f>
        <v/>
      </c>
      <c r="X64" s="5" t="str">
        <f>IF('Programmes (ENG)'!X64="Supervisor to be confirmed", "Goruchwyliwr I'w Gadarnhau", 'Programmes (ENG)'!X64)</f>
        <v>Dr Pagadala Sridhar</v>
      </c>
      <c r="Y64" s="3" t="str">
        <f>VLOOKUP('Programmes (ENG)'!Y64, 'CWM &amp; Location'!B:D, 2, FALSE)</f>
        <v>Ysbyty Cyffredinol Glangwili</v>
      </c>
      <c r="Z64" s="3" t="str">
        <f>VLOOKUP('Programmes (ENG)'!Z64, 'CWM &amp; Location'!B:D, 2, FALSE)</f>
        <v>Caerfyrddin</v>
      </c>
      <c r="AA64" s="3" t="str">
        <f>IF('Master List'!AK64="", VLOOKUP('Master List'!AJ64, 'CWM &amp; Location'!B:D, 2, FALSE), CONCATENATE(VLOOKUP('Master List'!AJ64, 'CWM &amp; Location'!B:D, 2, FALSE), " / ", VLOOKUP('Master List'!AK64, 'CWM &amp; Location'!B:D, 2, FALSE)))</f>
        <v>Meddygaeth Gyffredinol (Mewnol) / Meddygaeth Adsefydlu</v>
      </c>
      <c r="AB64" s="3" t="str">
        <f>IF('Programmes (ENG)'!AB64="Supervisor to be confirmed", 'CWM &amp; Location'!$C$216, 'Programmes (ENG)'!AB64)</f>
        <v>Dr Pagadala Sridhar</v>
      </c>
      <c r="AC64" s="3" t="str">
        <f>VLOOKUP('Programmes (ENG)'!AC64, 'CWM &amp; Location'!B:D, 2, FALSE)</f>
        <v>Ysbyty Cyffredinol Glangwili</v>
      </c>
      <c r="AD64" s="5" t="str">
        <f>VLOOKUP('Programmes (ENG)'!AD64, 'CWM &amp; Location'!B:D, 2, FALSE)</f>
        <v>Caerfyrddin</v>
      </c>
      <c r="AE64" s="3" t="str">
        <f>IF('Master List'!AQ64="", VLOOKUP('Master List'!AP64, 'CWM &amp; Location'!B:D, 2, FALSE), CONCATENATE(VLOOKUP('Master List'!AP64, 'CWM &amp; Location'!B:D, 2, FALSE), " / ", VLOOKUP('Master List'!AQ64, 'CWM &amp; Location'!B:D, 2, FALSE)))</f>
        <v>Meddygaeth Frys / Uned Asesu Meddygol Acíwt</v>
      </c>
      <c r="AF64" s="3" t="str">
        <f>IF('Programmes (ENG)'!AF64="Supervisor to be confirmed", 'CWM &amp; Location'!$C$216, 'Programmes (ENG)'!AF64)</f>
        <v>Mr Nigel Waghorne</v>
      </c>
      <c r="AG64" s="3" t="str">
        <f>VLOOKUP('Programmes (ENG)'!AG64, 'CWM &amp; Location'!B:D, 2, FALSE)</f>
        <v>Ysbyty'r Tywysog Philip</v>
      </c>
      <c r="AH64" s="3" t="str">
        <f>VLOOKUP('Programmes (ENG)'!AH64, 'CWM &amp; Location'!B:D, 2, FALSE)</f>
        <v>Llanelli</v>
      </c>
      <c r="AI64" s="3" t="str">
        <f>IF('Master List'!AW64="", VLOOKUP('Master List'!AV64, 'CWM &amp; Location'!B:D, 2, FALSE), CONCATENATE(VLOOKUP('Master List'!AV64, 'CWM &amp; Location'!B:D, 2, FALSE), " / ", VLOOKUP('Master List'!AW64, 'CWM &amp; Location'!B:D, 2, FALSE)))</f>
        <v>Endocrinoleg a Diabetes Mellitus</v>
      </c>
      <c r="AJ64" s="3" t="str">
        <f>IF('Programmes (ENG)'!AJ64="Supervisor to be confirmed", 'CWM &amp; Location'!$C$216, 'Programmes (ENG)'!AJ64)</f>
        <v>Dr Akhila Mallipedhi</v>
      </c>
      <c r="AK64" s="5" t="str">
        <f>IF('Programmes (ENG)'!AK64="","",VLOOKUP('Programmes (ENG)'!AK64,'CWM &amp; Location'!B:D,2,FALSE))</f>
        <v/>
      </c>
      <c r="AL64" s="5" t="str">
        <f>IF('Programmes (ENG)'!AL64="", "", VLOOKUP('Programmes (ENG)'!AL64, 'CWM &amp; Location'!B:D, 2, FALSE))</f>
        <v/>
      </c>
      <c r="AM64" s="5" t="str">
        <f>IF('Programmes (ENG)'!AM64="","",VLOOKUP('Programmes (ENG)'!AM64,'CWM &amp; Location'!B:D,2,FALSE))</f>
        <v/>
      </c>
      <c r="AN64" s="5" t="str">
        <f>IF('Programmes (ENG)'!AN64="Supervisor to be confirmed", 'CWM &amp; Location'!$C$216, 'Programmes (ENG)'!AN64)</f>
        <v/>
      </c>
    </row>
    <row r="65" spans="1:40" ht="33.75" customHeight="1" x14ac:dyDescent="0.25">
      <c r="A65" s="3" t="str">
        <f>'Master List'!A65</f>
        <v>FP</v>
      </c>
      <c r="B65" s="3" t="str">
        <f>'Master List'!D65</f>
        <v>FP/7A2E/022a</v>
      </c>
      <c r="C65" s="3" t="str">
        <f>'Master List'!E65</f>
        <v>WAL/FP/022a</v>
      </c>
      <c r="D65" s="4">
        <f>'Programmes (ENG)'!D65</f>
        <v>1</v>
      </c>
      <c r="E65" s="9" t="str">
        <f>CONCATENATE("S1: ",J65,", ",N65,", ",R65,IF(V65="","",", "),IF(V65="","",V65),IF(V65="",""," ("),IF(V65="","",'Master List'!B65),IF(V65="","",")")," | S2: ",AA65,", ",AE65,", ",AI65,IF(AM65="","",", "),IF(AM65="","",AM65),IF(AM65="",""," ("),IF(AM65="","",'Master List'!C65),IF(AM65="","",")"))</f>
        <v>S1: Meddygaeth Gyffredinol (Mewnol) / Gastroenteroleg, Llawdriniaeth Gyffredinol / Llawdriniaeth Gastroberfeddol Usaf, Clust, Trwyn a Gwddf | S2: Meddygaeth Gyffredinol (Mewnol) / Meddygaeth Anadlol, Practis Cyffredinol, Meddygaeth Gyffredinol (Mewnol) / Meddygaeth Geriatreg</v>
      </c>
      <c r="F65" s="5" t="str">
        <f>VLOOKUP('Programmes (ENG)'!F65, 'CWM &amp; Location'!B:D, 2, FALSE)</f>
        <v>Bwrdd Iechyd Prifysgol Hywel Dda</v>
      </c>
      <c r="G65" s="5" t="str">
        <f>IF('Programmes (ENG)'!G65="Supervisor to be confirmed", "Goruchwyliwr I'w Gadarnhau", 'Programmes (ENG)'!G65)</f>
        <v>Dr Dafydd Bowen</v>
      </c>
      <c r="H65" s="3" t="str">
        <f>VLOOKUP('Programmes (ENG)'!H65, 'CWM &amp; Location'!B:D, 2, FALSE)</f>
        <v>Ysbyty Cyffredinol Glangwili</v>
      </c>
      <c r="I65" s="3" t="str">
        <f>VLOOKUP('Programmes (ENG)'!I65, 'CWM &amp; Location'!B:D, 2, FALSE)</f>
        <v>Caerfyrddin</v>
      </c>
      <c r="J65" s="3" t="str">
        <f>IF('Master List'!K65="", VLOOKUP('Master List'!J65, 'CWM &amp; Location'!B:D, 2, FALSE), CONCATENATE(VLOOKUP('Master List'!J65, 'CWM &amp; Location'!B:D, 2, FALSE), " / ", VLOOKUP('Master List'!K65, 'CWM &amp; Location'!B:D, 2, FALSE)))</f>
        <v>Meddygaeth Gyffredinol (Mewnol) / Gastroenteroleg</v>
      </c>
      <c r="K65" s="3" t="str">
        <f>IF('Programmes (ENG)'!K65="Supervisor to be confirmed", "Goruchwyliwr I'w Gadarnhau", 'Programmes (ENG)'!K65)</f>
        <v>Dr Dafydd Bowen</v>
      </c>
      <c r="L65" s="3" t="str">
        <f>VLOOKUP('Programmes (ENG)'!L65, 'CWM &amp; Location'!B:D, 2, FALSE)</f>
        <v>Ysbyty'r Tywysog Philip / Ysbyty Cyffredinol Glangwili</v>
      </c>
      <c r="M65" s="3" t="str">
        <f>VLOOKUP('Programmes (ENG)'!M65, 'CWM &amp; Location'!B:D, 2, FALSE)</f>
        <v>Llanelli / Caerfyrddin</v>
      </c>
      <c r="N65" s="3" t="str">
        <f>IF('Master List'!Q65="", VLOOKUP('Master List'!P65, 'CWM &amp; Location'!B:D, 2, FALSE), CONCATENATE(VLOOKUP('Master List'!P65, 'CWM &amp; Location'!B:D, 2, FALSE), " / ", VLOOKUP('Master List'!Q65, 'CWM &amp; Location'!B:D, 2, FALSE)))</f>
        <v>Llawdriniaeth Gyffredinol / Llawdriniaeth Gastroberfeddol Usaf</v>
      </c>
      <c r="O65" s="3" t="str">
        <f>IF('Programmes (ENG)'!O65="Supervisor to be confirmed", "Goruchwyliwr I'w Gadarnhau", 'Programmes (ENG)'!O65)</f>
        <v>Mr Mark Henwood</v>
      </c>
      <c r="P65" s="3" t="str">
        <f>VLOOKUP('Programmes (ENG)'!P65, 'CWM &amp; Location'!B:D, 2, FALSE)</f>
        <v>Ysbyty Cyffredinol Glangwili</v>
      </c>
      <c r="Q65" s="3" t="str">
        <f>VLOOKUP('Programmes (ENG)'!Q65, 'CWM &amp; Location'!B:D, 2, FALSE)</f>
        <v>Caerfyrddin</v>
      </c>
      <c r="R65" s="3" t="str">
        <f>IF('Master List'!W65="", VLOOKUP('Master List'!V65, 'CWM &amp; Location'!B:D, 2, FALSE), CONCATENATE(VLOOKUP('Master List'!V65, 'CWM &amp; Location'!B:D, 2, FALSE), " / ", VLOOKUP('Master List'!W65, 'CWM &amp; Location'!B:D, 2, FALSE)))</f>
        <v>Clust, Trwyn a Gwddf</v>
      </c>
      <c r="S65" s="3" t="str">
        <f>IF('Programmes (ENG)'!S65="Supervisor to be confirmed", "Goruchwyliwr I'w Gadarnhau", 'Programmes (ENG)'!S65)</f>
        <v>Mr Antony Howarth</v>
      </c>
      <c r="T65" s="5" t="str">
        <f>IF('Master List'!AA65="", "", VLOOKUP('Programmes (ENG)'!T65, 'CWM &amp; Location'!B:D, 2, FALSE))</f>
        <v/>
      </c>
      <c r="U65" s="5" t="str">
        <f>IF(T65="", "", VLOOKUP('Programmes (ENG)'!U65, 'CWM &amp; Location'!B:D, 2, FALSE))</f>
        <v/>
      </c>
      <c r="V65" s="5" t="str">
        <f>IF('Programmes (ENG)'!V65="", "", VLOOKUP('Programmes (ENG)'!V65, 'CWM &amp; Location'!B:D, 2, FALSE))</f>
        <v/>
      </c>
      <c r="W65" s="5" t="str">
        <f>IF('Programmes (ENG)'!W65="", "", IF('Programmes (ENG)'!W65="Supervisor to be confirmed", 'CWM &amp; Location'!$C$216, 'Programmes (ENG)'!W65))</f>
        <v/>
      </c>
      <c r="X65" s="5" t="str">
        <f>IF('Programmes (ENG)'!X65="Supervisor to be confirmed", "Goruchwyliwr I'w Gadarnhau", 'Programmes (ENG)'!X65)</f>
        <v>Dr Jonathan Fisher-Black</v>
      </c>
      <c r="Y65" s="3" t="str">
        <f>VLOOKUP('Programmes (ENG)'!Y65, 'CWM &amp; Location'!B:D, 2, FALSE)</f>
        <v>Ysbyty'r Tywysog Philip</v>
      </c>
      <c r="Z65" s="3" t="str">
        <f>VLOOKUP('Programmes (ENG)'!Z65, 'CWM &amp; Location'!B:D, 2, FALSE)</f>
        <v>Llanelli</v>
      </c>
      <c r="AA65" s="3" t="str">
        <f>IF('Master List'!AK65="", VLOOKUP('Master List'!AJ65, 'CWM &amp; Location'!B:D, 2, FALSE), CONCATENATE(VLOOKUP('Master List'!AJ65, 'CWM &amp; Location'!B:D, 2, FALSE), " / ", VLOOKUP('Master List'!AK65, 'CWM &amp; Location'!B:D, 2, FALSE)))</f>
        <v>Meddygaeth Gyffredinol (Mewnol) / Meddygaeth Anadlol</v>
      </c>
      <c r="AB65" s="3" t="str">
        <f>IF('Programmes (ENG)'!AB65="Supervisor to be confirmed", 'CWM &amp; Location'!$C$216, 'Programmes (ENG)'!AB65)</f>
        <v>Dr Jonathan Fisher-Black</v>
      </c>
      <c r="AC65" s="3" t="str">
        <f>VLOOKUP('Programmes (ENG)'!AC65, 'CWM &amp; Location'!B:D, 2, FALSE)</f>
        <v>Meddygfa Teilo (Tywysog Philip ar alwad)</v>
      </c>
      <c r="AD65" s="5" t="str">
        <f>VLOOKUP('Programmes (ENG)'!AD65, 'CWM &amp; Location'!B:D, 2, FALSE)</f>
        <v>Llandeilo (Llanelli)</v>
      </c>
      <c r="AE65" s="3" t="str">
        <f>IF('Master List'!AQ65="", VLOOKUP('Master List'!AP65, 'CWM &amp; Location'!B:D, 2, FALSE), CONCATENATE(VLOOKUP('Master List'!AP65, 'CWM &amp; Location'!B:D, 2, FALSE), " / ", VLOOKUP('Master List'!AQ65, 'CWM &amp; Location'!B:D, 2, FALSE)))</f>
        <v>Practis Cyffredinol</v>
      </c>
      <c r="AF65" s="3" t="str">
        <f>IF('Programmes (ENG)'!AF65="Supervisor to be confirmed", 'CWM &amp; Location'!$C$216, 'Programmes (ENG)'!AF65)</f>
        <v>Dr Gareth Richards</v>
      </c>
      <c r="AG65" s="3" t="str">
        <f>VLOOKUP('Programmes (ENG)'!AG65, 'CWM &amp; Location'!B:D, 2, FALSE)</f>
        <v>Ysbyty'r Tywysog Philip</v>
      </c>
      <c r="AH65" s="3" t="str">
        <f>VLOOKUP('Programmes (ENG)'!AH65, 'CWM &amp; Location'!B:D, 2, FALSE)</f>
        <v>Llanelli</v>
      </c>
      <c r="AI65" s="3" t="str">
        <f>IF('Master List'!AW65="", VLOOKUP('Master List'!AV65, 'CWM &amp; Location'!B:D, 2, FALSE), CONCATENATE(VLOOKUP('Master List'!AV65, 'CWM &amp; Location'!B:D, 2, FALSE), " / ", VLOOKUP('Master List'!AW65, 'CWM &amp; Location'!B:D, 2, FALSE)))</f>
        <v>Meddygaeth Gyffredinol (Mewnol) / Meddygaeth Geriatreg</v>
      </c>
      <c r="AJ65" s="3" t="str">
        <f>IF('Programmes (ENG)'!AJ65="Supervisor to be confirmed", 'CWM &amp; Location'!$C$216, 'Programmes (ENG)'!AJ65)</f>
        <v>Dr Senthil Kumar Subbarayan</v>
      </c>
      <c r="AK65" s="5" t="str">
        <f>IF('Programmes (ENG)'!AK65="","",VLOOKUP('Programmes (ENG)'!AK65,'CWM &amp; Location'!B:D,2,FALSE))</f>
        <v/>
      </c>
      <c r="AL65" s="5" t="str">
        <f>IF('Programmes (ENG)'!AL65="", "", VLOOKUP('Programmes (ENG)'!AL65, 'CWM &amp; Location'!B:D, 2, FALSE))</f>
        <v/>
      </c>
      <c r="AM65" s="5" t="str">
        <f>IF('Programmes (ENG)'!AM65="","",VLOOKUP('Programmes (ENG)'!AM65,'CWM &amp; Location'!B:D,2,FALSE))</f>
        <v/>
      </c>
      <c r="AN65" s="5" t="str">
        <f>IF('Programmes (ENG)'!AN65="Supervisor to be confirmed", 'CWM &amp; Location'!$C$216, 'Programmes (ENG)'!AN65)</f>
        <v/>
      </c>
    </row>
    <row r="66" spans="1:40" ht="33.75" customHeight="1" x14ac:dyDescent="0.25">
      <c r="A66" s="3" t="str">
        <f>'Master List'!A66</f>
        <v>FP</v>
      </c>
      <c r="B66" s="3" t="str">
        <f>'Master List'!D66</f>
        <v>FP/7A2E/022b</v>
      </c>
      <c r="C66" s="3" t="str">
        <f>'Master List'!E66</f>
        <v>WAL/FP/022b</v>
      </c>
      <c r="D66" s="4">
        <f>'Programmes (ENG)'!D66</f>
        <v>1</v>
      </c>
      <c r="E66" s="9" t="str">
        <f>CONCATENATE("S1: ",J66,", ",N66,", ",R66,IF(V66="","",", "),IF(V66="","",V66),IF(V66="",""," ("),IF(V66="","",'Master List'!B66),IF(V66="","",")")," | S2: ",AA66,", ",AE66,", ",AI66,IF(AM66="","",", "),IF(AM66="","",AM66),IF(AM66="",""," ("),IF(AM66="","",'Master List'!C66),IF(AM66="","",")"))</f>
        <v>S1: Clust, Trwyn a Gwddf, Meddygaeth Gyffredinol (Mewnol) / Gastroenteroleg, Llawdriniaeth Gyffredinol / Llawdriniaeth Gastroberfeddol Usaf | S2: Meddygaeth Gyffredinol (Mewnol) / Meddygaeth Geriatreg, Meddygaeth Gyffredinol (Mewnol) / Meddygaeth Anadlol, Practis Cyffredinol</v>
      </c>
      <c r="F66" s="5" t="str">
        <f>VLOOKUP('Programmes (ENG)'!F66, 'CWM &amp; Location'!B:D, 2, FALSE)</f>
        <v>Bwrdd Iechyd Prifysgol Hywel Dda</v>
      </c>
      <c r="G66" s="5" t="str">
        <f>IF('Programmes (ENG)'!G66="Supervisor to be confirmed", "Goruchwyliwr I'w Gadarnhau", 'Programmes (ENG)'!G66)</f>
        <v>Mr Antony Howarth</v>
      </c>
      <c r="H66" s="3" t="str">
        <f>VLOOKUP('Programmes (ENG)'!H66, 'CWM &amp; Location'!B:D, 2, FALSE)</f>
        <v>Ysbyty Cyffredinol Glangwili</v>
      </c>
      <c r="I66" s="3" t="str">
        <f>VLOOKUP('Programmes (ENG)'!I66, 'CWM &amp; Location'!B:D, 2, FALSE)</f>
        <v>Caerfyrddin</v>
      </c>
      <c r="J66" s="3" t="str">
        <f>IF('Master List'!K66="", VLOOKUP('Master List'!J66, 'CWM &amp; Location'!B:D, 2, FALSE), CONCATENATE(VLOOKUP('Master List'!J66, 'CWM &amp; Location'!B:D, 2, FALSE), " / ", VLOOKUP('Master List'!K66, 'CWM &amp; Location'!B:D, 2, FALSE)))</f>
        <v>Clust, Trwyn a Gwddf</v>
      </c>
      <c r="K66" s="3" t="str">
        <f>IF('Programmes (ENG)'!K66="Supervisor to be confirmed", "Goruchwyliwr I'w Gadarnhau", 'Programmes (ENG)'!K66)</f>
        <v>Mr Antony Howarth</v>
      </c>
      <c r="L66" s="3" t="str">
        <f>VLOOKUP('Programmes (ENG)'!L66, 'CWM &amp; Location'!B:D, 2, FALSE)</f>
        <v>Ysbyty Cyffredinol Glangwili</v>
      </c>
      <c r="M66" s="3" t="str">
        <f>VLOOKUP('Programmes (ENG)'!M66, 'CWM &amp; Location'!B:D, 2, FALSE)</f>
        <v>Caerfyrddin</v>
      </c>
      <c r="N66" s="3" t="str">
        <f>IF('Master List'!Q66="", VLOOKUP('Master List'!P66, 'CWM &amp; Location'!B:D, 2, FALSE), CONCATENATE(VLOOKUP('Master List'!P66, 'CWM &amp; Location'!B:D, 2, FALSE), " / ", VLOOKUP('Master List'!Q66, 'CWM &amp; Location'!B:D, 2, FALSE)))</f>
        <v>Meddygaeth Gyffredinol (Mewnol) / Gastroenteroleg</v>
      </c>
      <c r="O66" s="3" t="str">
        <f>IF('Programmes (ENG)'!O66="Supervisor to be confirmed", "Goruchwyliwr I'w Gadarnhau", 'Programmes (ENG)'!O66)</f>
        <v>Dr Dafydd Bowen</v>
      </c>
      <c r="P66" s="3" t="str">
        <f>VLOOKUP('Programmes (ENG)'!P66, 'CWM &amp; Location'!B:D, 2, FALSE)</f>
        <v>Ysbyty'r Tywysog Philip / Ysbyty Cyffredinol Glangwili</v>
      </c>
      <c r="Q66" s="3" t="str">
        <f>VLOOKUP('Programmes (ENG)'!Q66, 'CWM &amp; Location'!B:D, 2, FALSE)</f>
        <v>Llanelli / Caerfyrddin</v>
      </c>
      <c r="R66" s="3" t="str">
        <f>IF('Master List'!W66="", VLOOKUP('Master List'!V66, 'CWM &amp; Location'!B:D, 2, FALSE), CONCATENATE(VLOOKUP('Master List'!V66, 'CWM &amp; Location'!B:D, 2, FALSE), " / ", VLOOKUP('Master List'!W66, 'CWM &amp; Location'!B:D, 2, FALSE)))</f>
        <v>Llawdriniaeth Gyffredinol / Llawdriniaeth Gastroberfeddol Usaf</v>
      </c>
      <c r="S66" s="3" t="str">
        <f>IF('Programmes (ENG)'!S66="Supervisor to be confirmed", "Goruchwyliwr I'w Gadarnhau", 'Programmes (ENG)'!S66)</f>
        <v>Mr Mark Henwood</v>
      </c>
      <c r="T66" s="5" t="str">
        <f>IF('Master List'!AA66="", "", VLOOKUP('Programmes (ENG)'!T66, 'CWM &amp; Location'!B:D, 2, FALSE))</f>
        <v/>
      </c>
      <c r="U66" s="5" t="str">
        <f>IF(T66="", "", VLOOKUP('Programmes (ENG)'!U66, 'CWM &amp; Location'!B:D, 2, FALSE))</f>
        <v/>
      </c>
      <c r="V66" s="5" t="str">
        <f>IF('Programmes (ENG)'!V66="", "", VLOOKUP('Programmes (ENG)'!V66, 'CWM &amp; Location'!B:D, 2, FALSE))</f>
        <v/>
      </c>
      <c r="W66" s="5" t="str">
        <f>IF('Programmes (ENG)'!W66="", "", IF('Programmes (ENG)'!W66="Supervisor to be confirmed", 'CWM &amp; Location'!$C$216, 'Programmes (ENG)'!W66))</f>
        <v/>
      </c>
      <c r="X66" s="5" t="str">
        <f>IF('Programmes (ENG)'!X66="Supervisor to be confirmed", "Goruchwyliwr I'w Gadarnhau", 'Programmes (ENG)'!X66)</f>
        <v>Dr Senthil Kumar Subbarayan</v>
      </c>
      <c r="Y66" s="3" t="str">
        <f>VLOOKUP('Programmes (ENG)'!Y66, 'CWM &amp; Location'!B:D, 2, FALSE)</f>
        <v>Ysbyty'r Tywysog Philip</v>
      </c>
      <c r="Z66" s="3" t="str">
        <f>VLOOKUP('Programmes (ENG)'!Z66, 'CWM &amp; Location'!B:D, 2, FALSE)</f>
        <v>Llanelli</v>
      </c>
      <c r="AA66" s="3" t="str">
        <f>IF('Master List'!AK66="", VLOOKUP('Master List'!AJ66, 'CWM &amp; Location'!B:D, 2, FALSE), CONCATENATE(VLOOKUP('Master List'!AJ66, 'CWM &amp; Location'!B:D, 2, FALSE), " / ", VLOOKUP('Master List'!AK66, 'CWM &amp; Location'!B:D, 2, FALSE)))</f>
        <v>Meddygaeth Gyffredinol (Mewnol) / Meddygaeth Geriatreg</v>
      </c>
      <c r="AB66" s="3" t="str">
        <f>IF('Programmes (ENG)'!AB66="Supervisor to be confirmed", 'CWM &amp; Location'!$C$216, 'Programmes (ENG)'!AB66)</f>
        <v>Dr Senthil Kumar Subbarayan</v>
      </c>
      <c r="AC66" s="3" t="str">
        <f>VLOOKUP('Programmes (ENG)'!AC66, 'CWM &amp; Location'!B:D, 2, FALSE)</f>
        <v>Ysbyty'r Tywysog Philip</v>
      </c>
      <c r="AD66" s="5" t="str">
        <f>VLOOKUP('Programmes (ENG)'!AD66, 'CWM &amp; Location'!B:D, 2, FALSE)</f>
        <v>Llanelli</v>
      </c>
      <c r="AE66" s="3" t="str">
        <f>IF('Master List'!AQ66="", VLOOKUP('Master List'!AP66, 'CWM &amp; Location'!B:D, 2, FALSE), CONCATENATE(VLOOKUP('Master List'!AP66, 'CWM &amp; Location'!B:D, 2, FALSE), " / ", VLOOKUP('Master List'!AQ66, 'CWM &amp; Location'!B:D, 2, FALSE)))</f>
        <v>Meddygaeth Gyffredinol (Mewnol) / Meddygaeth Anadlol</v>
      </c>
      <c r="AF66" s="3" t="str">
        <f>IF('Programmes (ENG)'!AF66="Supervisor to be confirmed", 'CWM &amp; Location'!$C$216, 'Programmes (ENG)'!AF66)</f>
        <v>Dr Jonathan Fisher-Black</v>
      </c>
      <c r="AG66" s="3" t="str">
        <f>VLOOKUP('Programmes (ENG)'!AG66, 'CWM &amp; Location'!B:D, 2, FALSE)</f>
        <v>Meddygfa Teilo (Tywysog Philip ar alwad)</v>
      </c>
      <c r="AH66" s="3" t="str">
        <f>VLOOKUP('Programmes (ENG)'!AH66, 'CWM &amp; Location'!B:D, 2, FALSE)</f>
        <v>Llandeilo (Llanelli)</v>
      </c>
      <c r="AI66" s="3" t="str">
        <f>IF('Master List'!AW66="", VLOOKUP('Master List'!AV66, 'CWM &amp; Location'!B:D, 2, FALSE), CONCATENATE(VLOOKUP('Master List'!AV66, 'CWM &amp; Location'!B:D, 2, FALSE), " / ", VLOOKUP('Master List'!AW66, 'CWM &amp; Location'!B:D, 2, FALSE)))</f>
        <v>Practis Cyffredinol</v>
      </c>
      <c r="AJ66" s="3" t="str">
        <f>IF('Programmes (ENG)'!AJ66="Supervisor to be confirmed", 'CWM &amp; Location'!$C$216, 'Programmes (ENG)'!AJ66)</f>
        <v>Dr Gareth Richards</v>
      </c>
      <c r="AK66" s="5" t="str">
        <f>IF('Programmes (ENG)'!AK66="","",VLOOKUP('Programmes (ENG)'!AK66,'CWM &amp; Location'!B:D,2,FALSE))</f>
        <v/>
      </c>
      <c r="AL66" s="5" t="str">
        <f>IF('Programmes (ENG)'!AL66="", "", VLOOKUP('Programmes (ENG)'!AL66, 'CWM &amp; Location'!B:D, 2, FALSE))</f>
        <v/>
      </c>
      <c r="AM66" s="5" t="str">
        <f>IF('Programmes (ENG)'!AM66="","",VLOOKUP('Programmes (ENG)'!AM66,'CWM &amp; Location'!B:D,2,FALSE))</f>
        <v/>
      </c>
      <c r="AN66" s="5" t="str">
        <f>IF('Programmes (ENG)'!AN66="Supervisor to be confirmed", 'CWM &amp; Location'!$C$216, 'Programmes (ENG)'!AN66)</f>
        <v/>
      </c>
    </row>
    <row r="67" spans="1:40" ht="33.75" customHeight="1" x14ac:dyDescent="0.25">
      <c r="A67" s="3" t="str">
        <f>'Master List'!A67</f>
        <v>FP</v>
      </c>
      <c r="B67" s="3" t="str">
        <f>'Master List'!D67</f>
        <v>FP/7A2E/022c</v>
      </c>
      <c r="C67" s="3" t="str">
        <f>'Master List'!E67</f>
        <v>WAL/FP/022c</v>
      </c>
      <c r="D67" s="4">
        <f>'Programmes (ENG)'!D67</f>
        <v>1</v>
      </c>
      <c r="E67" s="9" t="str">
        <f>CONCATENATE("S1: ",J67,", ",N67,", ",R67,IF(V67="","",", "),IF(V67="","",V67),IF(V67="",""," ("),IF(V67="","",'Master List'!B67),IF(V67="","",")")," | S2: ",AA67,", ",AE67,", ",AI67,IF(AM67="","",", "),IF(AM67="","",AM67),IF(AM67="",""," ("),IF(AM67="","",'Master List'!C67),IF(AM67="","",")"))</f>
        <v>S1: Llawdriniaeth Gyffredinol / Llawdriniaeth Gastroberfeddol Usaf, Clust, Trwyn a Gwddf, Meddygaeth Gyffredinol (Mewnol) / Gastroenteroleg | S2: Practis Cyffredinol, Meddygaeth Gyffredinol (Mewnol) / Meddygaeth Geriatreg, Meddygaeth Gyffredinol (Mewnol) / Meddygaeth Anadlol</v>
      </c>
      <c r="F67" s="5" t="str">
        <f>VLOOKUP('Programmes (ENG)'!F67, 'CWM &amp; Location'!B:D, 2, FALSE)</f>
        <v>Bwrdd Iechyd Prifysgol Hywel Dda</v>
      </c>
      <c r="G67" s="5" t="str">
        <f>IF('Programmes (ENG)'!G67="Supervisor to be confirmed", "Goruchwyliwr I'w Gadarnhau", 'Programmes (ENG)'!G67)</f>
        <v>Mr Mark Henwood</v>
      </c>
      <c r="H67" s="3" t="str">
        <f>VLOOKUP('Programmes (ENG)'!H67, 'CWM &amp; Location'!B:D, 2, FALSE)</f>
        <v>Ysbyty'r Tywysog Philip / Ysbyty Cyffredinol Glangwili</v>
      </c>
      <c r="I67" s="3" t="str">
        <f>VLOOKUP('Programmes (ENG)'!I67, 'CWM &amp; Location'!B:D, 2, FALSE)</f>
        <v>Llanelli / Caerfyrddin</v>
      </c>
      <c r="J67" s="3" t="str">
        <f>IF('Master List'!K67="", VLOOKUP('Master List'!J67, 'CWM &amp; Location'!B:D, 2, FALSE), CONCATENATE(VLOOKUP('Master List'!J67, 'CWM &amp; Location'!B:D, 2, FALSE), " / ", VLOOKUP('Master List'!K67, 'CWM &amp; Location'!B:D, 2, FALSE)))</f>
        <v>Llawdriniaeth Gyffredinol / Llawdriniaeth Gastroberfeddol Usaf</v>
      </c>
      <c r="K67" s="3" t="str">
        <f>IF('Programmes (ENG)'!K67="Supervisor to be confirmed", "Goruchwyliwr I'w Gadarnhau", 'Programmes (ENG)'!K67)</f>
        <v>Mr Mark Henwood</v>
      </c>
      <c r="L67" s="3" t="str">
        <f>VLOOKUP('Programmes (ENG)'!L67, 'CWM &amp; Location'!B:D, 2, FALSE)</f>
        <v>Ysbyty Cyffredinol Glangwili</v>
      </c>
      <c r="M67" s="3" t="str">
        <f>VLOOKUP('Programmes (ENG)'!M67, 'CWM &amp; Location'!B:D, 2, FALSE)</f>
        <v>Caerfyrddin</v>
      </c>
      <c r="N67" s="3" t="str">
        <f>IF('Master List'!Q67="", VLOOKUP('Master List'!P67, 'CWM &amp; Location'!B:D, 2, FALSE), CONCATENATE(VLOOKUP('Master List'!P67, 'CWM &amp; Location'!B:D, 2, FALSE), " / ", VLOOKUP('Master List'!Q67, 'CWM &amp; Location'!B:D, 2, FALSE)))</f>
        <v>Clust, Trwyn a Gwddf</v>
      </c>
      <c r="O67" s="3" t="str">
        <f>IF('Programmes (ENG)'!O67="Supervisor to be confirmed", "Goruchwyliwr I'w Gadarnhau", 'Programmes (ENG)'!O67)</f>
        <v>Mr Antony Howarth</v>
      </c>
      <c r="P67" s="3" t="str">
        <f>VLOOKUP('Programmes (ENG)'!P67, 'CWM &amp; Location'!B:D, 2, FALSE)</f>
        <v>Ysbyty Cyffredinol Glangwili</v>
      </c>
      <c r="Q67" s="3" t="str">
        <f>VLOOKUP('Programmes (ENG)'!Q67, 'CWM &amp; Location'!B:D, 2, FALSE)</f>
        <v>Caerfyrddin</v>
      </c>
      <c r="R67" s="3" t="str">
        <f>IF('Master List'!W67="", VLOOKUP('Master List'!V67, 'CWM &amp; Location'!B:D, 2, FALSE), CONCATENATE(VLOOKUP('Master List'!V67, 'CWM &amp; Location'!B:D, 2, FALSE), " / ", VLOOKUP('Master List'!W67, 'CWM &amp; Location'!B:D, 2, FALSE)))</f>
        <v>Meddygaeth Gyffredinol (Mewnol) / Gastroenteroleg</v>
      </c>
      <c r="S67" s="3" t="str">
        <f>IF('Programmes (ENG)'!S67="Supervisor to be confirmed", "Goruchwyliwr I'w Gadarnhau", 'Programmes (ENG)'!S67)</f>
        <v>Dr Dafydd Bowen</v>
      </c>
      <c r="T67" s="5" t="str">
        <f>IF('Master List'!AA67="", "", VLOOKUP('Programmes (ENG)'!T67, 'CWM &amp; Location'!B:D, 2, FALSE))</f>
        <v/>
      </c>
      <c r="U67" s="5" t="str">
        <f>IF(T67="", "", VLOOKUP('Programmes (ENG)'!U67, 'CWM &amp; Location'!B:D, 2, FALSE))</f>
        <v/>
      </c>
      <c r="V67" s="5" t="str">
        <f>IF('Programmes (ENG)'!V67="", "", VLOOKUP('Programmes (ENG)'!V67, 'CWM &amp; Location'!B:D, 2, FALSE))</f>
        <v/>
      </c>
      <c r="W67" s="5" t="str">
        <f>IF('Programmes (ENG)'!W67="", "", IF('Programmes (ENG)'!W67="Supervisor to be confirmed", 'CWM &amp; Location'!$C$216, 'Programmes (ENG)'!W67))</f>
        <v/>
      </c>
      <c r="X67" s="5" t="str">
        <f>IF('Programmes (ENG)'!X67="Supervisor to be confirmed", "Goruchwyliwr I'w Gadarnhau", 'Programmes (ENG)'!X67)</f>
        <v>Dr Gareth Richards</v>
      </c>
      <c r="Y67" s="3" t="str">
        <f>VLOOKUP('Programmes (ENG)'!Y67, 'CWM &amp; Location'!B:D, 2, FALSE)</f>
        <v>Meddygfa Teilo (Tywysog Philip ar alwad)</v>
      </c>
      <c r="Z67" s="3" t="str">
        <f>VLOOKUP('Programmes (ENG)'!Z67, 'CWM &amp; Location'!B:D, 2, FALSE)</f>
        <v>Llandeilo (Llanelli)</v>
      </c>
      <c r="AA67" s="3" t="str">
        <f>IF('Master List'!AK67="", VLOOKUP('Master List'!AJ67, 'CWM &amp; Location'!B:D, 2, FALSE), CONCATENATE(VLOOKUP('Master List'!AJ67, 'CWM &amp; Location'!B:D, 2, FALSE), " / ", VLOOKUP('Master List'!AK67, 'CWM &amp; Location'!B:D, 2, FALSE)))</f>
        <v>Practis Cyffredinol</v>
      </c>
      <c r="AB67" s="3" t="str">
        <f>IF('Programmes (ENG)'!AB67="Supervisor to be confirmed", 'CWM &amp; Location'!$C$216, 'Programmes (ENG)'!AB67)</f>
        <v>Dr Gareth Richards</v>
      </c>
      <c r="AC67" s="3" t="str">
        <f>VLOOKUP('Programmes (ENG)'!AC67, 'CWM &amp; Location'!B:D, 2, FALSE)</f>
        <v>Ysbyty'r Tywysog Philip</v>
      </c>
      <c r="AD67" s="5" t="str">
        <f>VLOOKUP('Programmes (ENG)'!AD67, 'CWM &amp; Location'!B:D, 2, FALSE)</f>
        <v>Llanelli</v>
      </c>
      <c r="AE67" s="3" t="str">
        <f>IF('Master List'!AQ67="", VLOOKUP('Master List'!AP67, 'CWM &amp; Location'!B:D, 2, FALSE), CONCATENATE(VLOOKUP('Master List'!AP67, 'CWM &amp; Location'!B:D, 2, FALSE), " / ", VLOOKUP('Master List'!AQ67, 'CWM &amp; Location'!B:D, 2, FALSE)))</f>
        <v>Meddygaeth Gyffredinol (Mewnol) / Meddygaeth Geriatreg</v>
      </c>
      <c r="AF67" s="3" t="str">
        <f>IF('Programmes (ENG)'!AF67="Supervisor to be confirmed", 'CWM &amp; Location'!$C$216, 'Programmes (ENG)'!AF67)</f>
        <v>Dr Senthil Kumar Subbarayan</v>
      </c>
      <c r="AG67" s="3" t="str">
        <f>VLOOKUP('Programmes (ENG)'!AG67, 'CWM &amp; Location'!B:D, 2, FALSE)</f>
        <v>Ysbyty'r Tywysog Philip</v>
      </c>
      <c r="AH67" s="3" t="str">
        <f>VLOOKUP('Programmes (ENG)'!AH67, 'CWM &amp; Location'!B:D, 2, FALSE)</f>
        <v>Llanelli</v>
      </c>
      <c r="AI67" s="3" t="str">
        <f>IF('Master List'!AW67="", VLOOKUP('Master List'!AV67, 'CWM &amp; Location'!B:D, 2, FALSE), CONCATENATE(VLOOKUP('Master List'!AV67, 'CWM &amp; Location'!B:D, 2, FALSE), " / ", VLOOKUP('Master List'!AW67, 'CWM &amp; Location'!B:D, 2, FALSE)))</f>
        <v>Meddygaeth Gyffredinol (Mewnol) / Meddygaeth Anadlol</v>
      </c>
      <c r="AJ67" s="3" t="str">
        <f>IF('Programmes (ENG)'!AJ67="Supervisor to be confirmed", 'CWM &amp; Location'!$C$216, 'Programmes (ENG)'!AJ67)</f>
        <v>Dr Jonathan Fisher-Black</v>
      </c>
      <c r="AK67" s="5" t="str">
        <f>IF('Programmes (ENG)'!AK67="","",VLOOKUP('Programmes (ENG)'!AK67,'CWM &amp; Location'!B:D,2,FALSE))</f>
        <v/>
      </c>
      <c r="AL67" s="5" t="str">
        <f>IF('Programmes (ENG)'!AL67="", "", VLOOKUP('Programmes (ENG)'!AL67, 'CWM &amp; Location'!B:D, 2, FALSE))</f>
        <v/>
      </c>
      <c r="AM67" s="5" t="str">
        <f>IF('Programmes (ENG)'!AM67="","",VLOOKUP('Programmes (ENG)'!AM67,'CWM &amp; Location'!B:D,2,FALSE))</f>
        <v/>
      </c>
      <c r="AN67" s="5" t="str">
        <f>IF('Programmes (ENG)'!AN67="Supervisor to be confirmed", 'CWM &amp; Location'!$C$216, 'Programmes (ENG)'!AN67)</f>
        <v/>
      </c>
    </row>
    <row r="68" spans="1:40" ht="33.75" customHeight="1" x14ac:dyDescent="0.25">
      <c r="A68" s="3" t="str">
        <f>'Master List'!A68</f>
        <v>FP</v>
      </c>
      <c r="B68" s="3" t="str">
        <f>'Master List'!D68</f>
        <v>FP/7A2E/023a</v>
      </c>
      <c r="C68" s="3" t="str">
        <f>'Master List'!E68</f>
        <v>WAL/FP/023a</v>
      </c>
      <c r="D68" s="4">
        <f>'Programmes (ENG)'!D68</f>
        <v>1</v>
      </c>
      <c r="E68" s="9" t="str">
        <f>CONCATENATE("S1: ",J68,", ",N68,", ",R68,IF(V68="","",", "),IF(V68="","",V68),IF(V68="",""," ("),IF(V68="","",'Master List'!B68),IF(V68="","",")")," | S2: ",AA68,", ",AE68,", ",AI68,IF(AM68="","",", "),IF(AM68="","",AM68),IF(AM68="",""," ("),IF(AM68="","",'Master List'!C68),IF(AM68="","",")"))</f>
        <v>S1: Meddygaeth Gyffredinol (Mewnol) / Meddygaeth Anadlol, Llawdriniaeth Gyffredinol / Llawdriniaeth y Colon a'r Rhefr, Meddygaeth Liniarol / Hematoleg | S2: Seiciatreg Gyffredinol, Meddygaeth Geriatreg, Meddygaeth Frys / Uned Mân Anafiadau</v>
      </c>
      <c r="F68" s="5" t="str">
        <f>VLOOKUP('Programmes (ENG)'!F68, 'CWM &amp; Location'!B:D, 2, FALSE)</f>
        <v>Bwrdd Iechyd Prifysgol Hywel Dda</v>
      </c>
      <c r="G68" s="5" t="str">
        <f>IF('Programmes (ENG)'!G68="Supervisor to be confirmed", "Goruchwyliwr I'w Gadarnhau", 'Programmes (ENG)'!G68)</f>
        <v>Dr Jonathan  Fisher-Black</v>
      </c>
      <c r="H68" s="3" t="str">
        <f>VLOOKUP('Programmes (ENG)'!H68, 'CWM &amp; Location'!B:D, 2, FALSE)</f>
        <v>Ysbyty'r Tywysog Philip</v>
      </c>
      <c r="I68" s="3" t="str">
        <f>VLOOKUP('Programmes (ENG)'!I68, 'CWM &amp; Location'!B:D, 2, FALSE)</f>
        <v>Llanelli</v>
      </c>
      <c r="J68" s="3" t="str">
        <f>IF('Master List'!K68="", VLOOKUP('Master List'!J68, 'CWM &amp; Location'!B:D, 2, FALSE), CONCATENATE(VLOOKUP('Master List'!J68, 'CWM &amp; Location'!B:D, 2, FALSE), " / ", VLOOKUP('Master List'!K68, 'CWM &amp; Location'!B:D, 2, FALSE)))</f>
        <v>Meddygaeth Gyffredinol (Mewnol) / Meddygaeth Anadlol</v>
      </c>
      <c r="K68" s="3" t="str">
        <f>IF('Programmes (ENG)'!K68="Supervisor to be confirmed", "Goruchwyliwr I'w Gadarnhau", 'Programmes (ENG)'!K68)</f>
        <v>Dr Jonathan  Fisher-Black</v>
      </c>
      <c r="L68" s="3" t="str">
        <f>VLOOKUP('Programmes (ENG)'!L68, 'CWM &amp; Location'!B:D, 2, FALSE)</f>
        <v>Ysbyty'r Tywysog Philip / Ysbyty Cyffredinol Glangwili</v>
      </c>
      <c r="M68" s="3" t="str">
        <f>VLOOKUP('Programmes (ENG)'!M68, 'CWM &amp; Location'!B:D, 2, FALSE)</f>
        <v>Llanelli / Caerfyrddin</v>
      </c>
      <c r="N68" s="3" t="str">
        <f>IF('Master List'!Q68="", VLOOKUP('Master List'!P68, 'CWM &amp; Location'!B:D, 2, FALSE), CONCATENATE(VLOOKUP('Master List'!P68, 'CWM &amp; Location'!B:D, 2, FALSE), " / ", VLOOKUP('Master List'!Q68, 'CWM &amp; Location'!B:D, 2, FALSE)))</f>
        <v>Llawdriniaeth Gyffredinol / Llawdriniaeth y Colon a'r Rhefr</v>
      </c>
      <c r="O68" s="3" t="str">
        <f>IF('Programmes (ENG)'!O68="Supervisor to be confirmed", "Goruchwyliwr I'w Gadarnhau", 'Programmes (ENG)'!O68)</f>
        <v>Mr Pawan Rao</v>
      </c>
      <c r="P68" s="3" t="str">
        <f>VLOOKUP('Programmes (ENG)'!P68, 'CWM &amp; Location'!B:D, 2, FALSE)</f>
        <v>Ysbyty'r Tywysog Philip</v>
      </c>
      <c r="Q68" s="3" t="str">
        <f>VLOOKUP('Programmes (ENG)'!Q68, 'CWM &amp; Location'!B:D, 2, FALSE)</f>
        <v>Llanelli</v>
      </c>
      <c r="R68" s="3" t="str">
        <f>IF('Master List'!W68="", VLOOKUP('Master List'!V68, 'CWM &amp; Location'!B:D, 2, FALSE), CONCATENATE(VLOOKUP('Master List'!V68, 'CWM &amp; Location'!B:D, 2, FALSE), " / ", VLOOKUP('Master List'!W68, 'CWM &amp; Location'!B:D, 2, FALSE)))</f>
        <v>Meddygaeth Liniarol / Hematoleg</v>
      </c>
      <c r="S68" s="3" t="str">
        <f>IF('Programmes (ENG)'!S68="Supervisor to be confirmed", "Goruchwyliwr I'w Gadarnhau", 'Programmes (ENG)'!S68)</f>
        <v>Dr Rhian Fuge</v>
      </c>
      <c r="T68" s="5" t="str">
        <f>IF('Master List'!AA68="", "", VLOOKUP('Programmes (ENG)'!T68, 'CWM &amp; Location'!B:D, 2, FALSE))</f>
        <v/>
      </c>
      <c r="U68" s="5" t="str">
        <f>IF(T68="", "", VLOOKUP('Programmes (ENG)'!U68, 'CWM &amp; Location'!B:D, 2, FALSE))</f>
        <v/>
      </c>
      <c r="V68" s="5" t="str">
        <f>IF('Programmes (ENG)'!V68="", "", VLOOKUP('Programmes (ENG)'!V68, 'CWM &amp; Location'!B:D, 2, FALSE))</f>
        <v/>
      </c>
      <c r="W68" s="5" t="str">
        <f>IF('Programmes (ENG)'!W68="", "", IF('Programmes (ENG)'!W68="Supervisor to be confirmed", 'CWM &amp; Location'!$C$216, 'Programmes (ENG)'!W68))</f>
        <v/>
      </c>
      <c r="X68" s="5" t="str">
        <f>IF('Programmes (ENG)'!X68="Supervisor to be confirmed", "Goruchwyliwr I'w Gadarnhau", 'Programmes (ENG)'!X68)</f>
        <v>Dr Padmavathy Srinivasalu Gopinath</v>
      </c>
      <c r="Y68" s="3" t="str">
        <f>VLOOKUP('Programmes (ENG)'!Y68, 'CWM &amp; Location'!B:D, 2, FALSE)</f>
        <v>Ysbyty'r Tywysog Philip</v>
      </c>
      <c r="Z68" s="3" t="str">
        <f>VLOOKUP('Programmes (ENG)'!Z68, 'CWM &amp; Location'!B:D, 2, FALSE)</f>
        <v>Llanelli</v>
      </c>
      <c r="AA68" s="3" t="str">
        <f>IF('Master List'!AK68="", VLOOKUP('Master List'!AJ68, 'CWM &amp; Location'!B:D, 2, FALSE), CONCATENATE(VLOOKUP('Master List'!AJ68, 'CWM &amp; Location'!B:D, 2, FALSE), " / ", VLOOKUP('Master List'!AK68, 'CWM &amp; Location'!B:D, 2, FALSE)))</f>
        <v>Seiciatreg Gyffredinol</v>
      </c>
      <c r="AB68" s="3" t="str">
        <f>IF('Programmes (ENG)'!AB68="Supervisor to be confirmed", 'CWM &amp; Location'!$C$216, 'Programmes (ENG)'!AB68)</f>
        <v>Dr Padmavathy Srinivasalu Gopinath</v>
      </c>
      <c r="AC68" s="3" t="str">
        <f>VLOOKUP('Programmes (ENG)'!AC68, 'CWM &amp; Location'!B:D, 2, FALSE)</f>
        <v>Ysbyty'r Tywysog Philip</v>
      </c>
      <c r="AD68" s="5" t="str">
        <f>VLOOKUP('Programmes (ENG)'!AD68, 'CWM &amp; Location'!B:D, 2, FALSE)</f>
        <v>Llanelli</v>
      </c>
      <c r="AE68" s="3" t="str">
        <f>IF('Master List'!AQ68="", VLOOKUP('Master List'!AP68, 'CWM &amp; Location'!B:D, 2, FALSE), CONCATENATE(VLOOKUP('Master List'!AP68, 'CWM &amp; Location'!B:D, 2, FALSE), " / ", VLOOKUP('Master List'!AQ68, 'CWM &amp; Location'!B:D, 2, FALSE)))</f>
        <v>Meddygaeth Geriatreg</v>
      </c>
      <c r="AF68" s="3" t="str">
        <f>IF('Programmes (ENG)'!AF68="Supervisor to be confirmed", 'CWM &amp; Location'!$C$216, 'Programmes (ENG)'!AF68)</f>
        <v>Dr M Sheehan</v>
      </c>
      <c r="AG68" s="3" t="str">
        <f>VLOOKUP('Programmes (ENG)'!AG68, 'CWM &amp; Location'!B:D, 2, FALSE)</f>
        <v>Ysbyty'r Tywysog Philip</v>
      </c>
      <c r="AH68" s="3" t="str">
        <f>VLOOKUP('Programmes (ENG)'!AH68, 'CWM &amp; Location'!B:D, 2, FALSE)</f>
        <v>Llanelli</v>
      </c>
      <c r="AI68" s="3" t="str">
        <f>IF('Master List'!AW68="", VLOOKUP('Master List'!AV68, 'CWM &amp; Location'!B:D, 2, FALSE), CONCATENATE(VLOOKUP('Master List'!AV68, 'CWM &amp; Location'!B:D, 2, FALSE), " / ", VLOOKUP('Master List'!AW68, 'CWM &amp; Location'!B:D, 2, FALSE)))</f>
        <v>Meddygaeth Frys / Uned Mân Anafiadau</v>
      </c>
      <c r="AJ68" s="3" t="str">
        <f>IF('Programmes (ENG)'!AJ68="Supervisor to be confirmed", 'CWM &amp; Location'!$C$216, 'Programmes (ENG)'!AJ68)</f>
        <v>Dr Sanchia Morris</v>
      </c>
      <c r="AK68" s="5" t="str">
        <f>IF('Programmes (ENG)'!AK68="","",VLOOKUP('Programmes (ENG)'!AK68,'CWM &amp; Location'!B:D,2,FALSE))</f>
        <v/>
      </c>
      <c r="AL68" s="5" t="str">
        <f>IF('Programmes (ENG)'!AL68="", "", VLOOKUP('Programmes (ENG)'!AL68, 'CWM &amp; Location'!B:D, 2, FALSE))</f>
        <v/>
      </c>
      <c r="AM68" s="5" t="str">
        <f>IF('Programmes (ENG)'!AM68="","",VLOOKUP('Programmes (ENG)'!AM68,'CWM &amp; Location'!B:D,2,FALSE))</f>
        <v/>
      </c>
      <c r="AN68" s="5" t="str">
        <f>IF('Programmes (ENG)'!AN68="Supervisor to be confirmed", 'CWM &amp; Location'!$C$216, 'Programmes (ENG)'!AN68)</f>
        <v/>
      </c>
    </row>
    <row r="69" spans="1:40" ht="33.75" customHeight="1" x14ac:dyDescent="0.25">
      <c r="A69" s="3" t="str">
        <f>'Master List'!A69</f>
        <v>FP</v>
      </c>
      <c r="B69" s="3" t="str">
        <f>'Master List'!D69</f>
        <v>FP/7A2E/023b</v>
      </c>
      <c r="C69" s="3" t="str">
        <f>'Master List'!E69</f>
        <v>WAL/FP/023b</v>
      </c>
      <c r="D69" s="4">
        <f>'Programmes (ENG)'!D69</f>
        <v>1</v>
      </c>
      <c r="E69" s="9" t="str">
        <f>CONCATENATE("S1: ",J69,", ",N69,", ",R69,IF(V69="","",", "),IF(V69="","",V69),IF(V69="",""," ("),IF(V69="","",'Master List'!B69),IF(V69="","",")")," | S2: ",AA69,", ",AE69,", ",AI69,IF(AM69="","",", "),IF(AM69="","",AM69),IF(AM69="",""," ("),IF(AM69="","",'Master List'!C69),IF(AM69="","",")"))</f>
        <v>S1: Meddygaeth Liniarol / Hematoleg, Meddygaeth Gyffredinol (Mewnol) / Meddygaeth Anadlol, Llawdriniaeth Gyffredinol / Llawdriniaeth y Colon a'r Rhefr | S2: Meddygaeth Frys / Uned Mân Anafiadau, Seiciatreg Gyffredinol, Meddygaeth Geriatreg</v>
      </c>
      <c r="F69" s="5" t="str">
        <f>VLOOKUP('Programmes (ENG)'!F69, 'CWM &amp; Location'!B:D, 2, FALSE)</f>
        <v>Bwrdd Iechyd Prifysgol Hywel Dda</v>
      </c>
      <c r="G69" s="5" t="str">
        <f>IF('Programmes (ENG)'!G69="Supervisor to be confirmed", "Goruchwyliwr I'w Gadarnhau", 'Programmes (ENG)'!G69)</f>
        <v>Dr Rhian Fuge</v>
      </c>
      <c r="H69" s="3" t="str">
        <f>VLOOKUP('Programmes (ENG)'!H69, 'CWM &amp; Location'!B:D, 2, FALSE)</f>
        <v>Ysbyty'r Tywysog Philip</v>
      </c>
      <c r="I69" s="3" t="str">
        <f>VLOOKUP('Programmes (ENG)'!I69, 'CWM &amp; Location'!B:D, 2, FALSE)</f>
        <v>Llanelli</v>
      </c>
      <c r="J69" s="3" t="str">
        <f>IF('Master List'!K69="", VLOOKUP('Master List'!J69, 'CWM &amp; Location'!B:D, 2, FALSE), CONCATENATE(VLOOKUP('Master List'!J69, 'CWM &amp; Location'!B:D, 2, FALSE), " / ", VLOOKUP('Master List'!K69, 'CWM &amp; Location'!B:D, 2, FALSE)))</f>
        <v>Meddygaeth Liniarol / Hematoleg</v>
      </c>
      <c r="K69" s="3" t="str">
        <f>IF('Programmes (ENG)'!K69="Supervisor to be confirmed", "Goruchwyliwr I'w Gadarnhau", 'Programmes (ENG)'!K69)</f>
        <v>Dr Rhian Fuge</v>
      </c>
      <c r="L69" s="3" t="str">
        <f>VLOOKUP('Programmes (ENG)'!L69, 'CWM &amp; Location'!B:D, 2, FALSE)</f>
        <v>Ysbyty'r Tywysog Philip</v>
      </c>
      <c r="M69" s="3" t="str">
        <f>VLOOKUP('Programmes (ENG)'!M69, 'CWM &amp; Location'!B:D, 2, FALSE)</f>
        <v>Llanelli</v>
      </c>
      <c r="N69" s="3" t="str">
        <f>IF('Master List'!Q69="", VLOOKUP('Master List'!P69, 'CWM &amp; Location'!B:D, 2, FALSE), CONCATENATE(VLOOKUP('Master List'!P69, 'CWM &amp; Location'!B:D, 2, FALSE), " / ", VLOOKUP('Master List'!Q69, 'CWM &amp; Location'!B:D, 2, FALSE)))</f>
        <v>Meddygaeth Gyffredinol (Mewnol) / Meddygaeth Anadlol</v>
      </c>
      <c r="O69" s="3" t="str">
        <f>IF('Programmes (ENG)'!O69="Supervisor to be confirmed", "Goruchwyliwr I'w Gadarnhau", 'Programmes (ENG)'!O69)</f>
        <v>Dr Jonathan  Fisher-Black</v>
      </c>
      <c r="P69" s="3" t="str">
        <f>VLOOKUP('Programmes (ENG)'!P69, 'CWM &amp; Location'!B:D, 2, FALSE)</f>
        <v>Ysbyty'r Tywysog Philip / Ysbyty Cyffredinol Glangwili</v>
      </c>
      <c r="Q69" s="3" t="str">
        <f>VLOOKUP('Programmes (ENG)'!Q69, 'CWM &amp; Location'!B:D, 2, FALSE)</f>
        <v>Llanelli / Caerfyrddin</v>
      </c>
      <c r="R69" s="3" t="str">
        <f>IF('Master List'!W69="", VLOOKUP('Master List'!V69, 'CWM &amp; Location'!B:D, 2, FALSE), CONCATENATE(VLOOKUP('Master List'!V69, 'CWM &amp; Location'!B:D, 2, FALSE), " / ", VLOOKUP('Master List'!W69, 'CWM &amp; Location'!B:D, 2, FALSE)))</f>
        <v>Llawdriniaeth Gyffredinol / Llawdriniaeth y Colon a'r Rhefr</v>
      </c>
      <c r="S69" s="3" t="str">
        <f>IF('Programmes (ENG)'!S69="Supervisor to be confirmed", "Goruchwyliwr I'w Gadarnhau", 'Programmes (ENG)'!S69)</f>
        <v>Mr Pawan Rao</v>
      </c>
      <c r="T69" s="5" t="str">
        <f>IF('Master List'!AA69="", "", VLOOKUP('Programmes (ENG)'!T69, 'CWM &amp; Location'!B:D, 2, FALSE))</f>
        <v/>
      </c>
      <c r="U69" s="5" t="str">
        <f>IF(T69="", "", VLOOKUP('Programmes (ENG)'!U69, 'CWM &amp; Location'!B:D, 2, FALSE))</f>
        <v/>
      </c>
      <c r="V69" s="5" t="str">
        <f>IF('Programmes (ENG)'!V69="", "", VLOOKUP('Programmes (ENG)'!V69, 'CWM &amp; Location'!B:D, 2, FALSE))</f>
        <v/>
      </c>
      <c r="W69" s="5" t="str">
        <f>IF('Programmes (ENG)'!W69="", "", IF('Programmes (ENG)'!W69="Supervisor to be confirmed", 'CWM &amp; Location'!$C$216, 'Programmes (ENG)'!W69))</f>
        <v/>
      </c>
      <c r="X69" s="5" t="str">
        <f>IF('Programmes (ENG)'!X69="Supervisor to be confirmed", "Goruchwyliwr I'w Gadarnhau", 'Programmes (ENG)'!X69)</f>
        <v>Dr Sanchia Osborn</v>
      </c>
      <c r="Y69" s="3" t="str">
        <f>VLOOKUP('Programmes (ENG)'!Y69, 'CWM &amp; Location'!B:D, 2, FALSE)</f>
        <v>Ysbyty'r Tywysog Philip</v>
      </c>
      <c r="Z69" s="3" t="str">
        <f>VLOOKUP('Programmes (ENG)'!Z69, 'CWM &amp; Location'!B:D, 2, FALSE)</f>
        <v>Llanelli</v>
      </c>
      <c r="AA69" s="3" t="str">
        <f>IF('Master List'!AK69="", VLOOKUP('Master List'!AJ69, 'CWM &amp; Location'!B:D, 2, FALSE), CONCATENATE(VLOOKUP('Master List'!AJ69, 'CWM &amp; Location'!B:D, 2, FALSE), " / ", VLOOKUP('Master List'!AK69, 'CWM &amp; Location'!B:D, 2, FALSE)))</f>
        <v>Meddygaeth Frys / Uned Mân Anafiadau</v>
      </c>
      <c r="AB69" s="3" t="str">
        <f>IF('Programmes (ENG)'!AB69="Supervisor to be confirmed", 'CWM &amp; Location'!$C$216, 'Programmes (ENG)'!AB69)</f>
        <v>Dr Sanchia Osborn</v>
      </c>
      <c r="AC69" s="3" t="str">
        <f>VLOOKUP('Programmes (ENG)'!AC69, 'CWM &amp; Location'!B:D, 2, FALSE)</f>
        <v>Ysbyty'r Tywysog Philip</v>
      </c>
      <c r="AD69" s="5" t="str">
        <f>VLOOKUP('Programmes (ENG)'!AD69, 'CWM &amp; Location'!B:D, 2, FALSE)</f>
        <v>Llanelli</v>
      </c>
      <c r="AE69" s="3" t="str">
        <f>IF('Master List'!AQ69="", VLOOKUP('Master List'!AP69, 'CWM &amp; Location'!B:D, 2, FALSE), CONCATENATE(VLOOKUP('Master List'!AP69, 'CWM &amp; Location'!B:D, 2, FALSE), " / ", VLOOKUP('Master List'!AQ69, 'CWM &amp; Location'!B:D, 2, FALSE)))</f>
        <v>Seiciatreg Gyffredinol</v>
      </c>
      <c r="AF69" s="3" t="str">
        <f>IF('Programmes (ENG)'!AF69="Supervisor to be confirmed", 'CWM &amp; Location'!$C$216, 'Programmes (ENG)'!AF69)</f>
        <v>Dr Padmavathy Srinivasalu Gopinath</v>
      </c>
      <c r="AG69" s="3" t="str">
        <f>VLOOKUP('Programmes (ENG)'!AG69, 'CWM &amp; Location'!B:D, 2, FALSE)</f>
        <v>Ysbyty'r Tywysog Philip</v>
      </c>
      <c r="AH69" s="3" t="str">
        <f>VLOOKUP('Programmes (ENG)'!AH69, 'CWM &amp; Location'!B:D, 2, FALSE)</f>
        <v>Llanelli</v>
      </c>
      <c r="AI69" s="3" t="str">
        <f>IF('Master List'!AW69="", VLOOKUP('Master List'!AV69, 'CWM &amp; Location'!B:D, 2, FALSE), CONCATENATE(VLOOKUP('Master List'!AV69, 'CWM &amp; Location'!B:D, 2, FALSE), " / ", VLOOKUP('Master List'!AW69, 'CWM &amp; Location'!B:D, 2, FALSE)))</f>
        <v>Meddygaeth Geriatreg</v>
      </c>
      <c r="AJ69" s="3" t="str">
        <f>IF('Programmes (ENG)'!AJ69="Supervisor to be confirmed", 'CWM &amp; Location'!$C$216, 'Programmes (ENG)'!AJ69)</f>
        <v>Dr M Sheehan</v>
      </c>
      <c r="AK69" s="5" t="str">
        <f>IF('Programmes (ENG)'!AK69="","",VLOOKUP('Programmes (ENG)'!AK69,'CWM &amp; Location'!B:D,2,FALSE))</f>
        <v/>
      </c>
      <c r="AL69" s="5" t="str">
        <f>IF('Programmes (ENG)'!AL69="", "", VLOOKUP('Programmes (ENG)'!AL69, 'CWM &amp; Location'!B:D, 2, FALSE))</f>
        <v/>
      </c>
      <c r="AM69" s="5" t="str">
        <f>IF('Programmes (ENG)'!AM69="","",VLOOKUP('Programmes (ENG)'!AM69,'CWM &amp; Location'!B:D,2,FALSE))</f>
        <v/>
      </c>
      <c r="AN69" s="5" t="str">
        <f>IF('Programmes (ENG)'!AN69="Supervisor to be confirmed", 'CWM &amp; Location'!$C$216, 'Programmes (ENG)'!AN69)</f>
        <v/>
      </c>
    </row>
    <row r="70" spans="1:40" ht="33.75" customHeight="1" x14ac:dyDescent="0.25">
      <c r="A70" s="3" t="str">
        <f>'Master List'!A70</f>
        <v>FP</v>
      </c>
      <c r="B70" s="3" t="str">
        <f>'Master List'!D70</f>
        <v>FP/7A2E/023c</v>
      </c>
      <c r="C70" s="3" t="str">
        <f>'Master List'!E70</f>
        <v>WAL/FP/023c</v>
      </c>
      <c r="D70" s="4">
        <f>'Programmes (ENG)'!D70</f>
        <v>1</v>
      </c>
      <c r="E70" s="9" t="str">
        <f>CONCATENATE("S1: ",J70,", ",N70,", ",R70,IF(V70="","",", "),IF(V70="","",V70),IF(V70="",""," ("),IF(V70="","",'Master List'!B70),IF(V70="","",")")," | S2: ",AA70,", ",AE70,", ",AI70,IF(AM70="","",", "),IF(AM70="","",AM70),IF(AM70="",""," ("),IF(AM70="","",'Master List'!C70),IF(AM70="","",")"))</f>
        <v>S1: Llawdriniaeth Gyffredinol / Llawdriniaeth y Colon a'r Rhefr, Meddygaeth Liniarol / Hematoleg, Meddygaeth Gyffredinol (Mewnol) / Meddygaeth Anadlol | S2: Meddygaeth Geriatreg, Meddygaeth Frys / Uned Mân Anafiadau, Seiciatreg Gyffredinol</v>
      </c>
      <c r="F70" s="5" t="str">
        <f>VLOOKUP('Programmes (ENG)'!F70, 'CWM &amp; Location'!B:D, 2, FALSE)</f>
        <v>Bwrdd Iechyd Prifysgol Hywel Dda</v>
      </c>
      <c r="G70" s="5" t="str">
        <f>IF('Programmes (ENG)'!G70="Supervisor to be confirmed", "Goruchwyliwr I'w Gadarnhau", 'Programmes (ENG)'!G70)</f>
        <v>Mr Pawan Rao</v>
      </c>
      <c r="H70" s="3" t="str">
        <f>VLOOKUP('Programmes (ENG)'!H70, 'CWM &amp; Location'!B:D, 2, FALSE)</f>
        <v>Ysbyty'r Tywysog Philip / Ysbyty Cyffredinol Glangwili</v>
      </c>
      <c r="I70" s="3" t="str">
        <f>VLOOKUP('Programmes (ENG)'!I70, 'CWM &amp; Location'!B:D, 2, FALSE)</f>
        <v>Llanelli / Caerfyrddin</v>
      </c>
      <c r="J70" s="3" t="str">
        <f>IF('Master List'!K70="", VLOOKUP('Master List'!J70, 'CWM &amp; Location'!B:D, 2, FALSE), CONCATENATE(VLOOKUP('Master List'!J70, 'CWM &amp; Location'!B:D, 2, FALSE), " / ", VLOOKUP('Master List'!K70, 'CWM &amp; Location'!B:D, 2, FALSE)))</f>
        <v>Llawdriniaeth Gyffredinol / Llawdriniaeth y Colon a'r Rhefr</v>
      </c>
      <c r="K70" s="3" t="str">
        <f>IF('Programmes (ENG)'!K70="Supervisor to be confirmed", "Goruchwyliwr I'w Gadarnhau", 'Programmes (ENG)'!K70)</f>
        <v>Mr Pawan Rao</v>
      </c>
      <c r="L70" s="3" t="str">
        <f>VLOOKUP('Programmes (ENG)'!L70, 'CWM &amp; Location'!B:D, 2, FALSE)</f>
        <v>Ysbyty'r Tywysog Philip</v>
      </c>
      <c r="M70" s="3" t="str">
        <f>VLOOKUP('Programmes (ENG)'!M70, 'CWM &amp; Location'!B:D, 2, FALSE)</f>
        <v>Llanelli</v>
      </c>
      <c r="N70" s="3" t="str">
        <f>IF('Master List'!Q70="", VLOOKUP('Master List'!P70, 'CWM &amp; Location'!B:D, 2, FALSE), CONCATENATE(VLOOKUP('Master List'!P70, 'CWM &amp; Location'!B:D, 2, FALSE), " / ", VLOOKUP('Master List'!Q70, 'CWM &amp; Location'!B:D, 2, FALSE)))</f>
        <v>Meddygaeth Liniarol / Hematoleg</v>
      </c>
      <c r="O70" s="3" t="str">
        <f>IF('Programmes (ENG)'!O70="Supervisor to be confirmed", "Goruchwyliwr I'w Gadarnhau", 'Programmes (ENG)'!O70)</f>
        <v>Dr Rhian Fuge</v>
      </c>
      <c r="P70" s="3" t="str">
        <f>VLOOKUP('Programmes (ENG)'!P70, 'CWM &amp; Location'!B:D, 2, FALSE)</f>
        <v>Ysbyty'r Tywysog Philip</v>
      </c>
      <c r="Q70" s="3" t="str">
        <f>VLOOKUP('Programmes (ENG)'!Q70, 'CWM &amp; Location'!B:D, 2, FALSE)</f>
        <v>Llanelli</v>
      </c>
      <c r="R70" s="3" t="str">
        <f>IF('Master List'!W70="", VLOOKUP('Master List'!V70, 'CWM &amp; Location'!B:D, 2, FALSE), CONCATENATE(VLOOKUP('Master List'!V70, 'CWM &amp; Location'!B:D, 2, FALSE), " / ", VLOOKUP('Master List'!W70, 'CWM &amp; Location'!B:D, 2, FALSE)))</f>
        <v>Meddygaeth Gyffredinol (Mewnol) / Meddygaeth Anadlol</v>
      </c>
      <c r="S70" s="3" t="str">
        <f>IF('Programmes (ENG)'!S70="Supervisor to be confirmed", "Goruchwyliwr I'w Gadarnhau", 'Programmes (ENG)'!S70)</f>
        <v>Dr Jonathan  Fisher-Black</v>
      </c>
      <c r="T70" s="5" t="str">
        <f>IF('Master List'!AA70="", "", VLOOKUP('Programmes (ENG)'!T70, 'CWM &amp; Location'!B:D, 2, FALSE))</f>
        <v/>
      </c>
      <c r="U70" s="5" t="str">
        <f>IF(T70="", "", VLOOKUP('Programmes (ENG)'!U70, 'CWM &amp; Location'!B:D, 2, FALSE))</f>
        <v/>
      </c>
      <c r="V70" s="5" t="str">
        <f>IF('Programmes (ENG)'!V70="", "", VLOOKUP('Programmes (ENG)'!V70, 'CWM &amp; Location'!B:D, 2, FALSE))</f>
        <v/>
      </c>
      <c r="W70" s="5" t="str">
        <f>IF('Programmes (ENG)'!W70="", "", IF('Programmes (ENG)'!W70="Supervisor to be confirmed", 'CWM &amp; Location'!$C$216, 'Programmes (ENG)'!W70))</f>
        <v/>
      </c>
      <c r="X70" s="5" t="str">
        <f>IF('Programmes (ENG)'!X70="Supervisor to be confirmed", "Goruchwyliwr I'w Gadarnhau", 'Programmes (ENG)'!X70)</f>
        <v>Dr M Sheehan</v>
      </c>
      <c r="Y70" s="3" t="str">
        <f>VLOOKUP('Programmes (ENG)'!Y70, 'CWM &amp; Location'!B:D, 2, FALSE)</f>
        <v>Ysbyty'r Tywysog Philip</v>
      </c>
      <c r="Z70" s="3" t="str">
        <f>VLOOKUP('Programmes (ENG)'!Z70, 'CWM &amp; Location'!B:D, 2, FALSE)</f>
        <v>Llanelli</v>
      </c>
      <c r="AA70" s="3" t="str">
        <f>IF('Master List'!AK70="", VLOOKUP('Master List'!AJ70, 'CWM &amp; Location'!B:D, 2, FALSE), CONCATENATE(VLOOKUP('Master List'!AJ70, 'CWM &amp; Location'!B:D, 2, FALSE), " / ", VLOOKUP('Master List'!AK70, 'CWM &amp; Location'!B:D, 2, FALSE)))</f>
        <v>Meddygaeth Geriatreg</v>
      </c>
      <c r="AB70" s="3" t="str">
        <f>IF('Programmes (ENG)'!AB70="Supervisor to be confirmed", 'CWM &amp; Location'!$C$216, 'Programmes (ENG)'!AB70)</f>
        <v>Dr M Sheehan</v>
      </c>
      <c r="AC70" s="3" t="str">
        <f>VLOOKUP('Programmes (ENG)'!AC70, 'CWM &amp; Location'!B:D, 2, FALSE)</f>
        <v>Ysbyty'r Tywysog Philip</v>
      </c>
      <c r="AD70" s="5" t="str">
        <f>VLOOKUP('Programmes (ENG)'!AD70, 'CWM &amp; Location'!B:D, 2, FALSE)</f>
        <v>Llanelli</v>
      </c>
      <c r="AE70" s="3" t="str">
        <f>IF('Master List'!AQ70="", VLOOKUP('Master List'!AP70, 'CWM &amp; Location'!B:D, 2, FALSE), CONCATENATE(VLOOKUP('Master List'!AP70, 'CWM &amp; Location'!B:D, 2, FALSE), " / ", VLOOKUP('Master List'!AQ70, 'CWM &amp; Location'!B:D, 2, FALSE)))</f>
        <v>Meddygaeth Frys / Uned Mân Anafiadau</v>
      </c>
      <c r="AF70" s="3" t="str">
        <f>IF('Programmes (ENG)'!AF70="Supervisor to be confirmed", 'CWM &amp; Location'!$C$216, 'Programmes (ENG)'!AF70)</f>
        <v>Dr Sanchia Osborn</v>
      </c>
      <c r="AG70" s="3" t="str">
        <f>VLOOKUP('Programmes (ENG)'!AG70, 'CWM &amp; Location'!B:D, 2, FALSE)</f>
        <v>Ysbyty'r Tywysog Philip</v>
      </c>
      <c r="AH70" s="3" t="str">
        <f>VLOOKUP('Programmes (ENG)'!AH70, 'CWM &amp; Location'!B:D, 2, FALSE)</f>
        <v>Llanelli</v>
      </c>
      <c r="AI70" s="3" t="str">
        <f>IF('Master List'!AW70="", VLOOKUP('Master List'!AV70, 'CWM &amp; Location'!B:D, 2, FALSE), CONCATENATE(VLOOKUP('Master List'!AV70, 'CWM &amp; Location'!B:D, 2, FALSE), " / ", VLOOKUP('Master List'!AW70, 'CWM &amp; Location'!B:D, 2, FALSE)))</f>
        <v>Seiciatreg Gyffredinol</v>
      </c>
      <c r="AJ70" s="3" t="str">
        <f>IF('Programmes (ENG)'!AJ70="Supervisor to be confirmed", 'CWM &amp; Location'!$C$216, 'Programmes (ENG)'!AJ70)</f>
        <v>Dr Padmavathy Srinivasalu Gopinath</v>
      </c>
      <c r="AK70" s="5" t="str">
        <f>IF('Programmes (ENG)'!AK70="","",VLOOKUP('Programmes (ENG)'!AK70,'CWM &amp; Location'!B:D,2,FALSE))</f>
        <v/>
      </c>
      <c r="AL70" s="5" t="str">
        <f>IF('Programmes (ENG)'!AL70="", "", VLOOKUP('Programmes (ENG)'!AL70, 'CWM &amp; Location'!B:D, 2, FALSE))</f>
        <v/>
      </c>
      <c r="AM70" s="5" t="str">
        <f>IF('Programmes (ENG)'!AM70="","",VLOOKUP('Programmes (ENG)'!AM70,'CWM &amp; Location'!B:D,2,FALSE))</f>
        <v/>
      </c>
      <c r="AN70" s="5" t="str">
        <f>IF('Programmes (ENG)'!AN70="Supervisor to be confirmed", 'CWM &amp; Location'!$C$216, 'Programmes (ENG)'!AN70)</f>
        <v/>
      </c>
    </row>
    <row r="71" spans="1:40" ht="33.75" customHeight="1" x14ac:dyDescent="0.25">
      <c r="A71" s="3" t="str">
        <f>'Master List'!A71</f>
        <v>FP</v>
      </c>
      <c r="B71" s="3" t="str">
        <f>'Master List'!D71</f>
        <v>FP/7A2E/024a</v>
      </c>
      <c r="C71" s="3" t="str">
        <f>'Master List'!E71</f>
        <v>WAL/FP/024a</v>
      </c>
      <c r="D71" s="4">
        <f>'Programmes (ENG)'!D71</f>
        <v>1</v>
      </c>
      <c r="E71" s="9" t="str">
        <f>CONCATENATE("S1: ",J71,", ",N71,", ",R71,IF(V71="","",", "),IF(V71="","",V71),IF(V71="",""," ("),IF(V71="","",'Master List'!B71),IF(V71="","",")")," | S2: ",AA71,", ",AE71,", ",AI71,IF(AM71="","",", "),IF(AM71="","",AM71),IF(AM71="",""," ("),IF(AM71="","",'Master List'!C71),IF(AM71="","",")"))</f>
        <v>S1: Anestheteg / Meddygaeth Gofal Dwys, Meddygaeth Geriatreg, Obstetreg a Gynaecoleg | S2: Clust, Trwyn a Gwddf, Meddygaeth Gyffredinol (Mewnol) / Meddygaeth Anadlol, Meddygaeth Frys / Uned Asesu Meddygol Acíwt</v>
      </c>
      <c r="F71" s="5" t="str">
        <f>VLOOKUP('Programmes (ENG)'!F71, 'CWM &amp; Location'!B:D, 2, FALSE)</f>
        <v>Bwrdd Iechyd Prifysgol Hywel Dda</v>
      </c>
      <c r="G71" s="5" t="str">
        <f>IF('Programmes (ENG)'!G71="Supervisor to be confirmed", "Goruchwyliwr I'w Gadarnhau", 'Programmes (ENG)'!G71)</f>
        <v>Dr Alun Thomas</v>
      </c>
      <c r="H71" s="3" t="str">
        <f>VLOOKUP('Programmes (ENG)'!H71, 'CWM &amp; Location'!B:D, 2, FALSE)</f>
        <v>Ysbyty Cyffredinol Glangwili</v>
      </c>
      <c r="I71" s="3" t="str">
        <f>VLOOKUP('Programmes (ENG)'!I71, 'CWM &amp; Location'!B:D, 2, FALSE)</f>
        <v>Caerfyrddin</v>
      </c>
      <c r="J71" s="3" t="str">
        <f>IF('Master List'!K71="", VLOOKUP('Master List'!J71, 'CWM &amp; Location'!B:D, 2, FALSE), CONCATENATE(VLOOKUP('Master List'!J71, 'CWM &amp; Location'!B:D, 2, FALSE), " / ", VLOOKUP('Master List'!K71, 'CWM &amp; Location'!B:D, 2, FALSE)))</f>
        <v>Anestheteg / Meddygaeth Gofal Dwys</v>
      </c>
      <c r="K71" s="3" t="str">
        <f>IF('Programmes (ENG)'!K71="Supervisor to be confirmed", "Goruchwyliwr I'w Gadarnhau", 'Programmes (ENG)'!K71)</f>
        <v>Dr Alun Thomas</v>
      </c>
      <c r="L71" s="3" t="str">
        <f>VLOOKUP('Programmes (ENG)'!L71, 'CWM &amp; Location'!B:D, 2, FALSE)</f>
        <v>Ysbyty Cyffredinol Glangwili</v>
      </c>
      <c r="M71" s="3" t="str">
        <f>VLOOKUP('Programmes (ENG)'!M71, 'CWM &amp; Location'!B:D, 2, FALSE)</f>
        <v>Caerfyrddin</v>
      </c>
      <c r="N71" s="3" t="str">
        <f>IF('Master List'!Q71="", VLOOKUP('Master List'!P71, 'CWM &amp; Location'!B:D, 2, FALSE), CONCATENATE(VLOOKUP('Master List'!P71, 'CWM &amp; Location'!B:D, 2, FALSE), " / ", VLOOKUP('Master List'!Q71, 'CWM &amp; Location'!B:D, 2, FALSE)))</f>
        <v>Meddygaeth Geriatreg</v>
      </c>
      <c r="O71" s="3" t="str">
        <f>IF('Programmes (ENG)'!O71="Supervisor to be confirmed", "Goruchwyliwr I'w Gadarnhau", 'Programmes (ENG)'!O71)</f>
        <v>Dr Abhaya Gupta</v>
      </c>
      <c r="P71" s="3" t="str">
        <f>VLOOKUP('Programmes (ENG)'!P71, 'CWM &amp; Location'!B:D, 2, FALSE)</f>
        <v>Ysbyty Cyffredinol Glangwili / Ysbyty'r Tywysog Philip</v>
      </c>
      <c r="Q71" s="3" t="str">
        <f>VLOOKUP('Programmes (ENG)'!Q71, 'CWM &amp; Location'!B:D, 2, FALSE)</f>
        <v>Caerfyrddin / Llanelli</v>
      </c>
      <c r="R71" s="3" t="str">
        <f>IF('Master List'!W71="", VLOOKUP('Master List'!V71, 'CWM &amp; Location'!B:D, 2, FALSE), CONCATENATE(VLOOKUP('Master List'!V71, 'CWM &amp; Location'!B:D, 2, FALSE), " / ", VLOOKUP('Master List'!W71, 'CWM &amp; Location'!B:D, 2, FALSE)))</f>
        <v>Obstetreg a Gynaecoleg</v>
      </c>
      <c r="S71" s="3" t="str">
        <f>IF('Programmes (ENG)'!S71="Supervisor to be confirmed", "Goruchwyliwr I'w Gadarnhau", 'Programmes (ENG)'!S71)</f>
        <v>Dr Roopam Goel</v>
      </c>
      <c r="T71" s="5" t="str">
        <f>IF('Master List'!AA71="", "", VLOOKUP('Programmes (ENG)'!T71, 'CWM &amp; Location'!B:D, 2, FALSE))</f>
        <v/>
      </c>
      <c r="U71" s="5" t="str">
        <f>IF(T71="", "", VLOOKUP('Programmes (ENG)'!U71, 'CWM &amp; Location'!B:D, 2, FALSE))</f>
        <v/>
      </c>
      <c r="V71" s="5" t="str">
        <f>IF('Programmes (ENG)'!V71="", "", VLOOKUP('Programmes (ENG)'!V71, 'CWM &amp; Location'!B:D, 2, FALSE))</f>
        <v/>
      </c>
      <c r="W71" s="5" t="str">
        <f>IF('Programmes (ENG)'!W71="", "", IF('Programmes (ENG)'!W71="Supervisor to be confirmed", 'CWM &amp; Location'!$C$216, 'Programmes (ENG)'!W71))</f>
        <v/>
      </c>
      <c r="X71" s="5" t="str">
        <f>IF('Programmes (ENG)'!X71="Supervisor to be confirmed", "Goruchwyliwr I'w Gadarnhau", 'Programmes (ENG)'!X71)</f>
        <v>Mr Antony Howarth</v>
      </c>
      <c r="Y71" s="3" t="str">
        <f>VLOOKUP('Programmes (ENG)'!Y71, 'CWM &amp; Location'!B:D, 2, FALSE)</f>
        <v>Ysbyty Cyffredinol Glangwili</v>
      </c>
      <c r="Z71" s="3" t="str">
        <f>VLOOKUP('Programmes (ENG)'!Z71, 'CWM &amp; Location'!B:D, 2, FALSE)</f>
        <v>Caerfyrddin</v>
      </c>
      <c r="AA71" s="3" t="str">
        <f>IF('Master List'!AK71="", VLOOKUP('Master List'!AJ71, 'CWM &amp; Location'!B:D, 2, FALSE), CONCATENATE(VLOOKUP('Master List'!AJ71, 'CWM &amp; Location'!B:D, 2, FALSE), " / ", VLOOKUP('Master List'!AK71, 'CWM &amp; Location'!B:D, 2, FALSE)))</f>
        <v>Clust, Trwyn a Gwddf</v>
      </c>
      <c r="AB71" s="3" t="str">
        <f>IF('Programmes (ENG)'!AB71="Supervisor to be confirmed", 'CWM &amp; Location'!$C$216, 'Programmes (ENG)'!AB71)</f>
        <v>Mr Antony Howarth</v>
      </c>
      <c r="AC71" s="3" t="str">
        <f>VLOOKUP('Programmes (ENG)'!AC71, 'CWM &amp; Location'!B:D, 2, FALSE)</f>
        <v>Ysbyty Cyffredinol Glangwili</v>
      </c>
      <c r="AD71" s="5" t="str">
        <f>VLOOKUP('Programmes (ENG)'!AD71, 'CWM &amp; Location'!B:D, 2, FALSE)</f>
        <v>Caerfyrddin</v>
      </c>
      <c r="AE71" s="3" t="str">
        <f>IF('Master List'!AQ71="", VLOOKUP('Master List'!AP71, 'CWM &amp; Location'!B:D, 2, FALSE), CONCATENATE(VLOOKUP('Master List'!AP71, 'CWM &amp; Location'!B:D, 2, FALSE), " / ", VLOOKUP('Master List'!AQ71, 'CWM &amp; Location'!B:D, 2, FALSE)))</f>
        <v>Meddygaeth Gyffredinol (Mewnol) / Meddygaeth Anadlol</v>
      </c>
      <c r="AF71" s="3" t="str">
        <f>IF('Programmes (ENG)'!AF71="Supervisor to be confirmed", 'CWM &amp; Location'!$C$216, 'Programmes (ENG)'!AF71)</f>
        <v>Dr Leanne Griffin</v>
      </c>
      <c r="AG71" s="3" t="str">
        <f>VLOOKUP('Programmes (ENG)'!AG71, 'CWM &amp; Location'!B:D, 2, FALSE)</f>
        <v>Ysbyty Cyffredinol Glangwili</v>
      </c>
      <c r="AH71" s="3" t="str">
        <f>VLOOKUP('Programmes (ENG)'!AH71, 'CWM &amp; Location'!B:D, 2, FALSE)</f>
        <v>Caerfyrddin</v>
      </c>
      <c r="AI71" s="3" t="str">
        <f>IF('Master List'!AW71="", VLOOKUP('Master List'!AV71, 'CWM &amp; Location'!B:D, 2, FALSE), CONCATENATE(VLOOKUP('Master List'!AV71, 'CWM &amp; Location'!B:D, 2, FALSE), " / ", VLOOKUP('Master List'!AW71, 'CWM &amp; Location'!B:D, 2, FALSE)))</f>
        <v>Meddygaeth Frys / Uned Asesu Meddygol Acíwt</v>
      </c>
      <c r="AJ71" s="3" t="str">
        <f>IF('Programmes (ENG)'!AJ71="Supervisor to be confirmed", 'CWM &amp; Location'!$C$216, 'Programmes (ENG)'!AJ71)</f>
        <v>Mr Nigel Waghorne</v>
      </c>
      <c r="AK71" s="5" t="str">
        <f>IF('Programmes (ENG)'!AK71="","",VLOOKUP('Programmes (ENG)'!AK71,'CWM &amp; Location'!B:D,2,FALSE))</f>
        <v/>
      </c>
      <c r="AL71" s="5" t="str">
        <f>IF('Programmes (ENG)'!AL71="", "", VLOOKUP('Programmes (ENG)'!AL71, 'CWM &amp; Location'!B:D, 2, FALSE))</f>
        <v/>
      </c>
      <c r="AM71" s="5" t="str">
        <f>IF('Programmes (ENG)'!AM71="","",VLOOKUP('Programmes (ENG)'!AM71,'CWM &amp; Location'!B:D,2,FALSE))</f>
        <v/>
      </c>
      <c r="AN71" s="5" t="str">
        <f>IF('Programmes (ENG)'!AN71="Supervisor to be confirmed", 'CWM &amp; Location'!$C$216, 'Programmes (ENG)'!AN71)</f>
        <v/>
      </c>
    </row>
    <row r="72" spans="1:40" ht="33.75" customHeight="1" x14ac:dyDescent="0.25">
      <c r="A72" s="3" t="str">
        <f>'Master List'!A72</f>
        <v>FP</v>
      </c>
      <c r="B72" s="3" t="str">
        <f>'Master List'!D72</f>
        <v>FP/7A2E/024b</v>
      </c>
      <c r="C72" s="3" t="str">
        <f>'Master List'!E72</f>
        <v>WAL/FP/024b</v>
      </c>
      <c r="D72" s="4">
        <f>'Programmes (ENG)'!D72</f>
        <v>1</v>
      </c>
      <c r="E72" s="9" t="str">
        <f>CONCATENATE("S1: ",J72,", ",N72,", ",R72,IF(V72="","",", "),IF(V72="","",V72),IF(V72="",""," ("),IF(V72="","",'Master List'!B72),IF(V72="","",")")," | S2: ",AA72,", ",AE72,", ",AI72,IF(AM72="","",", "),IF(AM72="","",AM72),IF(AM72="",""," ("),IF(AM72="","",'Master List'!C72),IF(AM72="","",")"))</f>
        <v>S1: Obstetreg a Gynaecoleg, Anestheteg / Meddygaeth Gofal Dwys, Meddygaeth Geriatreg | S2: Meddygaeth Frys / Uned Asesu Meddygol Acíwt, Clust, Trwyn a Gwddf, Meddygaeth Gyffredinol (Mewnol) / Meddygaeth Anadlol</v>
      </c>
      <c r="F72" s="5" t="str">
        <f>VLOOKUP('Programmes (ENG)'!F72, 'CWM &amp; Location'!B:D, 2, FALSE)</f>
        <v>Bwrdd Iechyd Prifysgol Hywel Dda</v>
      </c>
      <c r="G72" s="5" t="str">
        <f>IF('Programmes (ENG)'!G72="Supervisor to be confirmed", "Goruchwyliwr I'w Gadarnhau", 'Programmes (ENG)'!G72)</f>
        <v>Dr Roopam Goel</v>
      </c>
      <c r="H72" s="3" t="str">
        <f>VLOOKUP('Programmes (ENG)'!H72, 'CWM &amp; Location'!B:D, 2, FALSE)</f>
        <v>Ysbyty Cyffredinol Glangwili / Ysbyty'r Tywysog Philip</v>
      </c>
      <c r="I72" s="3" t="str">
        <f>VLOOKUP('Programmes (ENG)'!I72, 'CWM &amp; Location'!B:D, 2, FALSE)</f>
        <v>Caerfyrddin / Llanelli</v>
      </c>
      <c r="J72" s="3" t="str">
        <f>IF('Master List'!K72="", VLOOKUP('Master List'!J72, 'CWM &amp; Location'!B:D, 2, FALSE), CONCATENATE(VLOOKUP('Master List'!J72, 'CWM &amp; Location'!B:D, 2, FALSE), " / ", VLOOKUP('Master List'!K72, 'CWM &amp; Location'!B:D, 2, FALSE)))</f>
        <v>Obstetreg a Gynaecoleg</v>
      </c>
      <c r="K72" s="3" t="str">
        <f>IF('Programmes (ENG)'!K72="Supervisor to be confirmed", "Goruchwyliwr I'w Gadarnhau", 'Programmes (ENG)'!K72)</f>
        <v>Dr Roopam Goel</v>
      </c>
      <c r="L72" s="3" t="str">
        <f>VLOOKUP('Programmes (ENG)'!L72, 'CWM &amp; Location'!B:D, 2, FALSE)</f>
        <v>Ysbyty Cyffredinol Glangwili</v>
      </c>
      <c r="M72" s="3" t="str">
        <f>VLOOKUP('Programmes (ENG)'!M72, 'CWM &amp; Location'!B:D, 2, FALSE)</f>
        <v>Caerfyrddin</v>
      </c>
      <c r="N72" s="3" t="str">
        <f>IF('Master List'!Q72="", VLOOKUP('Master List'!P72, 'CWM &amp; Location'!B:D, 2, FALSE), CONCATENATE(VLOOKUP('Master List'!P72, 'CWM &amp; Location'!B:D, 2, FALSE), " / ", VLOOKUP('Master List'!Q72, 'CWM &amp; Location'!B:D, 2, FALSE)))</f>
        <v>Anestheteg / Meddygaeth Gofal Dwys</v>
      </c>
      <c r="O72" s="3" t="str">
        <f>IF('Programmes (ENG)'!O72="Supervisor to be confirmed", "Goruchwyliwr I'w Gadarnhau", 'Programmes (ENG)'!O72)</f>
        <v>Dr Alun Thomas</v>
      </c>
      <c r="P72" s="3" t="str">
        <f>VLOOKUP('Programmes (ENG)'!P72, 'CWM &amp; Location'!B:D, 2, FALSE)</f>
        <v>Ysbyty Cyffredinol Glangwili</v>
      </c>
      <c r="Q72" s="3" t="str">
        <f>VLOOKUP('Programmes (ENG)'!Q72, 'CWM &amp; Location'!B:D, 2, FALSE)</f>
        <v>Caerfyrddin</v>
      </c>
      <c r="R72" s="3" t="str">
        <f>IF('Master List'!W72="", VLOOKUP('Master List'!V72, 'CWM &amp; Location'!B:D, 2, FALSE), CONCATENATE(VLOOKUP('Master List'!V72, 'CWM &amp; Location'!B:D, 2, FALSE), " / ", VLOOKUP('Master List'!W72, 'CWM &amp; Location'!B:D, 2, FALSE)))</f>
        <v>Meddygaeth Geriatreg</v>
      </c>
      <c r="S72" s="3" t="str">
        <f>IF('Programmes (ENG)'!S72="Supervisor to be confirmed", "Goruchwyliwr I'w Gadarnhau", 'Programmes (ENG)'!S72)</f>
        <v>Dr Abhaya Gupta</v>
      </c>
      <c r="T72" s="5" t="str">
        <f>IF('Master List'!AA72="", "", VLOOKUP('Programmes (ENG)'!T72, 'CWM &amp; Location'!B:D, 2, FALSE))</f>
        <v/>
      </c>
      <c r="U72" s="5" t="str">
        <f>IF(T72="", "", VLOOKUP('Programmes (ENG)'!U72, 'CWM &amp; Location'!B:D, 2, FALSE))</f>
        <v/>
      </c>
      <c r="V72" s="5" t="str">
        <f>IF('Programmes (ENG)'!V72="", "", VLOOKUP('Programmes (ENG)'!V72, 'CWM &amp; Location'!B:D, 2, FALSE))</f>
        <v/>
      </c>
      <c r="W72" s="5" t="str">
        <f>IF('Programmes (ENG)'!W72="", "", IF('Programmes (ENG)'!W72="Supervisor to be confirmed", 'CWM &amp; Location'!$C$216, 'Programmes (ENG)'!W72))</f>
        <v/>
      </c>
      <c r="X72" s="5" t="str">
        <f>IF('Programmes (ENG)'!X72="Supervisor to be confirmed", "Goruchwyliwr I'w Gadarnhau", 'Programmes (ENG)'!X72)</f>
        <v>Mr Nigel Waghorne</v>
      </c>
      <c r="Y72" s="3" t="str">
        <f>VLOOKUP('Programmes (ENG)'!Y72, 'CWM &amp; Location'!B:D, 2, FALSE)</f>
        <v>Ysbyty Cyffredinol Glangwili</v>
      </c>
      <c r="Z72" s="3" t="str">
        <f>VLOOKUP('Programmes (ENG)'!Z72, 'CWM &amp; Location'!B:D, 2, FALSE)</f>
        <v>Caerfyrddin</v>
      </c>
      <c r="AA72" s="3" t="str">
        <f>IF('Master List'!AK72="", VLOOKUP('Master List'!AJ72, 'CWM &amp; Location'!B:D, 2, FALSE), CONCATENATE(VLOOKUP('Master List'!AJ72, 'CWM &amp; Location'!B:D, 2, FALSE), " / ", VLOOKUP('Master List'!AK72, 'CWM &amp; Location'!B:D, 2, FALSE)))</f>
        <v>Meddygaeth Frys / Uned Asesu Meddygol Acíwt</v>
      </c>
      <c r="AB72" s="3" t="str">
        <f>IF('Programmes (ENG)'!AB72="Supervisor to be confirmed", 'CWM &amp; Location'!$C$216, 'Programmes (ENG)'!AB72)</f>
        <v>Mr Nigel Waghorne</v>
      </c>
      <c r="AC72" s="3" t="str">
        <f>VLOOKUP('Programmes (ENG)'!AC72, 'CWM &amp; Location'!B:D, 2, FALSE)</f>
        <v>Ysbyty Cyffredinol Glangwili</v>
      </c>
      <c r="AD72" s="5" t="str">
        <f>VLOOKUP('Programmes (ENG)'!AD72, 'CWM &amp; Location'!B:D, 2, FALSE)</f>
        <v>Caerfyrddin</v>
      </c>
      <c r="AE72" s="3" t="str">
        <f>IF('Master List'!AQ72="", VLOOKUP('Master List'!AP72, 'CWM &amp; Location'!B:D, 2, FALSE), CONCATENATE(VLOOKUP('Master List'!AP72, 'CWM &amp; Location'!B:D, 2, FALSE), " / ", VLOOKUP('Master List'!AQ72, 'CWM &amp; Location'!B:D, 2, FALSE)))</f>
        <v>Clust, Trwyn a Gwddf</v>
      </c>
      <c r="AF72" s="3" t="str">
        <f>IF('Programmes (ENG)'!AF72="Supervisor to be confirmed", 'CWM &amp; Location'!$C$216, 'Programmes (ENG)'!AF72)</f>
        <v>Mr Antony Howarth</v>
      </c>
      <c r="AG72" s="3" t="str">
        <f>VLOOKUP('Programmes (ENG)'!AG72, 'CWM &amp; Location'!B:D, 2, FALSE)</f>
        <v>Ysbyty Cyffredinol Glangwili</v>
      </c>
      <c r="AH72" s="3" t="str">
        <f>VLOOKUP('Programmes (ENG)'!AH72, 'CWM &amp; Location'!B:D, 2, FALSE)</f>
        <v>Caerfyrddin</v>
      </c>
      <c r="AI72" s="3" t="str">
        <f>IF('Master List'!AW72="", VLOOKUP('Master List'!AV72, 'CWM &amp; Location'!B:D, 2, FALSE), CONCATENATE(VLOOKUP('Master List'!AV72, 'CWM &amp; Location'!B:D, 2, FALSE), " / ", VLOOKUP('Master List'!AW72, 'CWM &amp; Location'!B:D, 2, FALSE)))</f>
        <v>Meddygaeth Gyffredinol (Mewnol) / Meddygaeth Anadlol</v>
      </c>
      <c r="AJ72" s="3" t="str">
        <f>IF('Programmes (ENG)'!AJ72="Supervisor to be confirmed", 'CWM &amp; Location'!$C$216, 'Programmes (ENG)'!AJ72)</f>
        <v>Dr Leanne Griffin</v>
      </c>
      <c r="AK72" s="5" t="str">
        <f>IF('Programmes (ENG)'!AK72="","",VLOOKUP('Programmes (ENG)'!AK72,'CWM &amp; Location'!B:D,2,FALSE))</f>
        <v/>
      </c>
      <c r="AL72" s="5" t="str">
        <f>IF('Programmes (ENG)'!AL72="", "", VLOOKUP('Programmes (ENG)'!AL72, 'CWM &amp; Location'!B:D, 2, FALSE))</f>
        <v/>
      </c>
      <c r="AM72" s="5" t="str">
        <f>IF('Programmes (ENG)'!AM72="","",VLOOKUP('Programmes (ENG)'!AM72,'CWM &amp; Location'!B:D,2,FALSE))</f>
        <v/>
      </c>
      <c r="AN72" s="5" t="str">
        <f>IF('Programmes (ENG)'!AN72="Supervisor to be confirmed", 'CWM &amp; Location'!$C$216, 'Programmes (ENG)'!AN72)</f>
        <v/>
      </c>
    </row>
    <row r="73" spans="1:40" ht="33.75" customHeight="1" x14ac:dyDescent="0.25">
      <c r="A73" s="3" t="str">
        <f>'Master List'!A73</f>
        <v>FP</v>
      </c>
      <c r="B73" s="3" t="str">
        <f>'Master List'!D73</f>
        <v>FP/7A2E/024c</v>
      </c>
      <c r="C73" s="3" t="str">
        <f>'Master List'!E73</f>
        <v>WAL/FP/024c</v>
      </c>
      <c r="D73" s="4">
        <f>'Programmes (ENG)'!D73</f>
        <v>1</v>
      </c>
      <c r="E73" s="9" t="str">
        <f>CONCATENATE("S1: ",J73,", ",N73,", ",R73,IF(V73="","",", "),IF(V73="","",V73),IF(V73="",""," ("),IF(V73="","",'Master List'!B73),IF(V73="","",")")," | S2: ",AA73,", ",AE73,", ",AI73,IF(AM73="","",", "),IF(AM73="","",AM73),IF(AM73="",""," ("),IF(AM73="","",'Master List'!C73),IF(AM73="","",")"))</f>
        <v>S1: Meddygaeth Geriatreg, Obstetreg a Gynaecoleg, Anestheteg / Meddygaeth Gofal Dwys | S2: Meddygaeth Gyffredinol (Mewnol) / Meddygaeth Anadlol, Meddygaeth Frys / Uned Asesu Meddygol Acíwt, Clust, Trwyn a Gwddf</v>
      </c>
      <c r="F73" s="5" t="str">
        <f>VLOOKUP('Programmes (ENG)'!F73, 'CWM &amp; Location'!B:D, 2, FALSE)</f>
        <v>Bwrdd Iechyd Prifysgol Hywel Dda</v>
      </c>
      <c r="G73" s="5" t="str">
        <f>IF('Programmes (ENG)'!G73="Supervisor to be confirmed", "Goruchwyliwr I'w Gadarnhau", 'Programmes (ENG)'!G73)</f>
        <v>Dr Abhaya Gupta</v>
      </c>
      <c r="H73" s="3" t="str">
        <f>VLOOKUP('Programmes (ENG)'!H73, 'CWM &amp; Location'!B:D, 2, FALSE)</f>
        <v>Ysbyty Cyffredinol Glangwili</v>
      </c>
      <c r="I73" s="3" t="str">
        <f>VLOOKUP('Programmes (ENG)'!I73, 'CWM &amp; Location'!B:D, 2, FALSE)</f>
        <v>Caerfyrddin</v>
      </c>
      <c r="J73" s="3" t="str">
        <f>IF('Master List'!K73="", VLOOKUP('Master List'!J73, 'CWM &amp; Location'!B:D, 2, FALSE), CONCATENATE(VLOOKUP('Master List'!J73, 'CWM &amp; Location'!B:D, 2, FALSE), " / ", VLOOKUP('Master List'!K73, 'CWM &amp; Location'!B:D, 2, FALSE)))</f>
        <v>Meddygaeth Geriatreg</v>
      </c>
      <c r="K73" s="3" t="str">
        <f>IF('Programmes (ENG)'!K73="Supervisor to be confirmed", "Goruchwyliwr I'w Gadarnhau", 'Programmes (ENG)'!K73)</f>
        <v>Dr Abhaya Gupta</v>
      </c>
      <c r="L73" s="3" t="str">
        <f>VLOOKUP('Programmes (ENG)'!L73, 'CWM &amp; Location'!B:D, 2, FALSE)</f>
        <v>Ysbyty Cyffredinol Glangwili / Ysbyty'r Tywysog Philip</v>
      </c>
      <c r="M73" s="3" t="str">
        <f>VLOOKUP('Programmes (ENG)'!M73, 'CWM &amp; Location'!B:D, 2, FALSE)</f>
        <v>Caerfyrddin / Llanelli</v>
      </c>
      <c r="N73" s="3" t="str">
        <f>IF('Master List'!Q73="", VLOOKUP('Master List'!P73, 'CWM &amp; Location'!B:D, 2, FALSE), CONCATENATE(VLOOKUP('Master List'!P73, 'CWM &amp; Location'!B:D, 2, FALSE), " / ", VLOOKUP('Master List'!Q73, 'CWM &amp; Location'!B:D, 2, FALSE)))</f>
        <v>Obstetreg a Gynaecoleg</v>
      </c>
      <c r="O73" s="3" t="str">
        <f>IF('Programmes (ENG)'!O73="Supervisor to be confirmed", "Goruchwyliwr I'w Gadarnhau", 'Programmes (ENG)'!O73)</f>
        <v>Dr Roopam Goel</v>
      </c>
      <c r="P73" s="3" t="str">
        <f>VLOOKUP('Programmes (ENG)'!P73, 'CWM &amp; Location'!B:D, 2, FALSE)</f>
        <v>Ysbyty Cyffredinol Glangwili</v>
      </c>
      <c r="Q73" s="3" t="str">
        <f>VLOOKUP('Programmes (ENG)'!Q73, 'CWM &amp; Location'!B:D, 2, FALSE)</f>
        <v>Caerfyrddin</v>
      </c>
      <c r="R73" s="3" t="str">
        <f>IF('Master List'!W73="", VLOOKUP('Master List'!V73, 'CWM &amp; Location'!B:D, 2, FALSE), CONCATENATE(VLOOKUP('Master List'!V73, 'CWM &amp; Location'!B:D, 2, FALSE), " / ", VLOOKUP('Master List'!W73, 'CWM &amp; Location'!B:D, 2, FALSE)))</f>
        <v>Anestheteg / Meddygaeth Gofal Dwys</v>
      </c>
      <c r="S73" s="3" t="str">
        <f>IF('Programmes (ENG)'!S73="Supervisor to be confirmed", "Goruchwyliwr I'w Gadarnhau", 'Programmes (ENG)'!S73)</f>
        <v>Dr Alun Thomas</v>
      </c>
      <c r="T73" s="5" t="str">
        <f>IF('Master List'!AA73="", "", VLOOKUP('Programmes (ENG)'!T73, 'CWM &amp; Location'!B:D, 2, FALSE))</f>
        <v/>
      </c>
      <c r="U73" s="5" t="str">
        <f>IF(T73="", "", VLOOKUP('Programmes (ENG)'!U73, 'CWM &amp; Location'!B:D, 2, FALSE))</f>
        <v/>
      </c>
      <c r="V73" s="5" t="str">
        <f>IF('Programmes (ENG)'!V73="", "", VLOOKUP('Programmes (ENG)'!V73, 'CWM &amp; Location'!B:D, 2, FALSE))</f>
        <v/>
      </c>
      <c r="W73" s="5" t="str">
        <f>IF('Programmes (ENG)'!W73="", "", IF('Programmes (ENG)'!W73="Supervisor to be confirmed", 'CWM &amp; Location'!$C$216, 'Programmes (ENG)'!W73))</f>
        <v/>
      </c>
      <c r="X73" s="5" t="str">
        <f>IF('Programmes (ENG)'!X73="Supervisor to be confirmed", "Goruchwyliwr I'w Gadarnhau", 'Programmes (ENG)'!X73)</f>
        <v>Dr Leanne Griffin</v>
      </c>
      <c r="Y73" s="3" t="str">
        <f>VLOOKUP('Programmes (ENG)'!Y73, 'CWM &amp; Location'!B:D, 2, FALSE)</f>
        <v>Ysbyty Cyffredinol Glangwili</v>
      </c>
      <c r="Z73" s="3" t="str">
        <f>VLOOKUP('Programmes (ENG)'!Z73, 'CWM &amp; Location'!B:D, 2, FALSE)</f>
        <v>Caerfyrddin</v>
      </c>
      <c r="AA73" s="3" t="str">
        <f>IF('Master List'!AK73="", VLOOKUP('Master List'!AJ73, 'CWM &amp; Location'!B:D, 2, FALSE), CONCATENATE(VLOOKUP('Master List'!AJ73, 'CWM &amp; Location'!B:D, 2, FALSE), " / ", VLOOKUP('Master List'!AK73, 'CWM &amp; Location'!B:D, 2, FALSE)))</f>
        <v>Meddygaeth Gyffredinol (Mewnol) / Meddygaeth Anadlol</v>
      </c>
      <c r="AB73" s="3" t="str">
        <f>IF('Programmes (ENG)'!AB73="Supervisor to be confirmed", 'CWM &amp; Location'!$C$216, 'Programmes (ENG)'!AB73)</f>
        <v>Dr Leanne Griffin</v>
      </c>
      <c r="AC73" s="3" t="str">
        <f>VLOOKUP('Programmes (ENG)'!AC73, 'CWM &amp; Location'!B:D, 2, FALSE)</f>
        <v>Ysbyty Cyffredinol Glangwili</v>
      </c>
      <c r="AD73" s="5" t="str">
        <f>VLOOKUP('Programmes (ENG)'!AD73, 'CWM &amp; Location'!B:D, 2, FALSE)</f>
        <v>Caerfyrddin</v>
      </c>
      <c r="AE73" s="3" t="str">
        <f>IF('Master List'!AQ73="", VLOOKUP('Master List'!AP73, 'CWM &amp; Location'!B:D, 2, FALSE), CONCATENATE(VLOOKUP('Master List'!AP73, 'CWM &amp; Location'!B:D, 2, FALSE), " / ", VLOOKUP('Master List'!AQ73, 'CWM &amp; Location'!B:D, 2, FALSE)))</f>
        <v>Meddygaeth Frys / Uned Asesu Meddygol Acíwt</v>
      </c>
      <c r="AF73" s="3" t="str">
        <f>IF('Programmes (ENG)'!AF73="Supervisor to be confirmed", 'CWM &amp; Location'!$C$216, 'Programmes (ENG)'!AF73)</f>
        <v>Mr Nigel Waghorne</v>
      </c>
      <c r="AG73" s="3" t="str">
        <f>VLOOKUP('Programmes (ENG)'!AG73, 'CWM &amp; Location'!B:D, 2, FALSE)</f>
        <v>Ysbyty Cyffredinol Glangwili</v>
      </c>
      <c r="AH73" s="3" t="str">
        <f>VLOOKUP('Programmes (ENG)'!AH73, 'CWM &amp; Location'!B:D, 2, FALSE)</f>
        <v>Caerfyrddin</v>
      </c>
      <c r="AI73" s="3" t="str">
        <f>IF('Master List'!AW73="", VLOOKUP('Master List'!AV73, 'CWM &amp; Location'!B:D, 2, FALSE), CONCATENATE(VLOOKUP('Master List'!AV73, 'CWM &amp; Location'!B:D, 2, FALSE), " / ", VLOOKUP('Master List'!AW73, 'CWM &amp; Location'!B:D, 2, FALSE)))</f>
        <v>Clust, Trwyn a Gwddf</v>
      </c>
      <c r="AJ73" s="3" t="str">
        <f>IF('Programmes (ENG)'!AJ73="Supervisor to be confirmed", 'CWM &amp; Location'!$C$216, 'Programmes (ENG)'!AJ73)</f>
        <v>Mr Antony Howarth</v>
      </c>
      <c r="AK73" s="5" t="str">
        <f>IF('Programmes (ENG)'!AK73="","",VLOOKUP('Programmes (ENG)'!AK73,'CWM &amp; Location'!B:D,2,FALSE))</f>
        <v/>
      </c>
      <c r="AL73" s="5" t="str">
        <f>IF('Programmes (ENG)'!AL73="", "", VLOOKUP('Programmes (ENG)'!AL73, 'CWM &amp; Location'!B:D, 2, FALSE))</f>
        <v/>
      </c>
      <c r="AM73" s="5" t="str">
        <f>IF('Programmes (ENG)'!AM73="","",VLOOKUP('Programmes (ENG)'!AM73,'CWM &amp; Location'!B:D,2,FALSE))</f>
        <v/>
      </c>
      <c r="AN73" s="5" t="str">
        <f>IF('Programmes (ENG)'!AN73="Supervisor to be confirmed", 'CWM &amp; Location'!$C$216, 'Programmes (ENG)'!AN73)</f>
        <v/>
      </c>
    </row>
    <row r="74" spans="1:40" ht="33.75" customHeight="1" x14ac:dyDescent="0.25">
      <c r="A74" s="3" t="str">
        <f>'Master List'!A74</f>
        <v>FP</v>
      </c>
      <c r="B74" s="3" t="str">
        <f>'Master List'!D74</f>
        <v>FP/7A1C/025a</v>
      </c>
      <c r="C74" s="3" t="str">
        <f>'Master List'!E74</f>
        <v>WAL/FP/025a</v>
      </c>
      <c r="D74" s="4">
        <f>'Programmes (ENG)'!D74</f>
        <v>1</v>
      </c>
      <c r="E74" s="9" t="str">
        <f>CONCATENATE("S1: ",J74,", ",N74,", ",R74,IF(V74="","",", "),IF(V74="","",V74),IF(V74="",""," ("),IF(V74="","",'Master List'!B74),IF(V74="","",")")," | S2: ",AA74,", ",AE74,", ",AI74,IF(AM74="","",", "),IF(AM74="","",AM74),IF(AM74="",""," ("),IF(AM74="","",'Master List'!C74),IF(AM74="","",")"))</f>
        <v>S1: Meddygaeth Gyffredinol (Mewnol) / Meddygaeth Arennol, Llawdriniaeth Gyffredinol / Llawdriniaeth Gastroberfeddol Usaf, Meddygaeth Gyffredinol (Mewnol) / Meddygaeth Geriatreg | S2: Arbenigedd I'w Gadarnhau, Arbenigedd I'w Gadarnhau, Arbenigedd I'w Gadarnhau</v>
      </c>
      <c r="F74" s="5" t="str">
        <f>VLOOKUP('Programmes (ENG)'!F74, 'CWM &amp; Location'!B:D, 2, FALSE)</f>
        <v>Bwrdd Iechyd Prifysgol Betsi Cadwaladr</v>
      </c>
      <c r="G74" s="5" t="str">
        <f>IF('Programmes (ENG)'!G74="Supervisor to be confirmed", "Goruchwyliwr I'w Gadarnhau", 'Programmes (ENG)'!G74)</f>
        <v xml:space="preserve">Dr Siva Shrikanth </v>
      </c>
      <c r="H74" s="3" t="str">
        <f>VLOOKUP('Programmes (ENG)'!H74, 'CWM &amp; Location'!B:D, 2, FALSE)</f>
        <v>Ysbyty Glan Clwyd</v>
      </c>
      <c r="I74" s="3" t="str">
        <f>VLOOKUP('Programmes (ENG)'!I74, 'CWM &amp; Location'!B:D, 2, FALSE)</f>
        <v>Y Rhyl</v>
      </c>
      <c r="J74" s="3" t="str">
        <f>IF('Master List'!K74="", VLOOKUP('Master List'!J74, 'CWM &amp; Location'!B:D, 2, FALSE), CONCATENATE(VLOOKUP('Master List'!J74, 'CWM &amp; Location'!B:D, 2, FALSE), " / ", VLOOKUP('Master List'!K74, 'CWM &amp; Location'!B:D, 2, FALSE)))</f>
        <v>Meddygaeth Gyffredinol (Mewnol) / Meddygaeth Arennol</v>
      </c>
      <c r="K74" s="3" t="str">
        <f>IF('Programmes (ENG)'!K74="Supervisor to be confirmed", "Goruchwyliwr I'w Gadarnhau", 'Programmes (ENG)'!K74)</f>
        <v xml:space="preserve">Dr Siva Shrikanth </v>
      </c>
      <c r="L74" s="3" t="str">
        <f>VLOOKUP('Programmes (ENG)'!L74, 'CWM &amp; Location'!B:D, 2, FALSE)</f>
        <v>Ysbyty Glan Clwyd</v>
      </c>
      <c r="M74" s="3" t="str">
        <f>VLOOKUP('Programmes (ENG)'!M74, 'CWM &amp; Location'!B:D, 2, FALSE)</f>
        <v>Y Rhyl</v>
      </c>
      <c r="N74" s="3" t="str">
        <f>IF('Master List'!Q74="", VLOOKUP('Master List'!P74, 'CWM &amp; Location'!B:D, 2, FALSE), CONCATENATE(VLOOKUP('Master List'!P74, 'CWM &amp; Location'!B:D, 2, FALSE), " / ", VLOOKUP('Master List'!Q74, 'CWM &amp; Location'!B:D, 2, FALSE)))</f>
        <v>Llawdriniaeth Gyffredinol / Llawdriniaeth Gastroberfeddol Usaf</v>
      </c>
      <c r="O74" s="3" t="str">
        <f>IF('Programmes (ENG)'!O74="Supervisor to be confirmed", "Goruchwyliwr I'w Gadarnhau", 'Programmes (ENG)'!O74)</f>
        <v xml:space="preserve">Mr Richard Morgan </v>
      </c>
      <c r="P74" s="3" t="str">
        <f>VLOOKUP('Programmes (ENG)'!P74, 'CWM &amp; Location'!B:D, 2, FALSE)</f>
        <v>Ysbyty Glan Clwyd</v>
      </c>
      <c r="Q74" s="3" t="str">
        <f>VLOOKUP('Programmes (ENG)'!Q74, 'CWM &amp; Location'!B:D, 2, FALSE)</f>
        <v>Y Rhyl</v>
      </c>
      <c r="R74" s="3" t="str">
        <f>IF('Master List'!W74="", VLOOKUP('Master List'!V74, 'CWM &amp; Location'!B:D, 2, FALSE), CONCATENATE(VLOOKUP('Master List'!V74, 'CWM &amp; Location'!B:D, 2, FALSE), " / ", VLOOKUP('Master List'!W74, 'CWM &amp; Location'!B:D, 2, FALSE)))</f>
        <v>Meddygaeth Gyffredinol (Mewnol) / Meddygaeth Geriatreg</v>
      </c>
      <c r="S74" s="3" t="str">
        <f>IF('Programmes (ENG)'!S74="Supervisor to be confirmed", "Goruchwyliwr I'w Gadarnhau", 'Programmes (ENG)'!S74)</f>
        <v>Dr Indrajit Chattopadhyay</v>
      </c>
      <c r="T74" s="5" t="str">
        <f>IF('Master List'!AA74="", "", VLOOKUP('Programmes (ENG)'!T74, 'CWM &amp; Location'!B:D, 2, FALSE))</f>
        <v/>
      </c>
      <c r="U74" s="5" t="str">
        <f>IF(T74="", "", VLOOKUP('Programmes (ENG)'!U74, 'CWM &amp; Location'!B:D, 2, FALSE))</f>
        <v/>
      </c>
      <c r="V74" s="5" t="str">
        <f>IF('Programmes (ENG)'!V74="", "", VLOOKUP('Programmes (ENG)'!V74, 'CWM &amp; Location'!B:D, 2, FALSE))</f>
        <v/>
      </c>
      <c r="W74" s="5" t="str">
        <f>IF('Programmes (ENG)'!W74="", "", IF('Programmes (ENG)'!W74="Supervisor to be confirmed", 'CWM &amp; Location'!$C$216, 'Programmes (ENG)'!W74))</f>
        <v/>
      </c>
      <c r="X74" s="5" t="str">
        <f>IF('Programmes (ENG)'!X74="Supervisor to be confirmed", "Goruchwyliwr I'w Gadarnhau", 'Programmes (ENG)'!X74)</f>
        <v>Goruchwyliwr I'w Gadarnhau</v>
      </c>
      <c r="Y74" s="3" t="str">
        <f>VLOOKUP('Programmes (ENG)'!Y74, 'CWM &amp; Location'!B:D, 2, FALSE)</f>
        <v>Safle I'w Gadarnhau</v>
      </c>
      <c r="Z74" s="3" t="str">
        <f>VLOOKUP('Programmes (ENG)'!Z74, 'CWM &amp; Location'!B:D, 2, FALSE)</f>
        <v>Safle I'w Gadarnhau</v>
      </c>
      <c r="AA74" s="3" t="str">
        <f>IF('Master List'!AK74="", VLOOKUP('Master List'!AJ74, 'CWM &amp; Location'!B:D, 2, FALSE), CONCATENATE(VLOOKUP('Master List'!AJ74, 'CWM &amp; Location'!B:D, 2, FALSE), " / ", VLOOKUP('Master List'!AK74, 'CWM &amp; Location'!B:D, 2, FALSE)))</f>
        <v>Arbenigedd I'w Gadarnhau</v>
      </c>
      <c r="AB74" s="3" t="str">
        <f>IF('Programmes (ENG)'!AB74="Supervisor to be confirmed", 'CWM &amp; Location'!$C$216, 'Programmes (ENG)'!AB74)</f>
        <v>Goruchwyliwr I'w Gadarnhau</v>
      </c>
      <c r="AC74" s="3" t="str">
        <f>VLOOKUP('Programmes (ENG)'!AC74, 'CWM &amp; Location'!B:D, 2, FALSE)</f>
        <v>Safle I'w Gadarnhau</v>
      </c>
      <c r="AD74" s="5" t="str">
        <f>VLOOKUP('Programmes (ENG)'!AD74, 'CWM &amp; Location'!B:D, 2, FALSE)</f>
        <v>Safle I'w Gadarnhau</v>
      </c>
      <c r="AE74" s="3" t="str">
        <f>IF('Master List'!AQ74="", VLOOKUP('Master List'!AP74, 'CWM &amp; Location'!B:D, 2, FALSE), CONCATENATE(VLOOKUP('Master List'!AP74, 'CWM &amp; Location'!B:D, 2, FALSE), " / ", VLOOKUP('Master List'!AQ74, 'CWM &amp; Location'!B:D, 2, FALSE)))</f>
        <v>Arbenigedd I'w Gadarnhau</v>
      </c>
      <c r="AF74" s="3" t="str">
        <f>IF('Programmes (ENG)'!AF74="Supervisor to be confirmed", 'CWM &amp; Location'!$C$216, 'Programmes (ENG)'!AF74)</f>
        <v>Goruchwyliwr I'w Gadarnhau</v>
      </c>
      <c r="AG74" s="3" t="str">
        <f>VLOOKUP('Programmes (ENG)'!AG74, 'CWM &amp; Location'!B:D, 2, FALSE)</f>
        <v>Safle I'w Gadarnhau</v>
      </c>
      <c r="AH74" s="3" t="str">
        <f>VLOOKUP('Programmes (ENG)'!AH74, 'CWM &amp; Location'!B:D, 2, FALSE)</f>
        <v>Safle I'w Gadarnhau</v>
      </c>
      <c r="AI74" s="3" t="str">
        <f>IF('Master List'!AW74="", VLOOKUP('Master List'!AV74, 'CWM &amp; Location'!B:D, 2, FALSE), CONCATENATE(VLOOKUP('Master List'!AV74, 'CWM &amp; Location'!B:D, 2, FALSE), " / ", VLOOKUP('Master List'!AW74, 'CWM &amp; Location'!B:D, 2, FALSE)))</f>
        <v>Arbenigedd I'w Gadarnhau</v>
      </c>
      <c r="AJ74" s="3" t="str">
        <f>IF('Programmes (ENG)'!AJ74="Supervisor to be confirmed", 'CWM &amp; Location'!$C$216, 'Programmes (ENG)'!AJ74)</f>
        <v>Goruchwyliwr I'w Gadarnhau</v>
      </c>
      <c r="AK74" s="5" t="str">
        <f>IF('Programmes (ENG)'!AK74="","",VLOOKUP('Programmes (ENG)'!AK74,'CWM &amp; Location'!B:D,2,FALSE))</f>
        <v/>
      </c>
      <c r="AL74" s="5" t="str">
        <f>IF('Programmes (ENG)'!AL74="", "", VLOOKUP('Programmes (ENG)'!AL74, 'CWM &amp; Location'!B:D, 2, FALSE))</f>
        <v/>
      </c>
      <c r="AM74" s="5" t="str">
        <f>IF('Programmes (ENG)'!AM74="","",VLOOKUP('Programmes (ENG)'!AM74,'CWM &amp; Location'!B:D,2,FALSE))</f>
        <v/>
      </c>
      <c r="AN74" s="5" t="str">
        <f>IF('Programmes (ENG)'!AN74="Supervisor to be confirmed", 'CWM &amp; Location'!$C$216, 'Programmes (ENG)'!AN74)</f>
        <v/>
      </c>
    </row>
    <row r="75" spans="1:40" ht="33.75" customHeight="1" x14ac:dyDescent="0.25">
      <c r="A75" s="3" t="str">
        <f>'Master List'!A75</f>
        <v>FP</v>
      </c>
      <c r="B75" s="3" t="str">
        <f>'Master List'!D75</f>
        <v>FP/7A1C/025b</v>
      </c>
      <c r="C75" s="3" t="str">
        <f>'Master List'!E75</f>
        <v>WAL/FP/025b</v>
      </c>
      <c r="D75" s="4">
        <f>'Programmes (ENG)'!D75</f>
        <v>1</v>
      </c>
      <c r="E75" s="9" t="str">
        <f>CONCATENATE("S1: ",J75,", ",N75,", ",R75,IF(V75="","",", "),IF(V75="","",V75),IF(V75="",""," ("),IF(V75="","",'Master List'!B75),IF(V75="","",")")," | S2: ",AA75,", ",AE75,", ",AI75,IF(AM75="","",", "),IF(AM75="","",AM75),IF(AM75="",""," ("),IF(AM75="","",'Master List'!C75),IF(AM75="","",")"))</f>
        <v>S1: Meddygaeth Gyffredinol (Mewnol) / Meddygaeth Geriatreg, Meddygaeth Gyffredinol (Mewnol) / Meddygaeth Arennol, Llawdriniaeth Gyffredinol / Llawdriniaeth Gastroberfeddol Usaf | S2: Arbenigedd I'w Gadarnhau, Arbenigedd I'w Gadarnhau, Arbenigedd I'w Gadarnhau</v>
      </c>
      <c r="F75" s="5" t="str">
        <f>VLOOKUP('Programmes (ENG)'!F75, 'CWM &amp; Location'!B:D, 2, FALSE)</f>
        <v>Bwrdd Iechyd Prifysgol Betsi Cadwaladr</v>
      </c>
      <c r="G75" s="5" t="str">
        <f>IF('Programmes (ENG)'!G75="Supervisor to be confirmed", "Goruchwyliwr I'w Gadarnhau", 'Programmes (ENG)'!G75)</f>
        <v>Dr Vedamurthy Adhiyaman</v>
      </c>
      <c r="H75" s="3" t="str">
        <f>VLOOKUP('Programmes (ENG)'!H75, 'CWM &amp; Location'!B:D, 2, FALSE)</f>
        <v>Ysbyty Glan Clwyd</v>
      </c>
      <c r="I75" s="3" t="str">
        <f>VLOOKUP('Programmes (ENG)'!I75, 'CWM &amp; Location'!B:D, 2, FALSE)</f>
        <v>Y Rhyl</v>
      </c>
      <c r="J75" s="3" t="str">
        <f>IF('Master List'!K75="", VLOOKUP('Master List'!J75, 'CWM &amp; Location'!B:D, 2, FALSE), CONCATENATE(VLOOKUP('Master List'!J75, 'CWM &amp; Location'!B:D, 2, FALSE), " / ", VLOOKUP('Master List'!K75, 'CWM &amp; Location'!B:D, 2, FALSE)))</f>
        <v>Meddygaeth Gyffredinol (Mewnol) / Meddygaeth Geriatreg</v>
      </c>
      <c r="K75" s="3" t="str">
        <f>IF('Programmes (ENG)'!K75="Supervisor to be confirmed", "Goruchwyliwr I'w Gadarnhau", 'Programmes (ENG)'!K75)</f>
        <v>Dr Indrajit Chattopadhyay</v>
      </c>
      <c r="L75" s="3" t="str">
        <f>VLOOKUP('Programmes (ENG)'!L75, 'CWM &amp; Location'!B:D, 2, FALSE)</f>
        <v>Ysbyty Glan Clwyd</v>
      </c>
      <c r="M75" s="3" t="str">
        <f>VLOOKUP('Programmes (ENG)'!M75, 'CWM &amp; Location'!B:D, 2, FALSE)</f>
        <v>Y Rhyl</v>
      </c>
      <c r="N75" s="3" t="str">
        <f>IF('Master List'!Q75="", VLOOKUP('Master List'!P75, 'CWM &amp; Location'!B:D, 2, FALSE), CONCATENATE(VLOOKUP('Master List'!P75, 'CWM &amp; Location'!B:D, 2, FALSE), " / ", VLOOKUP('Master List'!Q75, 'CWM &amp; Location'!B:D, 2, FALSE)))</f>
        <v>Meddygaeth Gyffredinol (Mewnol) / Meddygaeth Arennol</v>
      </c>
      <c r="O75" s="3" t="str">
        <f>IF('Programmes (ENG)'!O75="Supervisor to be confirmed", "Goruchwyliwr I'w Gadarnhau", 'Programmes (ENG)'!O75)</f>
        <v xml:space="preserve">Dr Siva Shrikanth </v>
      </c>
      <c r="P75" s="3" t="str">
        <f>VLOOKUP('Programmes (ENG)'!P75, 'CWM &amp; Location'!B:D, 2, FALSE)</f>
        <v>Ysbyty Glan Clwyd</v>
      </c>
      <c r="Q75" s="3" t="str">
        <f>VLOOKUP('Programmes (ENG)'!Q75, 'CWM &amp; Location'!B:D, 2, FALSE)</f>
        <v>Y Rhyl</v>
      </c>
      <c r="R75" s="3" t="str">
        <f>IF('Master List'!W75="", VLOOKUP('Master List'!V75, 'CWM &amp; Location'!B:D, 2, FALSE), CONCATENATE(VLOOKUP('Master List'!V75, 'CWM &amp; Location'!B:D, 2, FALSE), " / ", VLOOKUP('Master List'!W75, 'CWM &amp; Location'!B:D, 2, FALSE)))</f>
        <v>Llawdriniaeth Gyffredinol / Llawdriniaeth Gastroberfeddol Usaf</v>
      </c>
      <c r="S75" s="3" t="str">
        <f>IF('Programmes (ENG)'!S75="Supervisor to be confirmed", "Goruchwyliwr I'w Gadarnhau", 'Programmes (ENG)'!S75)</f>
        <v xml:space="preserve">Mr Richard Morgan </v>
      </c>
      <c r="T75" s="5" t="str">
        <f>IF('Master List'!AA75="", "", VLOOKUP('Programmes (ENG)'!T75, 'CWM &amp; Location'!B:D, 2, FALSE))</f>
        <v/>
      </c>
      <c r="U75" s="5" t="str">
        <f>IF(T75="", "", VLOOKUP('Programmes (ENG)'!U75, 'CWM &amp; Location'!B:D, 2, FALSE))</f>
        <v/>
      </c>
      <c r="V75" s="5" t="str">
        <f>IF('Programmes (ENG)'!V75="", "", VLOOKUP('Programmes (ENG)'!V75, 'CWM &amp; Location'!B:D, 2, FALSE))</f>
        <v/>
      </c>
      <c r="W75" s="5" t="str">
        <f>IF('Programmes (ENG)'!W75="", "", IF('Programmes (ENG)'!W75="Supervisor to be confirmed", 'CWM &amp; Location'!$C$216, 'Programmes (ENG)'!W75))</f>
        <v/>
      </c>
      <c r="X75" s="5" t="str">
        <f>IF('Programmes (ENG)'!X75="Supervisor to be confirmed", "Goruchwyliwr I'w Gadarnhau", 'Programmes (ENG)'!X75)</f>
        <v>Goruchwyliwr I'w Gadarnhau</v>
      </c>
      <c r="Y75" s="3" t="str">
        <f>VLOOKUP('Programmes (ENG)'!Y75, 'CWM &amp; Location'!B:D, 2, FALSE)</f>
        <v>Safle I'w Gadarnhau</v>
      </c>
      <c r="Z75" s="3" t="str">
        <f>VLOOKUP('Programmes (ENG)'!Z75, 'CWM &amp; Location'!B:D, 2, FALSE)</f>
        <v>Safle I'w Gadarnhau</v>
      </c>
      <c r="AA75" s="3" t="str">
        <f>IF('Master List'!AK75="", VLOOKUP('Master List'!AJ75, 'CWM &amp; Location'!B:D, 2, FALSE), CONCATENATE(VLOOKUP('Master List'!AJ75, 'CWM &amp; Location'!B:D, 2, FALSE), " / ", VLOOKUP('Master List'!AK75, 'CWM &amp; Location'!B:D, 2, FALSE)))</f>
        <v>Arbenigedd I'w Gadarnhau</v>
      </c>
      <c r="AB75" s="3" t="str">
        <f>IF('Programmes (ENG)'!AB75="Supervisor to be confirmed", 'CWM &amp; Location'!$C$216, 'Programmes (ENG)'!AB75)</f>
        <v>Goruchwyliwr I'w Gadarnhau</v>
      </c>
      <c r="AC75" s="3" t="str">
        <f>VLOOKUP('Programmes (ENG)'!AC75, 'CWM &amp; Location'!B:D, 2, FALSE)</f>
        <v>Safle I'w Gadarnhau</v>
      </c>
      <c r="AD75" s="5" t="str">
        <f>VLOOKUP('Programmes (ENG)'!AD75, 'CWM &amp; Location'!B:D, 2, FALSE)</f>
        <v>Safle I'w Gadarnhau</v>
      </c>
      <c r="AE75" s="3" t="str">
        <f>IF('Master List'!AQ75="", VLOOKUP('Master List'!AP75, 'CWM &amp; Location'!B:D, 2, FALSE), CONCATENATE(VLOOKUP('Master List'!AP75, 'CWM &amp; Location'!B:D, 2, FALSE), " / ", VLOOKUP('Master List'!AQ75, 'CWM &amp; Location'!B:D, 2, FALSE)))</f>
        <v>Arbenigedd I'w Gadarnhau</v>
      </c>
      <c r="AF75" s="3" t="str">
        <f>IF('Programmes (ENG)'!AF75="Supervisor to be confirmed", 'CWM &amp; Location'!$C$216, 'Programmes (ENG)'!AF75)</f>
        <v>Goruchwyliwr I'w Gadarnhau</v>
      </c>
      <c r="AG75" s="3" t="str">
        <f>VLOOKUP('Programmes (ENG)'!AG75, 'CWM &amp; Location'!B:D, 2, FALSE)</f>
        <v>Safle I'w Gadarnhau</v>
      </c>
      <c r="AH75" s="3" t="str">
        <f>VLOOKUP('Programmes (ENG)'!AH75, 'CWM &amp; Location'!B:D, 2, FALSE)</f>
        <v>Safle I'w Gadarnhau</v>
      </c>
      <c r="AI75" s="3" t="str">
        <f>IF('Master List'!AW75="", VLOOKUP('Master List'!AV75, 'CWM &amp; Location'!B:D, 2, FALSE), CONCATENATE(VLOOKUP('Master List'!AV75, 'CWM &amp; Location'!B:D, 2, FALSE), " / ", VLOOKUP('Master List'!AW75, 'CWM &amp; Location'!B:D, 2, FALSE)))</f>
        <v>Arbenigedd I'w Gadarnhau</v>
      </c>
      <c r="AJ75" s="3" t="str">
        <f>IF('Programmes (ENG)'!AJ75="Supervisor to be confirmed", 'CWM &amp; Location'!$C$216, 'Programmes (ENG)'!AJ75)</f>
        <v>Goruchwyliwr I'w Gadarnhau</v>
      </c>
      <c r="AK75" s="5" t="str">
        <f>IF('Programmes (ENG)'!AK75="","",VLOOKUP('Programmes (ENG)'!AK75,'CWM &amp; Location'!B:D,2,FALSE))</f>
        <v/>
      </c>
      <c r="AL75" s="5" t="str">
        <f>IF('Programmes (ENG)'!AL75="", "", VLOOKUP('Programmes (ENG)'!AL75, 'CWM &amp; Location'!B:D, 2, FALSE))</f>
        <v/>
      </c>
      <c r="AM75" s="5" t="str">
        <f>IF('Programmes (ENG)'!AM75="","",VLOOKUP('Programmes (ENG)'!AM75,'CWM &amp; Location'!B:D,2,FALSE))</f>
        <v/>
      </c>
      <c r="AN75" s="5" t="str">
        <f>IF('Programmes (ENG)'!AN75="Supervisor to be confirmed", 'CWM &amp; Location'!$C$216, 'Programmes (ENG)'!AN75)</f>
        <v/>
      </c>
    </row>
    <row r="76" spans="1:40" ht="33.75" customHeight="1" x14ac:dyDescent="0.25">
      <c r="A76" s="3" t="str">
        <f>'Master List'!A76</f>
        <v>FP</v>
      </c>
      <c r="B76" s="3" t="str">
        <f>'Master List'!D76</f>
        <v>FP/7A1C/025c</v>
      </c>
      <c r="C76" s="3" t="str">
        <f>'Master List'!E76</f>
        <v>WAL/FP/025c</v>
      </c>
      <c r="D76" s="4">
        <f>'Programmes (ENG)'!D76</f>
        <v>1</v>
      </c>
      <c r="E76" s="9" t="str">
        <f>CONCATENATE("S1: ",J76,", ",N76,", ",R76,IF(V76="","",", "),IF(V76="","",V76),IF(V76="",""," ("),IF(V76="","",'Master List'!B76),IF(V76="","",")")," | S2: ",AA76,", ",AE76,", ",AI76,IF(AM76="","",", "),IF(AM76="","",AM76),IF(AM76="",""," ("),IF(AM76="","",'Master List'!C76),IF(AM76="","",")"))</f>
        <v>S1: Llawdriniaeth Gyffredinol / Llawdriniaeth Gastroberfeddol Usaf, Meddygaeth Gyffredinol (Mewnol) / Meddygaeth Geriatreg, Meddygaeth Gyffredinol (Mewnol) / Meddygaeth Arennol | S2: Arbenigedd I'w Gadarnhau, Arbenigedd I'w Gadarnhau, Arbenigedd I'w Gadarnhau</v>
      </c>
      <c r="F76" s="5" t="str">
        <f>VLOOKUP('Programmes (ENG)'!F76, 'CWM &amp; Location'!B:D, 2, FALSE)</f>
        <v>Bwrdd Iechyd Prifysgol Betsi Cadwaladr</v>
      </c>
      <c r="G76" s="5" t="str">
        <f>IF('Programmes (ENG)'!G76="Supervisor to be confirmed", "Goruchwyliwr I'w Gadarnhau", 'Programmes (ENG)'!G76)</f>
        <v xml:space="preserve">Mr Richard Morgan </v>
      </c>
      <c r="H76" s="3" t="str">
        <f>VLOOKUP('Programmes (ENG)'!H76, 'CWM &amp; Location'!B:D, 2, FALSE)</f>
        <v>Ysbyty Glan Clwyd</v>
      </c>
      <c r="I76" s="3" t="str">
        <f>VLOOKUP('Programmes (ENG)'!I76, 'CWM &amp; Location'!B:D, 2, FALSE)</f>
        <v>Y Rhyl</v>
      </c>
      <c r="J76" s="3" t="str">
        <f>IF('Master List'!K76="", VLOOKUP('Master List'!J76, 'CWM &amp; Location'!B:D, 2, FALSE), CONCATENATE(VLOOKUP('Master List'!J76, 'CWM &amp; Location'!B:D, 2, FALSE), " / ", VLOOKUP('Master List'!K76, 'CWM &amp; Location'!B:D, 2, FALSE)))</f>
        <v>Llawdriniaeth Gyffredinol / Llawdriniaeth Gastroberfeddol Usaf</v>
      </c>
      <c r="K76" s="3" t="str">
        <f>IF('Programmes (ENG)'!K76="Supervisor to be confirmed", "Goruchwyliwr I'w Gadarnhau", 'Programmes (ENG)'!K76)</f>
        <v xml:space="preserve">Mr Richard Morgan </v>
      </c>
      <c r="L76" s="3" t="str">
        <f>VLOOKUP('Programmes (ENG)'!L76, 'CWM &amp; Location'!B:D, 2, FALSE)</f>
        <v>Ysbyty Glan Clwyd</v>
      </c>
      <c r="M76" s="3" t="str">
        <f>VLOOKUP('Programmes (ENG)'!M76, 'CWM &amp; Location'!B:D, 2, FALSE)</f>
        <v>Y Rhyl</v>
      </c>
      <c r="N76" s="3" t="str">
        <f>IF('Master List'!Q76="", VLOOKUP('Master List'!P76, 'CWM &amp; Location'!B:D, 2, FALSE), CONCATENATE(VLOOKUP('Master List'!P76, 'CWM &amp; Location'!B:D, 2, FALSE), " / ", VLOOKUP('Master List'!Q76, 'CWM &amp; Location'!B:D, 2, FALSE)))</f>
        <v>Meddygaeth Gyffredinol (Mewnol) / Meddygaeth Geriatreg</v>
      </c>
      <c r="O76" s="3" t="str">
        <f>IF('Programmes (ENG)'!O76="Supervisor to be confirmed", "Goruchwyliwr I'w Gadarnhau", 'Programmes (ENG)'!O76)</f>
        <v>Dr Indrajit Chattopadhyay</v>
      </c>
      <c r="P76" s="3" t="str">
        <f>VLOOKUP('Programmes (ENG)'!P76, 'CWM &amp; Location'!B:D, 2, FALSE)</f>
        <v>Ysbyty Glan Clwyd</v>
      </c>
      <c r="Q76" s="3" t="str">
        <f>VLOOKUP('Programmes (ENG)'!Q76, 'CWM &amp; Location'!B:D, 2, FALSE)</f>
        <v>Y Rhyl</v>
      </c>
      <c r="R76" s="3" t="str">
        <f>IF('Master List'!W76="", VLOOKUP('Master List'!V76, 'CWM &amp; Location'!B:D, 2, FALSE), CONCATENATE(VLOOKUP('Master List'!V76, 'CWM &amp; Location'!B:D, 2, FALSE), " / ", VLOOKUP('Master List'!W76, 'CWM &amp; Location'!B:D, 2, FALSE)))</f>
        <v>Meddygaeth Gyffredinol (Mewnol) / Meddygaeth Arennol</v>
      </c>
      <c r="S76" s="3" t="str">
        <f>IF('Programmes (ENG)'!S76="Supervisor to be confirmed", "Goruchwyliwr I'w Gadarnhau", 'Programmes (ENG)'!S76)</f>
        <v xml:space="preserve">Dr Siva Shrikanth </v>
      </c>
      <c r="T76" s="5" t="str">
        <f>IF('Master List'!AA76="", "", VLOOKUP('Programmes (ENG)'!T76, 'CWM &amp; Location'!B:D, 2, FALSE))</f>
        <v/>
      </c>
      <c r="U76" s="5" t="str">
        <f>IF(T76="", "", VLOOKUP('Programmes (ENG)'!U76, 'CWM &amp; Location'!B:D, 2, FALSE))</f>
        <v/>
      </c>
      <c r="V76" s="5" t="str">
        <f>IF('Programmes (ENG)'!V76="", "", VLOOKUP('Programmes (ENG)'!V76, 'CWM &amp; Location'!B:D, 2, FALSE))</f>
        <v/>
      </c>
      <c r="W76" s="5" t="str">
        <f>IF('Programmes (ENG)'!W76="", "", IF('Programmes (ENG)'!W76="Supervisor to be confirmed", 'CWM &amp; Location'!$C$216, 'Programmes (ENG)'!W76))</f>
        <v/>
      </c>
      <c r="X76" s="5" t="str">
        <f>IF('Programmes (ENG)'!X76="Supervisor to be confirmed", "Goruchwyliwr I'w Gadarnhau", 'Programmes (ENG)'!X76)</f>
        <v>Goruchwyliwr I'w Gadarnhau</v>
      </c>
      <c r="Y76" s="3" t="str">
        <f>VLOOKUP('Programmes (ENG)'!Y76, 'CWM &amp; Location'!B:D, 2, FALSE)</f>
        <v>Safle I'w Gadarnhau</v>
      </c>
      <c r="Z76" s="3" t="str">
        <f>VLOOKUP('Programmes (ENG)'!Z76, 'CWM &amp; Location'!B:D, 2, FALSE)</f>
        <v>Safle I'w Gadarnhau</v>
      </c>
      <c r="AA76" s="3" t="str">
        <f>IF('Master List'!AK76="", VLOOKUP('Master List'!AJ76, 'CWM &amp; Location'!B:D, 2, FALSE), CONCATENATE(VLOOKUP('Master List'!AJ76, 'CWM &amp; Location'!B:D, 2, FALSE), " / ", VLOOKUP('Master List'!AK76, 'CWM &amp; Location'!B:D, 2, FALSE)))</f>
        <v>Arbenigedd I'w Gadarnhau</v>
      </c>
      <c r="AB76" s="3" t="str">
        <f>IF('Programmes (ENG)'!AB76="Supervisor to be confirmed", 'CWM &amp; Location'!$C$216, 'Programmes (ENG)'!AB76)</f>
        <v>Goruchwyliwr I'w Gadarnhau</v>
      </c>
      <c r="AC76" s="3" t="str">
        <f>VLOOKUP('Programmes (ENG)'!AC76, 'CWM &amp; Location'!B:D, 2, FALSE)</f>
        <v>Safle I'w Gadarnhau</v>
      </c>
      <c r="AD76" s="5" t="str">
        <f>VLOOKUP('Programmes (ENG)'!AD76, 'CWM &amp; Location'!B:D, 2, FALSE)</f>
        <v>Safle I'w Gadarnhau</v>
      </c>
      <c r="AE76" s="3" t="str">
        <f>IF('Master List'!AQ76="", VLOOKUP('Master List'!AP76, 'CWM &amp; Location'!B:D, 2, FALSE), CONCATENATE(VLOOKUP('Master List'!AP76, 'CWM &amp; Location'!B:D, 2, FALSE), " / ", VLOOKUP('Master List'!AQ76, 'CWM &amp; Location'!B:D, 2, FALSE)))</f>
        <v>Arbenigedd I'w Gadarnhau</v>
      </c>
      <c r="AF76" s="3" t="str">
        <f>IF('Programmes (ENG)'!AF76="Supervisor to be confirmed", 'CWM &amp; Location'!$C$216, 'Programmes (ENG)'!AF76)</f>
        <v>Goruchwyliwr I'w Gadarnhau</v>
      </c>
      <c r="AG76" s="3" t="str">
        <f>VLOOKUP('Programmes (ENG)'!AG76, 'CWM &amp; Location'!B:D, 2, FALSE)</f>
        <v>Safle I'w Gadarnhau</v>
      </c>
      <c r="AH76" s="3" t="str">
        <f>VLOOKUP('Programmes (ENG)'!AH76, 'CWM &amp; Location'!B:D, 2, FALSE)</f>
        <v>Safle I'w Gadarnhau</v>
      </c>
      <c r="AI76" s="3" t="str">
        <f>IF('Master List'!AW76="", VLOOKUP('Master List'!AV76, 'CWM &amp; Location'!B:D, 2, FALSE), CONCATENATE(VLOOKUP('Master List'!AV76, 'CWM &amp; Location'!B:D, 2, FALSE), " / ", VLOOKUP('Master List'!AW76, 'CWM &amp; Location'!B:D, 2, FALSE)))</f>
        <v>Arbenigedd I'w Gadarnhau</v>
      </c>
      <c r="AJ76" s="3" t="str">
        <f>IF('Programmes (ENG)'!AJ76="Supervisor to be confirmed", 'CWM &amp; Location'!$C$216, 'Programmes (ENG)'!AJ76)</f>
        <v>Goruchwyliwr I'w Gadarnhau</v>
      </c>
      <c r="AK76" s="5" t="str">
        <f>IF('Programmes (ENG)'!AK76="","",VLOOKUP('Programmes (ENG)'!AK76,'CWM &amp; Location'!B:D,2,FALSE))</f>
        <v/>
      </c>
      <c r="AL76" s="5" t="str">
        <f>IF('Programmes (ENG)'!AL76="", "", VLOOKUP('Programmes (ENG)'!AL76, 'CWM &amp; Location'!B:D, 2, FALSE))</f>
        <v/>
      </c>
      <c r="AM76" s="5" t="str">
        <f>IF('Programmes (ENG)'!AM76="","",VLOOKUP('Programmes (ENG)'!AM76,'CWM &amp; Location'!B:D,2,FALSE))</f>
        <v/>
      </c>
      <c r="AN76" s="5" t="str">
        <f>IF('Programmes (ENG)'!AN76="Supervisor to be confirmed", 'CWM &amp; Location'!$C$216, 'Programmes (ENG)'!AN76)</f>
        <v/>
      </c>
    </row>
    <row r="77" spans="1:40" ht="33.75" customHeight="1" x14ac:dyDescent="0.25">
      <c r="A77" s="3" t="str">
        <f>'Master List'!A77</f>
        <v>FP</v>
      </c>
      <c r="B77" s="3" t="str">
        <f>'Master List'!D77</f>
        <v>FP/7A1C/026a</v>
      </c>
      <c r="C77" s="3" t="str">
        <f>'Master List'!E77</f>
        <v>WAL/FP/026a</v>
      </c>
      <c r="D77" s="4">
        <f>'Programmes (ENG)'!D77</f>
        <v>1</v>
      </c>
      <c r="E77" s="9" t="str">
        <f>CONCATENATE("S1: ",J77,", ",N77,", ",R77,IF(V77="","",", "),IF(V77="","",V77),IF(V77="",""," ("),IF(V77="","",'Master List'!B77),IF(V77="","",")")," | S2: ",AA77,", ",AE77,", ",AI77,IF(AM77="","",", "),IF(AM77="","",AM77),IF(AM77="",""," ("),IF(AM77="","",'Master List'!C77),IF(AM77="","",")"))</f>
        <v>S1: Meddygaeth Gyffredinol (Mewnol) / Meddygaeth Anadlol, Llawdriniaeth Gyffredinol / Llawdriniaeth ar y Fron, Meddygaeth Frys | S2: Arbenigedd I'w Gadarnhau, Arbenigedd I'w Gadarnhau, Arbenigedd I'w Gadarnhau</v>
      </c>
      <c r="F77" s="5" t="str">
        <f>VLOOKUP('Programmes (ENG)'!F77, 'CWM &amp; Location'!B:D, 2, FALSE)</f>
        <v>Bwrdd Iechyd Prifysgol Betsi Cadwaladr</v>
      </c>
      <c r="G77" s="5" t="str">
        <f>IF('Programmes (ENG)'!G77="Supervisor to be confirmed", "Goruchwyliwr I'w Gadarnhau", 'Programmes (ENG)'!G77)</f>
        <v xml:space="preserve">Dr Robin Poyner </v>
      </c>
      <c r="H77" s="3" t="str">
        <f>VLOOKUP('Programmes (ENG)'!H77, 'CWM &amp; Location'!B:D, 2, FALSE)</f>
        <v>Ysbyty Glan Clwyd</v>
      </c>
      <c r="I77" s="3" t="str">
        <f>VLOOKUP('Programmes (ENG)'!I77, 'CWM &amp; Location'!B:D, 2, FALSE)</f>
        <v>Y Rhyl</v>
      </c>
      <c r="J77" s="3" t="str">
        <f>IF('Master List'!K77="", VLOOKUP('Master List'!J77, 'CWM &amp; Location'!B:D, 2, FALSE), CONCATENATE(VLOOKUP('Master List'!J77, 'CWM &amp; Location'!B:D, 2, FALSE), " / ", VLOOKUP('Master List'!K77, 'CWM &amp; Location'!B:D, 2, FALSE)))</f>
        <v>Meddygaeth Gyffredinol (Mewnol) / Meddygaeth Anadlol</v>
      </c>
      <c r="K77" s="3" t="str">
        <f>IF('Programmes (ENG)'!K77="Supervisor to be confirmed", "Goruchwyliwr I'w Gadarnhau", 'Programmes (ENG)'!K77)</f>
        <v xml:space="preserve">Dr Robin Poyner </v>
      </c>
      <c r="L77" s="3" t="str">
        <f>VLOOKUP('Programmes (ENG)'!L77, 'CWM &amp; Location'!B:D, 2, FALSE)</f>
        <v>Ysbyty Glan Clwyd</v>
      </c>
      <c r="M77" s="3" t="str">
        <f>VLOOKUP('Programmes (ENG)'!M77, 'CWM &amp; Location'!B:D, 2, FALSE)</f>
        <v>Y Rhyl</v>
      </c>
      <c r="N77" s="3" t="str">
        <f>IF('Master List'!Q77="", VLOOKUP('Master List'!P77, 'CWM &amp; Location'!B:D, 2, FALSE), CONCATENATE(VLOOKUP('Master List'!P77, 'CWM &amp; Location'!B:D, 2, FALSE), " / ", VLOOKUP('Master List'!Q77, 'CWM &amp; Location'!B:D, 2, FALSE)))</f>
        <v>Llawdriniaeth Gyffredinol / Llawdriniaeth ar y Fron</v>
      </c>
      <c r="O77" s="3" t="str">
        <f>IF('Programmes (ENG)'!O77="Supervisor to be confirmed", "Goruchwyliwr I'w Gadarnhau", 'Programmes (ENG)'!O77)</f>
        <v>Mr Walid Samra</v>
      </c>
      <c r="P77" s="3" t="str">
        <f>VLOOKUP('Programmes (ENG)'!P77, 'CWM &amp; Location'!B:D, 2, FALSE)</f>
        <v>Ysbyty Glan Clwyd</v>
      </c>
      <c r="Q77" s="3" t="str">
        <f>VLOOKUP('Programmes (ENG)'!Q77, 'CWM &amp; Location'!B:D, 2, FALSE)</f>
        <v>Y Rhyl</v>
      </c>
      <c r="R77" s="3" t="str">
        <f>IF('Master List'!W77="", VLOOKUP('Master List'!V77, 'CWM &amp; Location'!B:D, 2, FALSE), CONCATENATE(VLOOKUP('Master List'!V77, 'CWM &amp; Location'!B:D, 2, FALSE), " / ", VLOOKUP('Master List'!W77, 'CWM &amp; Location'!B:D, 2, FALSE)))</f>
        <v>Meddygaeth Frys</v>
      </c>
      <c r="S77" s="3" t="str">
        <f>IF('Programmes (ENG)'!S77="Supervisor to be confirmed", "Goruchwyliwr I'w Gadarnhau", 'Programmes (ENG)'!S77)</f>
        <v xml:space="preserve">Dr Paul Spambo </v>
      </c>
      <c r="T77" s="5" t="str">
        <f>IF('Master List'!AA77="", "", VLOOKUP('Programmes (ENG)'!T77, 'CWM &amp; Location'!B:D, 2, FALSE))</f>
        <v/>
      </c>
      <c r="U77" s="5" t="str">
        <f>IF(T77="", "", VLOOKUP('Programmes (ENG)'!U77, 'CWM &amp; Location'!B:D, 2, FALSE))</f>
        <v/>
      </c>
      <c r="V77" s="5" t="str">
        <f>IF('Programmes (ENG)'!V77="", "", VLOOKUP('Programmes (ENG)'!V77, 'CWM &amp; Location'!B:D, 2, FALSE))</f>
        <v/>
      </c>
      <c r="W77" s="5" t="str">
        <f>IF('Programmes (ENG)'!W77="", "", IF('Programmes (ENG)'!W77="Supervisor to be confirmed", 'CWM &amp; Location'!$C$216, 'Programmes (ENG)'!W77))</f>
        <v/>
      </c>
      <c r="X77" s="5" t="str">
        <f>IF('Programmes (ENG)'!X77="Supervisor to be confirmed", "Goruchwyliwr I'w Gadarnhau", 'Programmes (ENG)'!X77)</f>
        <v>Goruchwyliwr I'w Gadarnhau</v>
      </c>
      <c r="Y77" s="3" t="str">
        <f>VLOOKUP('Programmes (ENG)'!Y77, 'CWM &amp; Location'!B:D, 2, FALSE)</f>
        <v>Safle I'w Gadarnhau</v>
      </c>
      <c r="Z77" s="3" t="str">
        <f>VLOOKUP('Programmes (ENG)'!Z77, 'CWM &amp; Location'!B:D, 2, FALSE)</f>
        <v>Safle I'w Gadarnhau</v>
      </c>
      <c r="AA77" s="3" t="str">
        <f>IF('Master List'!AK77="", VLOOKUP('Master List'!AJ77, 'CWM &amp; Location'!B:D, 2, FALSE), CONCATENATE(VLOOKUP('Master List'!AJ77, 'CWM &amp; Location'!B:D, 2, FALSE), " / ", VLOOKUP('Master List'!AK77, 'CWM &amp; Location'!B:D, 2, FALSE)))</f>
        <v>Arbenigedd I'w Gadarnhau</v>
      </c>
      <c r="AB77" s="3" t="str">
        <f>IF('Programmes (ENG)'!AB77="Supervisor to be confirmed", 'CWM &amp; Location'!$C$216, 'Programmes (ENG)'!AB77)</f>
        <v>Goruchwyliwr I'w Gadarnhau</v>
      </c>
      <c r="AC77" s="3" t="str">
        <f>VLOOKUP('Programmes (ENG)'!AC77, 'CWM &amp; Location'!B:D, 2, FALSE)</f>
        <v>Safle I'w Gadarnhau</v>
      </c>
      <c r="AD77" s="5" t="str">
        <f>VLOOKUP('Programmes (ENG)'!AD77, 'CWM &amp; Location'!B:D, 2, FALSE)</f>
        <v>Safle I'w Gadarnhau</v>
      </c>
      <c r="AE77" s="3" t="str">
        <f>IF('Master List'!AQ77="", VLOOKUP('Master List'!AP77, 'CWM &amp; Location'!B:D, 2, FALSE), CONCATENATE(VLOOKUP('Master List'!AP77, 'CWM &amp; Location'!B:D, 2, FALSE), " / ", VLOOKUP('Master List'!AQ77, 'CWM &amp; Location'!B:D, 2, FALSE)))</f>
        <v>Arbenigedd I'w Gadarnhau</v>
      </c>
      <c r="AF77" s="3" t="str">
        <f>IF('Programmes (ENG)'!AF77="Supervisor to be confirmed", 'CWM &amp; Location'!$C$216, 'Programmes (ENG)'!AF77)</f>
        <v>Goruchwyliwr I'w Gadarnhau</v>
      </c>
      <c r="AG77" s="3" t="str">
        <f>VLOOKUP('Programmes (ENG)'!AG77, 'CWM &amp; Location'!B:D, 2, FALSE)</f>
        <v>Safle I'w Gadarnhau</v>
      </c>
      <c r="AH77" s="3" t="str">
        <f>VLOOKUP('Programmes (ENG)'!AH77, 'CWM &amp; Location'!B:D, 2, FALSE)</f>
        <v>Safle I'w Gadarnhau</v>
      </c>
      <c r="AI77" s="3" t="str">
        <f>IF('Master List'!AW77="", VLOOKUP('Master List'!AV77, 'CWM &amp; Location'!B:D, 2, FALSE), CONCATENATE(VLOOKUP('Master List'!AV77, 'CWM &amp; Location'!B:D, 2, FALSE), " / ", VLOOKUP('Master List'!AW77, 'CWM &amp; Location'!B:D, 2, FALSE)))</f>
        <v>Arbenigedd I'w Gadarnhau</v>
      </c>
      <c r="AJ77" s="3" t="str">
        <f>IF('Programmes (ENG)'!AJ77="Supervisor to be confirmed", 'CWM &amp; Location'!$C$216, 'Programmes (ENG)'!AJ77)</f>
        <v>Goruchwyliwr I'w Gadarnhau</v>
      </c>
      <c r="AK77" s="5" t="str">
        <f>IF('Programmes (ENG)'!AK77="","",VLOOKUP('Programmes (ENG)'!AK77,'CWM &amp; Location'!B:D,2,FALSE))</f>
        <v/>
      </c>
      <c r="AL77" s="5" t="str">
        <f>IF('Programmes (ENG)'!AL77="", "", VLOOKUP('Programmes (ENG)'!AL77, 'CWM &amp; Location'!B:D, 2, FALSE))</f>
        <v/>
      </c>
      <c r="AM77" s="5" t="str">
        <f>IF('Programmes (ENG)'!AM77="","",VLOOKUP('Programmes (ENG)'!AM77,'CWM &amp; Location'!B:D,2,FALSE))</f>
        <v/>
      </c>
      <c r="AN77" s="5" t="str">
        <f>IF('Programmes (ENG)'!AN77="Supervisor to be confirmed", 'CWM &amp; Location'!$C$216, 'Programmes (ENG)'!AN77)</f>
        <v/>
      </c>
    </row>
    <row r="78" spans="1:40" ht="33.75" customHeight="1" x14ac:dyDescent="0.25">
      <c r="A78" s="3" t="str">
        <f>'Master List'!A78</f>
        <v>FP</v>
      </c>
      <c r="B78" s="3" t="str">
        <f>'Master List'!D78</f>
        <v>FP/7A1C/026b</v>
      </c>
      <c r="C78" s="3" t="str">
        <f>'Master List'!E78</f>
        <v>WAL/FP/026b</v>
      </c>
      <c r="D78" s="4">
        <f>'Programmes (ENG)'!D78</f>
        <v>1</v>
      </c>
      <c r="E78" s="9" t="str">
        <f>CONCATENATE("S1: ",J78,", ",N78,", ",R78,IF(V78="","",", "),IF(V78="","",V78),IF(V78="",""," ("),IF(V78="","",'Master List'!B78),IF(V78="","",")")," | S2: ",AA78,", ",AE78,", ",AI78,IF(AM78="","",", "),IF(AM78="","",AM78),IF(AM78="",""," ("),IF(AM78="","",'Master List'!C78),IF(AM78="","",")"))</f>
        <v>S1: Meddygaeth Frys, Meddygaeth Gyffredinol (Mewnol) / Meddygaeth Anadlol, Llawdriniaeth Gyffredinol / Llawdriniaeth ar y Fron | S2: Arbenigedd I'w Gadarnhau, Arbenigedd I'w Gadarnhau, Arbenigedd I'w Gadarnhau</v>
      </c>
      <c r="F78" s="5" t="str">
        <f>VLOOKUP('Programmes (ENG)'!F78, 'CWM &amp; Location'!B:D, 2, FALSE)</f>
        <v>Bwrdd Iechyd Prifysgol Betsi Cadwaladr</v>
      </c>
      <c r="G78" s="5" t="str">
        <f>IF('Programmes (ENG)'!G78="Supervisor to be confirmed", "Goruchwyliwr I'w Gadarnhau", 'Programmes (ENG)'!G78)</f>
        <v xml:space="preserve">Dr Paul Spambo </v>
      </c>
      <c r="H78" s="3" t="str">
        <f>VLOOKUP('Programmes (ENG)'!H78, 'CWM &amp; Location'!B:D, 2, FALSE)</f>
        <v>Ysbyty Glan Clwyd</v>
      </c>
      <c r="I78" s="3" t="str">
        <f>VLOOKUP('Programmes (ENG)'!I78, 'CWM &amp; Location'!B:D, 2, FALSE)</f>
        <v>Y Rhyl</v>
      </c>
      <c r="J78" s="3" t="str">
        <f>IF('Master List'!K78="", VLOOKUP('Master List'!J78, 'CWM &amp; Location'!B:D, 2, FALSE), CONCATENATE(VLOOKUP('Master List'!J78, 'CWM &amp; Location'!B:D, 2, FALSE), " / ", VLOOKUP('Master List'!K78, 'CWM &amp; Location'!B:D, 2, FALSE)))</f>
        <v>Meddygaeth Frys</v>
      </c>
      <c r="K78" s="3" t="str">
        <f>IF('Programmes (ENG)'!K78="Supervisor to be confirmed", "Goruchwyliwr I'w Gadarnhau", 'Programmes (ENG)'!K78)</f>
        <v xml:space="preserve">Dr Paul Spambo </v>
      </c>
      <c r="L78" s="3" t="str">
        <f>VLOOKUP('Programmes (ENG)'!L78, 'CWM &amp; Location'!B:D, 2, FALSE)</f>
        <v>Ysbyty Glan Clwyd</v>
      </c>
      <c r="M78" s="3" t="str">
        <f>VLOOKUP('Programmes (ENG)'!M78, 'CWM &amp; Location'!B:D, 2, FALSE)</f>
        <v>Y Rhyl</v>
      </c>
      <c r="N78" s="3" t="str">
        <f>IF('Master List'!Q78="", VLOOKUP('Master List'!P78, 'CWM &amp; Location'!B:D, 2, FALSE), CONCATENATE(VLOOKUP('Master List'!P78, 'CWM &amp; Location'!B:D, 2, FALSE), " / ", VLOOKUP('Master List'!Q78, 'CWM &amp; Location'!B:D, 2, FALSE)))</f>
        <v>Meddygaeth Gyffredinol (Mewnol) / Meddygaeth Anadlol</v>
      </c>
      <c r="O78" s="3" t="str">
        <f>IF('Programmes (ENG)'!O78="Supervisor to be confirmed", "Goruchwyliwr I'w Gadarnhau", 'Programmes (ENG)'!O78)</f>
        <v xml:space="preserve">Dr Robin Poyner </v>
      </c>
      <c r="P78" s="3" t="str">
        <f>VLOOKUP('Programmes (ENG)'!P78, 'CWM &amp; Location'!B:D, 2, FALSE)</f>
        <v>Ysbyty Glan Clwyd</v>
      </c>
      <c r="Q78" s="3" t="str">
        <f>VLOOKUP('Programmes (ENG)'!Q78, 'CWM &amp; Location'!B:D, 2, FALSE)</f>
        <v>Y Rhyl</v>
      </c>
      <c r="R78" s="3" t="str">
        <f>IF('Master List'!W78="", VLOOKUP('Master List'!V78, 'CWM &amp; Location'!B:D, 2, FALSE), CONCATENATE(VLOOKUP('Master List'!V78, 'CWM &amp; Location'!B:D, 2, FALSE), " / ", VLOOKUP('Master List'!W78, 'CWM &amp; Location'!B:D, 2, FALSE)))</f>
        <v>Llawdriniaeth Gyffredinol / Llawdriniaeth ar y Fron</v>
      </c>
      <c r="S78" s="3" t="str">
        <f>IF('Programmes (ENG)'!S78="Supervisor to be confirmed", "Goruchwyliwr I'w Gadarnhau", 'Programmes (ENG)'!S78)</f>
        <v>Mr Walid Samra</v>
      </c>
      <c r="T78" s="5" t="str">
        <f>IF('Master List'!AA78="", "", VLOOKUP('Programmes (ENG)'!T78, 'CWM &amp; Location'!B:D, 2, FALSE))</f>
        <v/>
      </c>
      <c r="U78" s="5" t="str">
        <f>IF(T78="", "", VLOOKUP('Programmes (ENG)'!U78, 'CWM &amp; Location'!B:D, 2, FALSE))</f>
        <v/>
      </c>
      <c r="V78" s="5" t="str">
        <f>IF('Programmes (ENG)'!V78="", "", VLOOKUP('Programmes (ENG)'!V78, 'CWM &amp; Location'!B:D, 2, FALSE))</f>
        <v/>
      </c>
      <c r="W78" s="5" t="str">
        <f>IF('Programmes (ENG)'!W78="", "", IF('Programmes (ENG)'!W78="Supervisor to be confirmed", 'CWM &amp; Location'!$C$216, 'Programmes (ENG)'!W78))</f>
        <v/>
      </c>
      <c r="X78" s="5" t="str">
        <f>IF('Programmes (ENG)'!X78="Supervisor to be confirmed", "Goruchwyliwr I'w Gadarnhau", 'Programmes (ENG)'!X78)</f>
        <v>Goruchwyliwr I'w Gadarnhau</v>
      </c>
      <c r="Y78" s="3" t="str">
        <f>VLOOKUP('Programmes (ENG)'!Y78, 'CWM &amp; Location'!B:D, 2, FALSE)</f>
        <v>Safle I'w Gadarnhau</v>
      </c>
      <c r="Z78" s="3" t="str">
        <f>VLOOKUP('Programmes (ENG)'!Z78, 'CWM &amp; Location'!B:D, 2, FALSE)</f>
        <v>Safle I'w Gadarnhau</v>
      </c>
      <c r="AA78" s="3" t="str">
        <f>IF('Master List'!AK78="", VLOOKUP('Master List'!AJ78, 'CWM &amp; Location'!B:D, 2, FALSE), CONCATENATE(VLOOKUP('Master List'!AJ78, 'CWM &amp; Location'!B:D, 2, FALSE), " / ", VLOOKUP('Master List'!AK78, 'CWM &amp; Location'!B:D, 2, FALSE)))</f>
        <v>Arbenigedd I'w Gadarnhau</v>
      </c>
      <c r="AB78" s="3" t="str">
        <f>IF('Programmes (ENG)'!AB78="Supervisor to be confirmed", 'CWM &amp; Location'!$C$216, 'Programmes (ENG)'!AB78)</f>
        <v>Goruchwyliwr I'w Gadarnhau</v>
      </c>
      <c r="AC78" s="3" t="str">
        <f>VLOOKUP('Programmes (ENG)'!AC78, 'CWM &amp; Location'!B:D, 2, FALSE)</f>
        <v>Safle I'w Gadarnhau</v>
      </c>
      <c r="AD78" s="5" t="str">
        <f>VLOOKUP('Programmes (ENG)'!AD78, 'CWM &amp; Location'!B:D, 2, FALSE)</f>
        <v>Safle I'w Gadarnhau</v>
      </c>
      <c r="AE78" s="3" t="str">
        <f>IF('Master List'!AQ78="", VLOOKUP('Master List'!AP78, 'CWM &amp; Location'!B:D, 2, FALSE), CONCATENATE(VLOOKUP('Master List'!AP78, 'CWM &amp; Location'!B:D, 2, FALSE), " / ", VLOOKUP('Master List'!AQ78, 'CWM &amp; Location'!B:D, 2, FALSE)))</f>
        <v>Arbenigedd I'w Gadarnhau</v>
      </c>
      <c r="AF78" s="3" t="str">
        <f>IF('Programmes (ENG)'!AF78="Supervisor to be confirmed", 'CWM &amp; Location'!$C$216, 'Programmes (ENG)'!AF78)</f>
        <v>Goruchwyliwr I'w Gadarnhau</v>
      </c>
      <c r="AG78" s="3" t="str">
        <f>VLOOKUP('Programmes (ENG)'!AG78, 'CWM &amp; Location'!B:D, 2, FALSE)</f>
        <v>Safle I'w Gadarnhau</v>
      </c>
      <c r="AH78" s="3" t="str">
        <f>VLOOKUP('Programmes (ENG)'!AH78, 'CWM &amp; Location'!B:D, 2, FALSE)</f>
        <v>Safle I'w Gadarnhau</v>
      </c>
      <c r="AI78" s="3" t="str">
        <f>IF('Master List'!AW78="", VLOOKUP('Master List'!AV78, 'CWM &amp; Location'!B:D, 2, FALSE), CONCATENATE(VLOOKUP('Master List'!AV78, 'CWM &amp; Location'!B:D, 2, FALSE), " / ", VLOOKUP('Master List'!AW78, 'CWM &amp; Location'!B:D, 2, FALSE)))</f>
        <v>Arbenigedd I'w Gadarnhau</v>
      </c>
      <c r="AJ78" s="3" t="str">
        <f>IF('Programmes (ENG)'!AJ78="Supervisor to be confirmed", 'CWM &amp; Location'!$C$216, 'Programmes (ENG)'!AJ78)</f>
        <v>Goruchwyliwr I'w Gadarnhau</v>
      </c>
      <c r="AK78" s="5" t="str">
        <f>IF('Programmes (ENG)'!AK78="","",VLOOKUP('Programmes (ENG)'!AK78,'CWM &amp; Location'!B:D,2,FALSE))</f>
        <v/>
      </c>
      <c r="AL78" s="5" t="str">
        <f>IF('Programmes (ENG)'!AL78="", "", VLOOKUP('Programmes (ENG)'!AL78, 'CWM &amp; Location'!B:D, 2, FALSE))</f>
        <v/>
      </c>
      <c r="AM78" s="5" t="str">
        <f>IF('Programmes (ENG)'!AM78="","",VLOOKUP('Programmes (ENG)'!AM78,'CWM &amp; Location'!B:D,2,FALSE))</f>
        <v/>
      </c>
      <c r="AN78" s="5" t="str">
        <f>IF('Programmes (ENG)'!AN78="Supervisor to be confirmed", 'CWM &amp; Location'!$C$216, 'Programmes (ENG)'!AN78)</f>
        <v/>
      </c>
    </row>
    <row r="79" spans="1:40" ht="33.75" customHeight="1" x14ac:dyDescent="0.25">
      <c r="A79" s="3" t="str">
        <f>'Master List'!A79</f>
        <v>FP</v>
      </c>
      <c r="B79" s="3" t="str">
        <f>'Master List'!D79</f>
        <v>FP/7A1C/026c</v>
      </c>
      <c r="C79" s="3" t="str">
        <f>'Master List'!E79</f>
        <v>WAL/FP/026c</v>
      </c>
      <c r="D79" s="4">
        <f>'Programmes (ENG)'!D79</f>
        <v>1</v>
      </c>
      <c r="E79" s="9" t="str">
        <f>CONCATENATE("S1: ",J79,", ",N79,", ",R79,IF(V79="","",", "),IF(V79="","",V79),IF(V79="",""," ("),IF(V79="","",'Master List'!B79),IF(V79="","",")")," | S2: ",AA79,", ",AE79,", ",AI79,IF(AM79="","",", "),IF(AM79="","",AM79),IF(AM79="",""," ("),IF(AM79="","",'Master List'!C79),IF(AM79="","",")"))</f>
        <v>S1: Llawdriniaeth Gyffredinol / Llawdriniaeth ar y Fron, Meddygaeth Frys, Meddygaeth Gyffredinol (Mewnol) / Meddygaeth Anadlol | S2: Arbenigedd I'w Gadarnhau, Arbenigedd I'w Gadarnhau, Arbenigedd I'w Gadarnhau</v>
      </c>
      <c r="F79" s="5" t="str">
        <f>VLOOKUP('Programmes (ENG)'!F79, 'CWM &amp; Location'!B:D, 2, FALSE)</f>
        <v>Bwrdd Iechyd Prifysgol Betsi Cadwaladr</v>
      </c>
      <c r="G79" s="5" t="str">
        <f>IF('Programmes (ENG)'!G79="Supervisor to be confirmed", "Goruchwyliwr I'w Gadarnhau", 'Programmes (ENG)'!G79)</f>
        <v>Mr Walid Samra</v>
      </c>
      <c r="H79" s="3" t="str">
        <f>VLOOKUP('Programmes (ENG)'!H79, 'CWM &amp; Location'!B:D, 2, FALSE)</f>
        <v>Ysbyty Glan Clwyd</v>
      </c>
      <c r="I79" s="3" t="str">
        <f>VLOOKUP('Programmes (ENG)'!I79, 'CWM &amp; Location'!B:D, 2, FALSE)</f>
        <v>Y Rhyl</v>
      </c>
      <c r="J79" s="3" t="str">
        <f>IF('Master List'!K79="", VLOOKUP('Master List'!J79, 'CWM &amp; Location'!B:D, 2, FALSE), CONCATENATE(VLOOKUP('Master List'!J79, 'CWM &amp; Location'!B:D, 2, FALSE), " / ", VLOOKUP('Master List'!K79, 'CWM &amp; Location'!B:D, 2, FALSE)))</f>
        <v>Llawdriniaeth Gyffredinol / Llawdriniaeth ar y Fron</v>
      </c>
      <c r="K79" s="3" t="str">
        <f>IF('Programmes (ENG)'!K79="Supervisor to be confirmed", "Goruchwyliwr I'w Gadarnhau", 'Programmes (ENG)'!K79)</f>
        <v>Mr Walid Samra</v>
      </c>
      <c r="L79" s="3" t="str">
        <f>VLOOKUP('Programmes (ENG)'!L79, 'CWM &amp; Location'!B:D, 2, FALSE)</f>
        <v>Ysbyty Glan Clwyd</v>
      </c>
      <c r="M79" s="3" t="str">
        <f>VLOOKUP('Programmes (ENG)'!M79, 'CWM &amp; Location'!B:D, 2, FALSE)</f>
        <v>Y Rhyl</v>
      </c>
      <c r="N79" s="3" t="str">
        <f>IF('Master List'!Q79="", VLOOKUP('Master List'!P79, 'CWM &amp; Location'!B:D, 2, FALSE), CONCATENATE(VLOOKUP('Master List'!P79, 'CWM &amp; Location'!B:D, 2, FALSE), " / ", VLOOKUP('Master List'!Q79, 'CWM &amp; Location'!B:D, 2, FALSE)))</f>
        <v>Meddygaeth Frys</v>
      </c>
      <c r="O79" s="3" t="str">
        <f>IF('Programmes (ENG)'!O79="Supervisor to be confirmed", "Goruchwyliwr I'w Gadarnhau", 'Programmes (ENG)'!O79)</f>
        <v xml:space="preserve">Dr Paul Spambo </v>
      </c>
      <c r="P79" s="3" t="str">
        <f>VLOOKUP('Programmes (ENG)'!P79, 'CWM &amp; Location'!B:D, 2, FALSE)</f>
        <v>Ysbyty Glan Clwyd</v>
      </c>
      <c r="Q79" s="3" t="str">
        <f>VLOOKUP('Programmes (ENG)'!Q79, 'CWM &amp; Location'!B:D, 2, FALSE)</f>
        <v>Y Rhyl</v>
      </c>
      <c r="R79" s="3" t="str">
        <f>IF('Master List'!W79="", VLOOKUP('Master List'!V79, 'CWM &amp; Location'!B:D, 2, FALSE), CONCATENATE(VLOOKUP('Master List'!V79, 'CWM &amp; Location'!B:D, 2, FALSE), " / ", VLOOKUP('Master List'!W79, 'CWM &amp; Location'!B:D, 2, FALSE)))</f>
        <v>Meddygaeth Gyffredinol (Mewnol) / Meddygaeth Anadlol</v>
      </c>
      <c r="S79" s="3" t="str">
        <f>IF('Programmes (ENG)'!S79="Supervisor to be confirmed", "Goruchwyliwr I'w Gadarnhau", 'Programmes (ENG)'!S79)</f>
        <v xml:space="preserve">Dr Robin Poyner </v>
      </c>
      <c r="T79" s="5" t="str">
        <f>IF('Master List'!AA79="", "", VLOOKUP('Programmes (ENG)'!T79, 'CWM &amp; Location'!B:D, 2, FALSE))</f>
        <v/>
      </c>
      <c r="U79" s="5" t="str">
        <f>IF(T79="", "", VLOOKUP('Programmes (ENG)'!U79, 'CWM &amp; Location'!B:D, 2, FALSE))</f>
        <v/>
      </c>
      <c r="V79" s="5" t="str">
        <f>IF('Programmes (ENG)'!V79="", "", VLOOKUP('Programmes (ENG)'!V79, 'CWM &amp; Location'!B:D, 2, FALSE))</f>
        <v/>
      </c>
      <c r="W79" s="5" t="str">
        <f>IF('Programmes (ENG)'!W79="", "", IF('Programmes (ENG)'!W79="Supervisor to be confirmed", 'CWM &amp; Location'!$C$216, 'Programmes (ENG)'!W79))</f>
        <v/>
      </c>
      <c r="X79" s="5" t="str">
        <f>IF('Programmes (ENG)'!X79="Supervisor to be confirmed", "Goruchwyliwr I'w Gadarnhau", 'Programmes (ENG)'!X79)</f>
        <v>Goruchwyliwr I'w Gadarnhau</v>
      </c>
      <c r="Y79" s="3" t="str">
        <f>VLOOKUP('Programmes (ENG)'!Y79, 'CWM &amp; Location'!B:D, 2, FALSE)</f>
        <v>Safle I'w Gadarnhau</v>
      </c>
      <c r="Z79" s="3" t="str">
        <f>VLOOKUP('Programmes (ENG)'!Z79, 'CWM &amp; Location'!B:D, 2, FALSE)</f>
        <v>Safle I'w Gadarnhau</v>
      </c>
      <c r="AA79" s="3" t="str">
        <f>IF('Master List'!AK79="", VLOOKUP('Master List'!AJ79, 'CWM &amp; Location'!B:D, 2, FALSE), CONCATENATE(VLOOKUP('Master List'!AJ79, 'CWM &amp; Location'!B:D, 2, FALSE), " / ", VLOOKUP('Master List'!AK79, 'CWM &amp; Location'!B:D, 2, FALSE)))</f>
        <v>Arbenigedd I'w Gadarnhau</v>
      </c>
      <c r="AB79" s="3" t="str">
        <f>IF('Programmes (ENG)'!AB79="Supervisor to be confirmed", 'CWM &amp; Location'!$C$216, 'Programmes (ENG)'!AB79)</f>
        <v>Goruchwyliwr I'w Gadarnhau</v>
      </c>
      <c r="AC79" s="3" t="str">
        <f>VLOOKUP('Programmes (ENG)'!AC79, 'CWM &amp; Location'!B:D, 2, FALSE)</f>
        <v>Safle I'w Gadarnhau</v>
      </c>
      <c r="AD79" s="5" t="str">
        <f>VLOOKUP('Programmes (ENG)'!AD79, 'CWM &amp; Location'!B:D, 2, FALSE)</f>
        <v>Safle I'w Gadarnhau</v>
      </c>
      <c r="AE79" s="3" t="str">
        <f>IF('Master List'!AQ79="", VLOOKUP('Master List'!AP79, 'CWM &amp; Location'!B:D, 2, FALSE), CONCATENATE(VLOOKUP('Master List'!AP79, 'CWM &amp; Location'!B:D, 2, FALSE), " / ", VLOOKUP('Master List'!AQ79, 'CWM &amp; Location'!B:D, 2, FALSE)))</f>
        <v>Arbenigedd I'w Gadarnhau</v>
      </c>
      <c r="AF79" s="3" t="str">
        <f>IF('Programmes (ENG)'!AF79="Supervisor to be confirmed", 'CWM &amp; Location'!$C$216, 'Programmes (ENG)'!AF79)</f>
        <v>Goruchwyliwr I'w Gadarnhau</v>
      </c>
      <c r="AG79" s="3" t="str">
        <f>VLOOKUP('Programmes (ENG)'!AG79, 'CWM &amp; Location'!B:D, 2, FALSE)</f>
        <v>Safle I'w Gadarnhau</v>
      </c>
      <c r="AH79" s="3" t="str">
        <f>VLOOKUP('Programmes (ENG)'!AH79, 'CWM &amp; Location'!B:D, 2, FALSE)</f>
        <v>Safle I'w Gadarnhau</v>
      </c>
      <c r="AI79" s="3" t="str">
        <f>IF('Master List'!AW79="", VLOOKUP('Master List'!AV79, 'CWM &amp; Location'!B:D, 2, FALSE), CONCATENATE(VLOOKUP('Master List'!AV79, 'CWM &amp; Location'!B:D, 2, FALSE), " / ", VLOOKUP('Master List'!AW79, 'CWM &amp; Location'!B:D, 2, FALSE)))</f>
        <v>Arbenigedd I'w Gadarnhau</v>
      </c>
      <c r="AJ79" s="3" t="str">
        <f>IF('Programmes (ENG)'!AJ79="Supervisor to be confirmed", 'CWM &amp; Location'!$C$216, 'Programmes (ENG)'!AJ79)</f>
        <v>Goruchwyliwr I'w Gadarnhau</v>
      </c>
      <c r="AK79" s="5" t="str">
        <f>IF('Programmes (ENG)'!AK79="","",VLOOKUP('Programmes (ENG)'!AK79,'CWM &amp; Location'!B:D,2,FALSE))</f>
        <v/>
      </c>
      <c r="AL79" s="5" t="str">
        <f>IF('Programmes (ENG)'!AL79="", "", VLOOKUP('Programmes (ENG)'!AL79, 'CWM &amp; Location'!B:D, 2, FALSE))</f>
        <v/>
      </c>
      <c r="AM79" s="5" t="str">
        <f>IF('Programmes (ENG)'!AM79="","",VLOOKUP('Programmes (ENG)'!AM79,'CWM &amp; Location'!B:D,2,FALSE))</f>
        <v/>
      </c>
      <c r="AN79" s="5" t="str">
        <f>IF('Programmes (ENG)'!AN79="Supervisor to be confirmed", 'CWM &amp; Location'!$C$216, 'Programmes (ENG)'!AN79)</f>
        <v/>
      </c>
    </row>
    <row r="80" spans="1:40" ht="33.75" customHeight="1" x14ac:dyDescent="0.25">
      <c r="A80" s="3" t="str">
        <f>'Master List'!A80</f>
        <v>FP</v>
      </c>
      <c r="B80" s="3" t="str">
        <f>'Master List'!D80</f>
        <v>FP/7A1C/027a</v>
      </c>
      <c r="C80" s="3" t="str">
        <f>'Master List'!E80</f>
        <v>WAL/FP/027a</v>
      </c>
      <c r="D80" s="4">
        <f>'Programmes (ENG)'!D80</f>
        <v>1</v>
      </c>
      <c r="E80" s="9" t="str">
        <f>CONCATENATE("S1: ",J80,", ",N80,", ",R80,IF(V80="","",", "),IF(V80="","",V80),IF(V80="",""," ("),IF(V80="","",'Master List'!B80),IF(V80="","",")")," | S2: ",AA80,", ",AE80,", ",AI80,IF(AM80="","",", "),IF(AM80="","",AM80),IF(AM80="",""," ("),IF(AM80="","",'Master List'!C80),IF(AM80="","",")"))</f>
        <v>S1: Meddygaeth Gyffredinol (Mewnol) / Endocrinoleg a Diabetes Mellitus, Llawdriniaeth Gyffredinol, Llawdriniaeth Fasgwlaidd | S2: Arbenigedd I'w Gadarnhau, Arbenigedd I'w Gadarnhau, Arbenigedd I'w Gadarnhau</v>
      </c>
      <c r="F80" s="5" t="str">
        <f>VLOOKUP('Programmes (ENG)'!F80, 'CWM &amp; Location'!B:D, 2, FALSE)</f>
        <v>Bwrdd Iechyd Prifysgol Betsi Cadwaladr</v>
      </c>
      <c r="G80" s="5" t="str">
        <f>IF('Programmes (ENG)'!G80="Supervisor to be confirmed", "Goruchwyliwr I'w Gadarnhau", 'Programmes (ENG)'!G80)</f>
        <v xml:space="preserve">Dr Aye Nyunt </v>
      </c>
      <c r="H80" s="3" t="str">
        <f>VLOOKUP('Programmes (ENG)'!H80, 'CWM &amp; Location'!B:D, 2, FALSE)</f>
        <v>Ysbyty Glan Clwyd</v>
      </c>
      <c r="I80" s="3" t="str">
        <f>VLOOKUP('Programmes (ENG)'!I80, 'CWM &amp; Location'!B:D, 2, FALSE)</f>
        <v>Y Rhyl</v>
      </c>
      <c r="J80" s="3" t="str">
        <f>IF('Master List'!K80="", VLOOKUP('Master List'!J80, 'CWM &amp; Location'!B:D, 2, FALSE), CONCATENATE(VLOOKUP('Master List'!J80, 'CWM &amp; Location'!B:D, 2, FALSE), " / ", VLOOKUP('Master List'!K80, 'CWM &amp; Location'!B:D, 2, FALSE)))</f>
        <v>Meddygaeth Gyffredinol (Mewnol) / Endocrinoleg a Diabetes Mellitus</v>
      </c>
      <c r="K80" s="3" t="str">
        <f>IF('Programmes (ENG)'!K80="Supervisor to be confirmed", "Goruchwyliwr I'w Gadarnhau", 'Programmes (ENG)'!K80)</f>
        <v xml:space="preserve">Dr Aye Nyunt </v>
      </c>
      <c r="L80" s="3" t="str">
        <f>VLOOKUP('Programmes (ENG)'!L80, 'CWM &amp; Location'!B:D, 2, FALSE)</f>
        <v>Ysbyty Glan Clwyd</v>
      </c>
      <c r="M80" s="3" t="str">
        <f>VLOOKUP('Programmes (ENG)'!M80, 'CWM &amp; Location'!B:D, 2, FALSE)</f>
        <v>Y Rhyl</v>
      </c>
      <c r="N80" s="3" t="str">
        <f>IF('Master List'!Q80="", VLOOKUP('Master List'!P80, 'CWM &amp; Location'!B:D, 2, FALSE), CONCATENATE(VLOOKUP('Master List'!P80, 'CWM &amp; Location'!B:D, 2, FALSE), " / ", VLOOKUP('Master List'!Q80, 'CWM &amp; Location'!B:D, 2, FALSE)))</f>
        <v>Llawdriniaeth Gyffredinol</v>
      </c>
      <c r="O80" s="3" t="str">
        <f>IF('Programmes (ENG)'!O80="Supervisor to be confirmed", "Goruchwyliwr I'w Gadarnhau", 'Programmes (ENG)'!O80)</f>
        <v xml:space="preserve">Mr Muhammad Haider </v>
      </c>
      <c r="P80" s="3" t="str">
        <f>VLOOKUP('Programmes (ENG)'!P80, 'CWM &amp; Location'!B:D, 2, FALSE)</f>
        <v>Ysbyty Glan Clwyd</v>
      </c>
      <c r="Q80" s="3" t="str">
        <f>VLOOKUP('Programmes (ENG)'!Q80, 'CWM &amp; Location'!B:D, 2, FALSE)</f>
        <v>Y Rhyl</v>
      </c>
      <c r="R80" s="3" t="str">
        <f>IF('Master List'!W80="", VLOOKUP('Master List'!V80, 'CWM &amp; Location'!B:D, 2, FALSE), CONCATENATE(VLOOKUP('Master List'!V80, 'CWM &amp; Location'!B:D, 2, FALSE), " / ", VLOOKUP('Master List'!W80, 'CWM &amp; Location'!B:D, 2, FALSE)))</f>
        <v>Llawdriniaeth Fasgwlaidd</v>
      </c>
      <c r="S80" s="3" t="str">
        <f>IF('Programmes (ENG)'!S80="Supervisor to be confirmed", "Goruchwyliwr I'w Gadarnhau", 'Programmes (ENG)'!S80)</f>
        <v>Mr Laszlo Papp</v>
      </c>
      <c r="T80" s="5" t="str">
        <f>IF('Master List'!AA80="", "", VLOOKUP('Programmes (ENG)'!T80, 'CWM &amp; Location'!B:D, 2, FALSE))</f>
        <v/>
      </c>
      <c r="U80" s="5" t="str">
        <f>IF(T80="", "", VLOOKUP('Programmes (ENG)'!U80, 'CWM &amp; Location'!B:D, 2, FALSE))</f>
        <v/>
      </c>
      <c r="V80" s="5" t="str">
        <f>IF('Programmes (ENG)'!V80="", "", VLOOKUP('Programmes (ENG)'!V80, 'CWM &amp; Location'!B:D, 2, FALSE))</f>
        <v/>
      </c>
      <c r="W80" s="5" t="str">
        <f>IF('Programmes (ENG)'!W80="", "", IF('Programmes (ENG)'!W80="Supervisor to be confirmed", 'CWM &amp; Location'!$C$216, 'Programmes (ENG)'!W80))</f>
        <v/>
      </c>
      <c r="X80" s="5" t="str">
        <f>IF('Programmes (ENG)'!X80="Supervisor to be confirmed", "Goruchwyliwr I'w Gadarnhau", 'Programmes (ENG)'!X80)</f>
        <v>Goruchwyliwr I'w Gadarnhau</v>
      </c>
      <c r="Y80" s="3" t="str">
        <f>VLOOKUP('Programmes (ENG)'!Y80, 'CWM &amp; Location'!B:D, 2, FALSE)</f>
        <v>Safle I'w Gadarnhau</v>
      </c>
      <c r="Z80" s="3" t="str">
        <f>VLOOKUP('Programmes (ENG)'!Z80, 'CWM &amp; Location'!B:D, 2, FALSE)</f>
        <v>Safle I'w Gadarnhau</v>
      </c>
      <c r="AA80" s="3" t="str">
        <f>IF('Master List'!AK80="", VLOOKUP('Master List'!AJ80, 'CWM &amp; Location'!B:D, 2, FALSE), CONCATENATE(VLOOKUP('Master List'!AJ80, 'CWM &amp; Location'!B:D, 2, FALSE), " / ", VLOOKUP('Master List'!AK80, 'CWM &amp; Location'!B:D, 2, FALSE)))</f>
        <v>Arbenigedd I'w Gadarnhau</v>
      </c>
      <c r="AB80" s="3" t="str">
        <f>IF('Programmes (ENG)'!AB80="Supervisor to be confirmed", 'CWM &amp; Location'!$C$216, 'Programmes (ENG)'!AB80)</f>
        <v>Goruchwyliwr I'w Gadarnhau</v>
      </c>
      <c r="AC80" s="3" t="str">
        <f>VLOOKUP('Programmes (ENG)'!AC80, 'CWM &amp; Location'!B:D, 2, FALSE)</f>
        <v>Safle I'w Gadarnhau</v>
      </c>
      <c r="AD80" s="5" t="str">
        <f>VLOOKUP('Programmes (ENG)'!AD80, 'CWM &amp; Location'!B:D, 2, FALSE)</f>
        <v>Safle I'w Gadarnhau</v>
      </c>
      <c r="AE80" s="3" t="str">
        <f>IF('Master List'!AQ80="", VLOOKUP('Master List'!AP80, 'CWM &amp; Location'!B:D, 2, FALSE), CONCATENATE(VLOOKUP('Master List'!AP80, 'CWM &amp; Location'!B:D, 2, FALSE), " / ", VLOOKUP('Master List'!AQ80, 'CWM &amp; Location'!B:D, 2, FALSE)))</f>
        <v>Arbenigedd I'w Gadarnhau</v>
      </c>
      <c r="AF80" s="3" t="str">
        <f>IF('Programmes (ENG)'!AF80="Supervisor to be confirmed", 'CWM &amp; Location'!$C$216, 'Programmes (ENG)'!AF80)</f>
        <v>Goruchwyliwr I'w Gadarnhau</v>
      </c>
      <c r="AG80" s="3" t="str">
        <f>VLOOKUP('Programmes (ENG)'!AG80, 'CWM &amp; Location'!B:D, 2, FALSE)</f>
        <v>Safle I'w Gadarnhau</v>
      </c>
      <c r="AH80" s="3" t="str">
        <f>VLOOKUP('Programmes (ENG)'!AH80, 'CWM &amp; Location'!B:D, 2, FALSE)</f>
        <v>Safle I'w Gadarnhau</v>
      </c>
      <c r="AI80" s="3" t="str">
        <f>IF('Master List'!AW80="", VLOOKUP('Master List'!AV80, 'CWM &amp; Location'!B:D, 2, FALSE), CONCATENATE(VLOOKUP('Master List'!AV80, 'CWM &amp; Location'!B:D, 2, FALSE), " / ", VLOOKUP('Master List'!AW80, 'CWM &amp; Location'!B:D, 2, FALSE)))</f>
        <v>Arbenigedd I'w Gadarnhau</v>
      </c>
      <c r="AJ80" s="3" t="str">
        <f>IF('Programmes (ENG)'!AJ80="Supervisor to be confirmed", 'CWM &amp; Location'!$C$216, 'Programmes (ENG)'!AJ80)</f>
        <v>Goruchwyliwr I'w Gadarnhau</v>
      </c>
      <c r="AK80" s="5" t="str">
        <f>IF('Programmes (ENG)'!AK80="","",VLOOKUP('Programmes (ENG)'!AK80,'CWM &amp; Location'!B:D,2,FALSE))</f>
        <v/>
      </c>
      <c r="AL80" s="5" t="str">
        <f>IF('Programmes (ENG)'!AL80="", "", VLOOKUP('Programmes (ENG)'!AL80, 'CWM &amp; Location'!B:D, 2, FALSE))</f>
        <v/>
      </c>
      <c r="AM80" s="5" t="str">
        <f>IF('Programmes (ENG)'!AM80="","",VLOOKUP('Programmes (ENG)'!AM80,'CWM &amp; Location'!B:D,2,FALSE))</f>
        <v/>
      </c>
      <c r="AN80" s="5" t="str">
        <f>IF('Programmes (ENG)'!AN80="Supervisor to be confirmed", 'CWM &amp; Location'!$C$216, 'Programmes (ENG)'!AN80)</f>
        <v/>
      </c>
    </row>
    <row r="81" spans="1:40" ht="33.75" customHeight="1" x14ac:dyDescent="0.25">
      <c r="A81" s="3" t="str">
        <f>'Master List'!A81</f>
        <v>FP</v>
      </c>
      <c r="B81" s="3" t="str">
        <f>'Master List'!D81</f>
        <v>FP/7A1C/027b</v>
      </c>
      <c r="C81" s="3" t="str">
        <f>'Master List'!E81</f>
        <v>WAL/FP/027b</v>
      </c>
      <c r="D81" s="4">
        <f>'Programmes (ENG)'!D81</f>
        <v>1</v>
      </c>
      <c r="E81" s="9" t="str">
        <f>CONCATENATE("S1: ",J81,", ",N81,", ",R81,IF(V81="","",", "),IF(V81="","",V81),IF(V81="",""," ("),IF(V81="","",'Master List'!B81),IF(V81="","",")")," | S2: ",AA81,", ",AE81,", ",AI81,IF(AM81="","",", "),IF(AM81="","",AM81),IF(AM81="",""," ("),IF(AM81="","",'Master List'!C81),IF(AM81="","",")"))</f>
        <v>S1: Llawdriniaeth Fasgwlaidd, Meddygaeth Gyffredinol (Mewnol) / Endocrinoleg a Diabetes Mellitus, Llawdriniaeth Gyffredinol | S2: Arbenigedd I'w Gadarnhau, Arbenigedd I'w Gadarnhau, Arbenigedd I'w Gadarnhau</v>
      </c>
      <c r="F81" s="5" t="str">
        <f>VLOOKUP('Programmes (ENG)'!F81, 'CWM &amp; Location'!B:D, 2, FALSE)</f>
        <v>Bwrdd Iechyd Prifysgol Betsi Cadwaladr</v>
      </c>
      <c r="G81" s="5" t="str">
        <f>IF('Programmes (ENG)'!G81="Supervisor to be confirmed", "Goruchwyliwr I'w Gadarnhau", 'Programmes (ENG)'!G81)</f>
        <v>Mr Laszlo Papp</v>
      </c>
      <c r="H81" s="3" t="str">
        <f>VLOOKUP('Programmes (ENG)'!H81, 'CWM &amp; Location'!B:D, 2, FALSE)</f>
        <v>Ysbyty Glan Clwyd</v>
      </c>
      <c r="I81" s="3" t="str">
        <f>VLOOKUP('Programmes (ENG)'!I81, 'CWM &amp; Location'!B:D, 2, FALSE)</f>
        <v>Y Rhyl</v>
      </c>
      <c r="J81" s="3" t="str">
        <f>IF('Master List'!K81="", VLOOKUP('Master List'!J81, 'CWM &amp; Location'!B:D, 2, FALSE), CONCATENATE(VLOOKUP('Master List'!J81, 'CWM &amp; Location'!B:D, 2, FALSE), " / ", VLOOKUP('Master List'!K81, 'CWM &amp; Location'!B:D, 2, FALSE)))</f>
        <v>Llawdriniaeth Fasgwlaidd</v>
      </c>
      <c r="K81" s="3" t="str">
        <f>IF('Programmes (ENG)'!K81="Supervisor to be confirmed", "Goruchwyliwr I'w Gadarnhau", 'Programmes (ENG)'!K81)</f>
        <v>Mr Laszlo Papp</v>
      </c>
      <c r="L81" s="3" t="str">
        <f>VLOOKUP('Programmes (ENG)'!L81, 'CWM &amp; Location'!B:D, 2, FALSE)</f>
        <v>Ysbyty Glan Clwyd</v>
      </c>
      <c r="M81" s="3" t="str">
        <f>VLOOKUP('Programmes (ENG)'!M81, 'CWM &amp; Location'!B:D, 2, FALSE)</f>
        <v>Y Rhyl</v>
      </c>
      <c r="N81" s="3" t="str">
        <f>IF('Master List'!Q81="", VLOOKUP('Master List'!P81, 'CWM &amp; Location'!B:D, 2, FALSE), CONCATENATE(VLOOKUP('Master List'!P81, 'CWM &amp; Location'!B:D, 2, FALSE), " / ", VLOOKUP('Master List'!Q81, 'CWM &amp; Location'!B:D, 2, FALSE)))</f>
        <v>Meddygaeth Gyffredinol (Mewnol) / Endocrinoleg a Diabetes Mellitus</v>
      </c>
      <c r="O81" s="3" t="str">
        <f>IF('Programmes (ENG)'!O81="Supervisor to be confirmed", "Goruchwyliwr I'w Gadarnhau", 'Programmes (ENG)'!O81)</f>
        <v xml:space="preserve">Dr Aye Nyunt </v>
      </c>
      <c r="P81" s="3" t="str">
        <f>VLOOKUP('Programmes (ENG)'!P81, 'CWM &amp; Location'!B:D, 2, FALSE)</f>
        <v>Ysbyty Glan Clwyd</v>
      </c>
      <c r="Q81" s="3" t="str">
        <f>VLOOKUP('Programmes (ENG)'!Q81, 'CWM &amp; Location'!B:D, 2, FALSE)</f>
        <v>Y Rhyl</v>
      </c>
      <c r="R81" s="3" t="str">
        <f>IF('Master List'!W81="", VLOOKUP('Master List'!V81, 'CWM &amp; Location'!B:D, 2, FALSE), CONCATENATE(VLOOKUP('Master List'!V81, 'CWM &amp; Location'!B:D, 2, FALSE), " / ", VLOOKUP('Master List'!W81, 'CWM &amp; Location'!B:D, 2, FALSE)))</f>
        <v>Llawdriniaeth Gyffredinol</v>
      </c>
      <c r="S81" s="3" t="str">
        <f>IF('Programmes (ENG)'!S81="Supervisor to be confirmed", "Goruchwyliwr I'w Gadarnhau", 'Programmes (ENG)'!S81)</f>
        <v xml:space="preserve">Mr Muhammad Haider </v>
      </c>
      <c r="T81" s="5" t="str">
        <f>IF('Master List'!AA81="", "", VLOOKUP('Programmes (ENG)'!T81, 'CWM &amp; Location'!B:D, 2, FALSE))</f>
        <v/>
      </c>
      <c r="U81" s="5" t="str">
        <f>IF(T81="", "", VLOOKUP('Programmes (ENG)'!U81, 'CWM &amp; Location'!B:D, 2, FALSE))</f>
        <v/>
      </c>
      <c r="V81" s="5" t="str">
        <f>IF('Programmes (ENG)'!V81="", "", VLOOKUP('Programmes (ENG)'!V81, 'CWM &amp; Location'!B:D, 2, FALSE))</f>
        <v/>
      </c>
      <c r="W81" s="5" t="str">
        <f>IF('Programmes (ENG)'!W81="", "", IF('Programmes (ENG)'!W81="Supervisor to be confirmed", 'CWM &amp; Location'!$C$216, 'Programmes (ENG)'!W81))</f>
        <v/>
      </c>
      <c r="X81" s="5" t="str">
        <f>IF('Programmes (ENG)'!X81="Supervisor to be confirmed", "Goruchwyliwr I'w Gadarnhau", 'Programmes (ENG)'!X81)</f>
        <v>Goruchwyliwr I'w Gadarnhau</v>
      </c>
      <c r="Y81" s="3" t="str">
        <f>VLOOKUP('Programmes (ENG)'!Y81, 'CWM &amp; Location'!B:D, 2, FALSE)</f>
        <v>Safle I'w Gadarnhau</v>
      </c>
      <c r="Z81" s="3" t="str">
        <f>VLOOKUP('Programmes (ENG)'!Z81, 'CWM &amp; Location'!B:D, 2, FALSE)</f>
        <v>Safle I'w Gadarnhau</v>
      </c>
      <c r="AA81" s="3" t="str">
        <f>IF('Master List'!AK81="", VLOOKUP('Master List'!AJ81, 'CWM &amp; Location'!B:D, 2, FALSE), CONCATENATE(VLOOKUP('Master List'!AJ81, 'CWM &amp; Location'!B:D, 2, FALSE), " / ", VLOOKUP('Master List'!AK81, 'CWM &amp; Location'!B:D, 2, FALSE)))</f>
        <v>Arbenigedd I'w Gadarnhau</v>
      </c>
      <c r="AB81" s="3" t="str">
        <f>IF('Programmes (ENG)'!AB81="Supervisor to be confirmed", 'CWM &amp; Location'!$C$216, 'Programmes (ENG)'!AB81)</f>
        <v>Goruchwyliwr I'w Gadarnhau</v>
      </c>
      <c r="AC81" s="3" t="str">
        <f>VLOOKUP('Programmes (ENG)'!AC81, 'CWM &amp; Location'!B:D, 2, FALSE)</f>
        <v>Safle I'w Gadarnhau</v>
      </c>
      <c r="AD81" s="5" t="str">
        <f>VLOOKUP('Programmes (ENG)'!AD81, 'CWM &amp; Location'!B:D, 2, FALSE)</f>
        <v>Safle I'w Gadarnhau</v>
      </c>
      <c r="AE81" s="3" t="str">
        <f>IF('Master List'!AQ81="", VLOOKUP('Master List'!AP81, 'CWM &amp; Location'!B:D, 2, FALSE), CONCATENATE(VLOOKUP('Master List'!AP81, 'CWM &amp; Location'!B:D, 2, FALSE), " / ", VLOOKUP('Master List'!AQ81, 'CWM &amp; Location'!B:D, 2, FALSE)))</f>
        <v>Arbenigedd I'w Gadarnhau</v>
      </c>
      <c r="AF81" s="3" t="str">
        <f>IF('Programmes (ENG)'!AF81="Supervisor to be confirmed", 'CWM &amp; Location'!$C$216, 'Programmes (ENG)'!AF81)</f>
        <v>Goruchwyliwr I'w Gadarnhau</v>
      </c>
      <c r="AG81" s="3" t="str">
        <f>VLOOKUP('Programmes (ENG)'!AG81, 'CWM &amp; Location'!B:D, 2, FALSE)</f>
        <v>Safle I'w Gadarnhau</v>
      </c>
      <c r="AH81" s="3" t="str">
        <f>VLOOKUP('Programmes (ENG)'!AH81, 'CWM &amp; Location'!B:D, 2, FALSE)</f>
        <v>Safle I'w Gadarnhau</v>
      </c>
      <c r="AI81" s="3" t="str">
        <f>IF('Master List'!AW81="", VLOOKUP('Master List'!AV81, 'CWM &amp; Location'!B:D, 2, FALSE), CONCATENATE(VLOOKUP('Master List'!AV81, 'CWM &amp; Location'!B:D, 2, FALSE), " / ", VLOOKUP('Master List'!AW81, 'CWM &amp; Location'!B:D, 2, FALSE)))</f>
        <v>Arbenigedd I'w Gadarnhau</v>
      </c>
      <c r="AJ81" s="3" t="str">
        <f>IF('Programmes (ENG)'!AJ81="Supervisor to be confirmed", 'CWM &amp; Location'!$C$216, 'Programmes (ENG)'!AJ81)</f>
        <v>Goruchwyliwr I'w Gadarnhau</v>
      </c>
      <c r="AK81" s="5" t="str">
        <f>IF('Programmes (ENG)'!AK81="","",VLOOKUP('Programmes (ENG)'!AK81,'CWM &amp; Location'!B:D,2,FALSE))</f>
        <v/>
      </c>
      <c r="AL81" s="5" t="str">
        <f>IF('Programmes (ENG)'!AL81="", "", VLOOKUP('Programmes (ENG)'!AL81, 'CWM &amp; Location'!B:D, 2, FALSE))</f>
        <v/>
      </c>
      <c r="AM81" s="5" t="str">
        <f>IF('Programmes (ENG)'!AM81="","",VLOOKUP('Programmes (ENG)'!AM81,'CWM &amp; Location'!B:D,2,FALSE))</f>
        <v/>
      </c>
      <c r="AN81" s="5" t="str">
        <f>IF('Programmes (ENG)'!AN81="Supervisor to be confirmed", 'CWM &amp; Location'!$C$216, 'Programmes (ENG)'!AN81)</f>
        <v/>
      </c>
    </row>
    <row r="82" spans="1:40" ht="33.75" customHeight="1" x14ac:dyDescent="0.25">
      <c r="A82" s="3" t="str">
        <f>'Master List'!A82</f>
        <v>FP</v>
      </c>
      <c r="B82" s="3" t="str">
        <f>'Master List'!D82</f>
        <v>FP/7A1C/027c</v>
      </c>
      <c r="C82" s="3" t="str">
        <f>'Master List'!E82</f>
        <v>WAL/FP/027c</v>
      </c>
      <c r="D82" s="4">
        <f>'Programmes (ENG)'!D82</f>
        <v>1</v>
      </c>
      <c r="E82" s="9" t="str">
        <f>CONCATENATE("S1: ",J82,", ",N82,", ",R82,IF(V82="","",", "),IF(V82="","",V82),IF(V82="",""," ("),IF(V82="","",'Master List'!B82),IF(V82="","",")")," | S2: ",AA82,", ",AE82,", ",AI82,IF(AM82="","",", "),IF(AM82="","",AM82),IF(AM82="",""," ("),IF(AM82="","",'Master List'!C82),IF(AM82="","",")"))</f>
        <v>S1: Llawdriniaeth Gyffredinol, Llawdriniaeth Fasgwlaidd, Meddygaeth Gyffredinol (Mewnol) / Endocrinoleg a Diabetes Mellitus | S2: Arbenigedd I'w Gadarnhau, Arbenigedd I'w Gadarnhau, Arbenigedd I'w Gadarnhau</v>
      </c>
      <c r="F82" s="5" t="str">
        <f>VLOOKUP('Programmes (ENG)'!F82, 'CWM &amp; Location'!B:D, 2, FALSE)</f>
        <v>Bwrdd Iechyd Prifysgol Betsi Cadwaladr</v>
      </c>
      <c r="G82" s="5" t="str">
        <f>IF('Programmes (ENG)'!G82="Supervisor to be confirmed", "Goruchwyliwr I'w Gadarnhau", 'Programmes (ENG)'!G82)</f>
        <v xml:space="preserve">Mr Muhammad Haider </v>
      </c>
      <c r="H82" s="3" t="str">
        <f>VLOOKUP('Programmes (ENG)'!H82, 'CWM &amp; Location'!B:D, 2, FALSE)</f>
        <v>Ysbyty Glan Clwyd</v>
      </c>
      <c r="I82" s="3" t="str">
        <f>VLOOKUP('Programmes (ENG)'!I82, 'CWM &amp; Location'!B:D, 2, FALSE)</f>
        <v>Y Rhyl</v>
      </c>
      <c r="J82" s="3" t="str">
        <f>IF('Master List'!K82="", VLOOKUP('Master List'!J82, 'CWM &amp; Location'!B:D, 2, FALSE), CONCATENATE(VLOOKUP('Master List'!J82, 'CWM &amp; Location'!B:D, 2, FALSE), " / ", VLOOKUP('Master List'!K82, 'CWM &amp; Location'!B:D, 2, FALSE)))</f>
        <v>Llawdriniaeth Gyffredinol</v>
      </c>
      <c r="K82" s="3" t="str">
        <f>IF('Programmes (ENG)'!K82="Supervisor to be confirmed", "Goruchwyliwr I'w Gadarnhau", 'Programmes (ENG)'!K82)</f>
        <v xml:space="preserve">Mr Muhammad Haider </v>
      </c>
      <c r="L82" s="3" t="str">
        <f>VLOOKUP('Programmes (ENG)'!L82, 'CWM &amp; Location'!B:D, 2, FALSE)</f>
        <v>Ysbyty Glan Clwyd</v>
      </c>
      <c r="M82" s="3" t="str">
        <f>VLOOKUP('Programmes (ENG)'!M82, 'CWM &amp; Location'!B:D, 2, FALSE)</f>
        <v>Y Rhyl</v>
      </c>
      <c r="N82" s="3" t="str">
        <f>IF('Master List'!Q82="", VLOOKUP('Master List'!P82, 'CWM &amp; Location'!B:D, 2, FALSE), CONCATENATE(VLOOKUP('Master List'!P82, 'CWM &amp; Location'!B:D, 2, FALSE), " / ", VLOOKUP('Master List'!Q82, 'CWM &amp; Location'!B:D, 2, FALSE)))</f>
        <v>Llawdriniaeth Fasgwlaidd</v>
      </c>
      <c r="O82" s="3" t="str">
        <f>IF('Programmes (ENG)'!O82="Supervisor to be confirmed", "Goruchwyliwr I'w Gadarnhau", 'Programmes (ENG)'!O82)</f>
        <v>Mr Laszlo Papp</v>
      </c>
      <c r="P82" s="3" t="str">
        <f>VLOOKUP('Programmes (ENG)'!P82, 'CWM &amp; Location'!B:D, 2, FALSE)</f>
        <v>Ysbyty Glan Clwyd</v>
      </c>
      <c r="Q82" s="3" t="str">
        <f>VLOOKUP('Programmes (ENG)'!Q82, 'CWM &amp; Location'!B:D, 2, FALSE)</f>
        <v>Y Rhyl</v>
      </c>
      <c r="R82" s="3" t="str">
        <f>IF('Master List'!W82="", VLOOKUP('Master List'!V82, 'CWM &amp; Location'!B:D, 2, FALSE), CONCATENATE(VLOOKUP('Master List'!V82, 'CWM &amp; Location'!B:D, 2, FALSE), " / ", VLOOKUP('Master List'!W82, 'CWM &amp; Location'!B:D, 2, FALSE)))</f>
        <v>Meddygaeth Gyffredinol (Mewnol) / Endocrinoleg a Diabetes Mellitus</v>
      </c>
      <c r="S82" s="3" t="str">
        <f>IF('Programmes (ENG)'!S82="Supervisor to be confirmed", "Goruchwyliwr I'w Gadarnhau", 'Programmes (ENG)'!S82)</f>
        <v xml:space="preserve">Dr Aye Nyunt </v>
      </c>
      <c r="T82" s="5" t="str">
        <f>IF('Master List'!AA82="", "", VLOOKUP('Programmes (ENG)'!T82, 'CWM &amp; Location'!B:D, 2, FALSE))</f>
        <v/>
      </c>
      <c r="U82" s="5" t="str">
        <f>IF(T82="", "", VLOOKUP('Programmes (ENG)'!U82, 'CWM &amp; Location'!B:D, 2, FALSE))</f>
        <v/>
      </c>
      <c r="V82" s="5" t="str">
        <f>IF('Programmes (ENG)'!V82="", "", VLOOKUP('Programmes (ENG)'!V82, 'CWM &amp; Location'!B:D, 2, FALSE))</f>
        <v/>
      </c>
      <c r="W82" s="5" t="str">
        <f>IF('Programmes (ENG)'!W82="", "", IF('Programmes (ENG)'!W82="Supervisor to be confirmed", 'CWM &amp; Location'!$C$216, 'Programmes (ENG)'!W82))</f>
        <v/>
      </c>
      <c r="X82" s="5" t="str">
        <f>IF('Programmes (ENG)'!X82="Supervisor to be confirmed", "Goruchwyliwr I'w Gadarnhau", 'Programmes (ENG)'!X82)</f>
        <v>Goruchwyliwr I'w Gadarnhau</v>
      </c>
      <c r="Y82" s="3" t="str">
        <f>VLOOKUP('Programmes (ENG)'!Y82, 'CWM &amp; Location'!B:D, 2, FALSE)</f>
        <v>Safle I'w Gadarnhau</v>
      </c>
      <c r="Z82" s="3" t="str">
        <f>VLOOKUP('Programmes (ENG)'!Z82, 'CWM &amp; Location'!B:D, 2, FALSE)</f>
        <v>Safle I'w Gadarnhau</v>
      </c>
      <c r="AA82" s="3" t="str">
        <f>IF('Master List'!AK82="", VLOOKUP('Master List'!AJ82, 'CWM &amp; Location'!B:D, 2, FALSE), CONCATENATE(VLOOKUP('Master List'!AJ82, 'CWM &amp; Location'!B:D, 2, FALSE), " / ", VLOOKUP('Master List'!AK82, 'CWM &amp; Location'!B:D, 2, FALSE)))</f>
        <v>Arbenigedd I'w Gadarnhau</v>
      </c>
      <c r="AB82" s="3" t="str">
        <f>IF('Programmes (ENG)'!AB82="Supervisor to be confirmed", 'CWM &amp; Location'!$C$216, 'Programmes (ENG)'!AB82)</f>
        <v>Goruchwyliwr I'w Gadarnhau</v>
      </c>
      <c r="AC82" s="3" t="str">
        <f>VLOOKUP('Programmes (ENG)'!AC82, 'CWM &amp; Location'!B:D, 2, FALSE)</f>
        <v>Safle I'w Gadarnhau</v>
      </c>
      <c r="AD82" s="5" t="str">
        <f>VLOOKUP('Programmes (ENG)'!AD82, 'CWM &amp; Location'!B:D, 2, FALSE)</f>
        <v>Safle I'w Gadarnhau</v>
      </c>
      <c r="AE82" s="3" t="str">
        <f>IF('Master List'!AQ82="", VLOOKUP('Master List'!AP82, 'CWM &amp; Location'!B:D, 2, FALSE), CONCATENATE(VLOOKUP('Master List'!AP82, 'CWM &amp; Location'!B:D, 2, FALSE), " / ", VLOOKUP('Master List'!AQ82, 'CWM &amp; Location'!B:D, 2, FALSE)))</f>
        <v>Arbenigedd I'w Gadarnhau</v>
      </c>
      <c r="AF82" s="3" t="str">
        <f>IF('Programmes (ENG)'!AF82="Supervisor to be confirmed", 'CWM &amp; Location'!$C$216, 'Programmes (ENG)'!AF82)</f>
        <v>Goruchwyliwr I'w Gadarnhau</v>
      </c>
      <c r="AG82" s="3" t="str">
        <f>VLOOKUP('Programmes (ENG)'!AG82, 'CWM &amp; Location'!B:D, 2, FALSE)</f>
        <v>Safle I'w Gadarnhau</v>
      </c>
      <c r="AH82" s="3" t="str">
        <f>VLOOKUP('Programmes (ENG)'!AH82, 'CWM &amp; Location'!B:D, 2, FALSE)</f>
        <v>Safle I'w Gadarnhau</v>
      </c>
      <c r="AI82" s="3" t="str">
        <f>IF('Master List'!AW82="", VLOOKUP('Master List'!AV82, 'CWM &amp; Location'!B:D, 2, FALSE), CONCATENATE(VLOOKUP('Master List'!AV82, 'CWM &amp; Location'!B:D, 2, FALSE), " / ", VLOOKUP('Master List'!AW82, 'CWM &amp; Location'!B:D, 2, FALSE)))</f>
        <v>Arbenigedd I'w Gadarnhau</v>
      </c>
      <c r="AJ82" s="3" t="str">
        <f>IF('Programmes (ENG)'!AJ82="Supervisor to be confirmed", 'CWM &amp; Location'!$C$216, 'Programmes (ENG)'!AJ82)</f>
        <v>Goruchwyliwr I'w Gadarnhau</v>
      </c>
      <c r="AK82" s="5" t="str">
        <f>IF('Programmes (ENG)'!AK82="","",VLOOKUP('Programmes (ENG)'!AK82,'CWM &amp; Location'!B:D,2,FALSE))</f>
        <v/>
      </c>
      <c r="AL82" s="5" t="str">
        <f>IF('Programmes (ENG)'!AL82="", "", VLOOKUP('Programmes (ENG)'!AL82, 'CWM &amp; Location'!B:D, 2, FALSE))</f>
        <v/>
      </c>
      <c r="AM82" s="5" t="str">
        <f>IF('Programmes (ENG)'!AM82="","",VLOOKUP('Programmes (ENG)'!AM82,'CWM &amp; Location'!B:D,2,FALSE))</f>
        <v/>
      </c>
      <c r="AN82" s="5" t="str">
        <f>IF('Programmes (ENG)'!AN82="Supervisor to be confirmed", 'CWM &amp; Location'!$C$216, 'Programmes (ENG)'!AN82)</f>
        <v/>
      </c>
    </row>
    <row r="83" spans="1:40" ht="33.75" customHeight="1" x14ac:dyDescent="0.25">
      <c r="A83" s="3" t="str">
        <f>'Master List'!A83</f>
        <v>FP</v>
      </c>
      <c r="B83" s="3" t="str">
        <f>'Master List'!D83</f>
        <v>FP/7A1C/028a</v>
      </c>
      <c r="C83" s="3" t="str">
        <f>'Master List'!E83</f>
        <v>WAL/FP/028a</v>
      </c>
      <c r="D83" s="4">
        <f>'Programmes (ENG)'!D83</f>
        <v>1</v>
      </c>
      <c r="E83" s="9" t="str">
        <f>CONCATENATE("S1: ",J83,", ",N83,", ",R83,IF(V83="","",", "),IF(V83="","",V83),IF(V83="",""," ("),IF(V83="","",'Master List'!B83),IF(V83="","",")")," | S2: ",AA83,", ",AE83,", ",AI83,IF(AM83="","",", "),IF(AM83="","",AM83),IF(AM83="",""," ("),IF(AM83="","",'Master List'!C83),IF(AM83="","",")"))</f>
        <v>S1: Meddygaeth Gyffredinol (Mewnol) / Meddygaeth Anadlol, Llawdriniaeth Gyffredinol, Meddygaeth Gyffredinol (Mewnol) / Meddygaeth Geriatreg | S2: Arbenigedd I'w Gadarnhau, Arbenigedd I'w Gadarnhau, Arbenigedd I'w Gadarnhau</v>
      </c>
      <c r="F83" s="5" t="str">
        <f>VLOOKUP('Programmes (ENG)'!F83, 'CWM &amp; Location'!B:D, 2, FALSE)</f>
        <v>Bwrdd Iechyd Prifysgol Betsi Cadwaladr</v>
      </c>
      <c r="G83" s="5" t="str">
        <f>IF('Programmes (ENG)'!G83="Supervisor to be confirmed", "Goruchwyliwr I'w Gadarnhau", 'Programmes (ENG)'!G83)</f>
        <v xml:space="preserve">Dr Robin Poyner </v>
      </c>
      <c r="H83" s="3" t="str">
        <f>VLOOKUP('Programmes (ENG)'!H83, 'CWM &amp; Location'!B:D, 2, FALSE)</f>
        <v>Ysbyty Glan Clwyd</v>
      </c>
      <c r="I83" s="3" t="str">
        <f>VLOOKUP('Programmes (ENG)'!I83, 'CWM &amp; Location'!B:D, 2, FALSE)</f>
        <v>Y Rhyl</v>
      </c>
      <c r="J83" s="3" t="str">
        <f>IF('Master List'!K83="", VLOOKUP('Master List'!J83, 'CWM &amp; Location'!B:D, 2, FALSE), CONCATENATE(VLOOKUP('Master List'!J83, 'CWM &amp; Location'!B:D, 2, FALSE), " / ", VLOOKUP('Master List'!K83, 'CWM &amp; Location'!B:D, 2, FALSE)))</f>
        <v>Meddygaeth Gyffredinol (Mewnol) / Meddygaeth Anadlol</v>
      </c>
      <c r="K83" s="3" t="str">
        <f>IF('Programmes (ENG)'!K83="Supervisor to be confirmed", "Goruchwyliwr I'w Gadarnhau", 'Programmes (ENG)'!K83)</f>
        <v xml:space="preserve">Dr Robin Poyner </v>
      </c>
      <c r="L83" s="3" t="str">
        <f>VLOOKUP('Programmes (ENG)'!L83, 'CWM &amp; Location'!B:D, 2, FALSE)</f>
        <v>Ysbyty Glan Clwyd</v>
      </c>
      <c r="M83" s="3" t="str">
        <f>VLOOKUP('Programmes (ENG)'!M83, 'CWM &amp; Location'!B:D, 2, FALSE)</f>
        <v>Y Rhyl</v>
      </c>
      <c r="N83" s="3" t="str">
        <f>IF('Master List'!Q83="", VLOOKUP('Master List'!P83, 'CWM &amp; Location'!B:D, 2, FALSE), CONCATENATE(VLOOKUP('Master List'!P83, 'CWM &amp; Location'!B:D, 2, FALSE), " / ", VLOOKUP('Master List'!Q83, 'CWM &amp; Location'!B:D, 2, FALSE)))</f>
        <v>Llawdriniaeth Gyffredinol</v>
      </c>
      <c r="O83" s="3" t="str">
        <f>IF('Programmes (ENG)'!O83="Supervisor to be confirmed", "Goruchwyliwr I'w Gadarnhau", 'Programmes (ENG)'!O83)</f>
        <v xml:space="preserve">Mr Mahir Al-Rawi </v>
      </c>
      <c r="P83" s="3" t="str">
        <f>VLOOKUP('Programmes (ENG)'!P83, 'CWM &amp; Location'!B:D, 2, FALSE)</f>
        <v>Ysbyty Glan Clwyd</v>
      </c>
      <c r="Q83" s="3" t="str">
        <f>VLOOKUP('Programmes (ENG)'!Q83, 'CWM &amp; Location'!B:D, 2, FALSE)</f>
        <v>Y Rhyl</v>
      </c>
      <c r="R83" s="3" t="str">
        <f>IF('Master List'!W83="", VLOOKUP('Master List'!V83, 'CWM &amp; Location'!B:D, 2, FALSE), CONCATENATE(VLOOKUP('Master List'!V83, 'CWM &amp; Location'!B:D, 2, FALSE), " / ", VLOOKUP('Master List'!W83, 'CWM &amp; Location'!B:D, 2, FALSE)))</f>
        <v>Meddygaeth Gyffredinol (Mewnol) / Meddygaeth Geriatreg</v>
      </c>
      <c r="S83" s="3" t="str">
        <f>IF('Programmes (ENG)'!S83="Supervisor to be confirmed", "Goruchwyliwr I'w Gadarnhau", 'Programmes (ENG)'!S83)</f>
        <v xml:space="preserve">Dr Gerallt Owen </v>
      </c>
      <c r="T83" s="5" t="str">
        <f>IF('Master List'!AA83="", "", VLOOKUP('Programmes (ENG)'!T83, 'CWM &amp; Location'!B:D, 2, FALSE))</f>
        <v/>
      </c>
      <c r="U83" s="5" t="str">
        <f>IF(T83="", "", VLOOKUP('Programmes (ENG)'!U83, 'CWM &amp; Location'!B:D, 2, FALSE))</f>
        <v/>
      </c>
      <c r="V83" s="5" t="str">
        <f>IF('Programmes (ENG)'!V83="", "", VLOOKUP('Programmes (ENG)'!V83, 'CWM &amp; Location'!B:D, 2, FALSE))</f>
        <v/>
      </c>
      <c r="W83" s="5" t="str">
        <f>IF('Programmes (ENG)'!W83="", "", IF('Programmes (ENG)'!W83="Supervisor to be confirmed", 'CWM &amp; Location'!$C$216, 'Programmes (ENG)'!W83))</f>
        <v/>
      </c>
      <c r="X83" s="5" t="str">
        <f>IF('Programmes (ENG)'!X83="Supervisor to be confirmed", "Goruchwyliwr I'w Gadarnhau", 'Programmes (ENG)'!X83)</f>
        <v>Goruchwyliwr I'w Gadarnhau</v>
      </c>
      <c r="Y83" s="3" t="str">
        <f>VLOOKUP('Programmes (ENG)'!Y83, 'CWM &amp; Location'!B:D, 2, FALSE)</f>
        <v>Safle I'w Gadarnhau</v>
      </c>
      <c r="Z83" s="3" t="str">
        <f>VLOOKUP('Programmes (ENG)'!Z83, 'CWM &amp; Location'!B:D, 2, FALSE)</f>
        <v>Safle I'w Gadarnhau</v>
      </c>
      <c r="AA83" s="3" t="str">
        <f>IF('Master List'!AK83="", VLOOKUP('Master List'!AJ83, 'CWM &amp; Location'!B:D, 2, FALSE), CONCATENATE(VLOOKUP('Master List'!AJ83, 'CWM &amp; Location'!B:D, 2, FALSE), " / ", VLOOKUP('Master List'!AK83, 'CWM &amp; Location'!B:D, 2, FALSE)))</f>
        <v>Arbenigedd I'w Gadarnhau</v>
      </c>
      <c r="AB83" s="3" t="str">
        <f>IF('Programmes (ENG)'!AB83="Supervisor to be confirmed", 'CWM &amp; Location'!$C$216, 'Programmes (ENG)'!AB83)</f>
        <v>Goruchwyliwr I'w Gadarnhau</v>
      </c>
      <c r="AC83" s="3" t="str">
        <f>VLOOKUP('Programmes (ENG)'!AC83, 'CWM &amp; Location'!B:D, 2, FALSE)</f>
        <v>Safle I'w Gadarnhau</v>
      </c>
      <c r="AD83" s="5" t="str">
        <f>VLOOKUP('Programmes (ENG)'!AD83, 'CWM &amp; Location'!B:D, 2, FALSE)</f>
        <v>Safle I'w Gadarnhau</v>
      </c>
      <c r="AE83" s="3" t="str">
        <f>IF('Master List'!AQ83="", VLOOKUP('Master List'!AP83, 'CWM &amp; Location'!B:D, 2, FALSE), CONCATENATE(VLOOKUP('Master List'!AP83, 'CWM &amp; Location'!B:D, 2, FALSE), " / ", VLOOKUP('Master List'!AQ83, 'CWM &amp; Location'!B:D, 2, FALSE)))</f>
        <v>Arbenigedd I'w Gadarnhau</v>
      </c>
      <c r="AF83" s="3" t="str">
        <f>IF('Programmes (ENG)'!AF83="Supervisor to be confirmed", 'CWM &amp; Location'!$C$216, 'Programmes (ENG)'!AF83)</f>
        <v>Goruchwyliwr I'w Gadarnhau</v>
      </c>
      <c r="AG83" s="3" t="str">
        <f>VLOOKUP('Programmes (ENG)'!AG83, 'CWM &amp; Location'!B:D, 2, FALSE)</f>
        <v>Safle I'w Gadarnhau</v>
      </c>
      <c r="AH83" s="3" t="str">
        <f>VLOOKUP('Programmes (ENG)'!AH83, 'CWM &amp; Location'!B:D, 2, FALSE)</f>
        <v>Safle I'w Gadarnhau</v>
      </c>
      <c r="AI83" s="3" t="str">
        <f>IF('Master List'!AW83="", VLOOKUP('Master List'!AV83, 'CWM &amp; Location'!B:D, 2, FALSE), CONCATENATE(VLOOKUP('Master List'!AV83, 'CWM &amp; Location'!B:D, 2, FALSE), " / ", VLOOKUP('Master List'!AW83, 'CWM &amp; Location'!B:D, 2, FALSE)))</f>
        <v>Arbenigedd I'w Gadarnhau</v>
      </c>
      <c r="AJ83" s="3" t="str">
        <f>IF('Programmes (ENG)'!AJ83="Supervisor to be confirmed", 'CWM &amp; Location'!$C$216, 'Programmes (ENG)'!AJ83)</f>
        <v>Goruchwyliwr I'w Gadarnhau</v>
      </c>
      <c r="AK83" s="5" t="str">
        <f>IF('Programmes (ENG)'!AK83="","",VLOOKUP('Programmes (ENG)'!AK83,'CWM &amp; Location'!B:D,2,FALSE))</f>
        <v/>
      </c>
      <c r="AL83" s="5" t="str">
        <f>IF('Programmes (ENG)'!AL83="", "", VLOOKUP('Programmes (ENG)'!AL83, 'CWM &amp; Location'!B:D, 2, FALSE))</f>
        <v/>
      </c>
      <c r="AM83" s="5" t="str">
        <f>IF('Programmes (ENG)'!AM83="","",VLOOKUP('Programmes (ENG)'!AM83,'CWM &amp; Location'!B:D,2,FALSE))</f>
        <v/>
      </c>
      <c r="AN83" s="5" t="str">
        <f>IF('Programmes (ENG)'!AN83="Supervisor to be confirmed", 'CWM &amp; Location'!$C$216, 'Programmes (ENG)'!AN83)</f>
        <v/>
      </c>
    </row>
    <row r="84" spans="1:40" ht="33.75" customHeight="1" x14ac:dyDescent="0.25">
      <c r="A84" s="3" t="str">
        <f>'Master List'!A84</f>
        <v>FP</v>
      </c>
      <c r="B84" s="3" t="str">
        <f>'Master List'!D84</f>
        <v>FP/7A1C/028b</v>
      </c>
      <c r="C84" s="3" t="str">
        <f>'Master List'!E84</f>
        <v>WAL/FP/028b</v>
      </c>
      <c r="D84" s="4">
        <f>'Programmes (ENG)'!D84</f>
        <v>1</v>
      </c>
      <c r="E84" s="9" t="str">
        <f>CONCATENATE("S1: ",J84,", ",N84,", ",R84,IF(V84="","",", "),IF(V84="","",V84),IF(V84="",""," ("),IF(V84="","",'Master List'!B84),IF(V84="","",")")," | S2: ",AA84,", ",AE84,", ",AI84,IF(AM84="","",", "),IF(AM84="","",AM84),IF(AM84="",""," ("),IF(AM84="","",'Master List'!C84),IF(AM84="","",")"))</f>
        <v>S1: Meddygaeth Gyffredinol (Mewnol) / Meddygaeth Geriatreg, Meddygaeth Gyffredinol (Mewnol) / Meddygaeth Anadlol, Llawdriniaeth Gyffredinol | S2: Arbenigedd I'w Gadarnhau, Arbenigedd I'w Gadarnhau, Arbenigedd I'w Gadarnhau</v>
      </c>
      <c r="F84" s="5" t="str">
        <f>VLOOKUP('Programmes (ENG)'!F84, 'CWM &amp; Location'!B:D, 2, FALSE)</f>
        <v>Bwrdd Iechyd Prifysgol Betsi Cadwaladr</v>
      </c>
      <c r="G84" s="5" t="str">
        <f>IF('Programmes (ENG)'!G84="Supervisor to be confirmed", "Goruchwyliwr I'w Gadarnhau", 'Programmes (ENG)'!G84)</f>
        <v xml:space="preserve">Dr Gerallt Owen </v>
      </c>
      <c r="H84" s="3" t="str">
        <f>VLOOKUP('Programmes (ENG)'!H84, 'CWM &amp; Location'!B:D, 2, FALSE)</f>
        <v>Ysbyty Glan Clwyd</v>
      </c>
      <c r="I84" s="3" t="str">
        <f>VLOOKUP('Programmes (ENG)'!I84, 'CWM &amp; Location'!B:D, 2, FALSE)</f>
        <v>Y Rhyl</v>
      </c>
      <c r="J84" s="3" t="str">
        <f>IF('Master List'!K84="", VLOOKUP('Master List'!J84, 'CWM &amp; Location'!B:D, 2, FALSE), CONCATENATE(VLOOKUP('Master List'!J84, 'CWM &amp; Location'!B:D, 2, FALSE), " / ", VLOOKUP('Master List'!K84, 'CWM &amp; Location'!B:D, 2, FALSE)))</f>
        <v>Meddygaeth Gyffredinol (Mewnol) / Meddygaeth Geriatreg</v>
      </c>
      <c r="K84" s="3" t="str">
        <f>IF('Programmes (ENG)'!K84="Supervisor to be confirmed", "Goruchwyliwr I'w Gadarnhau", 'Programmes (ENG)'!K84)</f>
        <v xml:space="preserve">Dr Gerallt Owen </v>
      </c>
      <c r="L84" s="3" t="str">
        <f>VLOOKUP('Programmes (ENG)'!L84, 'CWM &amp; Location'!B:D, 2, FALSE)</f>
        <v>Ysbyty Glan Clwyd</v>
      </c>
      <c r="M84" s="3" t="str">
        <f>VLOOKUP('Programmes (ENG)'!M84, 'CWM &amp; Location'!B:D, 2, FALSE)</f>
        <v>Y Rhyl</v>
      </c>
      <c r="N84" s="3" t="str">
        <f>IF('Master List'!Q84="", VLOOKUP('Master List'!P84, 'CWM &amp; Location'!B:D, 2, FALSE), CONCATENATE(VLOOKUP('Master List'!P84, 'CWM &amp; Location'!B:D, 2, FALSE), " / ", VLOOKUP('Master List'!Q84, 'CWM &amp; Location'!B:D, 2, FALSE)))</f>
        <v>Meddygaeth Gyffredinol (Mewnol) / Meddygaeth Anadlol</v>
      </c>
      <c r="O84" s="3" t="str">
        <f>IF('Programmes (ENG)'!O84="Supervisor to be confirmed", "Goruchwyliwr I'w Gadarnhau", 'Programmes (ENG)'!O84)</f>
        <v xml:space="preserve">Dr Robin Poyner </v>
      </c>
      <c r="P84" s="3" t="str">
        <f>VLOOKUP('Programmes (ENG)'!P84, 'CWM &amp; Location'!B:D, 2, FALSE)</f>
        <v>Ysbyty Glan Clwyd</v>
      </c>
      <c r="Q84" s="3" t="str">
        <f>VLOOKUP('Programmes (ENG)'!Q84, 'CWM &amp; Location'!B:D, 2, FALSE)</f>
        <v>Y Rhyl</v>
      </c>
      <c r="R84" s="3" t="str">
        <f>IF('Master List'!W84="", VLOOKUP('Master List'!V84, 'CWM &amp; Location'!B:D, 2, FALSE), CONCATENATE(VLOOKUP('Master List'!V84, 'CWM &amp; Location'!B:D, 2, FALSE), " / ", VLOOKUP('Master List'!W84, 'CWM &amp; Location'!B:D, 2, FALSE)))</f>
        <v>Llawdriniaeth Gyffredinol</v>
      </c>
      <c r="S84" s="3" t="str">
        <f>IF('Programmes (ENG)'!S84="Supervisor to be confirmed", "Goruchwyliwr I'w Gadarnhau", 'Programmes (ENG)'!S84)</f>
        <v xml:space="preserve">Mr Mahir Al-Rawi </v>
      </c>
      <c r="T84" s="5" t="str">
        <f>IF('Master List'!AA84="", "", VLOOKUP('Programmes (ENG)'!T84, 'CWM &amp; Location'!B:D, 2, FALSE))</f>
        <v/>
      </c>
      <c r="U84" s="5" t="str">
        <f>IF(T84="", "", VLOOKUP('Programmes (ENG)'!U84, 'CWM &amp; Location'!B:D, 2, FALSE))</f>
        <v/>
      </c>
      <c r="V84" s="5" t="str">
        <f>IF('Programmes (ENG)'!V84="", "", VLOOKUP('Programmes (ENG)'!V84, 'CWM &amp; Location'!B:D, 2, FALSE))</f>
        <v/>
      </c>
      <c r="W84" s="5" t="str">
        <f>IF('Programmes (ENG)'!W84="", "", IF('Programmes (ENG)'!W84="Supervisor to be confirmed", 'CWM &amp; Location'!$C$216, 'Programmes (ENG)'!W84))</f>
        <v/>
      </c>
      <c r="X84" s="5" t="str">
        <f>IF('Programmes (ENG)'!X84="Supervisor to be confirmed", "Goruchwyliwr I'w Gadarnhau", 'Programmes (ENG)'!X84)</f>
        <v>Goruchwyliwr I'w Gadarnhau</v>
      </c>
      <c r="Y84" s="3" t="str">
        <f>VLOOKUP('Programmes (ENG)'!Y84, 'CWM &amp; Location'!B:D, 2, FALSE)</f>
        <v>Safle I'w Gadarnhau</v>
      </c>
      <c r="Z84" s="3" t="str">
        <f>VLOOKUP('Programmes (ENG)'!Z84, 'CWM &amp; Location'!B:D, 2, FALSE)</f>
        <v>Safle I'w Gadarnhau</v>
      </c>
      <c r="AA84" s="3" t="str">
        <f>IF('Master List'!AK84="", VLOOKUP('Master List'!AJ84, 'CWM &amp; Location'!B:D, 2, FALSE), CONCATENATE(VLOOKUP('Master List'!AJ84, 'CWM &amp; Location'!B:D, 2, FALSE), " / ", VLOOKUP('Master List'!AK84, 'CWM &amp; Location'!B:D, 2, FALSE)))</f>
        <v>Arbenigedd I'w Gadarnhau</v>
      </c>
      <c r="AB84" s="3" t="str">
        <f>IF('Programmes (ENG)'!AB84="Supervisor to be confirmed", 'CWM &amp; Location'!$C$216, 'Programmes (ENG)'!AB84)</f>
        <v>Goruchwyliwr I'w Gadarnhau</v>
      </c>
      <c r="AC84" s="3" t="str">
        <f>VLOOKUP('Programmes (ENG)'!AC84, 'CWM &amp; Location'!B:D, 2, FALSE)</f>
        <v>Safle I'w Gadarnhau</v>
      </c>
      <c r="AD84" s="5" t="str">
        <f>VLOOKUP('Programmes (ENG)'!AD84, 'CWM &amp; Location'!B:D, 2, FALSE)</f>
        <v>Safle I'w Gadarnhau</v>
      </c>
      <c r="AE84" s="3" t="str">
        <f>IF('Master List'!AQ84="", VLOOKUP('Master List'!AP84, 'CWM &amp; Location'!B:D, 2, FALSE), CONCATENATE(VLOOKUP('Master List'!AP84, 'CWM &amp; Location'!B:D, 2, FALSE), " / ", VLOOKUP('Master List'!AQ84, 'CWM &amp; Location'!B:D, 2, FALSE)))</f>
        <v>Arbenigedd I'w Gadarnhau</v>
      </c>
      <c r="AF84" s="3" t="str">
        <f>IF('Programmes (ENG)'!AF84="Supervisor to be confirmed", 'CWM &amp; Location'!$C$216, 'Programmes (ENG)'!AF84)</f>
        <v>Goruchwyliwr I'w Gadarnhau</v>
      </c>
      <c r="AG84" s="3" t="str">
        <f>VLOOKUP('Programmes (ENG)'!AG84, 'CWM &amp; Location'!B:D, 2, FALSE)</f>
        <v>Safle I'w Gadarnhau</v>
      </c>
      <c r="AH84" s="3" t="str">
        <f>VLOOKUP('Programmes (ENG)'!AH84, 'CWM &amp; Location'!B:D, 2, FALSE)</f>
        <v>Safle I'w Gadarnhau</v>
      </c>
      <c r="AI84" s="3" t="str">
        <f>IF('Master List'!AW84="", VLOOKUP('Master List'!AV84, 'CWM &amp; Location'!B:D, 2, FALSE), CONCATENATE(VLOOKUP('Master List'!AV84, 'CWM &amp; Location'!B:D, 2, FALSE), " / ", VLOOKUP('Master List'!AW84, 'CWM &amp; Location'!B:D, 2, FALSE)))</f>
        <v>Arbenigedd I'w Gadarnhau</v>
      </c>
      <c r="AJ84" s="3" t="str">
        <f>IF('Programmes (ENG)'!AJ84="Supervisor to be confirmed", 'CWM &amp; Location'!$C$216, 'Programmes (ENG)'!AJ84)</f>
        <v>Goruchwyliwr I'w Gadarnhau</v>
      </c>
      <c r="AK84" s="5" t="str">
        <f>IF('Programmes (ENG)'!AK84="","",VLOOKUP('Programmes (ENG)'!AK84,'CWM &amp; Location'!B:D,2,FALSE))</f>
        <v/>
      </c>
      <c r="AL84" s="5" t="str">
        <f>IF('Programmes (ENG)'!AL84="", "", VLOOKUP('Programmes (ENG)'!AL84, 'CWM &amp; Location'!B:D, 2, FALSE))</f>
        <v/>
      </c>
      <c r="AM84" s="5" t="str">
        <f>IF('Programmes (ENG)'!AM84="","",VLOOKUP('Programmes (ENG)'!AM84,'CWM &amp; Location'!B:D,2,FALSE))</f>
        <v/>
      </c>
      <c r="AN84" s="5" t="str">
        <f>IF('Programmes (ENG)'!AN84="Supervisor to be confirmed", 'CWM &amp; Location'!$C$216, 'Programmes (ENG)'!AN84)</f>
        <v/>
      </c>
    </row>
    <row r="85" spans="1:40" ht="33.75" customHeight="1" x14ac:dyDescent="0.25">
      <c r="A85" s="3" t="str">
        <f>'Master List'!A85</f>
        <v>FP</v>
      </c>
      <c r="B85" s="3" t="str">
        <f>'Master List'!D85</f>
        <v>FP/7A1C/028c</v>
      </c>
      <c r="C85" s="3" t="str">
        <f>'Master List'!E85</f>
        <v>WAL/FP/028c</v>
      </c>
      <c r="D85" s="4">
        <f>'Programmes (ENG)'!D85</f>
        <v>1</v>
      </c>
      <c r="E85" s="9" t="str">
        <f>CONCATENATE("S1: ",J85,", ",N85,", ",R85,IF(V85="","",", "),IF(V85="","",V85),IF(V85="",""," ("),IF(V85="","",'Master List'!B85),IF(V85="","",")")," | S2: ",AA85,", ",AE85,", ",AI85,IF(AM85="","",", "),IF(AM85="","",AM85),IF(AM85="",""," ("),IF(AM85="","",'Master List'!C85),IF(AM85="","",")"))</f>
        <v>S1: Llawdriniaeth Gyffredinol, Meddygaeth Gyffredinol (Mewnol) / Meddygaeth Geriatreg, Meddygaeth Gyffredinol (Mewnol) / Meddygaeth Anadlol | S2: Arbenigedd I'w Gadarnhau, Arbenigedd I'w Gadarnhau, Arbenigedd I'w Gadarnhau</v>
      </c>
      <c r="F85" s="5" t="str">
        <f>VLOOKUP('Programmes (ENG)'!F85, 'CWM &amp; Location'!B:D, 2, FALSE)</f>
        <v>Bwrdd Iechyd Prifysgol Betsi Cadwaladr</v>
      </c>
      <c r="G85" s="5" t="str">
        <f>IF('Programmes (ENG)'!G85="Supervisor to be confirmed", "Goruchwyliwr I'w Gadarnhau", 'Programmes (ENG)'!G85)</f>
        <v xml:space="preserve">Mr Mahir Al-Rawi </v>
      </c>
      <c r="H85" s="3" t="str">
        <f>VLOOKUP('Programmes (ENG)'!H85, 'CWM &amp; Location'!B:D, 2, FALSE)</f>
        <v>Ysbyty Glan Clwyd</v>
      </c>
      <c r="I85" s="3" t="str">
        <f>VLOOKUP('Programmes (ENG)'!I85, 'CWM &amp; Location'!B:D, 2, FALSE)</f>
        <v>Y Rhyl</v>
      </c>
      <c r="J85" s="3" t="str">
        <f>IF('Master List'!K85="", VLOOKUP('Master List'!J85, 'CWM &amp; Location'!B:D, 2, FALSE), CONCATENATE(VLOOKUP('Master List'!J85, 'CWM &amp; Location'!B:D, 2, FALSE), " / ", VLOOKUP('Master List'!K85, 'CWM &amp; Location'!B:D, 2, FALSE)))</f>
        <v>Llawdriniaeth Gyffredinol</v>
      </c>
      <c r="K85" s="3" t="str">
        <f>IF('Programmes (ENG)'!K85="Supervisor to be confirmed", "Goruchwyliwr I'w Gadarnhau", 'Programmes (ENG)'!K85)</f>
        <v xml:space="preserve">Mr Mahir Al-Rawi </v>
      </c>
      <c r="L85" s="3" t="str">
        <f>VLOOKUP('Programmes (ENG)'!L85, 'CWM &amp; Location'!B:D, 2, FALSE)</f>
        <v>Ysbyty Glan Clwyd</v>
      </c>
      <c r="M85" s="3" t="str">
        <f>VLOOKUP('Programmes (ENG)'!M85, 'CWM &amp; Location'!B:D, 2, FALSE)</f>
        <v>Y Rhyl</v>
      </c>
      <c r="N85" s="3" t="str">
        <f>IF('Master List'!Q85="", VLOOKUP('Master List'!P85, 'CWM &amp; Location'!B:D, 2, FALSE), CONCATENATE(VLOOKUP('Master List'!P85, 'CWM &amp; Location'!B:D, 2, FALSE), " / ", VLOOKUP('Master List'!Q85, 'CWM &amp; Location'!B:D, 2, FALSE)))</f>
        <v>Meddygaeth Gyffredinol (Mewnol) / Meddygaeth Geriatreg</v>
      </c>
      <c r="O85" s="3" t="str">
        <f>IF('Programmes (ENG)'!O85="Supervisor to be confirmed", "Goruchwyliwr I'w Gadarnhau", 'Programmes (ENG)'!O85)</f>
        <v xml:space="preserve">Dr Gerallt Owen </v>
      </c>
      <c r="P85" s="3" t="str">
        <f>VLOOKUP('Programmes (ENG)'!P85, 'CWM &amp; Location'!B:D, 2, FALSE)</f>
        <v>Ysbyty Glan Clwyd</v>
      </c>
      <c r="Q85" s="3" t="str">
        <f>VLOOKUP('Programmes (ENG)'!Q85, 'CWM &amp; Location'!B:D, 2, FALSE)</f>
        <v>Y Rhyl</v>
      </c>
      <c r="R85" s="3" t="str">
        <f>IF('Master List'!W85="", VLOOKUP('Master List'!V85, 'CWM &amp; Location'!B:D, 2, FALSE), CONCATENATE(VLOOKUP('Master List'!V85, 'CWM &amp; Location'!B:D, 2, FALSE), " / ", VLOOKUP('Master List'!W85, 'CWM &amp; Location'!B:D, 2, FALSE)))</f>
        <v>Meddygaeth Gyffredinol (Mewnol) / Meddygaeth Anadlol</v>
      </c>
      <c r="S85" s="3" t="str">
        <f>IF('Programmes (ENG)'!S85="Supervisor to be confirmed", "Goruchwyliwr I'w Gadarnhau", 'Programmes (ENG)'!S85)</f>
        <v xml:space="preserve">Dr Robin Poyner </v>
      </c>
      <c r="T85" s="5" t="str">
        <f>IF('Master List'!AA85="", "", VLOOKUP('Programmes (ENG)'!T85, 'CWM &amp; Location'!B:D, 2, FALSE))</f>
        <v/>
      </c>
      <c r="U85" s="5" t="str">
        <f>IF(T85="", "", VLOOKUP('Programmes (ENG)'!U85, 'CWM &amp; Location'!B:D, 2, FALSE))</f>
        <v/>
      </c>
      <c r="V85" s="5" t="str">
        <f>IF('Programmes (ENG)'!V85="", "", VLOOKUP('Programmes (ENG)'!V85, 'CWM &amp; Location'!B:D, 2, FALSE))</f>
        <v/>
      </c>
      <c r="W85" s="5" t="str">
        <f>IF('Programmes (ENG)'!W85="", "", IF('Programmes (ENG)'!W85="Supervisor to be confirmed", 'CWM &amp; Location'!$C$216, 'Programmes (ENG)'!W85))</f>
        <v/>
      </c>
      <c r="X85" s="5" t="str">
        <f>IF('Programmes (ENG)'!X85="Supervisor to be confirmed", "Goruchwyliwr I'w Gadarnhau", 'Programmes (ENG)'!X85)</f>
        <v>Goruchwyliwr I'w Gadarnhau</v>
      </c>
      <c r="Y85" s="3" t="str">
        <f>VLOOKUP('Programmes (ENG)'!Y85, 'CWM &amp; Location'!B:D, 2, FALSE)</f>
        <v>Safle I'w Gadarnhau</v>
      </c>
      <c r="Z85" s="3" t="str">
        <f>VLOOKUP('Programmes (ENG)'!Z85, 'CWM &amp; Location'!B:D, 2, FALSE)</f>
        <v>Safle I'w Gadarnhau</v>
      </c>
      <c r="AA85" s="3" t="str">
        <f>IF('Master List'!AK85="", VLOOKUP('Master List'!AJ85, 'CWM &amp; Location'!B:D, 2, FALSE), CONCATENATE(VLOOKUP('Master List'!AJ85, 'CWM &amp; Location'!B:D, 2, FALSE), " / ", VLOOKUP('Master List'!AK85, 'CWM &amp; Location'!B:D, 2, FALSE)))</f>
        <v>Arbenigedd I'w Gadarnhau</v>
      </c>
      <c r="AB85" s="3" t="str">
        <f>IF('Programmes (ENG)'!AB85="Supervisor to be confirmed", 'CWM &amp; Location'!$C$216, 'Programmes (ENG)'!AB85)</f>
        <v>Goruchwyliwr I'w Gadarnhau</v>
      </c>
      <c r="AC85" s="3" t="str">
        <f>VLOOKUP('Programmes (ENG)'!AC85, 'CWM &amp; Location'!B:D, 2, FALSE)</f>
        <v>Safle I'w Gadarnhau</v>
      </c>
      <c r="AD85" s="5" t="str">
        <f>VLOOKUP('Programmes (ENG)'!AD85, 'CWM &amp; Location'!B:D, 2, FALSE)</f>
        <v>Safle I'w Gadarnhau</v>
      </c>
      <c r="AE85" s="3" t="str">
        <f>IF('Master List'!AQ85="", VLOOKUP('Master List'!AP85, 'CWM &amp; Location'!B:D, 2, FALSE), CONCATENATE(VLOOKUP('Master List'!AP85, 'CWM &amp; Location'!B:D, 2, FALSE), " / ", VLOOKUP('Master List'!AQ85, 'CWM &amp; Location'!B:D, 2, FALSE)))</f>
        <v>Arbenigedd I'w Gadarnhau</v>
      </c>
      <c r="AF85" s="3" t="str">
        <f>IF('Programmes (ENG)'!AF85="Supervisor to be confirmed", 'CWM &amp; Location'!$C$216, 'Programmes (ENG)'!AF85)</f>
        <v>Goruchwyliwr I'w Gadarnhau</v>
      </c>
      <c r="AG85" s="3" t="str">
        <f>VLOOKUP('Programmes (ENG)'!AG85, 'CWM &amp; Location'!B:D, 2, FALSE)</f>
        <v>Safle I'w Gadarnhau</v>
      </c>
      <c r="AH85" s="3" t="str">
        <f>VLOOKUP('Programmes (ENG)'!AH85, 'CWM &amp; Location'!B:D, 2, FALSE)</f>
        <v>Safle I'w Gadarnhau</v>
      </c>
      <c r="AI85" s="3" t="str">
        <f>IF('Master List'!AW85="", VLOOKUP('Master List'!AV85, 'CWM &amp; Location'!B:D, 2, FALSE), CONCATENATE(VLOOKUP('Master List'!AV85, 'CWM &amp; Location'!B:D, 2, FALSE), " / ", VLOOKUP('Master List'!AW85, 'CWM &amp; Location'!B:D, 2, FALSE)))</f>
        <v>Arbenigedd I'w Gadarnhau</v>
      </c>
      <c r="AJ85" s="3" t="str">
        <f>IF('Programmes (ENG)'!AJ85="Supervisor to be confirmed", 'CWM &amp; Location'!$C$216, 'Programmes (ENG)'!AJ85)</f>
        <v>Goruchwyliwr I'w Gadarnhau</v>
      </c>
      <c r="AK85" s="5" t="str">
        <f>IF('Programmes (ENG)'!AK85="","",VLOOKUP('Programmes (ENG)'!AK85,'CWM &amp; Location'!B:D,2,FALSE))</f>
        <v/>
      </c>
      <c r="AL85" s="5" t="str">
        <f>IF('Programmes (ENG)'!AL85="", "", VLOOKUP('Programmes (ENG)'!AL85, 'CWM &amp; Location'!B:D, 2, FALSE))</f>
        <v/>
      </c>
      <c r="AM85" s="5" t="str">
        <f>IF('Programmes (ENG)'!AM85="","",VLOOKUP('Programmes (ENG)'!AM85,'CWM &amp; Location'!B:D,2,FALSE))</f>
        <v/>
      </c>
      <c r="AN85" s="5" t="str">
        <f>IF('Programmes (ENG)'!AN85="Supervisor to be confirmed", 'CWM &amp; Location'!$C$216, 'Programmes (ENG)'!AN85)</f>
        <v/>
      </c>
    </row>
    <row r="86" spans="1:40" ht="33.75" customHeight="1" x14ac:dyDescent="0.25">
      <c r="A86" s="3" t="str">
        <f>'Master List'!A86</f>
        <v>FP</v>
      </c>
      <c r="B86" s="3" t="str">
        <f>'Master List'!D86</f>
        <v>FP/7A1C/029a</v>
      </c>
      <c r="C86" s="3" t="str">
        <f>'Master List'!E86</f>
        <v>WAL/FP/029a</v>
      </c>
      <c r="D86" s="4">
        <f>'Programmes (ENG)'!D86</f>
        <v>1</v>
      </c>
      <c r="E86" s="9" t="str">
        <f>CONCATENATE("S1: ",J86,", ",N86,", ",R86,IF(V86="","",", "),IF(V86="","",V86),IF(V86="",""," ("),IF(V86="","",'Master List'!B86),IF(V86="","",")")," | S2: ",AA86,", ",AE86,", ",AI86,IF(AM86="","",", "),IF(AM86="","",AM86),IF(AM86="",""," ("),IF(AM86="","",'Master List'!C86),IF(AM86="","",")"))</f>
        <v>S1: Meddygaeth Gyffredinol (Mewnol) / Cardioleg, Llawdriniaeth Gyffredinol, Pediatreg / Meddygaeth Newyddenedigol | S2: Arbenigedd I'w Gadarnhau, Arbenigedd I'w Gadarnhau, Arbenigedd I'w Gadarnhau</v>
      </c>
      <c r="F86" s="5" t="str">
        <f>VLOOKUP('Programmes (ENG)'!F86, 'CWM &amp; Location'!B:D, 2, FALSE)</f>
        <v>Bwrdd Iechyd Prifysgol Betsi Cadwaladr</v>
      </c>
      <c r="G86" s="5" t="str">
        <f>IF('Programmes (ENG)'!G86="Supervisor to be confirmed", "Goruchwyliwr I'w Gadarnhau", 'Programmes (ENG)'!G86)</f>
        <v xml:space="preserve">Dr Wisam Khider </v>
      </c>
      <c r="H86" s="3" t="str">
        <f>VLOOKUP('Programmes (ENG)'!H86, 'CWM &amp; Location'!B:D, 2, FALSE)</f>
        <v>Ysbyty Glan Clwyd</v>
      </c>
      <c r="I86" s="3" t="str">
        <f>VLOOKUP('Programmes (ENG)'!I86, 'CWM &amp; Location'!B:D, 2, FALSE)</f>
        <v>Y Rhyl</v>
      </c>
      <c r="J86" s="3" t="str">
        <f>IF('Master List'!K86="", VLOOKUP('Master List'!J86, 'CWM &amp; Location'!B:D, 2, FALSE), CONCATENATE(VLOOKUP('Master List'!J86, 'CWM &amp; Location'!B:D, 2, FALSE), " / ", VLOOKUP('Master List'!K86, 'CWM &amp; Location'!B:D, 2, FALSE)))</f>
        <v>Meddygaeth Gyffredinol (Mewnol) / Cardioleg</v>
      </c>
      <c r="K86" s="3" t="str">
        <f>IF('Programmes (ENG)'!K86="Supervisor to be confirmed", "Goruchwyliwr I'w Gadarnhau", 'Programmes (ENG)'!K86)</f>
        <v xml:space="preserve">Dr Wisam Khider </v>
      </c>
      <c r="L86" s="3" t="str">
        <f>VLOOKUP('Programmes (ENG)'!L86, 'CWM &amp; Location'!B:D, 2, FALSE)</f>
        <v>Ysbyty Glan Clwyd</v>
      </c>
      <c r="M86" s="3" t="str">
        <f>VLOOKUP('Programmes (ENG)'!M86, 'CWM &amp; Location'!B:D, 2, FALSE)</f>
        <v>Y Rhyl</v>
      </c>
      <c r="N86" s="3" t="str">
        <f>IF('Master List'!Q86="", VLOOKUP('Master List'!P86, 'CWM &amp; Location'!B:D, 2, FALSE), CONCATENATE(VLOOKUP('Master List'!P86, 'CWM &amp; Location'!B:D, 2, FALSE), " / ", VLOOKUP('Master List'!Q86, 'CWM &amp; Location'!B:D, 2, FALSE)))</f>
        <v>Llawdriniaeth Gyffredinol</v>
      </c>
      <c r="O86" s="3" t="str">
        <f>IF('Programmes (ENG)'!O86="Supervisor to be confirmed", "Goruchwyliwr I'w Gadarnhau", 'Programmes (ENG)'!O86)</f>
        <v xml:space="preserve">Mr Chris Chatzidimitriou </v>
      </c>
      <c r="P86" s="3" t="str">
        <f>VLOOKUP('Programmes (ENG)'!P86, 'CWM &amp; Location'!B:D, 2, FALSE)</f>
        <v>Ysbyty Glan Clwyd</v>
      </c>
      <c r="Q86" s="3" t="str">
        <f>VLOOKUP('Programmes (ENG)'!Q86, 'CWM &amp; Location'!B:D, 2, FALSE)</f>
        <v>Y Rhyl</v>
      </c>
      <c r="R86" s="3" t="str">
        <f>IF('Master List'!W86="", VLOOKUP('Master List'!V86, 'CWM &amp; Location'!B:D, 2, FALSE), CONCATENATE(VLOOKUP('Master List'!V86, 'CWM &amp; Location'!B:D, 2, FALSE), " / ", VLOOKUP('Master List'!W86, 'CWM &amp; Location'!B:D, 2, FALSE)))</f>
        <v>Pediatreg / Meddygaeth Newyddenedigol</v>
      </c>
      <c r="S86" s="3" t="str">
        <f>IF('Programmes (ENG)'!S86="Supervisor to be confirmed", "Goruchwyliwr I'w Gadarnhau", 'Programmes (ENG)'!S86)</f>
        <v xml:space="preserve">Dr Aradhana Ingley </v>
      </c>
      <c r="T86" s="5" t="str">
        <f>IF('Master List'!AA86="", "", VLOOKUP('Programmes (ENG)'!T86, 'CWM &amp; Location'!B:D, 2, FALSE))</f>
        <v/>
      </c>
      <c r="U86" s="5" t="str">
        <f>IF(T86="", "", VLOOKUP('Programmes (ENG)'!U86, 'CWM &amp; Location'!B:D, 2, FALSE))</f>
        <v/>
      </c>
      <c r="V86" s="5" t="str">
        <f>IF('Programmes (ENG)'!V86="", "", VLOOKUP('Programmes (ENG)'!V86, 'CWM &amp; Location'!B:D, 2, FALSE))</f>
        <v/>
      </c>
      <c r="W86" s="5" t="str">
        <f>IF('Programmes (ENG)'!W86="", "", IF('Programmes (ENG)'!W86="Supervisor to be confirmed", 'CWM &amp; Location'!$C$216, 'Programmes (ENG)'!W86))</f>
        <v/>
      </c>
      <c r="X86" s="5" t="str">
        <f>IF('Programmes (ENG)'!X86="Supervisor to be confirmed", "Goruchwyliwr I'w Gadarnhau", 'Programmes (ENG)'!X86)</f>
        <v>Goruchwyliwr I'w Gadarnhau</v>
      </c>
      <c r="Y86" s="3" t="str">
        <f>VLOOKUP('Programmes (ENG)'!Y86, 'CWM &amp; Location'!B:D, 2, FALSE)</f>
        <v>Safle I'w Gadarnhau</v>
      </c>
      <c r="Z86" s="3" t="str">
        <f>VLOOKUP('Programmes (ENG)'!Z86, 'CWM &amp; Location'!B:D, 2, FALSE)</f>
        <v>Safle I'w Gadarnhau</v>
      </c>
      <c r="AA86" s="3" t="str">
        <f>IF('Master List'!AK86="", VLOOKUP('Master List'!AJ86, 'CWM &amp; Location'!B:D, 2, FALSE), CONCATENATE(VLOOKUP('Master List'!AJ86, 'CWM &amp; Location'!B:D, 2, FALSE), " / ", VLOOKUP('Master List'!AK86, 'CWM &amp; Location'!B:D, 2, FALSE)))</f>
        <v>Arbenigedd I'w Gadarnhau</v>
      </c>
      <c r="AB86" s="3" t="str">
        <f>IF('Programmes (ENG)'!AB86="Supervisor to be confirmed", 'CWM &amp; Location'!$C$216, 'Programmes (ENG)'!AB86)</f>
        <v>Goruchwyliwr I'w Gadarnhau</v>
      </c>
      <c r="AC86" s="3" t="str">
        <f>VLOOKUP('Programmes (ENG)'!AC86, 'CWM &amp; Location'!B:D, 2, FALSE)</f>
        <v>Safle I'w Gadarnhau</v>
      </c>
      <c r="AD86" s="5" t="str">
        <f>VLOOKUP('Programmes (ENG)'!AD86, 'CWM &amp; Location'!B:D, 2, FALSE)</f>
        <v>Safle I'w Gadarnhau</v>
      </c>
      <c r="AE86" s="3" t="str">
        <f>IF('Master List'!AQ86="", VLOOKUP('Master List'!AP86, 'CWM &amp; Location'!B:D, 2, FALSE), CONCATENATE(VLOOKUP('Master List'!AP86, 'CWM &amp; Location'!B:D, 2, FALSE), " / ", VLOOKUP('Master List'!AQ86, 'CWM &amp; Location'!B:D, 2, FALSE)))</f>
        <v>Arbenigedd I'w Gadarnhau</v>
      </c>
      <c r="AF86" s="3" t="str">
        <f>IF('Programmes (ENG)'!AF86="Supervisor to be confirmed", 'CWM &amp; Location'!$C$216, 'Programmes (ENG)'!AF86)</f>
        <v>Goruchwyliwr I'w Gadarnhau</v>
      </c>
      <c r="AG86" s="3" t="str">
        <f>VLOOKUP('Programmes (ENG)'!AG86, 'CWM &amp; Location'!B:D, 2, FALSE)</f>
        <v>Safle I'w Gadarnhau</v>
      </c>
      <c r="AH86" s="3" t="str">
        <f>VLOOKUP('Programmes (ENG)'!AH86, 'CWM &amp; Location'!B:D, 2, FALSE)</f>
        <v>Safle I'w Gadarnhau</v>
      </c>
      <c r="AI86" s="3" t="str">
        <f>IF('Master List'!AW86="", VLOOKUP('Master List'!AV86, 'CWM &amp; Location'!B:D, 2, FALSE), CONCATENATE(VLOOKUP('Master List'!AV86, 'CWM &amp; Location'!B:D, 2, FALSE), " / ", VLOOKUP('Master List'!AW86, 'CWM &amp; Location'!B:D, 2, FALSE)))</f>
        <v>Arbenigedd I'w Gadarnhau</v>
      </c>
      <c r="AJ86" s="3" t="str">
        <f>IF('Programmes (ENG)'!AJ86="Supervisor to be confirmed", 'CWM &amp; Location'!$C$216, 'Programmes (ENG)'!AJ86)</f>
        <v>Goruchwyliwr I'w Gadarnhau</v>
      </c>
      <c r="AK86" s="5" t="str">
        <f>IF('Programmes (ENG)'!AK86="","",VLOOKUP('Programmes (ENG)'!AK86,'CWM &amp; Location'!B:D,2,FALSE))</f>
        <v/>
      </c>
      <c r="AL86" s="5" t="str">
        <f>IF('Programmes (ENG)'!AL86="", "", VLOOKUP('Programmes (ENG)'!AL86, 'CWM &amp; Location'!B:D, 2, FALSE))</f>
        <v/>
      </c>
      <c r="AM86" s="5" t="str">
        <f>IF('Programmes (ENG)'!AM86="","",VLOOKUP('Programmes (ENG)'!AM86,'CWM &amp; Location'!B:D,2,FALSE))</f>
        <v/>
      </c>
      <c r="AN86" s="5" t="str">
        <f>IF('Programmes (ENG)'!AN86="Supervisor to be confirmed", 'CWM &amp; Location'!$C$216, 'Programmes (ENG)'!AN86)</f>
        <v/>
      </c>
    </row>
    <row r="87" spans="1:40" ht="33.75" customHeight="1" x14ac:dyDescent="0.25">
      <c r="A87" s="3" t="str">
        <f>'Master List'!A87</f>
        <v>FP</v>
      </c>
      <c r="B87" s="3" t="str">
        <f>'Master List'!D87</f>
        <v>FP/7A1C/029b</v>
      </c>
      <c r="C87" s="3" t="str">
        <f>'Master List'!E87</f>
        <v>WAL/FP/029b</v>
      </c>
      <c r="D87" s="4">
        <f>'Programmes (ENG)'!D87</f>
        <v>1</v>
      </c>
      <c r="E87" s="9" t="str">
        <f>CONCATENATE("S1: ",J87,", ",N87,", ",R87,IF(V87="","",", "),IF(V87="","",V87),IF(V87="",""," ("),IF(V87="","",'Master List'!B87),IF(V87="","",")")," | S2: ",AA87,", ",AE87,", ",AI87,IF(AM87="","",", "),IF(AM87="","",AM87),IF(AM87="",""," ("),IF(AM87="","",'Master List'!C87),IF(AM87="","",")"))</f>
        <v>S1: Pediatreg / Meddygaeth Newyddenedigol, Meddygaeth Gyffredinol (Mewnol) / Cardioleg, Llawdriniaeth Gyffredinol | S2: Arbenigedd I'w Gadarnhau, Arbenigedd I'w Gadarnhau, Arbenigedd I'w Gadarnhau</v>
      </c>
      <c r="F87" s="5" t="str">
        <f>VLOOKUP('Programmes (ENG)'!F87, 'CWM &amp; Location'!B:D, 2, FALSE)</f>
        <v>Bwrdd Iechyd Prifysgol Betsi Cadwaladr</v>
      </c>
      <c r="G87" s="5" t="str">
        <f>IF('Programmes (ENG)'!G87="Supervisor to be confirmed", "Goruchwyliwr I'w Gadarnhau", 'Programmes (ENG)'!G87)</f>
        <v xml:space="preserve">Dr Aradhana Ingley </v>
      </c>
      <c r="H87" s="3" t="str">
        <f>VLOOKUP('Programmes (ENG)'!H87, 'CWM &amp; Location'!B:D, 2, FALSE)</f>
        <v>Ysbyty Glan Clwyd</v>
      </c>
      <c r="I87" s="3" t="str">
        <f>VLOOKUP('Programmes (ENG)'!I87, 'CWM &amp; Location'!B:D, 2, FALSE)</f>
        <v>Y Rhyl</v>
      </c>
      <c r="J87" s="3" t="str">
        <f>IF('Master List'!K87="", VLOOKUP('Master List'!J87, 'CWM &amp; Location'!B:D, 2, FALSE), CONCATENATE(VLOOKUP('Master List'!J87, 'CWM &amp; Location'!B:D, 2, FALSE), " / ", VLOOKUP('Master List'!K87, 'CWM &amp; Location'!B:D, 2, FALSE)))</f>
        <v>Pediatreg / Meddygaeth Newyddenedigol</v>
      </c>
      <c r="K87" s="3" t="str">
        <f>IF('Programmes (ENG)'!K87="Supervisor to be confirmed", "Goruchwyliwr I'w Gadarnhau", 'Programmes (ENG)'!K87)</f>
        <v xml:space="preserve">Dr Aradhana Ingley </v>
      </c>
      <c r="L87" s="3" t="str">
        <f>VLOOKUP('Programmes (ENG)'!L87, 'CWM &amp; Location'!B:D, 2, FALSE)</f>
        <v>Ysbyty Glan Clwyd</v>
      </c>
      <c r="M87" s="3" t="str">
        <f>VLOOKUP('Programmes (ENG)'!M87, 'CWM &amp; Location'!B:D, 2, FALSE)</f>
        <v>Y Rhyl</v>
      </c>
      <c r="N87" s="3" t="str">
        <f>IF('Master List'!Q87="", VLOOKUP('Master List'!P87, 'CWM &amp; Location'!B:D, 2, FALSE), CONCATENATE(VLOOKUP('Master List'!P87, 'CWM &amp; Location'!B:D, 2, FALSE), " / ", VLOOKUP('Master List'!Q87, 'CWM &amp; Location'!B:D, 2, FALSE)))</f>
        <v>Meddygaeth Gyffredinol (Mewnol) / Cardioleg</v>
      </c>
      <c r="O87" s="3" t="str">
        <f>IF('Programmes (ENG)'!O87="Supervisor to be confirmed", "Goruchwyliwr I'w Gadarnhau", 'Programmes (ENG)'!O87)</f>
        <v xml:space="preserve">Dr Wisam Khider </v>
      </c>
      <c r="P87" s="3" t="str">
        <f>VLOOKUP('Programmes (ENG)'!P87, 'CWM &amp; Location'!B:D, 2, FALSE)</f>
        <v>Ysbyty Glan Clwyd</v>
      </c>
      <c r="Q87" s="3" t="str">
        <f>VLOOKUP('Programmes (ENG)'!Q87, 'CWM &amp; Location'!B:D, 2, FALSE)</f>
        <v>Y Rhyl</v>
      </c>
      <c r="R87" s="3" t="str">
        <f>IF('Master List'!W87="", VLOOKUP('Master List'!V87, 'CWM &amp; Location'!B:D, 2, FALSE), CONCATENATE(VLOOKUP('Master List'!V87, 'CWM &amp; Location'!B:D, 2, FALSE), " / ", VLOOKUP('Master List'!W87, 'CWM &amp; Location'!B:D, 2, FALSE)))</f>
        <v>Llawdriniaeth Gyffredinol</v>
      </c>
      <c r="S87" s="3" t="str">
        <f>IF('Programmes (ENG)'!S87="Supervisor to be confirmed", "Goruchwyliwr I'w Gadarnhau", 'Programmes (ENG)'!S87)</f>
        <v xml:space="preserve">Mr Chris Chatzidimitriou </v>
      </c>
      <c r="T87" s="5" t="str">
        <f>IF('Master List'!AA87="", "", VLOOKUP('Programmes (ENG)'!T87, 'CWM &amp; Location'!B:D, 2, FALSE))</f>
        <v/>
      </c>
      <c r="U87" s="5" t="str">
        <f>IF(T87="", "", VLOOKUP('Programmes (ENG)'!U87, 'CWM &amp; Location'!B:D, 2, FALSE))</f>
        <v/>
      </c>
      <c r="V87" s="5" t="str">
        <f>IF('Programmes (ENG)'!V87="", "", VLOOKUP('Programmes (ENG)'!V87, 'CWM &amp; Location'!B:D, 2, FALSE))</f>
        <v/>
      </c>
      <c r="W87" s="5" t="str">
        <f>IF('Programmes (ENG)'!W87="", "", IF('Programmes (ENG)'!W87="Supervisor to be confirmed", 'CWM &amp; Location'!$C$216, 'Programmes (ENG)'!W87))</f>
        <v/>
      </c>
      <c r="X87" s="5" t="str">
        <f>IF('Programmes (ENG)'!X87="Supervisor to be confirmed", "Goruchwyliwr I'w Gadarnhau", 'Programmes (ENG)'!X87)</f>
        <v>Goruchwyliwr I'w Gadarnhau</v>
      </c>
      <c r="Y87" s="3" t="str">
        <f>VLOOKUP('Programmes (ENG)'!Y87, 'CWM &amp; Location'!B:D, 2, FALSE)</f>
        <v>Safle I'w Gadarnhau</v>
      </c>
      <c r="Z87" s="3" t="str">
        <f>VLOOKUP('Programmes (ENG)'!Z87, 'CWM &amp; Location'!B:D, 2, FALSE)</f>
        <v>Safle I'w Gadarnhau</v>
      </c>
      <c r="AA87" s="3" t="str">
        <f>IF('Master List'!AK87="", VLOOKUP('Master List'!AJ87, 'CWM &amp; Location'!B:D, 2, FALSE), CONCATENATE(VLOOKUP('Master List'!AJ87, 'CWM &amp; Location'!B:D, 2, FALSE), " / ", VLOOKUP('Master List'!AK87, 'CWM &amp; Location'!B:D, 2, FALSE)))</f>
        <v>Arbenigedd I'w Gadarnhau</v>
      </c>
      <c r="AB87" s="3" t="str">
        <f>IF('Programmes (ENG)'!AB87="Supervisor to be confirmed", 'CWM &amp; Location'!$C$216, 'Programmes (ENG)'!AB87)</f>
        <v>Goruchwyliwr I'w Gadarnhau</v>
      </c>
      <c r="AC87" s="3" t="str">
        <f>VLOOKUP('Programmes (ENG)'!AC87, 'CWM &amp; Location'!B:D, 2, FALSE)</f>
        <v>Safle I'w Gadarnhau</v>
      </c>
      <c r="AD87" s="5" t="str">
        <f>VLOOKUP('Programmes (ENG)'!AD87, 'CWM &amp; Location'!B:D, 2, FALSE)</f>
        <v>Safle I'w Gadarnhau</v>
      </c>
      <c r="AE87" s="3" t="str">
        <f>IF('Master List'!AQ87="", VLOOKUP('Master List'!AP87, 'CWM &amp; Location'!B:D, 2, FALSE), CONCATENATE(VLOOKUP('Master List'!AP87, 'CWM &amp; Location'!B:D, 2, FALSE), " / ", VLOOKUP('Master List'!AQ87, 'CWM &amp; Location'!B:D, 2, FALSE)))</f>
        <v>Arbenigedd I'w Gadarnhau</v>
      </c>
      <c r="AF87" s="3" t="str">
        <f>IF('Programmes (ENG)'!AF87="Supervisor to be confirmed", 'CWM &amp; Location'!$C$216, 'Programmes (ENG)'!AF87)</f>
        <v>Goruchwyliwr I'w Gadarnhau</v>
      </c>
      <c r="AG87" s="3" t="str">
        <f>VLOOKUP('Programmes (ENG)'!AG87, 'CWM &amp; Location'!B:D, 2, FALSE)</f>
        <v>Safle I'w Gadarnhau</v>
      </c>
      <c r="AH87" s="3" t="str">
        <f>VLOOKUP('Programmes (ENG)'!AH87, 'CWM &amp; Location'!B:D, 2, FALSE)</f>
        <v>Safle I'w Gadarnhau</v>
      </c>
      <c r="AI87" s="3" t="str">
        <f>IF('Master List'!AW87="", VLOOKUP('Master List'!AV87, 'CWM &amp; Location'!B:D, 2, FALSE), CONCATENATE(VLOOKUP('Master List'!AV87, 'CWM &amp; Location'!B:D, 2, FALSE), " / ", VLOOKUP('Master List'!AW87, 'CWM &amp; Location'!B:D, 2, FALSE)))</f>
        <v>Arbenigedd I'w Gadarnhau</v>
      </c>
      <c r="AJ87" s="3" t="str">
        <f>IF('Programmes (ENG)'!AJ87="Supervisor to be confirmed", 'CWM &amp; Location'!$C$216, 'Programmes (ENG)'!AJ87)</f>
        <v>Goruchwyliwr I'w Gadarnhau</v>
      </c>
      <c r="AK87" s="5" t="str">
        <f>IF('Programmes (ENG)'!AK87="","",VLOOKUP('Programmes (ENG)'!AK87,'CWM &amp; Location'!B:D,2,FALSE))</f>
        <v/>
      </c>
      <c r="AL87" s="5" t="str">
        <f>IF('Programmes (ENG)'!AL87="", "", VLOOKUP('Programmes (ENG)'!AL87, 'CWM &amp; Location'!B:D, 2, FALSE))</f>
        <v/>
      </c>
      <c r="AM87" s="5" t="str">
        <f>IF('Programmes (ENG)'!AM87="","",VLOOKUP('Programmes (ENG)'!AM87,'CWM &amp; Location'!B:D,2,FALSE))</f>
        <v/>
      </c>
      <c r="AN87" s="5" t="str">
        <f>IF('Programmes (ENG)'!AN87="Supervisor to be confirmed", 'CWM &amp; Location'!$C$216, 'Programmes (ENG)'!AN87)</f>
        <v/>
      </c>
    </row>
    <row r="88" spans="1:40" ht="33.75" customHeight="1" x14ac:dyDescent="0.25">
      <c r="A88" s="3" t="str">
        <f>'Master List'!A88</f>
        <v>FP</v>
      </c>
      <c r="B88" s="3" t="str">
        <f>'Master List'!D88</f>
        <v>FP/7A1C/029c</v>
      </c>
      <c r="C88" s="3" t="str">
        <f>'Master List'!E88</f>
        <v>WAL/FP/029c</v>
      </c>
      <c r="D88" s="4">
        <f>'Programmes (ENG)'!D88</f>
        <v>1</v>
      </c>
      <c r="E88" s="9" t="str">
        <f>CONCATENATE("S1: ",J88,", ",N88,", ",R88,IF(V88="","",", "),IF(V88="","",V88),IF(V88="",""," ("),IF(V88="","",'Master List'!B88),IF(V88="","",")")," | S2: ",AA88,", ",AE88,", ",AI88,IF(AM88="","",", "),IF(AM88="","",AM88),IF(AM88="",""," ("),IF(AM88="","",'Master List'!C88),IF(AM88="","",")"))</f>
        <v>S1: Llawdriniaeth Gyffredinol, Pediatreg / Meddygaeth Newyddenedigol, Meddygaeth Gyffredinol (Mewnol) / Cardioleg | S2: Arbenigedd I'w Gadarnhau, Arbenigedd I'w Gadarnhau, Arbenigedd I'w Gadarnhau</v>
      </c>
      <c r="F88" s="5" t="str">
        <f>VLOOKUP('Programmes (ENG)'!F88, 'CWM &amp; Location'!B:D, 2, FALSE)</f>
        <v>Bwrdd Iechyd Prifysgol Betsi Cadwaladr</v>
      </c>
      <c r="G88" s="5" t="str">
        <f>IF('Programmes (ENG)'!G88="Supervisor to be confirmed", "Goruchwyliwr I'w Gadarnhau", 'Programmes (ENG)'!G88)</f>
        <v xml:space="preserve">Mr Chris Chatzidimitriou </v>
      </c>
      <c r="H88" s="3" t="str">
        <f>VLOOKUP('Programmes (ENG)'!H88, 'CWM &amp; Location'!B:D, 2, FALSE)</f>
        <v>Ysbyty Glan Clwyd</v>
      </c>
      <c r="I88" s="3" t="str">
        <f>VLOOKUP('Programmes (ENG)'!I88, 'CWM &amp; Location'!B:D, 2, FALSE)</f>
        <v>Y Rhyl</v>
      </c>
      <c r="J88" s="3" t="str">
        <f>IF('Master List'!K88="", VLOOKUP('Master List'!J88, 'CWM &amp; Location'!B:D, 2, FALSE), CONCATENATE(VLOOKUP('Master List'!J88, 'CWM &amp; Location'!B:D, 2, FALSE), " / ", VLOOKUP('Master List'!K88, 'CWM &amp; Location'!B:D, 2, FALSE)))</f>
        <v>Llawdriniaeth Gyffredinol</v>
      </c>
      <c r="K88" s="3" t="str">
        <f>IF('Programmes (ENG)'!K88="Supervisor to be confirmed", "Goruchwyliwr I'w Gadarnhau", 'Programmes (ENG)'!K88)</f>
        <v xml:space="preserve">Mr Chris Chatzidimitriou </v>
      </c>
      <c r="L88" s="3" t="str">
        <f>VLOOKUP('Programmes (ENG)'!L88, 'CWM &amp; Location'!B:D, 2, FALSE)</f>
        <v>Ysbyty Glan Clwyd</v>
      </c>
      <c r="M88" s="3" t="str">
        <f>VLOOKUP('Programmes (ENG)'!M88, 'CWM &amp; Location'!B:D, 2, FALSE)</f>
        <v>Y Rhyl</v>
      </c>
      <c r="N88" s="3" t="str">
        <f>IF('Master List'!Q88="", VLOOKUP('Master List'!P88, 'CWM &amp; Location'!B:D, 2, FALSE), CONCATENATE(VLOOKUP('Master List'!P88, 'CWM &amp; Location'!B:D, 2, FALSE), " / ", VLOOKUP('Master List'!Q88, 'CWM &amp; Location'!B:D, 2, FALSE)))</f>
        <v>Pediatreg / Meddygaeth Newyddenedigol</v>
      </c>
      <c r="O88" s="3" t="str">
        <f>IF('Programmes (ENG)'!O88="Supervisor to be confirmed", "Goruchwyliwr I'w Gadarnhau", 'Programmes (ENG)'!O88)</f>
        <v xml:space="preserve">Dr Aradhana Ingley </v>
      </c>
      <c r="P88" s="3" t="str">
        <f>VLOOKUP('Programmes (ENG)'!P88, 'CWM &amp; Location'!B:D, 2, FALSE)</f>
        <v>Ysbyty Glan Clwyd</v>
      </c>
      <c r="Q88" s="3" t="str">
        <f>VLOOKUP('Programmes (ENG)'!Q88, 'CWM &amp; Location'!B:D, 2, FALSE)</f>
        <v>Y Rhyl</v>
      </c>
      <c r="R88" s="3" t="str">
        <f>IF('Master List'!W88="", VLOOKUP('Master List'!V88, 'CWM &amp; Location'!B:D, 2, FALSE), CONCATENATE(VLOOKUP('Master List'!V88, 'CWM &amp; Location'!B:D, 2, FALSE), " / ", VLOOKUP('Master List'!W88, 'CWM &amp; Location'!B:D, 2, FALSE)))</f>
        <v>Meddygaeth Gyffredinol (Mewnol) / Cardioleg</v>
      </c>
      <c r="S88" s="3" t="str">
        <f>IF('Programmes (ENG)'!S88="Supervisor to be confirmed", "Goruchwyliwr I'w Gadarnhau", 'Programmes (ENG)'!S88)</f>
        <v xml:space="preserve">Dr Wisam Khider </v>
      </c>
      <c r="T88" s="5" t="str">
        <f>IF('Master List'!AA88="", "", VLOOKUP('Programmes (ENG)'!T88, 'CWM &amp; Location'!B:D, 2, FALSE))</f>
        <v/>
      </c>
      <c r="U88" s="5" t="str">
        <f>IF(T88="", "", VLOOKUP('Programmes (ENG)'!U88, 'CWM &amp; Location'!B:D, 2, FALSE))</f>
        <v/>
      </c>
      <c r="V88" s="5" t="str">
        <f>IF('Programmes (ENG)'!V88="", "", VLOOKUP('Programmes (ENG)'!V88, 'CWM &amp; Location'!B:D, 2, FALSE))</f>
        <v/>
      </c>
      <c r="W88" s="5" t="str">
        <f>IF('Programmes (ENG)'!W88="", "", IF('Programmes (ENG)'!W88="Supervisor to be confirmed", 'CWM &amp; Location'!$C$216, 'Programmes (ENG)'!W88))</f>
        <v/>
      </c>
      <c r="X88" s="5" t="str">
        <f>IF('Programmes (ENG)'!X88="Supervisor to be confirmed", "Goruchwyliwr I'w Gadarnhau", 'Programmes (ENG)'!X88)</f>
        <v>Goruchwyliwr I'w Gadarnhau</v>
      </c>
      <c r="Y88" s="3" t="str">
        <f>VLOOKUP('Programmes (ENG)'!Y88, 'CWM &amp; Location'!B:D, 2, FALSE)</f>
        <v>Safle I'w Gadarnhau</v>
      </c>
      <c r="Z88" s="3" t="str">
        <f>VLOOKUP('Programmes (ENG)'!Z88, 'CWM &amp; Location'!B:D, 2, FALSE)</f>
        <v>Safle I'w Gadarnhau</v>
      </c>
      <c r="AA88" s="3" t="str">
        <f>IF('Master List'!AK88="", VLOOKUP('Master List'!AJ88, 'CWM &amp; Location'!B:D, 2, FALSE), CONCATENATE(VLOOKUP('Master List'!AJ88, 'CWM &amp; Location'!B:D, 2, FALSE), " / ", VLOOKUP('Master List'!AK88, 'CWM &amp; Location'!B:D, 2, FALSE)))</f>
        <v>Arbenigedd I'w Gadarnhau</v>
      </c>
      <c r="AB88" s="3" t="str">
        <f>IF('Programmes (ENG)'!AB88="Supervisor to be confirmed", 'CWM &amp; Location'!$C$216, 'Programmes (ENG)'!AB88)</f>
        <v>Goruchwyliwr I'w Gadarnhau</v>
      </c>
      <c r="AC88" s="3" t="str">
        <f>VLOOKUP('Programmes (ENG)'!AC88, 'CWM &amp; Location'!B:D, 2, FALSE)</f>
        <v>Safle I'w Gadarnhau</v>
      </c>
      <c r="AD88" s="5" t="str">
        <f>VLOOKUP('Programmes (ENG)'!AD88, 'CWM &amp; Location'!B:D, 2, FALSE)</f>
        <v>Safle I'w Gadarnhau</v>
      </c>
      <c r="AE88" s="3" t="str">
        <f>IF('Master List'!AQ88="", VLOOKUP('Master List'!AP88, 'CWM &amp; Location'!B:D, 2, FALSE), CONCATENATE(VLOOKUP('Master List'!AP88, 'CWM &amp; Location'!B:D, 2, FALSE), " / ", VLOOKUP('Master List'!AQ88, 'CWM &amp; Location'!B:D, 2, FALSE)))</f>
        <v>Arbenigedd I'w Gadarnhau</v>
      </c>
      <c r="AF88" s="3" t="str">
        <f>IF('Programmes (ENG)'!AF88="Supervisor to be confirmed", 'CWM &amp; Location'!$C$216, 'Programmes (ENG)'!AF88)</f>
        <v>Goruchwyliwr I'w Gadarnhau</v>
      </c>
      <c r="AG88" s="3" t="str">
        <f>VLOOKUP('Programmes (ENG)'!AG88, 'CWM &amp; Location'!B:D, 2, FALSE)</f>
        <v>Safle I'w Gadarnhau</v>
      </c>
      <c r="AH88" s="3" t="str">
        <f>VLOOKUP('Programmes (ENG)'!AH88, 'CWM &amp; Location'!B:D, 2, FALSE)</f>
        <v>Safle I'w Gadarnhau</v>
      </c>
      <c r="AI88" s="3" t="str">
        <f>IF('Master List'!AW88="", VLOOKUP('Master List'!AV88, 'CWM &amp; Location'!B:D, 2, FALSE), CONCATENATE(VLOOKUP('Master List'!AV88, 'CWM &amp; Location'!B:D, 2, FALSE), " / ", VLOOKUP('Master List'!AW88, 'CWM &amp; Location'!B:D, 2, FALSE)))</f>
        <v>Arbenigedd I'w Gadarnhau</v>
      </c>
      <c r="AJ88" s="3" t="str">
        <f>IF('Programmes (ENG)'!AJ88="Supervisor to be confirmed", 'CWM &amp; Location'!$C$216, 'Programmes (ENG)'!AJ88)</f>
        <v>Goruchwyliwr I'w Gadarnhau</v>
      </c>
      <c r="AK88" s="5" t="str">
        <f>IF('Programmes (ENG)'!AK88="","",VLOOKUP('Programmes (ENG)'!AK88,'CWM &amp; Location'!B:D,2,FALSE))</f>
        <v/>
      </c>
      <c r="AL88" s="5" t="str">
        <f>IF('Programmes (ENG)'!AL88="", "", VLOOKUP('Programmes (ENG)'!AL88, 'CWM &amp; Location'!B:D, 2, FALSE))</f>
        <v/>
      </c>
      <c r="AM88" s="5" t="str">
        <f>IF('Programmes (ENG)'!AM88="","",VLOOKUP('Programmes (ENG)'!AM88,'CWM &amp; Location'!B:D,2,FALSE))</f>
        <v/>
      </c>
      <c r="AN88" s="5" t="str">
        <f>IF('Programmes (ENG)'!AN88="Supervisor to be confirmed", 'CWM &amp; Location'!$C$216, 'Programmes (ENG)'!AN88)</f>
        <v/>
      </c>
    </row>
    <row r="89" spans="1:40" ht="33.75" customHeight="1" x14ac:dyDescent="0.25">
      <c r="A89" s="3" t="str">
        <f>'Master List'!A89</f>
        <v>FP</v>
      </c>
      <c r="B89" s="3" t="str">
        <f>'Master List'!D89</f>
        <v>FP/7A1C/030a</v>
      </c>
      <c r="C89" s="3" t="str">
        <f>'Master List'!E89</f>
        <v>WAL/FP/030a</v>
      </c>
      <c r="D89" s="4">
        <f>'Programmes (ENG)'!D89</f>
        <v>1</v>
      </c>
      <c r="E89" s="9" t="str">
        <f>CONCATENATE("S1: ",J89,", ",N89,", ",R89,IF(V89="","",", "),IF(V89="","",V89),IF(V89="",""," ("),IF(V89="","",'Master List'!B89),IF(V89="","",")")," | S2: ",AA89,", ",AE89,", ",AI89,IF(AM89="","",", "),IF(AM89="","",AM89),IF(AM89="",""," ("),IF(AM89="","",'Master List'!C89),IF(AM89="","",")"))</f>
        <v>S1: Meddygaeth Gyffredinol (Mewnol) / Gastroenteroleg, Llawdriniaeth Gyffredinol / Llawdriniaeth y Colon a'r Rhefr, Pediatreg / Meddygaeth Newyddenedigol | S2: Arbenigedd I'w Gadarnhau, Arbenigedd I'w Gadarnhau, Arbenigedd I'w Gadarnhau</v>
      </c>
      <c r="F89" s="5" t="str">
        <f>VLOOKUP('Programmes (ENG)'!F89, 'CWM &amp; Location'!B:D, 2, FALSE)</f>
        <v>Bwrdd Iechyd Prifysgol Betsi Cadwaladr</v>
      </c>
      <c r="G89" s="5" t="str">
        <f>IF('Programmes (ENG)'!G89="Supervisor to be confirmed", "Goruchwyliwr I'w Gadarnhau", 'Programmes (ENG)'!G89)</f>
        <v xml:space="preserve">Dr Aram Baghomian </v>
      </c>
      <c r="H89" s="3" t="str">
        <f>VLOOKUP('Programmes (ENG)'!H89, 'CWM &amp; Location'!B:D, 2, FALSE)</f>
        <v>Ysbyty Glan Clwyd</v>
      </c>
      <c r="I89" s="3" t="str">
        <f>VLOOKUP('Programmes (ENG)'!I89, 'CWM &amp; Location'!B:D, 2, FALSE)</f>
        <v>Y Rhyl</v>
      </c>
      <c r="J89" s="3" t="str">
        <f>IF('Master List'!K89="", VLOOKUP('Master List'!J89, 'CWM &amp; Location'!B:D, 2, FALSE), CONCATENATE(VLOOKUP('Master List'!J89, 'CWM &amp; Location'!B:D, 2, FALSE), " / ", VLOOKUP('Master List'!K89, 'CWM &amp; Location'!B:D, 2, FALSE)))</f>
        <v>Meddygaeth Gyffredinol (Mewnol) / Gastroenteroleg</v>
      </c>
      <c r="K89" s="3" t="str">
        <f>IF('Programmes (ENG)'!K89="Supervisor to be confirmed", "Goruchwyliwr I'w Gadarnhau", 'Programmes (ENG)'!K89)</f>
        <v xml:space="preserve">Dr Aram Baghomian </v>
      </c>
      <c r="L89" s="3" t="str">
        <f>VLOOKUP('Programmes (ENG)'!L89, 'CWM &amp; Location'!B:D, 2, FALSE)</f>
        <v>Ysbyty Glan Clwyd</v>
      </c>
      <c r="M89" s="3" t="str">
        <f>VLOOKUP('Programmes (ENG)'!M89, 'CWM &amp; Location'!B:D, 2, FALSE)</f>
        <v>Y Rhyl</v>
      </c>
      <c r="N89" s="3" t="str">
        <f>IF('Master List'!Q89="", VLOOKUP('Master List'!P89, 'CWM &amp; Location'!B:D, 2, FALSE), CONCATENATE(VLOOKUP('Master List'!P89, 'CWM &amp; Location'!B:D, 2, FALSE), " / ", VLOOKUP('Master List'!Q89, 'CWM &amp; Location'!B:D, 2, FALSE)))</f>
        <v>Llawdriniaeth Gyffredinol / Llawdriniaeth y Colon a'r Rhefr</v>
      </c>
      <c r="O89" s="3" t="str">
        <f>IF('Programmes (ENG)'!O89="Supervisor to be confirmed", "Goruchwyliwr I'w Gadarnhau", 'Programmes (ENG)'!O89)</f>
        <v>Mr Andrew Maw</v>
      </c>
      <c r="P89" s="3" t="str">
        <f>VLOOKUP('Programmes (ENG)'!P89, 'CWM &amp; Location'!B:D, 2, FALSE)</f>
        <v>Ysbyty Glan Clwyd</v>
      </c>
      <c r="Q89" s="3" t="str">
        <f>VLOOKUP('Programmes (ENG)'!Q89, 'CWM &amp; Location'!B:D, 2, FALSE)</f>
        <v>Y Rhyl</v>
      </c>
      <c r="R89" s="3" t="str">
        <f>IF('Master List'!W89="", VLOOKUP('Master List'!V89, 'CWM &amp; Location'!B:D, 2, FALSE), CONCATENATE(VLOOKUP('Master List'!V89, 'CWM &amp; Location'!B:D, 2, FALSE), " / ", VLOOKUP('Master List'!W89, 'CWM &amp; Location'!B:D, 2, FALSE)))</f>
        <v>Pediatreg / Meddygaeth Newyddenedigol</v>
      </c>
      <c r="S89" s="3" t="str">
        <f>IF('Programmes (ENG)'!S89="Supervisor to be confirmed", "Goruchwyliwr I'w Gadarnhau", 'Programmes (ENG)'!S89)</f>
        <v xml:space="preserve">Dr Matthew Sandman </v>
      </c>
      <c r="T89" s="5" t="str">
        <f>IF('Master List'!AA89="", "", VLOOKUP('Programmes (ENG)'!T89, 'CWM &amp; Location'!B:D, 2, FALSE))</f>
        <v/>
      </c>
      <c r="U89" s="5" t="str">
        <f>IF(T89="", "", VLOOKUP('Programmes (ENG)'!U89, 'CWM &amp; Location'!B:D, 2, FALSE))</f>
        <v/>
      </c>
      <c r="V89" s="5" t="str">
        <f>IF('Programmes (ENG)'!V89="", "", VLOOKUP('Programmes (ENG)'!V89, 'CWM &amp; Location'!B:D, 2, FALSE))</f>
        <v/>
      </c>
      <c r="W89" s="5" t="str">
        <f>IF('Programmes (ENG)'!W89="", "", IF('Programmes (ENG)'!W89="Supervisor to be confirmed", 'CWM &amp; Location'!$C$216, 'Programmes (ENG)'!W89))</f>
        <v/>
      </c>
      <c r="X89" s="5" t="str">
        <f>IF('Programmes (ENG)'!X89="Supervisor to be confirmed", "Goruchwyliwr I'w Gadarnhau", 'Programmes (ENG)'!X89)</f>
        <v>Goruchwyliwr I'w Gadarnhau</v>
      </c>
      <c r="Y89" s="3" t="str">
        <f>VLOOKUP('Programmes (ENG)'!Y89, 'CWM &amp; Location'!B:D, 2, FALSE)</f>
        <v>Safle I'w Gadarnhau</v>
      </c>
      <c r="Z89" s="3" t="str">
        <f>VLOOKUP('Programmes (ENG)'!Z89, 'CWM &amp; Location'!B:D, 2, FALSE)</f>
        <v>Safle I'w Gadarnhau</v>
      </c>
      <c r="AA89" s="3" t="str">
        <f>IF('Master List'!AK89="", VLOOKUP('Master List'!AJ89, 'CWM &amp; Location'!B:D, 2, FALSE), CONCATENATE(VLOOKUP('Master List'!AJ89, 'CWM &amp; Location'!B:D, 2, FALSE), " / ", VLOOKUP('Master List'!AK89, 'CWM &amp; Location'!B:D, 2, FALSE)))</f>
        <v>Arbenigedd I'w Gadarnhau</v>
      </c>
      <c r="AB89" s="3" t="str">
        <f>IF('Programmes (ENG)'!AB89="Supervisor to be confirmed", 'CWM &amp; Location'!$C$216, 'Programmes (ENG)'!AB89)</f>
        <v>Goruchwyliwr I'w Gadarnhau</v>
      </c>
      <c r="AC89" s="3" t="str">
        <f>VLOOKUP('Programmes (ENG)'!AC89, 'CWM &amp; Location'!B:D, 2, FALSE)</f>
        <v>Safle I'w Gadarnhau</v>
      </c>
      <c r="AD89" s="5" t="str">
        <f>VLOOKUP('Programmes (ENG)'!AD89, 'CWM &amp; Location'!B:D, 2, FALSE)</f>
        <v>Safle I'w Gadarnhau</v>
      </c>
      <c r="AE89" s="3" t="str">
        <f>IF('Master List'!AQ89="", VLOOKUP('Master List'!AP89, 'CWM &amp; Location'!B:D, 2, FALSE), CONCATENATE(VLOOKUP('Master List'!AP89, 'CWM &amp; Location'!B:D, 2, FALSE), " / ", VLOOKUP('Master List'!AQ89, 'CWM &amp; Location'!B:D, 2, FALSE)))</f>
        <v>Arbenigedd I'w Gadarnhau</v>
      </c>
      <c r="AF89" s="3" t="str">
        <f>IF('Programmes (ENG)'!AF89="Supervisor to be confirmed", 'CWM &amp; Location'!$C$216, 'Programmes (ENG)'!AF89)</f>
        <v>Goruchwyliwr I'w Gadarnhau</v>
      </c>
      <c r="AG89" s="3" t="str">
        <f>VLOOKUP('Programmes (ENG)'!AG89, 'CWM &amp; Location'!B:D, 2, FALSE)</f>
        <v>Safle I'w Gadarnhau</v>
      </c>
      <c r="AH89" s="3" t="str">
        <f>VLOOKUP('Programmes (ENG)'!AH89, 'CWM &amp; Location'!B:D, 2, FALSE)</f>
        <v>Safle I'w Gadarnhau</v>
      </c>
      <c r="AI89" s="3" t="str">
        <f>IF('Master List'!AW89="", VLOOKUP('Master List'!AV89, 'CWM &amp; Location'!B:D, 2, FALSE), CONCATENATE(VLOOKUP('Master List'!AV89, 'CWM &amp; Location'!B:D, 2, FALSE), " / ", VLOOKUP('Master List'!AW89, 'CWM &amp; Location'!B:D, 2, FALSE)))</f>
        <v>Arbenigedd I'w Gadarnhau</v>
      </c>
      <c r="AJ89" s="3" t="str">
        <f>IF('Programmes (ENG)'!AJ89="Supervisor to be confirmed", 'CWM &amp; Location'!$C$216, 'Programmes (ENG)'!AJ89)</f>
        <v>Goruchwyliwr I'w Gadarnhau</v>
      </c>
      <c r="AK89" s="5" t="str">
        <f>IF('Programmes (ENG)'!AK89="","",VLOOKUP('Programmes (ENG)'!AK89,'CWM &amp; Location'!B:D,2,FALSE))</f>
        <v/>
      </c>
      <c r="AL89" s="5" t="str">
        <f>IF('Programmes (ENG)'!AL89="", "", VLOOKUP('Programmes (ENG)'!AL89, 'CWM &amp; Location'!B:D, 2, FALSE))</f>
        <v/>
      </c>
      <c r="AM89" s="5" t="str">
        <f>IF('Programmes (ENG)'!AM89="","",VLOOKUP('Programmes (ENG)'!AM89,'CWM &amp; Location'!B:D,2,FALSE))</f>
        <v/>
      </c>
      <c r="AN89" s="5" t="str">
        <f>IF('Programmes (ENG)'!AN89="Supervisor to be confirmed", 'CWM &amp; Location'!$C$216, 'Programmes (ENG)'!AN89)</f>
        <v/>
      </c>
    </row>
    <row r="90" spans="1:40" ht="33.75" customHeight="1" x14ac:dyDescent="0.25">
      <c r="A90" s="3" t="str">
        <f>'Master List'!A90</f>
        <v>FP</v>
      </c>
      <c r="B90" s="3" t="str">
        <f>'Master List'!D90</f>
        <v>FP/7A1C/030b</v>
      </c>
      <c r="C90" s="3" t="str">
        <f>'Master List'!E90</f>
        <v>WAL/FP/030b</v>
      </c>
      <c r="D90" s="4">
        <f>'Programmes (ENG)'!D90</f>
        <v>1</v>
      </c>
      <c r="E90" s="9" t="str">
        <f>CONCATENATE("S1: ",J90,", ",N90,", ",R90,IF(V90="","",", "),IF(V90="","",V90),IF(V90="",""," ("),IF(V90="","",'Master List'!B90),IF(V90="","",")")," | S2: ",AA90,", ",AE90,", ",AI90,IF(AM90="","",", "),IF(AM90="","",AM90),IF(AM90="",""," ("),IF(AM90="","",'Master List'!C90),IF(AM90="","",")"))</f>
        <v>S1: Pediatreg / Meddygaeth Newyddenedigol, Meddygaeth Gyffredinol (Mewnol) / Gastroenteroleg, Llawdriniaeth Gyffredinol / Llawdriniaeth y Colon a'r Rhefr | S2: Arbenigedd I'w Gadarnhau, Arbenigedd I'w Gadarnhau, Arbenigedd I'w Gadarnhau</v>
      </c>
      <c r="F90" s="5" t="str">
        <f>VLOOKUP('Programmes (ENG)'!F90, 'CWM &amp; Location'!B:D, 2, FALSE)</f>
        <v>Bwrdd Iechyd Prifysgol Betsi Cadwaladr</v>
      </c>
      <c r="G90" s="5" t="str">
        <f>IF('Programmes (ENG)'!G90="Supervisor to be confirmed", "Goruchwyliwr I'w Gadarnhau", 'Programmes (ENG)'!G90)</f>
        <v xml:space="preserve">Dr Matthew Sandman </v>
      </c>
      <c r="H90" s="3" t="str">
        <f>VLOOKUP('Programmes (ENG)'!H90, 'CWM &amp; Location'!B:D, 2, FALSE)</f>
        <v>Ysbyty Glan Clwyd</v>
      </c>
      <c r="I90" s="3" t="str">
        <f>VLOOKUP('Programmes (ENG)'!I90, 'CWM &amp; Location'!B:D, 2, FALSE)</f>
        <v>Y Rhyl</v>
      </c>
      <c r="J90" s="3" t="str">
        <f>IF('Master List'!K90="", VLOOKUP('Master List'!J90, 'CWM &amp; Location'!B:D, 2, FALSE), CONCATENATE(VLOOKUP('Master List'!J90, 'CWM &amp; Location'!B:D, 2, FALSE), " / ", VLOOKUP('Master List'!K90, 'CWM &amp; Location'!B:D, 2, FALSE)))</f>
        <v>Pediatreg / Meddygaeth Newyddenedigol</v>
      </c>
      <c r="K90" s="3" t="str">
        <f>IF('Programmes (ENG)'!K90="Supervisor to be confirmed", "Goruchwyliwr I'w Gadarnhau", 'Programmes (ENG)'!K90)</f>
        <v xml:space="preserve">Dr Matthew Sandman </v>
      </c>
      <c r="L90" s="3" t="str">
        <f>VLOOKUP('Programmes (ENG)'!L90, 'CWM &amp; Location'!B:D, 2, FALSE)</f>
        <v>Ysbyty Glan Clwyd</v>
      </c>
      <c r="M90" s="3" t="str">
        <f>VLOOKUP('Programmes (ENG)'!M90, 'CWM &amp; Location'!B:D, 2, FALSE)</f>
        <v>Y Rhyl</v>
      </c>
      <c r="N90" s="3" t="str">
        <f>IF('Master List'!Q90="", VLOOKUP('Master List'!P90, 'CWM &amp; Location'!B:D, 2, FALSE), CONCATENATE(VLOOKUP('Master List'!P90, 'CWM &amp; Location'!B:D, 2, FALSE), " / ", VLOOKUP('Master List'!Q90, 'CWM &amp; Location'!B:D, 2, FALSE)))</f>
        <v>Meddygaeth Gyffredinol (Mewnol) / Gastroenteroleg</v>
      </c>
      <c r="O90" s="3" t="str">
        <f>IF('Programmes (ENG)'!O90="Supervisor to be confirmed", "Goruchwyliwr I'w Gadarnhau", 'Programmes (ENG)'!O90)</f>
        <v xml:space="preserve">Dr Aram Baghomian </v>
      </c>
      <c r="P90" s="3" t="str">
        <f>VLOOKUP('Programmes (ENG)'!P90, 'CWM &amp; Location'!B:D, 2, FALSE)</f>
        <v>Ysbyty Glan Clwyd</v>
      </c>
      <c r="Q90" s="3" t="str">
        <f>VLOOKUP('Programmes (ENG)'!Q90, 'CWM &amp; Location'!B:D, 2, FALSE)</f>
        <v>Y Rhyl</v>
      </c>
      <c r="R90" s="3" t="str">
        <f>IF('Master List'!W90="", VLOOKUP('Master List'!V90, 'CWM &amp; Location'!B:D, 2, FALSE), CONCATENATE(VLOOKUP('Master List'!V90, 'CWM &amp; Location'!B:D, 2, FALSE), " / ", VLOOKUP('Master List'!W90, 'CWM &amp; Location'!B:D, 2, FALSE)))</f>
        <v>Llawdriniaeth Gyffredinol / Llawdriniaeth y Colon a'r Rhefr</v>
      </c>
      <c r="S90" s="3" t="str">
        <f>IF('Programmes (ENG)'!S90="Supervisor to be confirmed", "Goruchwyliwr I'w Gadarnhau", 'Programmes (ENG)'!S90)</f>
        <v>Mr Andrew Maw</v>
      </c>
      <c r="T90" s="5" t="str">
        <f>IF('Master List'!AA90="", "", VLOOKUP('Programmes (ENG)'!T90, 'CWM &amp; Location'!B:D, 2, FALSE))</f>
        <v/>
      </c>
      <c r="U90" s="5" t="str">
        <f>IF(T90="", "", VLOOKUP('Programmes (ENG)'!U90, 'CWM &amp; Location'!B:D, 2, FALSE))</f>
        <v/>
      </c>
      <c r="V90" s="5" t="str">
        <f>IF('Programmes (ENG)'!V90="", "", VLOOKUP('Programmes (ENG)'!V90, 'CWM &amp; Location'!B:D, 2, FALSE))</f>
        <v/>
      </c>
      <c r="W90" s="5" t="str">
        <f>IF('Programmes (ENG)'!W90="", "", IF('Programmes (ENG)'!W90="Supervisor to be confirmed", 'CWM &amp; Location'!$C$216, 'Programmes (ENG)'!W90))</f>
        <v/>
      </c>
      <c r="X90" s="5" t="str">
        <f>IF('Programmes (ENG)'!X90="Supervisor to be confirmed", "Goruchwyliwr I'w Gadarnhau", 'Programmes (ENG)'!X90)</f>
        <v>Goruchwyliwr I'w Gadarnhau</v>
      </c>
      <c r="Y90" s="3" t="str">
        <f>VLOOKUP('Programmes (ENG)'!Y90, 'CWM &amp; Location'!B:D, 2, FALSE)</f>
        <v>Safle I'w Gadarnhau</v>
      </c>
      <c r="Z90" s="3" t="str">
        <f>VLOOKUP('Programmes (ENG)'!Z90, 'CWM &amp; Location'!B:D, 2, FALSE)</f>
        <v>Safle I'w Gadarnhau</v>
      </c>
      <c r="AA90" s="3" t="str">
        <f>IF('Master List'!AK90="", VLOOKUP('Master List'!AJ90, 'CWM &amp; Location'!B:D, 2, FALSE), CONCATENATE(VLOOKUP('Master List'!AJ90, 'CWM &amp; Location'!B:D, 2, FALSE), " / ", VLOOKUP('Master List'!AK90, 'CWM &amp; Location'!B:D, 2, FALSE)))</f>
        <v>Arbenigedd I'w Gadarnhau</v>
      </c>
      <c r="AB90" s="3" t="str">
        <f>IF('Programmes (ENG)'!AB90="Supervisor to be confirmed", 'CWM &amp; Location'!$C$216, 'Programmes (ENG)'!AB90)</f>
        <v>Goruchwyliwr I'w Gadarnhau</v>
      </c>
      <c r="AC90" s="3" t="str">
        <f>VLOOKUP('Programmes (ENG)'!AC90, 'CWM &amp; Location'!B:D, 2, FALSE)</f>
        <v>Safle I'w Gadarnhau</v>
      </c>
      <c r="AD90" s="5" t="str">
        <f>VLOOKUP('Programmes (ENG)'!AD90, 'CWM &amp; Location'!B:D, 2, FALSE)</f>
        <v>Safle I'w Gadarnhau</v>
      </c>
      <c r="AE90" s="3" t="str">
        <f>IF('Master List'!AQ90="", VLOOKUP('Master List'!AP90, 'CWM &amp; Location'!B:D, 2, FALSE), CONCATENATE(VLOOKUP('Master List'!AP90, 'CWM &amp; Location'!B:D, 2, FALSE), " / ", VLOOKUP('Master List'!AQ90, 'CWM &amp; Location'!B:D, 2, FALSE)))</f>
        <v>Arbenigedd I'w Gadarnhau</v>
      </c>
      <c r="AF90" s="3" t="str">
        <f>IF('Programmes (ENG)'!AF90="Supervisor to be confirmed", 'CWM &amp; Location'!$C$216, 'Programmes (ENG)'!AF90)</f>
        <v>Goruchwyliwr I'w Gadarnhau</v>
      </c>
      <c r="AG90" s="3" t="str">
        <f>VLOOKUP('Programmes (ENG)'!AG90, 'CWM &amp; Location'!B:D, 2, FALSE)</f>
        <v>Safle I'w Gadarnhau</v>
      </c>
      <c r="AH90" s="3" t="str">
        <f>VLOOKUP('Programmes (ENG)'!AH90, 'CWM &amp; Location'!B:D, 2, FALSE)</f>
        <v>Safle I'w Gadarnhau</v>
      </c>
      <c r="AI90" s="3" t="str">
        <f>IF('Master List'!AW90="", VLOOKUP('Master List'!AV90, 'CWM &amp; Location'!B:D, 2, FALSE), CONCATENATE(VLOOKUP('Master List'!AV90, 'CWM &amp; Location'!B:D, 2, FALSE), " / ", VLOOKUP('Master List'!AW90, 'CWM &amp; Location'!B:D, 2, FALSE)))</f>
        <v>Arbenigedd I'w Gadarnhau</v>
      </c>
      <c r="AJ90" s="3" t="str">
        <f>IF('Programmes (ENG)'!AJ90="Supervisor to be confirmed", 'CWM &amp; Location'!$C$216, 'Programmes (ENG)'!AJ90)</f>
        <v>Goruchwyliwr I'w Gadarnhau</v>
      </c>
      <c r="AK90" s="5" t="str">
        <f>IF('Programmes (ENG)'!AK90="","",VLOOKUP('Programmes (ENG)'!AK90,'CWM &amp; Location'!B:D,2,FALSE))</f>
        <v/>
      </c>
      <c r="AL90" s="5" t="str">
        <f>IF('Programmes (ENG)'!AL90="", "", VLOOKUP('Programmes (ENG)'!AL90, 'CWM &amp; Location'!B:D, 2, FALSE))</f>
        <v/>
      </c>
      <c r="AM90" s="5" t="str">
        <f>IF('Programmes (ENG)'!AM90="","",VLOOKUP('Programmes (ENG)'!AM90,'CWM &amp; Location'!B:D,2,FALSE))</f>
        <v/>
      </c>
      <c r="AN90" s="5" t="str">
        <f>IF('Programmes (ENG)'!AN90="Supervisor to be confirmed", 'CWM &amp; Location'!$C$216, 'Programmes (ENG)'!AN90)</f>
        <v/>
      </c>
    </row>
    <row r="91" spans="1:40" ht="33.75" customHeight="1" x14ac:dyDescent="0.25">
      <c r="A91" s="3" t="str">
        <f>'Master List'!A91</f>
        <v>FP</v>
      </c>
      <c r="B91" s="3" t="str">
        <f>'Master List'!D91</f>
        <v>FP/7A1C/030c</v>
      </c>
      <c r="C91" s="3" t="str">
        <f>'Master List'!E91</f>
        <v>WAL/FP/030c</v>
      </c>
      <c r="D91" s="4">
        <f>'Programmes (ENG)'!D91</f>
        <v>1</v>
      </c>
      <c r="E91" s="9" t="str">
        <f>CONCATENATE("S1: ",J91,", ",N91,", ",R91,IF(V91="","",", "),IF(V91="","",V91),IF(V91="",""," ("),IF(V91="","",'Master List'!B91),IF(V91="","",")")," | S2: ",AA91,", ",AE91,", ",AI91,IF(AM91="","",", "),IF(AM91="","",AM91),IF(AM91="",""," ("),IF(AM91="","",'Master List'!C91),IF(AM91="","",")"))</f>
        <v>S1: Llawdriniaeth Gyffredinol / Llawdriniaeth y Colon a'r Rhefr, Pediatreg / Meddygaeth Newyddenedigol, Meddygaeth Gyffredinol (Mewnol) / Gastroenteroleg | S2: Arbenigedd I'w Gadarnhau, Arbenigedd I'w Gadarnhau, Arbenigedd I'w Gadarnhau</v>
      </c>
      <c r="F91" s="5" t="str">
        <f>VLOOKUP('Programmes (ENG)'!F91, 'CWM &amp; Location'!B:D, 2, FALSE)</f>
        <v>Bwrdd Iechyd Prifysgol Betsi Cadwaladr</v>
      </c>
      <c r="G91" s="5" t="str">
        <f>IF('Programmes (ENG)'!G91="Supervisor to be confirmed", "Goruchwyliwr I'w Gadarnhau", 'Programmes (ENG)'!G91)</f>
        <v>Mr Andrew Maw</v>
      </c>
      <c r="H91" s="3" t="str">
        <f>VLOOKUP('Programmes (ENG)'!H91, 'CWM &amp; Location'!B:D, 2, FALSE)</f>
        <v>Ysbyty Glan Clwyd</v>
      </c>
      <c r="I91" s="3" t="str">
        <f>VLOOKUP('Programmes (ENG)'!I91, 'CWM &amp; Location'!B:D, 2, FALSE)</f>
        <v>Y Rhyl</v>
      </c>
      <c r="J91" s="3" t="str">
        <f>IF('Master List'!K91="", VLOOKUP('Master List'!J91, 'CWM &amp; Location'!B:D, 2, FALSE), CONCATENATE(VLOOKUP('Master List'!J91, 'CWM &amp; Location'!B:D, 2, FALSE), " / ", VLOOKUP('Master List'!K91, 'CWM &amp; Location'!B:D, 2, FALSE)))</f>
        <v>Llawdriniaeth Gyffredinol / Llawdriniaeth y Colon a'r Rhefr</v>
      </c>
      <c r="K91" s="3" t="str">
        <f>IF('Programmes (ENG)'!K91="Supervisor to be confirmed", "Goruchwyliwr I'w Gadarnhau", 'Programmes (ENG)'!K91)</f>
        <v>Mr Andrew Maw</v>
      </c>
      <c r="L91" s="3" t="str">
        <f>VLOOKUP('Programmes (ENG)'!L91, 'CWM &amp; Location'!B:D, 2, FALSE)</f>
        <v>Ysbyty Glan Clwyd</v>
      </c>
      <c r="M91" s="3" t="str">
        <f>VLOOKUP('Programmes (ENG)'!M91, 'CWM &amp; Location'!B:D, 2, FALSE)</f>
        <v>Y Rhyl</v>
      </c>
      <c r="N91" s="3" t="str">
        <f>IF('Master List'!Q91="", VLOOKUP('Master List'!P91, 'CWM &amp; Location'!B:D, 2, FALSE), CONCATENATE(VLOOKUP('Master List'!P91, 'CWM &amp; Location'!B:D, 2, FALSE), " / ", VLOOKUP('Master List'!Q91, 'CWM &amp; Location'!B:D, 2, FALSE)))</f>
        <v>Pediatreg / Meddygaeth Newyddenedigol</v>
      </c>
      <c r="O91" s="3" t="str">
        <f>IF('Programmes (ENG)'!O91="Supervisor to be confirmed", "Goruchwyliwr I'w Gadarnhau", 'Programmes (ENG)'!O91)</f>
        <v xml:space="preserve">Dr Matthew Sandman </v>
      </c>
      <c r="P91" s="3" t="str">
        <f>VLOOKUP('Programmes (ENG)'!P91, 'CWM &amp; Location'!B:D, 2, FALSE)</f>
        <v>Ysbyty Glan Clwyd</v>
      </c>
      <c r="Q91" s="3" t="str">
        <f>VLOOKUP('Programmes (ENG)'!Q91, 'CWM &amp; Location'!B:D, 2, FALSE)</f>
        <v>Y Rhyl</v>
      </c>
      <c r="R91" s="3" t="str">
        <f>IF('Master List'!W91="", VLOOKUP('Master List'!V91, 'CWM &amp; Location'!B:D, 2, FALSE), CONCATENATE(VLOOKUP('Master List'!V91, 'CWM &amp; Location'!B:D, 2, FALSE), " / ", VLOOKUP('Master List'!W91, 'CWM &amp; Location'!B:D, 2, FALSE)))</f>
        <v>Meddygaeth Gyffredinol (Mewnol) / Gastroenteroleg</v>
      </c>
      <c r="S91" s="3" t="str">
        <f>IF('Programmes (ENG)'!S91="Supervisor to be confirmed", "Goruchwyliwr I'w Gadarnhau", 'Programmes (ENG)'!S91)</f>
        <v xml:space="preserve">Dr Aram Baghomian </v>
      </c>
      <c r="T91" s="5" t="str">
        <f>IF('Master List'!AA91="", "", VLOOKUP('Programmes (ENG)'!T91, 'CWM &amp; Location'!B:D, 2, FALSE))</f>
        <v/>
      </c>
      <c r="U91" s="5" t="str">
        <f>IF(T91="", "", VLOOKUP('Programmes (ENG)'!U91, 'CWM &amp; Location'!B:D, 2, FALSE))</f>
        <v/>
      </c>
      <c r="V91" s="5" t="str">
        <f>IF('Programmes (ENG)'!V91="", "", VLOOKUP('Programmes (ENG)'!V91, 'CWM &amp; Location'!B:D, 2, FALSE))</f>
        <v/>
      </c>
      <c r="W91" s="5" t="str">
        <f>IF('Programmes (ENG)'!W91="", "", IF('Programmes (ENG)'!W91="Supervisor to be confirmed", 'CWM &amp; Location'!$C$216, 'Programmes (ENG)'!W91))</f>
        <v/>
      </c>
      <c r="X91" s="5" t="str">
        <f>IF('Programmes (ENG)'!X91="Supervisor to be confirmed", "Goruchwyliwr I'w Gadarnhau", 'Programmes (ENG)'!X91)</f>
        <v>Goruchwyliwr I'w Gadarnhau</v>
      </c>
      <c r="Y91" s="3" t="str">
        <f>VLOOKUP('Programmes (ENG)'!Y91, 'CWM &amp; Location'!B:D, 2, FALSE)</f>
        <v>Safle I'w Gadarnhau</v>
      </c>
      <c r="Z91" s="3" t="str">
        <f>VLOOKUP('Programmes (ENG)'!Z91, 'CWM &amp; Location'!B:D, 2, FALSE)</f>
        <v>Safle I'w Gadarnhau</v>
      </c>
      <c r="AA91" s="3" t="str">
        <f>IF('Master List'!AK91="", VLOOKUP('Master List'!AJ91, 'CWM &amp; Location'!B:D, 2, FALSE), CONCATENATE(VLOOKUP('Master List'!AJ91, 'CWM &amp; Location'!B:D, 2, FALSE), " / ", VLOOKUP('Master List'!AK91, 'CWM &amp; Location'!B:D, 2, FALSE)))</f>
        <v>Arbenigedd I'w Gadarnhau</v>
      </c>
      <c r="AB91" s="3" t="str">
        <f>IF('Programmes (ENG)'!AB91="Supervisor to be confirmed", 'CWM &amp; Location'!$C$216, 'Programmes (ENG)'!AB91)</f>
        <v>Goruchwyliwr I'w Gadarnhau</v>
      </c>
      <c r="AC91" s="3" t="str">
        <f>VLOOKUP('Programmes (ENG)'!AC91, 'CWM &amp; Location'!B:D, 2, FALSE)</f>
        <v>Safle I'w Gadarnhau</v>
      </c>
      <c r="AD91" s="5" t="str">
        <f>VLOOKUP('Programmes (ENG)'!AD91, 'CWM &amp; Location'!B:D, 2, FALSE)</f>
        <v>Safle I'w Gadarnhau</v>
      </c>
      <c r="AE91" s="3" t="str">
        <f>IF('Master List'!AQ91="", VLOOKUP('Master List'!AP91, 'CWM &amp; Location'!B:D, 2, FALSE), CONCATENATE(VLOOKUP('Master List'!AP91, 'CWM &amp; Location'!B:D, 2, FALSE), " / ", VLOOKUP('Master List'!AQ91, 'CWM &amp; Location'!B:D, 2, FALSE)))</f>
        <v>Arbenigedd I'w Gadarnhau</v>
      </c>
      <c r="AF91" s="3" t="str">
        <f>IF('Programmes (ENG)'!AF91="Supervisor to be confirmed", 'CWM &amp; Location'!$C$216, 'Programmes (ENG)'!AF91)</f>
        <v>Goruchwyliwr I'w Gadarnhau</v>
      </c>
      <c r="AG91" s="3" t="str">
        <f>VLOOKUP('Programmes (ENG)'!AG91, 'CWM &amp; Location'!B:D, 2, FALSE)</f>
        <v>Safle I'w Gadarnhau</v>
      </c>
      <c r="AH91" s="3" t="str">
        <f>VLOOKUP('Programmes (ENG)'!AH91, 'CWM &amp; Location'!B:D, 2, FALSE)</f>
        <v>Safle I'w Gadarnhau</v>
      </c>
      <c r="AI91" s="3" t="str">
        <f>IF('Master List'!AW91="", VLOOKUP('Master List'!AV91, 'CWM &amp; Location'!B:D, 2, FALSE), CONCATENATE(VLOOKUP('Master List'!AV91, 'CWM &amp; Location'!B:D, 2, FALSE), " / ", VLOOKUP('Master List'!AW91, 'CWM &amp; Location'!B:D, 2, FALSE)))</f>
        <v>Arbenigedd I'w Gadarnhau</v>
      </c>
      <c r="AJ91" s="3" t="str">
        <f>IF('Programmes (ENG)'!AJ91="Supervisor to be confirmed", 'CWM &amp; Location'!$C$216, 'Programmes (ENG)'!AJ91)</f>
        <v>Goruchwyliwr I'w Gadarnhau</v>
      </c>
      <c r="AK91" s="5" t="str">
        <f>IF('Programmes (ENG)'!AK91="","",VLOOKUP('Programmes (ENG)'!AK91,'CWM &amp; Location'!B:D,2,FALSE))</f>
        <v/>
      </c>
      <c r="AL91" s="5" t="str">
        <f>IF('Programmes (ENG)'!AL91="", "", VLOOKUP('Programmes (ENG)'!AL91, 'CWM &amp; Location'!B:D, 2, FALSE))</f>
        <v/>
      </c>
      <c r="AM91" s="5" t="str">
        <f>IF('Programmes (ENG)'!AM91="","",VLOOKUP('Programmes (ENG)'!AM91,'CWM &amp; Location'!B:D,2,FALSE))</f>
        <v/>
      </c>
      <c r="AN91" s="5" t="str">
        <f>IF('Programmes (ENG)'!AN91="Supervisor to be confirmed", 'CWM &amp; Location'!$C$216, 'Programmes (ENG)'!AN91)</f>
        <v/>
      </c>
    </row>
    <row r="92" spans="1:40" ht="33.75" customHeight="1" x14ac:dyDescent="0.25">
      <c r="A92" s="3" t="str">
        <f>'Master List'!A92</f>
        <v>FP</v>
      </c>
      <c r="B92" s="3" t="str">
        <f>'Master List'!D92</f>
        <v>FP/7A1C/031a</v>
      </c>
      <c r="C92" s="3" t="str">
        <f>'Master List'!E92</f>
        <v>WAL/FP/031a</v>
      </c>
      <c r="D92" s="4">
        <f>'Programmes (ENG)'!D92</f>
        <v>1</v>
      </c>
      <c r="E92" s="9" t="str">
        <f>CONCATENATE("S1: ",J92,", ",N92,", ",R92,IF(V92="","",", "),IF(V92="","",V92),IF(V92="",""," ("),IF(V92="","",'Master List'!B92),IF(V92="","",")")," | S2: ",AA92,", ",AE92,", ",AI92,IF(AM92="","",", "),IF(AM92="","",AM92),IF(AM92="",""," ("),IF(AM92="","",'Master List'!C92),IF(AM92="","",")"))</f>
        <v>S1: Meddygaeth Fewnol Acíwt, Llawdriniaeth Gyffredinol / Llawdriniaeth Fasgwlaidd, Anestheteg | S2: Arbenigedd I'w Gadarnhau, Arbenigedd I'w Gadarnhau, Arbenigedd I'w Gadarnhau</v>
      </c>
      <c r="F92" s="5" t="str">
        <f>VLOOKUP('Programmes (ENG)'!F92, 'CWM &amp; Location'!B:D, 2, FALSE)</f>
        <v>Bwrdd Iechyd Prifysgol Betsi Cadwaladr</v>
      </c>
      <c r="G92" s="5" t="str">
        <f>IF('Programmes (ENG)'!G92="Supervisor to be confirmed", "Goruchwyliwr I'w Gadarnhau", 'Programmes (ENG)'!G92)</f>
        <v xml:space="preserve">Dr Gayatri Sreemantula </v>
      </c>
      <c r="H92" s="3" t="str">
        <f>VLOOKUP('Programmes (ENG)'!H92, 'CWM &amp; Location'!B:D, 2, FALSE)</f>
        <v>Ysbyty Glan Clwyd</v>
      </c>
      <c r="I92" s="3" t="str">
        <f>VLOOKUP('Programmes (ENG)'!I92, 'CWM &amp; Location'!B:D, 2, FALSE)</f>
        <v>Y Rhyl</v>
      </c>
      <c r="J92" s="3" t="str">
        <f>IF('Master List'!K92="", VLOOKUP('Master List'!J92, 'CWM &amp; Location'!B:D, 2, FALSE), CONCATENATE(VLOOKUP('Master List'!J92, 'CWM &amp; Location'!B:D, 2, FALSE), " / ", VLOOKUP('Master List'!K92, 'CWM &amp; Location'!B:D, 2, FALSE)))</f>
        <v>Meddygaeth Fewnol Acíwt</v>
      </c>
      <c r="K92" s="3" t="str">
        <f>IF('Programmes (ENG)'!K92="Supervisor to be confirmed", "Goruchwyliwr I'w Gadarnhau", 'Programmes (ENG)'!K92)</f>
        <v xml:space="preserve">Dr Gayatri Sreemantula </v>
      </c>
      <c r="L92" s="3" t="str">
        <f>VLOOKUP('Programmes (ENG)'!L92, 'CWM &amp; Location'!B:D, 2, FALSE)</f>
        <v>Ysbyty Glan Clwyd</v>
      </c>
      <c r="M92" s="3" t="str">
        <f>VLOOKUP('Programmes (ENG)'!M92, 'CWM &amp; Location'!B:D, 2, FALSE)</f>
        <v>Y Rhyl</v>
      </c>
      <c r="N92" s="3" t="str">
        <f>IF('Master List'!Q92="", VLOOKUP('Master List'!P92, 'CWM &amp; Location'!B:D, 2, FALSE), CONCATENATE(VLOOKUP('Master List'!P92, 'CWM &amp; Location'!B:D, 2, FALSE), " / ", VLOOKUP('Master List'!Q92, 'CWM &amp; Location'!B:D, 2, FALSE)))</f>
        <v>Llawdriniaeth Gyffredinol / Llawdriniaeth Fasgwlaidd</v>
      </c>
      <c r="O92" s="3" t="str">
        <f>IF('Programmes (ENG)'!O92="Supervisor to be confirmed", "Goruchwyliwr I'w Gadarnhau", 'Programmes (ENG)'!O92)</f>
        <v xml:space="preserve">Mr Soroush Sohrabi </v>
      </c>
      <c r="P92" s="3" t="str">
        <f>VLOOKUP('Programmes (ENG)'!P92, 'CWM &amp; Location'!B:D, 2, FALSE)</f>
        <v>Ysbyty Glan Clwyd</v>
      </c>
      <c r="Q92" s="3" t="str">
        <f>VLOOKUP('Programmes (ENG)'!Q92, 'CWM &amp; Location'!B:D, 2, FALSE)</f>
        <v>Y Rhyl</v>
      </c>
      <c r="R92" s="3" t="str">
        <f>IF('Master List'!W92="", VLOOKUP('Master List'!V92, 'CWM &amp; Location'!B:D, 2, FALSE), CONCATENATE(VLOOKUP('Master List'!V92, 'CWM &amp; Location'!B:D, 2, FALSE), " / ", VLOOKUP('Master List'!W92, 'CWM &amp; Location'!B:D, 2, FALSE)))</f>
        <v>Anestheteg</v>
      </c>
      <c r="S92" s="3" t="str">
        <f>IF('Programmes (ENG)'!S92="Supervisor to be confirmed", "Goruchwyliwr I'w Gadarnhau", 'Programmes (ENG)'!S92)</f>
        <v xml:space="preserve">Dr Claudia Variu </v>
      </c>
      <c r="T92" s="5" t="str">
        <f>IF('Master List'!AA92="", "", VLOOKUP('Programmes (ENG)'!T92, 'CWM &amp; Location'!B:D, 2, FALSE))</f>
        <v/>
      </c>
      <c r="U92" s="5" t="str">
        <f>IF(T92="", "", VLOOKUP('Programmes (ENG)'!U92, 'CWM &amp; Location'!B:D, 2, FALSE))</f>
        <v/>
      </c>
      <c r="V92" s="5" t="str">
        <f>IF('Programmes (ENG)'!V92="", "", VLOOKUP('Programmes (ENG)'!V92, 'CWM &amp; Location'!B:D, 2, FALSE))</f>
        <v/>
      </c>
      <c r="W92" s="5" t="str">
        <f>IF('Programmes (ENG)'!W92="", "", IF('Programmes (ENG)'!W92="Supervisor to be confirmed", 'CWM &amp; Location'!$C$216, 'Programmes (ENG)'!W92))</f>
        <v/>
      </c>
      <c r="X92" s="5" t="str">
        <f>IF('Programmes (ENG)'!X92="Supervisor to be confirmed", "Goruchwyliwr I'w Gadarnhau", 'Programmes (ENG)'!X92)</f>
        <v>Goruchwyliwr I'w Gadarnhau</v>
      </c>
      <c r="Y92" s="3" t="str">
        <f>VLOOKUP('Programmes (ENG)'!Y92, 'CWM &amp; Location'!B:D, 2, FALSE)</f>
        <v>Safle I'w Gadarnhau</v>
      </c>
      <c r="Z92" s="3" t="str">
        <f>VLOOKUP('Programmes (ENG)'!Z92, 'CWM &amp; Location'!B:D, 2, FALSE)</f>
        <v>Safle I'w Gadarnhau</v>
      </c>
      <c r="AA92" s="3" t="str">
        <f>IF('Master List'!AK92="", VLOOKUP('Master List'!AJ92, 'CWM &amp; Location'!B:D, 2, FALSE), CONCATENATE(VLOOKUP('Master List'!AJ92, 'CWM &amp; Location'!B:D, 2, FALSE), " / ", VLOOKUP('Master List'!AK92, 'CWM &amp; Location'!B:D, 2, FALSE)))</f>
        <v>Arbenigedd I'w Gadarnhau</v>
      </c>
      <c r="AB92" s="3" t="str">
        <f>IF('Programmes (ENG)'!AB92="Supervisor to be confirmed", 'CWM &amp; Location'!$C$216, 'Programmes (ENG)'!AB92)</f>
        <v>Goruchwyliwr I'w Gadarnhau</v>
      </c>
      <c r="AC92" s="3" t="str">
        <f>VLOOKUP('Programmes (ENG)'!AC92, 'CWM &amp; Location'!B:D, 2, FALSE)</f>
        <v>Safle I'w Gadarnhau</v>
      </c>
      <c r="AD92" s="5" t="str">
        <f>VLOOKUP('Programmes (ENG)'!AD92, 'CWM &amp; Location'!B:D, 2, FALSE)</f>
        <v>Safle I'w Gadarnhau</v>
      </c>
      <c r="AE92" s="3" t="str">
        <f>IF('Master List'!AQ92="", VLOOKUP('Master List'!AP92, 'CWM &amp; Location'!B:D, 2, FALSE), CONCATENATE(VLOOKUP('Master List'!AP92, 'CWM &amp; Location'!B:D, 2, FALSE), " / ", VLOOKUP('Master List'!AQ92, 'CWM &amp; Location'!B:D, 2, FALSE)))</f>
        <v>Arbenigedd I'w Gadarnhau</v>
      </c>
      <c r="AF92" s="3" t="str">
        <f>IF('Programmes (ENG)'!AF92="Supervisor to be confirmed", 'CWM &amp; Location'!$C$216, 'Programmes (ENG)'!AF92)</f>
        <v>Goruchwyliwr I'w Gadarnhau</v>
      </c>
      <c r="AG92" s="3" t="str">
        <f>VLOOKUP('Programmes (ENG)'!AG92, 'CWM &amp; Location'!B:D, 2, FALSE)</f>
        <v>Safle I'w Gadarnhau</v>
      </c>
      <c r="AH92" s="3" t="str">
        <f>VLOOKUP('Programmes (ENG)'!AH92, 'CWM &amp; Location'!B:D, 2, FALSE)</f>
        <v>Safle I'w Gadarnhau</v>
      </c>
      <c r="AI92" s="3" t="str">
        <f>IF('Master List'!AW92="", VLOOKUP('Master List'!AV92, 'CWM &amp; Location'!B:D, 2, FALSE), CONCATENATE(VLOOKUP('Master List'!AV92, 'CWM &amp; Location'!B:D, 2, FALSE), " / ", VLOOKUP('Master List'!AW92, 'CWM &amp; Location'!B:D, 2, FALSE)))</f>
        <v>Arbenigedd I'w Gadarnhau</v>
      </c>
      <c r="AJ92" s="3" t="str">
        <f>IF('Programmes (ENG)'!AJ92="Supervisor to be confirmed", 'CWM &amp; Location'!$C$216, 'Programmes (ENG)'!AJ92)</f>
        <v>Goruchwyliwr I'w Gadarnhau</v>
      </c>
      <c r="AK92" s="5" t="str">
        <f>IF('Programmes (ENG)'!AK92="","",VLOOKUP('Programmes (ENG)'!AK92,'CWM &amp; Location'!B:D,2,FALSE))</f>
        <v/>
      </c>
      <c r="AL92" s="5" t="str">
        <f>IF('Programmes (ENG)'!AL92="", "", VLOOKUP('Programmes (ENG)'!AL92, 'CWM &amp; Location'!B:D, 2, FALSE))</f>
        <v/>
      </c>
      <c r="AM92" s="5" t="str">
        <f>IF('Programmes (ENG)'!AM92="","",VLOOKUP('Programmes (ENG)'!AM92,'CWM &amp; Location'!B:D,2,FALSE))</f>
        <v/>
      </c>
      <c r="AN92" s="5" t="str">
        <f>IF('Programmes (ENG)'!AN92="Supervisor to be confirmed", 'CWM &amp; Location'!$C$216, 'Programmes (ENG)'!AN92)</f>
        <v/>
      </c>
    </row>
    <row r="93" spans="1:40" ht="33.75" customHeight="1" x14ac:dyDescent="0.25">
      <c r="A93" s="3" t="str">
        <f>'Master List'!A93</f>
        <v>FP</v>
      </c>
      <c r="B93" s="3" t="str">
        <f>'Master List'!D93</f>
        <v>FP/7A1C/031b</v>
      </c>
      <c r="C93" s="3" t="str">
        <f>'Master List'!E93</f>
        <v>WAL/FP/031b</v>
      </c>
      <c r="D93" s="4">
        <f>'Programmes (ENG)'!D93</f>
        <v>1</v>
      </c>
      <c r="E93" s="9" t="str">
        <f>CONCATENATE("S1: ",J93,", ",N93,", ",R93,IF(V93="","",", "),IF(V93="","",V93),IF(V93="",""," ("),IF(V93="","",'Master List'!B93),IF(V93="","",")")," | S2: ",AA93,", ",AE93,", ",AI93,IF(AM93="","",", "),IF(AM93="","",AM93),IF(AM93="",""," ("),IF(AM93="","",'Master List'!C93),IF(AM93="","",")"))</f>
        <v>S1: Anestheteg, Meddygaeth Fewnol Acíwt, Llawdriniaeth Gyffredinol / Llawdriniaeth Fasgwlaidd | S2: Arbenigedd I'w Gadarnhau, Arbenigedd I'w Gadarnhau, Arbenigedd I'w Gadarnhau</v>
      </c>
      <c r="F93" s="5" t="str">
        <f>VLOOKUP('Programmes (ENG)'!F93, 'CWM &amp; Location'!B:D, 2, FALSE)</f>
        <v>Bwrdd Iechyd Prifysgol Betsi Cadwaladr</v>
      </c>
      <c r="G93" s="5" t="str">
        <f>IF('Programmes (ENG)'!G93="Supervisor to be confirmed", "Goruchwyliwr I'w Gadarnhau", 'Programmes (ENG)'!G93)</f>
        <v xml:space="preserve">Dr Claudia Variu </v>
      </c>
      <c r="H93" s="3" t="str">
        <f>VLOOKUP('Programmes (ENG)'!H93, 'CWM &amp; Location'!B:D, 2, FALSE)</f>
        <v>Ysbyty Glan Clwyd</v>
      </c>
      <c r="I93" s="3" t="str">
        <f>VLOOKUP('Programmes (ENG)'!I93, 'CWM &amp; Location'!B:D, 2, FALSE)</f>
        <v>Y Rhyl</v>
      </c>
      <c r="J93" s="3" t="str">
        <f>IF('Master List'!K93="", VLOOKUP('Master List'!J93, 'CWM &amp; Location'!B:D, 2, FALSE), CONCATENATE(VLOOKUP('Master List'!J93, 'CWM &amp; Location'!B:D, 2, FALSE), " / ", VLOOKUP('Master List'!K93, 'CWM &amp; Location'!B:D, 2, FALSE)))</f>
        <v>Anestheteg</v>
      </c>
      <c r="K93" s="3" t="str">
        <f>IF('Programmes (ENG)'!K93="Supervisor to be confirmed", "Goruchwyliwr I'w Gadarnhau", 'Programmes (ENG)'!K93)</f>
        <v xml:space="preserve">Dr Claudia Variu </v>
      </c>
      <c r="L93" s="3" t="str">
        <f>VLOOKUP('Programmes (ENG)'!L93, 'CWM &amp; Location'!B:D, 2, FALSE)</f>
        <v>Ysbyty Glan Clwyd</v>
      </c>
      <c r="M93" s="3" t="str">
        <f>VLOOKUP('Programmes (ENG)'!M93, 'CWM &amp; Location'!B:D, 2, FALSE)</f>
        <v>Y Rhyl</v>
      </c>
      <c r="N93" s="3" t="str">
        <f>IF('Master List'!Q93="", VLOOKUP('Master List'!P93, 'CWM &amp; Location'!B:D, 2, FALSE), CONCATENATE(VLOOKUP('Master List'!P93, 'CWM &amp; Location'!B:D, 2, FALSE), " / ", VLOOKUP('Master List'!Q93, 'CWM &amp; Location'!B:D, 2, FALSE)))</f>
        <v>Meddygaeth Fewnol Acíwt</v>
      </c>
      <c r="O93" s="3" t="str">
        <f>IF('Programmes (ENG)'!O93="Supervisor to be confirmed", "Goruchwyliwr I'w Gadarnhau", 'Programmes (ENG)'!O93)</f>
        <v xml:space="preserve">Dr Gayatri Sreemantula </v>
      </c>
      <c r="P93" s="3" t="str">
        <f>VLOOKUP('Programmes (ENG)'!P93, 'CWM &amp; Location'!B:D, 2, FALSE)</f>
        <v>Ysbyty Glan Clwyd</v>
      </c>
      <c r="Q93" s="3" t="str">
        <f>VLOOKUP('Programmes (ENG)'!Q93, 'CWM &amp; Location'!B:D, 2, FALSE)</f>
        <v>Y Rhyl</v>
      </c>
      <c r="R93" s="3" t="str">
        <f>IF('Master List'!W93="", VLOOKUP('Master List'!V93, 'CWM &amp; Location'!B:D, 2, FALSE), CONCATENATE(VLOOKUP('Master List'!V93, 'CWM &amp; Location'!B:D, 2, FALSE), " / ", VLOOKUP('Master List'!W93, 'CWM &amp; Location'!B:D, 2, FALSE)))</f>
        <v>Llawdriniaeth Gyffredinol / Llawdriniaeth Fasgwlaidd</v>
      </c>
      <c r="S93" s="3" t="str">
        <f>IF('Programmes (ENG)'!S93="Supervisor to be confirmed", "Goruchwyliwr I'w Gadarnhau", 'Programmes (ENG)'!S93)</f>
        <v xml:space="preserve">Mr Soroush Sohrabi </v>
      </c>
      <c r="T93" s="5" t="str">
        <f>IF('Master List'!AA93="", "", VLOOKUP('Programmes (ENG)'!T93, 'CWM &amp; Location'!B:D, 2, FALSE))</f>
        <v/>
      </c>
      <c r="U93" s="5" t="str">
        <f>IF(T93="", "", VLOOKUP('Programmes (ENG)'!U93, 'CWM &amp; Location'!B:D, 2, FALSE))</f>
        <v/>
      </c>
      <c r="V93" s="5" t="str">
        <f>IF('Programmes (ENG)'!V93="", "", VLOOKUP('Programmes (ENG)'!V93, 'CWM &amp; Location'!B:D, 2, FALSE))</f>
        <v/>
      </c>
      <c r="W93" s="5" t="str">
        <f>IF('Programmes (ENG)'!W93="", "", IF('Programmes (ENG)'!W93="Supervisor to be confirmed", 'CWM &amp; Location'!$C$216, 'Programmes (ENG)'!W93))</f>
        <v/>
      </c>
      <c r="X93" s="5" t="str">
        <f>IF('Programmes (ENG)'!X93="Supervisor to be confirmed", "Goruchwyliwr I'w Gadarnhau", 'Programmes (ENG)'!X93)</f>
        <v>Goruchwyliwr I'w Gadarnhau</v>
      </c>
      <c r="Y93" s="3" t="str">
        <f>VLOOKUP('Programmes (ENG)'!Y93, 'CWM &amp; Location'!B:D, 2, FALSE)</f>
        <v>Safle I'w Gadarnhau</v>
      </c>
      <c r="Z93" s="3" t="str">
        <f>VLOOKUP('Programmes (ENG)'!Z93, 'CWM &amp; Location'!B:D, 2, FALSE)</f>
        <v>Safle I'w Gadarnhau</v>
      </c>
      <c r="AA93" s="3" t="str">
        <f>IF('Master List'!AK93="", VLOOKUP('Master List'!AJ93, 'CWM &amp; Location'!B:D, 2, FALSE), CONCATENATE(VLOOKUP('Master List'!AJ93, 'CWM &amp; Location'!B:D, 2, FALSE), " / ", VLOOKUP('Master List'!AK93, 'CWM &amp; Location'!B:D, 2, FALSE)))</f>
        <v>Arbenigedd I'w Gadarnhau</v>
      </c>
      <c r="AB93" s="3" t="str">
        <f>IF('Programmes (ENG)'!AB93="Supervisor to be confirmed", 'CWM &amp; Location'!$C$216, 'Programmes (ENG)'!AB93)</f>
        <v>Goruchwyliwr I'w Gadarnhau</v>
      </c>
      <c r="AC93" s="3" t="str">
        <f>VLOOKUP('Programmes (ENG)'!AC93, 'CWM &amp; Location'!B:D, 2, FALSE)</f>
        <v>Safle I'w Gadarnhau</v>
      </c>
      <c r="AD93" s="5" t="str">
        <f>VLOOKUP('Programmes (ENG)'!AD93, 'CWM &amp; Location'!B:D, 2, FALSE)</f>
        <v>Safle I'w Gadarnhau</v>
      </c>
      <c r="AE93" s="3" t="str">
        <f>IF('Master List'!AQ93="", VLOOKUP('Master List'!AP93, 'CWM &amp; Location'!B:D, 2, FALSE), CONCATENATE(VLOOKUP('Master List'!AP93, 'CWM &amp; Location'!B:D, 2, FALSE), " / ", VLOOKUP('Master List'!AQ93, 'CWM &amp; Location'!B:D, 2, FALSE)))</f>
        <v>Arbenigedd I'w Gadarnhau</v>
      </c>
      <c r="AF93" s="3" t="str">
        <f>IF('Programmes (ENG)'!AF93="Supervisor to be confirmed", 'CWM &amp; Location'!$C$216, 'Programmes (ENG)'!AF93)</f>
        <v>Goruchwyliwr I'w Gadarnhau</v>
      </c>
      <c r="AG93" s="3" t="str">
        <f>VLOOKUP('Programmes (ENG)'!AG93, 'CWM &amp; Location'!B:D, 2, FALSE)</f>
        <v>Safle I'w Gadarnhau</v>
      </c>
      <c r="AH93" s="3" t="str">
        <f>VLOOKUP('Programmes (ENG)'!AH93, 'CWM &amp; Location'!B:D, 2, FALSE)</f>
        <v>Safle I'w Gadarnhau</v>
      </c>
      <c r="AI93" s="3" t="str">
        <f>IF('Master List'!AW93="", VLOOKUP('Master List'!AV93, 'CWM &amp; Location'!B:D, 2, FALSE), CONCATENATE(VLOOKUP('Master List'!AV93, 'CWM &amp; Location'!B:D, 2, FALSE), " / ", VLOOKUP('Master List'!AW93, 'CWM &amp; Location'!B:D, 2, FALSE)))</f>
        <v>Arbenigedd I'w Gadarnhau</v>
      </c>
      <c r="AJ93" s="3" t="str">
        <f>IF('Programmes (ENG)'!AJ93="Supervisor to be confirmed", 'CWM &amp; Location'!$C$216, 'Programmes (ENG)'!AJ93)</f>
        <v>Goruchwyliwr I'w Gadarnhau</v>
      </c>
      <c r="AK93" s="5" t="str">
        <f>IF('Programmes (ENG)'!AK93="","",VLOOKUP('Programmes (ENG)'!AK93,'CWM &amp; Location'!B:D,2,FALSE))</f>
        <v/>
      </c>
      <c r="AL93" s="5" t="str">
        <f>IF('Programmes (ENG)'!AL93="", "", VLOOKUP('Programmes (ENG)'!AL93, 'CWM &amp; Location'!B:D, 2, FALSE))</f>
        <v/>
      </c>
      <c r="AM93" s="5" t="str">
        <f>IF('Programmes (ENG)'!AM93="","",VLOOKUP('Programmes (ENG)'!AM93,'CWM &amp; Location'!B:D,2,FALSE))</f>
        <v/>
      </c>
      <c r="AN93" s="5" t="str">
        <f>IF('Programmes (ENG)'!AN93="Supervisor to be confirmed", 'CWM &amp; Location'!$C$216, 'Programmes (ENG)'!AN93)</f>
        <v/>
      </c>
    </row>
    <row r="94" spans="1:40" ht="33.75" customHeight="1" x14ac:dyDescent="0.25">
      <c r="A94" s="3" t="str">
        <f>'Master List'!A94</f>
        <v>FP</v>
      </c>
      <c r="B94" s="3" t="str">
        <f>'Master List'!D94</f>
        <v>FP/7A1C/031c</v>
      </c>
      <c r="C94" s="3" t="str">
        <f>'Master List'!E94</f>
        <v>WAL/FP/031c</v>
      </c>
      <c r="D94" s="4">
        <f>'Programmes (ENG)'!D94</f>
        <v>1</v>
      </c>
      <c r="E94" s="9" t="str">
        <f>CONCATENATE("S1: ",J94,", ",N94,", ",R94,IF(V94="","",", "),IF(V94="","",V94),IF(V94="",""," ("),IF(V94="","",'Master List'!B94),IF(V94="","",")")," | S2: ",AA94,", ",AE94,", ",AI94,IF(AM94="","",", "),IF(AM94="","",AM94),IF(AM94="",""," ("),IF(AM94="","",'Master List'!C94),IF(AM94="","",")"))</f>
        <v>S1: Llawdriniaeth Gyffredinol / Llawdriniaeth Fasgwlaidd, Anestheteg, Meddygaeth Fewnol Acíwt | S2: Arbenigedd I'w Gadarnhau, Arbenigedd I'w Gadarnhau, Arbenigedd I'w Gadarnhau</v>
      </c>
      <c r="F94" s="5" t="str">
        <f>VLOOKUP('Programmes (ENG)'!F94, 'CWM &amp; Location'!B:D, 2, FALSE)</f>
        <v>Bwrdd Iechyd Prifysgol Betsi Cadwaladr</v>
      </c>
      <c r="G94" s="5" t="str">
        <f>IF('Programmes (ENG)'!G94="Supervisor to be confirmed", "Goruchwyliwr I'w Gadarnhau", 'Programmes (ENG)'!G94)</f>
        <v xml:space="preserve">Mr Soroush Sohrabi </v>
      </c>
      <c r="H94" s="3" t="str">
        <f>VLOOKUP('Programmes (ENG)'!H94, 'CWM &amp; Location'!B:D, 2, FALSE)</f>
        <v>Ysbyty Glan Clwyd</v>
      </c>
      <c r="I94" s="3" t="str">
        <f>VLOOKUP('Programmes (ENG)'!I94, 'CWM &amp; Location'!B:D, 2, FALSE)</f>
        <v>Y Rhyl</v>
      </c>
      <c r="J94" s="3" t="str">
        <f>IF('Master List'!K94="", VLOOKUP('Master List'!J94, 'CWM &amp; Location'!B:D, 2, FALSE), CONCATENATE(VLOOKUP('Master List'!J94, 'CWM &amp; Location'!B:D, 2, FALSE), " / ", VLOOKUP('Master List'!K94, 'CWM &amp; Location'!B:D, 2, FALSE)))</f>
        <v>Llawdriniaeth Gyffredinol / Llawdriniaeth Fasgwlaidd</v>
      </c>
      <c r="K94" s="3" t="str">
        <f>IF('Programmes (ENG)'!K94="Supervisor to be confirmed", "Goruchwyliwr I'w Gadarnhau", 'Programmes (ENG)'!K94)</f>
        <v xml:space="preserve">Mr Soroush Sohrabi </v>
      </c>
      <c r="L94" s="3" t="str">
        <f>VLOOKUP('Programmes (ENG)'!L94, 'CWM &amp; Location'!B:D, 2, FALSE)</f>
        <v>Ysbyty Glan Clwyd</v>
      </c>
      <c r="M94" s="3" t="str">
        <f>VLOOKUP('Programmes (ENG)'!M94, 'CWM &amp; Location'!B:D, 2, FALSE)</f>
        <v>Y Rhyl</v>
      </c>
      <c r="N94" s="3" t="str">
        <f>IF('Master List'!Q94="", VLOOKUP('Master List'!P94, 'CWM &amp; Location'!B:D, 2, FALSE), CONCATENATE(VLOOKUP('Master List'!P94, 'CWM &amp; Location'!B:D, 2, FALSE), " / ", VLOOKUP('Master List'!Q94, 'CWM &amp; Location'!B:D, 2, FALSE)))</f>
        <v>Anestheteg</v>
      </c>
      <c r="O94" s="3" t="str">
        <f>IF('Programmes (ENG)'!O94="Supervisor to be confirmed", "Goruchwyliwr I'w Gadarnhau", 'Programmes (ENG)'!O94)</f>
        <v xml:space="preserve">Dr Claudia Variu </v>
      </c>
      <c r="P94" s="3" t="str">
        <f>VLOOKUP('Programmes (ENG)'!P94, 'CWM &amp; Location'!B:D, 2, FALSE)</f>
        <v>Ysbyty Glan Clwyd</v>
      </c>
      <c r="Q94" s="3" t="str">
        <f>VLOOKUP('Programmes (ENG)'!Q94, 'CWM &amp; Location'!B:D, 2, FALSE)</f>
        <v>Y Rhyl</v>
      </c>
      <c r="R94" s="3" t="str">
        <f>IF('Master List'!W94="", VLOOKUP('Master List'!V94, 'CWM &amp; Location'!B:D, 2, FALSE), CONCATENATE(VLOOKUP('Master List'!V94, 'CWM &amp; Location'!B:D, 2, FALSE), " / ", VLOOKUP('Master List'!W94, 'CWM &amp; Location'!B:D, 2, FALSE)))</f>
        <v>Meddygaeth Fewnol Acíwt</v>
      </c>
      <c r="S94" s="3" t="str">
        <f>IF('Programmes (ENG)'!S94="Supervisor to be confirmed", "Goruchwyliwr I'w Gadarnhau", 'Programmes (ENG)'!S94)</f>
        <v xml:space="preserve">Dr Gayatri Sreemantula </v>
      </c>
      <c r="T94" s="5" t="str">
        <f>IF('Master List'!AA94="", "", VLOOKUP('Programmes (ENG)'!T94, 'CWM &amp; Location'!B:D, 2, FALSE))</f>
        <v/>
      </c>
      <c r="U94" s="5" t="str">
        <f>IF(T94="", "", VLOOKUP('Programmes (ENG)'!U94, 'CWM &amp; Location'!B:D, 2, FALSE))</f>
        <v/>
      </c>
      <c r="V94" s="5" t="str">
        <f>IF('Programmes (ENG)'!V94="", "", VLOOKUP('Programmes (ENG)'!V94, 'CWM &amp; Location'!B:D, 2, FALSE))</f>
        <v/>
      </c>
      <c r="W94" s="5" t="str">
        <f>IF('Programmes (ENG)'!W94="", "", IF('Programmes (ENG)'!W94="Supervisor to be confirmed", 'CWM &amp; Location'!$C$216, 'Programmes (ENG)'!W94))</f>
        <v/>
      </c>
      <c r="X94" s="5" t="str">
        <f>IF('Programmes (ENG)'!X94="Supervisor to be confirmed", "Goruchwyliwr I'w Gadarnhau", 'Programmes (ENG)'!X94)</f>
        <v>Goruchwyliwr I'w Gadarnhau</v>
      </c>
      <c r="Y94" s="3" t="str">
        <f>VLOOKUP('Programmes (ENG)'!Y94, 'CWM &amp; Location'!B:D, 2, FALSE)</f>
        <v>Safle I'w Gadarnhau</v>
      </c>
      <c r="Z94" s="3" t="str">
        <f>VLOOKUP('Programmes (ENG)'!Z94, 'CWM &amp; Location'!B:D, 2, FALSE)</f>
        <v>Safle I'w Gadarnhau</v>
      </c>
      <c r="AA94" s="3" t="str">
        <f>IF('Master List'!AK94="", VLOOKUP('Master List'!AJ94, 'CWM &amp; Location'!B:D, 2, FALSE), CONCATENATE(VLOOKUP('Master List'!AJ94, 'CWM &amp; Location'!B:D, 2, FALSE), " / ", VLOOKUP('Master List'!AK94, 'CWM &amp; Location'!B:D, 2, FALSE)))</f>
        <v>Arbenigedd I'w Gadarnhau</v>
      </c>
      <c r="AB94" s="3" t="str">
        <f>IF('Programmes (ENG)'!AB94="Supervisor to be confirmed", 'CWM &amp; Location'!$C$216, 'Programmes (ENG)'!AB94)</f>
        <v>Goruchwyliwr I'w Gadarnhau</v>
      </c>
      <c r="AC94" s="3" t="str">
        <f>VLOOKUP('Programmes (ENG)'!AC94, 'CWM &amp; Location'!B:D, 2, FALSE)</f>
        <v>Safle I'w Gadarnhau</v>
      </c>
      <c r="AD94" s="5" t="str">
        <f>VLOOKUP('Programmes (ENG)'!AD94, 'CWM &amp; Location'!B:D, 2, FALSE)</f>
        <v>Safle I'w Gadarnhau</v>
      </c>
      <c r="AE94" s="3" t="str">
        <f>IF('Master List'!AQ94="", VLOOKUP('Master List'!AP94, 'CWM &amp; Location'!B:D, 2, FALSE), CONCATENATE(VLOOKUP('Master List'!AP94, 'CWM &amp; Location'!B:D, 2, FALSE), " / ", VLOOKUP('Master List'!AQ94, 'CWM &amp; Location'!B:D, 2, FALSE)))</f>
        <v>Arbenigedd I'w Gadarnhau</v>
      </c>
      <c r="AF94" s="3" t="str">
        <f>IF('Programmes (ENG)'!AF94="Supervisor to be confirmed", 'CWM &amp; Location'!$C$216, 'Programmes (ENG)'!AF94)</f>
        <v>Goruchwyliwr I'w Gadarnhau</v>
      </c>
      <c r="AG94" s="3" t="str">
        <f>VLOOKUP('Programmes (ENG)'!AG94, 'CWM &amp; Location'!B:D, 2, FALSE)</f>
        <v>Safle I'w Gadarnhau</v>
      </c>
      <c r="AH94" s="3" t="str">
        <f>VLOOKUP('Programmes (ENG)'!AH94, 'CWM &amp; Location'!B:D, 2, FALSE)</f>
        <v>Safle I'w Gadarnhau</v>
      </c>
      <c r="AI94" s="3" t="str">
        <f>IF('Master List'!AW94="", VLOOKUP('Master List'!AV94, 'CWM &amp; Location'!B:D, 2, FALSE), CONCATENATE(VLOOKUP('Master List'!AV94, 'CWM &amp; Location'!B:D, 2, FALSE), " / ", VLOOKUP('Master List'!AW94, 'CWM &amp; Location'!B:D, 2, FALSE)))</f>
        <v>Arbenigedd I'w Gadarnhau</v>
      </c>
      <c r="AJ94" s="3" t="str">
        <f>IF('Programmes (ENG)'!AJ94="Supervisor to be confirmed", 'CWM &amp; Location'!$C$216, 'Programmes (ENG)'!AJ94)</f>
        <v>Goruchwyliwr I'w Gadarnhau</v>
      </c>
      <c r="AK94" s="5" t="str">
        <f>IF('Programmes (ENG)'!AK94="","",VLOOKUP('Programmes (ENG)'!AK94,'CWM &amp; Location'!B:D,2,FALSE))</f>
        <v/>
      </c>
      <c r="AL94" s="5" t="str">
        <f>IF('Programmes (ENG)'!AL94="", "", VLOOKUP('Programmes (ENG)'!AL94, 'CWM &amp; Location'!B:D, 2, FALSE))</f>
        <v/>
      </c>
      <c r="AM94" s="5" t="str">
        <f>IF('Programmes (ENG)'!AM94="","",VLOOKUP('Programmes (ENG)'!AM94,'CWM &amp; Location'!B:D,2,FALSE))</f>
        <v/>
      </c>
      <c r="AN94" s="5" t="str">
        <f>IF('Programmes (ENG)'!AN94="Supervisor to be confirmed", 'CWM &amp; Location'!$C$216, 'Programmes (ENG)'!AN94)</f>
        <v/>
      </c>
    </row>
    <row r="95" spans="1:40" ht="33.75" customHeight="1" x14ac:dyDescent="0.25">
      <c r="A95" s="3" t="str">
        <f>'Master List'!A95</f>
        <v>FPP</v>
      </c>
      <c r="B95" s="3" t="str">
        <f>'Master List'!D95</f>
        <v>FPP/7A2N/032a</v>
      </c>
      <c r="C95" s="3" t="str">
        <f>'Master List'!E95</f>
        <v>WAL/FP/032a</v>
      </c>
      <c r="D95" s="4">
        <f>'Programmes (ENG)'!D95</f>
        <v>1</v>
      </c>
      <c r="E95" s="9" t="str">
        <f>CONCATENATE("S1: ",J95,", ",N95,", ",R95,IF(V95="","",", "),IF(V95="","",V95),IF(V95="",""," ("),IF(V95="","",'Master List'!B95),IF(V95="","",")")," | S2: ",AA95,", ",AE95,", ",AI95,IF(AM95="","",", "),IF(AM95="","",AM95),IF(AM95="",""," ("),IF(AM95="","",'Master List'!C95),IF(AM95="","",")"))</f>
        <v>S1: Meddygaeth Gyffredinol (Mewnol) / Cardioleg, Llawdriniaeth Gyffredinol / Llawdriniaeth Gastroberfeddol Usaf, Meddygaeth Frys, Rhaglen CARER (FPP) | S2: Trawma Llawdriniaeth Orthopedig, Oncoleg Glinigol, Practis Cyffredinol</v>
      </c>
      <c r="F95" s="5" t="str">
        <f>VLOOKUP('Programmes (ENG)'!F95, 'CWM &amp; Location'!B:D, 2, FALSE)</f>
        <v>Bwrdd Iechyd Prifysgol Hywel Dda</v>
      </c>
      <c r="G95" s="5" t="str">
        <f>IF('Programmes (ENG)'!G95="Supervisor to be confirmed", "Goruchwyliwr I'w Gadarnhau", 'Programmes (ENG)'!G95)</f>
        <v>Dr Kevin Joseph</v>
      </c>
      <c r="H95" s="3" t="str">
        <f>VLOOKUP('Programmes (ENG)'!H95, 'CWM &amp; Location'!B:D, 2, FALSE)</f>
        <v>Ysbyty Cyffredinol Bronglais</v>
      </c>
      <c r="I95" s="3" t="str">
        <f>VLOOKUP('Programmes (ENG)'!I95, 'CWM &amp; Location'!B:D, 2, FALSE)</f>
        <v>Aberystwyth</v>
      </c>
      <c r="J95" s="3" t="str">
        <f>IF('Master List'!K95="", VLOOKUP('Master List'!J95, 'CWM &amp; Location'!B:D, 2, FALSE), CONCATENATE(VLOOKUP('Master List'!J95, 'CWM &amp; Location'!B:D, 2, FALSE), " / ", VLOOKUP('Master List'!K95, 'CWM &amp; Location'!B:D, 2, FALSE)))</f>
        <v>Meddygaeth Gyffredinol (Mewnol) / Cardioleg</v>
      </c>
      <c r="K95" s="3" t="str">
        <f>IF('Programmes (ENG)'!K95="Supervisor to be confirmed", "Goruchwyliwr I'w Gadarnhau", 'Programmes (ENG)'!K95)</f>
        <v>Dr Kevin Joseph</v>
      </c>
      <c r="L95" s="3" t="str">
        <f>VLOOKUP('Programmes (ENG)'!L95, 'CWM &amp; Location'!B:D, 2, FALSE)</f>
        <v>Ysbyty Cyffredinol Bronglais</v>
      </c>
      <c r="M95" s="3" t="str">
        <f>VLOOKUP('Programmes (ENG)'!M95, 'CWM &amp; Location'!B:D, 2, FALSE)</f>
        <v>Aberystwyth</v>
      </c>
      <c r="N95" s="3" t="str">
        <f>IF('Master List'!Q95="", VLOOKUP('Master List'!P95, 'CWM &amp; Location'!B:D, 2, FALSE), CONCATENATE(VLOOKUP('Master List'!P95, 'CWM &amp; Location'!B:D, 2, FALSE), " / ", VLOOKUP('Master List'!Q95, 'CWM &amp; Location'!B:D, 2, FALSE)))</f>
        <v>Llawdriniaeth Gyffredinol / Llawdriniaeth Gastroberfeddol Usaf</v>
      </c>
      <c r="O95" s="3" t="str">
        <f>IF('Programmes (ENG)'!O95="Supervisor to be confirmed", "Goruchwyliwr I'w Gadarnhau", 'Programmes (ENG)'!O95)</f>
        <v>Mr Simone Sebastiani</v>
      </c>
      <c r="P95" s="3" t="str">
        <f>VLOOKUP('Programmes (ENG)'!P95, 'CWM &amp; Location'!B:D, 2, FALSE)</f>
        <v>Ysbyty Cyffredinol Bronglais</v>
      </c>
      <c r="Q95" s="3" t="str">
        <f>VLOOKUP('Programmes (ENG)'!Q95, 'CWM &amp; Location'!B:D, 2, FALSE)</f>
        <v>Aberystwyth</v>
      </c>
      <c r="R95" s="3" t="str">
        <f>IF('Master List'!W95="", VLOOKUP('Master List'!V95, 'CWM &amp; Location'!B:D, 2, FALSE), CONCATENATE(VLOOKUP('Master List'!V95, 'CWM &amp; Location'!B:D, 2, FALSE), " / ", VLOOKUP('Master List'!W95, 'CWM &amp; Location'!B:D, 2, FALSE)))</f>
        <v>Meddygaeth Frys</v>
      </c>
      <c r="S95" s="3" t="str">
        <f>IF('Programmes (ENG)'!S95="Supervisor to be confirmed", "Goruchwyliwr I'w Gadarnhau", 'Programmes (ENG)'!S95)</f>
        <v>Dr Bridget Cavanna</v>
      </c>
      <c r="T95" s="5" t="str">
        <f>IF('Master List'!AA95="", "", VLOOKUP('Programmes (ENG)'!T95, 'CWM &amp; Location'!B:D, 2, FALSE))</f>
        <v>Safleoedd Amrywiol (Ceredigion)</v>
      </c>
      <c r="U95" s="5" t="str">
        <f>IF(T95="", "", VLOOKUP('Programmes (ENG)'!U95, 'CWM &amp; Location'!B:D, 2, FALSE))</f>
        <v>Ceredigion</v>
      </c>
      <c r="V95" s="5" t="str">
        <f>IF('Programmes (ENG)'!V95="", "", VLOOKUP('Programmes (ENG)'!V95, 'CWM &amp; Location'!B:D, 2, FALSE))</f>
        <v>Rhaglen CARER</v>
      </c>
      <c r="W95" s="5" t="str">
        <f>IF('Programmes (ENG)'!W95="", "", IF('Programmes (ENG)'!W95="Supervisor to be confirmed", 'CWM &amp; Location'!$C$216, 'Programmes (ENG)'!W95))</f>
        <v>Goruchwyliwr I'w Gadarnhau</v>
      </c>
      <c r="X95" s="5" t="str">
        <f>IF('Programmes (ENG)'!X95="Supervisor to be confirmed", "Goruchwyliwr I'w Gadarnhau", 'Programmes (ENG)'!X95)</f>
        <v>Mr Mostafa Elabbadi</v>
      </c>
      <c r="Y95" s="3" t="str">
        <f>VLOOKUP('Programmes (ENG)'!Y95, 'CWM &amp; Location'!B:D, 2, FALSE)</f>
        <v>Ysbyty Cyffredinol Bronglais</v>
      </c>
      <c r="Z95" s="3" t="str">
        <f>VLOOKUP('Programmes (ENG)'!Z95, 'CWM &amp; Location'!B:D, 2, FALSE)</f>
        <v>Aberystwyth</v>
      </c>
      <c r="AA95" s="3" t="str">
        <f>IF('Master List'!AK95="", VLOOKUP('Master List'!AJ95, 'CWM &amp; Location'!B:D, 2, FALSE), CONCATENATE(VLOOKUP('Master List'!AJ95, 'CWM &amp; Location'!B:D, 2, FALSE), " / ", VLOOKUP('Master List'!AK95, 'CWM &amp; Location'!B:D, 2, FALSE)))</f>
        <v>Trawma Llawdriniaeth Orthopedig</v>
      </c>
      <c r="AB95" s="3" t="str">
        <f>IF('Programmes (ENG)'!AB95="Supervisor to be confirmed", 'CWM &amp; Location'!$C$216, 'Programmes (ENG)'!AB95)</f>
        <v>Mr Mostafa Elabbadi</v>
      </c>
      <c r="AC95" s="3" t="str">
        <f>VLOOKUP('Programmes (ENG)'!AC95, 'CWM &amp; Location'!B:D, 2, FALSE)</f>
        <v>Ysbyty Cyffredinol Bronglais</v>
      </c>
      <c r="AD95" s="5" t="str">
        <f>VLOOKUP('Programmes (ENG)'!AD95, 'CWM &amp; Location'!B:D, 2, FALSE)</f>
        <v>Aberystwyth</v>
      </c>
      <c r="AE95" s="3" t="str">
        <f>IF('Master List'!AQ95="", VLOOKUP('Master List'!AP95, 'CWM &amp; Location'!B:D, 2, FALSE), CONCATENATE(VLOOKUP('Master List'!AP95, 'CWM &amp; Location'!B:D, 2, FALSE), " / ", VLOOKUP('Master List'!AQ95, 'CWM &amp; Location'!B:D, 2, FALSE)))</f>
        <v>Oncoleg Glinigol</v>
      </c>
      <c r="AF95" s="3" t="str">
        <f>IF('Programmes (ENG)'!AF95="Supervisor to be confirmed", 'CWM &amp; Location'!$C$216, 'Programmes (ENG)'!AF95)</f>
        <v>Dr Elin Jones</v>
      </c>
      <c r="AG95" s="3" t="str">
        <f>VLOOKUP('Programmes (ENG)'!AG95, 'CWM &amp; Location'!B:D, 2, FALSE)</f>
        <v>Llawfeddygaeth Taliesin</v>
      </c>
      <c r="AH95" s="3" t="str">
        <f>VLOOKUP('Programmes (ENG)'!AH95, 'CWM &amp; Location'!B:D, 2, FALSE)</f>
        <v>Llanbedr Pont Steffan</v>
      </c>
      <c r="AI95" s="3" t="str">
        <f>IF('Master List'!AW95="", VLOOKUP('Master List'!AV95, 'CWM &amp; Location'!B:D, 2, FALSE), CONCATENATE(VLOOKUP('Master List'!AV95, 'CWM &amp; Location'!B:D, 2, FALSE), " / ", VLOOKUP('Master List'!AW95, 'CWM &amp; Location'!B:D, 2, FALSE)))</f>
        <v>Practis Cyffredinol</v>
      </c>
      <c r="AJ95" s="3" t="str">
        <f>IF('Programmes (ENG)'!AJ95="Supervisor to be confirmed", 'CWM &amp; Location'!$C$216, 'Programmes (ENG)'!AJ95)</f>
        <v>Dr Mohammad Imam</v>
      </c>
      <c r="AK95" s="5" t="str">
        <f>IF('Programmes (ENG)'!AK95="","",VLOOKUP('Programmes (ENG)'!AK95,'CWM &amp; Location'!B:D,2,FALSE))</f>
        <v/>
      </c>
      <c r="AL95" s="5" t="str">
        <f>IF('Programmes (ENG)'!AL95="", "", VLOOKUP('Programmes (ENG)'!AL95, 'CWM &amp; Location'!B:D, 2, FALSE))</f>
        <v/>
      </c>
      <c r="AM95" s="5" t="str">
        <f>IF('Programmes (ENG)'!AM95="","",VLOOKUP('Programmes (ENG)'!AM95,'CWM &amp; Location'!B:D,2,FALSE))</f>
        <v/>
      </c>
      <c r="AN95" s="5" t="str">
        <f>IF('Programmes (ENG)'!AN95="Supervisor to be confirmed", 'CWM &amp; Location'!$C$216, 'Programmes (ENG)'!AN95)</f>
        <v/>
      </c>
    </row>
    <row r="96" spans="1:40" ht="33.75" customHeight="1" x14ac:dyDescent="0.25">
      <c r="A96" s="3" t="str">
        <f>'Master List'!A96</f>
        <v>FPP</v>
      </c>
      <c r="B96" s="3" t="str">
        <f>'Master List'!D96</f>
        <v>FPP/7A2N/032b</v>
      </c>
      <c r="C96" s="3" t="str">
        <f>'Master List'!E96</f>
        <v>WAL/FP/032b</v>
      </c>
      <c r="D96" s="4">
        <f>'Programmes (ENG)'!D96</f>
        <v>1</v>
      </c>
      <c r="E96" s="9" t="str">
        <f>CONCATENATE("S1: ",J96,", ",N96,", ",R96,IF(V96="","",", "),IF(V96="","",V96),IF(V96="",""," ("),IF(V96="","",'Master List'!B96),IF(V96="","",")")," | S2: ",AA96,", ",AE96,", ",AI96,IF(AM96="","",", "),IF(AM96="","",AM96),IF(AM96="",""," ("),IF(AM96="","",'Master List'!C96),IF(AM96="","",")"))</f>
        <v>S1: Meddygaeth Frys, Meddygaeth Gyffredinol (Mewnol) / Cardioleg, Llawdriniaeth Gyffredinol / Llawdriniaeth Gastroberfeddol Usaf, Rhaglen CARER (FPP) | S2: Practis Cyffredinol, Trawma Llawdriniaeth Orthopedig, Oncoleg Glinigol</v>
      </c>
      <c r="F96" s="5" t="str">
        <f>VLOOKUP('Programmes (ENG)'!F96, 'CWM &amp; Location'!B:D, 2, FALSE)</f>
        <v>Bwrdd Iechyd Prifysgol Hywel Dda</v>
      </c>
      <c r="G96" s="5" t="str">
        <f>IF('Programmes (ENG)'!G96="Supervisor to be confirmed", "Goruchwyliwr I'w Gadarnhau", 'Programmes (ENG)'!G96)</f>
        <v>Dr Bridget Cavanna</v>
      </c>
      <c r="H96" s="3" t="str">
        <f>VLOOKUP('Programmes (ENG)'!H96, 'CWM &amp; Location'!B:D, 2, FALSE)</f>
        <v>Ysbyty Cyffredinol Bronglais</v>
      </c>
      <c r="I96" s="3" t="str">
        <f>VLOOKUP('Programmes (ENG)'!I96, 'CWM &amp; Location'!B:D, 2, FALSE)</f>
        <v>Aberystwyth</v>
      </c>
      <c r="J96" s="3" t="str">
        <f>IF('Master List'!K96="", VLOOKUP('Master List'!J96, 'CWM &amp; Location'!B:D, 2, FALSE), CONCATENATE(VLOOKUP('Master List'!J96, 'CWM &amp; Location'!B:D, 2, FALSE), " / ", VLOOKUP('Master List'!K96, 'CWM &amp; Location'!B:D, 2, FALSE)))</f>
        <v>Meddygaeth Frys</v>
      </c>
      <c r="K96" s="3" t="str">
        <f>IF('Programmes (ENG)'!K96="Supervisor to be confirmed", "Goruchwyliwr I'w Gadarnhau", 'Programmes (ENG)'!K96)</f>
        <v>Dr Bridget Cavanna</v>
      </c>
      <c r="L96" s="3" t="str">
        <f>VLOOKUP('Programmes (ENG)'!L96, 'CWM &amp; Location'!B:D, 2, FALSE)</f>
        <v>Ysbyty Cyffredinol Bronglais</v>
      </c>
      <c r="M96" s="3" t="str">
        <f>VLOOKUP('Programmes (ENG)'!M96, 'CWM &amp; Location'!B:D, 2, FALSE)</f>
        <v>Aberystwyth</v>
      </c>
      <c r="N96" s="3" t="str">
        <f>IF('Master List'!Q96="", VLOOKUP('Master List'!P96, 'CWM &amp; Location'!B:D, 2, FALSE), CONCATENATE(VLOOKUP('Master List'!P96, 'CWM &amp; Location'!B:D, 2, FALSE), " / ", VLOOKUP('Master List'!Q96, 'CWM &amp; Location'!B:D, 2, FALSE)))</f>
        <v>Meddygaeth Gyffredinol (Mewnol) / Cardioleg</v>
      </c>
      <c r="O96" s="3" t="str">
        <f>IF('Programmes (ENG)'!O96="Supervisor to be confirmed", "Goruchwyliwr I'w Gadarnhau", 'Programmes (ENG)'!O96)</f>
        <v>Dr Kevin Joseph</v>
      </c>
      <c r="P96" s="3" t="str">
        <f>VLOOKUP('Programmes (ENG)'!P96, 'CWM &amp; Location'!B:D, 2, FALSE)</f>
        <v>Ysbyty Cyffredinol Bronglais</v>
      </c>
      <c r="Q96" s="3" t="str">
        <f>VLOOKUP('Programmes (ENG)'!Q96, 'CWM &amp; Location'!B:D, 2, FALSE)</f>
        <v>Aberystwyth</v>
      </c>
      <c r="R96" s="3" t="str">
        <f>IF('Master List'!W96="", VLOOKUP('Master List'!V96, 'CWM &amp; Location'!B:D, 2, FALSE), CONCATENATE(VLOOKUP('Master List'!V96, 'CWM &amp; Location'!B:D, 2, FALSE), " / ", VLOOKUP('Master List'!W96, 'CWM &amp; Location'!B:D, 2, FALSE)))</f>
        <v>Llawdriniaeth Gyffredinol / Llawdriniaeth Gastroberfeddol Usaf</v>
      </c>
      <c r="S96" s="3" t="str">
        <f>IF('Programmes (ENG)'!S96="Supervisor to be confirmed", "Goruchwyliwr I'w Gadarnhau", 'Programmes (ENG)'!S96)</f>
        <v>Mr Simone Sebastiani</v>
      </c>
      <c r="T96" s="5" t="str">
        <f>IF('Master List'!AA96="", "", VLOOKUP('Programmes (ENG)'!T96, 'CWM &amp; Location'!B:D, 2, FALSE))</f>
        <v>Safleoedd Amrywiol (Ceredigion)</v>
      </c>
      <c r="U96" s="5" t="str">
        <f>IF(T96="", "", VLOOKUP('Programmes (ENG)'!U96, 'CWM &amp; Location'!B:D, 2, FALSE))</f>
        <v>Ceredigion</v>
      </c>
      <c r="V96" s="5" t="str">
        <f>IF('Programmes (ENG)'!V96="", "", VLOOKUP('Programmes (ENG)'!V96, 'CWM &amp; Location'!B:D, 2, FALSE))</f>
        <v>Rhaglen CARER</v>
      </c>
      <c r="W96" s="5" t="str">
        <f>IF('Programmes (ENG)'!W96="", "", IF('Programmes (ENG)'!W96="Supervisor to be confirmed", 'CWM &amp; Location'!$C$216, 'Programmes (ENG)'!W96))</f>
        <v>Goruchwyliwr I'w Gadarnhau</v>
      </c>
      <c r="X96" s="5" t="str">
        <f>IF('Programmes (ENG)'!X96="Supervisor to be confirmed", "Goruchwyliwr I'w Gadarnhau", 'Programmes (ENG)'!X96)</f>
        <v>Dr Mohammad Imam</v>
      </c>
      <c r="Y96" s="3" t="str">
        <f>VLOOKUP('Programmes (ENG)'!Y96, 'CWM &amp; Location'!B:D, 2, FALSE)</f>
        <v>Llawfeddygaeth Taliesin</v>
      </c>
      <c r="Z96" s="3" t="str">
        <f>VLOOKUP('Programmes (ENG)'!Z96, 'CWM &amp; Location'!B:D, 2, FALSE)</f>
        <v>Llanbedr Pont Steffan</v>
      </c>
      <c r="AA96" s="3" t="str">
        <f>IF('Master List'!AK96="", VLOOKUP('Master List'!AJ96, 'CWM &amp; Location'!B:D, 2, FALSE), CONCATENATE(VLOOKUP('Master List'!AJ96, 'CWM &amp; Location'!B:D, 2, FALSE), " / ", VLOOKUP('Master List'!AK96, 'CWM &amp; Location'!B:D, 2, FALSE)))</f>
        <v>Practis Cyffredinol</v>
      </c>
      <c r="AB96" s="3" t="str">
        <f>IF('Programmes (ENG)'!AB96="Supervisor to be confirmed", 'CWM &amp; Location'!$C$216, 'Programmes (ENG)'!AB96)</f>
        <v>Dr Mohammad Imam</v>
      </c>
      <c r="AC96" s="3" t="str">
        <f>VLOOKUP('Programmes (ENG)'!AC96, 'CWM &amp; Location'!B:D, 2, FALSE)</f>
        <v>Ysbyty Cyffredinol Bronglais</v>
      </c>
      <c r="AD96" s="5" t="str">
        <f>VLOOKUP('Programmes (ENG)'!AD96, 'CWM &amp; Location'!B:D, 2, FALSE)</f>
        <v>Aberystwyth</v>
      </c>
      <c r="AE96" s="3" t="str">
        <f>IF('Master List'!AQ96="", VLOOKUP('Master List'!AP96, 'CWM &amp; Location'!B:D, 2, FALSE), CONCATENATE(VLOOKUP('Master List'!AP96, 'CWM &amp; Location'!B:D, 2, FALSE), " / ", VLOOKUP('Master List'!AQ96, 'CWM &amp; Location'!B:D, 2, FALSE)))</f>
        <v>Trawma Llawdriniaeth Orthopedig</v>
      </c>
      <c r="AF96" s="3" t="str">
        <f>IF('Programmes (ENG)'!AF96="Supervisor to be confirmed", 'CWM &amp; Location'!$C$216, 'Programmes (ENG)'!AF96)</f>
        <v>Mr Mostafa Elabbadi</v>
      </c>
      <c r="AG96" s="3" t="str">
        <f>VLOOKUP('Programmes (ENG)'!AG96, 'CWM &amp; Location'!B:D, 2, FALSE)</f>
        <v>Ysbyty Cyffredinol Bronglais</v>
      </c>
      <c r="AH96" s="3" t="str">
        <f>VLOOKUP('Programmes (ENG)'!AH96, 'CWM &amp; Location'!B:D, 2, FALSE)</f>
        <v>Aberystwyth</v>
      </c>
      <c r="AI96" s="3" t="str">
        <f>IF('Master List'!AW96="", VLOOKUP('Master List'!AV96, 'CWM &amp; Location'!B:D, 2, FALSE), CONCATENATE(VLOOKUP('Master List'!AV96, 'CWM &amp; Location'!B:D, 2, FALSE), " / ", VLOOKUP('Master List'!AW96, 'CWM &amp; Location'!B:D, 2, FALSE)))</f>
        <v>Oncoleg Glinigol</v>
      </c>
      <c r="AJ96" s="3" t="str">
        <f>IF('Programmes (ENG)'!AJ96="Supervisor to be confirmed", 'CWM &amp; Location'!$C$216, 'Programmes (ENG)'!AJ96)</f>
        <v>Dr Elin Jones</v>
      </c>
      <c r="AK96" s="5" t="str">
        <f>IF('Programmes (ENG)'!AK96="","",VLOOKUP('Programmes (ENG)'!AK96,'CWM &amp; Location'!B:D,2,FALSE))</f>
        <v/>
      </c>
      <c r="AL96" s="5" t="str">
        <f>IF('Programmes (ENG)'!AL96="", "", VLOOKUP('Programmes (ENG)'!AL96, 'CWM &amp; Location'!B:D, 2, FALSE))</f>
        <v/>
      </c>
      <c r="AM96" s="5" t="str">
        <f>IF('Programmes (ENG)'!AM96="","",VLOOKUP('Programmes (ENG)'!AM96,'CWM &amp; Location'!B:D,2,FALSE))</f>
        <v/>
      </c>
      <c r="AN96" s="5" t="str">
        <f>IF('Programmes (ENG)'!AN96="Supervisor to be confirmed", 'CWM &amp; Location'!$C$216, 'Programmes (ENG)'!AN96)</f>
        <v/>
      </c>
    </row>
    <row r="97" spans="1:40" ht="33.75" customHeight="1" x14ac:dyDescent="0.25">
      <c r="A97" s="3" t="str">
        <f>'Master List'!A97</f>
        <v>FPP</v>
      </c>
      <c r="B97" s="3" t="str">
        <f>'Master List'!D97</f>
        <v>FPP/7A2N/032c</v>
      </c>
      <c r="C97" s="3" t="str">
        <f>'Master List'!E97</f>
        <v>WAL/FP/032c</v>
      </c>
      <c r="D97" s="4">
        <f>'Programmes (ENG)'!D97</f>
        <v>1</v>
      </c>
      <c r="E97" s="9" t="str">
        <f>CONCATENATE("S1: ",J97,", ",N97,", ",R97,IF(V97="","",", "),IF(V97="","",V97),IF(V97="",""," ("),IF(V97="","",'Master List'!B97),IF(V97="","",")")," | S2: ",AA97,", ",AE97,", ",AI97,IF(AM97="","",", "),IF(AM97="","",AM97),IF(AM97="",""," ("),IF(AM97="","",'Master List'!C97),IF(AM97="","",")"))</f>
        <v>S1: Llawdriniaeth Gyffredinol / Llawdriniaeth Gastroberfeddol Usaf, Meddygaeth Frys, Meddygaeth Gyffredinol (Mewnol) / Cardioleg, Rhaglen CARER (FPP) | S2: Oncoleg Glinigol, Practis Cyffredinol, Trawma Llawdriniaeth Orthopedig</v>
      </c>
      <c r="F97" s="5" t="str">
        <f>VLOOKUP('Programmes (ENG)'!F97, 'CWM &amp; Location'!B:D, 2, FALSE)</f>
        <v>Bwrdd Iechyd Prifysgol Hywel Dda</v>
      </c>
      <c r="G97" s="5" t="str">
        <f>IF('Programmes (ENG)'!G97="Supervisor to be confirmed", "Goruchwyliwr I'w Gadarnhau", 'Programmes (ENG)'!G97)</f>
        <v>Mr Simone Sebastiani</v>
      </c>
      <c r="H97" s="3" t="str">
        <f>VLOOKUP('Programmes (ENG)'!H97, 'CWM &amp; Location'!B:D, 2, FALSE)</f>
        <v>Ysbyty Cyffredinol Bronglais</v>
      </c>
      <c r="I97" s="3" t="str">
        <f>VLOOKUP('Programmes (ENG)'!I97, 'CWM &amp; Location'!B:D, 2, FALSE)</f>
        <v>Aberystwyth</v>
      </c>
      <c r="J97" s="3" t="str">
        <f>IF('Master List'!K97="", VLOOKUP('Master List'!J97, 'CWM &amp; Location'!B:D, 2, FALSE), CONCATENATE(VLOOKUP('Master List'!J97, 'CWM &amp; Location'!B:D, 2, FALSE), " / ", VLOOKUP('Master List'!K97, 'CWM &amp; Location'!B:D, 2, FALSE)))</f>
        <v>Llawdriniaeth Gyffredinol / Llawdriniaeth Gastroberfeddol Usaf</v>
      </c>
      <c r="K97" s="3" t="str">
        <f>IF('Programmes (ENG)'!K97="Supervisor to be confirmed", "Goruchwyliwr I'w Gadarnhau", 'Programmes (ENG)'!K97)</f>
        <v>Mr Simone Sebastiani</v>
      </c>
      <c r="L97" s="3" t="str">
        <f>VLOOKUP('Programmes (ENG)'!L97, 'CWM &amp; Location'!B:D, 2, FALSE)</f>
        <v>Ysbyty Cyffredinol Bronglais</v>
      </c>
      <c r="M97" s="3" t="str">
        <f>VLOOKUP('Programmes (ENG)'!M97, 'CWM &amp; Location'!B:D, 2, FALSE)</f>
        <v>Aberystwyth</v>
      </c>
      <c r="N97" s="3" t="str">
        <f>IF('Master List'!Q97="", VLOOKUP('Master List'!P97, 'CWM &amp; Location'!B:D, 2, FALSE), CONCATENATE(VLOOKUP('Master List'!P97, 'CWM &amp; Location'!B:D, 2, FALSE), " / ", VLOOKUP('Master List'!Q97, 'CWM &amp; Location'!B:D, 2, FALSE)))</f>
        <v>Meddygaeth Frys</v>
      </c>
      <c r="O97" s="3" t="str">
        <f>IF('Programmes (ENG)'!O97="Supervisor to be confirmed", "Goruchwyliwr I'w Gadarnhau", 'Programmes (ENG)'!O97)</f>
        <v>Dr Bridget Cavanna</v>
      </c>
      <c r="P97" s="3" t="str">
        <f>VLOOKUP('Programmes (ENG)'!P97, 'CWM &amp; Location'!B:D, 2, FALSE)</f>
        <v>Ysbyty Cyffredinol Bronglais</v>
      </c>
      <c r="Q97" s="3" t="str">
        <f>VLOOKUP('Programmes (ENG)'!Q97, 'CWM &amp; Location'!B:D, 2, FALSE)</f>
        <v>Aberystwyth</v>
      </c>
      <c r="R97" s="3" t="str">
        <f>IF('Master List'!W97="", VLOOKUP('Master List'!V97, 'CWM &amp; Location'!B:D, 2, FALSE), CONCATENATE(VLOOKUP('Master List'!V97, 'CWM &amp; Location'!B:D, 2, FALSE), " / ", VLOOKUP('Master List'!W97, 'CWM &amp; Location'!B:D, 2, FALSE)))</f>
        <v>Meddygaeth Gyffredinol (Mewnol) / Cardioleg</v>
      </c>
      <c r="S97" s="3" t="str">
        <f>IF('Programmes (ENG)'!S97="Supervisor to be confirmed", "Goruchwyliwr I'w Gadarnhau", 'Programmes (ENG)'!S97)</f>
        <v>Dr Kevin Joseph</v>
      </c>
      <c r="T97" s="5" t="str">
        <f>IF('Master List'!AA97="", "", VLOOKUP('Programmes (ENG)'!T97, 'CWM &amp; Location'!B:D, 2, FALSE))</f>
        <v>Safleoedd Amrywiol (Ceredigion)</v>
      </c>
      <c r="U97" s="5" t="str">
        <f>IF(T97="", "", VLOOKUP('Programmes (ENG)'!U97, 'CWM &amp; Location'!B:D, 2, FALSE))</f>
        <v>Ceredigion</v>
      </c>
      <c r="V97" s="5" t="str">
        <f>IF('Programmes (ENG)'!V97="", "", VLOOKUP('Programmes (ENG)'!V97, 'CWM &amp; Location'!B:D, 2, FALSE))</f>
        <v>Rhaglen CARER</v>
      </c>
      <c r="W97" s="5" t="str">
        <f>IF('Programmes (ENG)'!W97="", "", IF('Programmes (ENG)'!W97="Supervisor to be confirmed", 'CWM &amp; Location'!$C$216, 'Programmes (ENG)'!W97))</f>
        <v>Goruchwyliwr I'w Gadarnhau</v>
      </c>
      <c r="X97" s="5" t="str">
        <f>IF('Programmes (ENG)'!X97="Supervisor to be confirmed", "Goruchwyliwr I'w Gadarnhau", 'Programmes (ENG)'!X97)</f>
        <v>Dr Elin Jones</v>
      </c>
      <c r="Y97" s="3" t="str">
        <f>VLOOKUP('Programmes (ENG)'!Y97, 'CWM &amp; Location'!B:D, 2, FALSE)</f>
        <v>Ysbyty Cyffredinol Bronglais</v>
      </c>
      <c r="Z97" s="3" t="str">
        <f>VLOOKUP('Programmes (ENG)'!Z97, 'CWM &amp; Location'!B:D, 2, FALSE)</f>
        <v>Aberystwyth</v>
      </c>
      <c r="AA97" s="3" t="str">
        <f>IF('Master List'!AK97="", VLOOKUP('Master List'!AJ97, 'CWM &amp; Location'!B:D, 2, FALSE), CONCATENATE(VLOOKUP('Master List'!AJ97, 'CWM &amp; Location'!B:D, 2, FALSE), " / ", VLOOKUP('Master List'!AK97, 'CWM &amp; Location'!B:D, 2, FALSE)))</f>
        <v>Oncoleg Glinigol</v>
      </c>
      <c r="AB97" s="3" t="str">
        <f>IF('Programmes (ENG)'!AB97="Supervisor to be confirmed", 'CWM &amp; Location'!$C$216, 'Programmes (ENG)'!AB97)</f>
        <v>Dr Elin Jones</v>
      </c>
      <c r="AC97" s="3" t="str">
        <f>VLOOKUP('Programmes (ENG)'!AC97, 'CWM &amp; Location'!B:D, 2, FALSE)</f>
        <v>Llawfeddygaeth Taliesin</v>
      </c>
      <c r="AD97" s="5" t="str">
        <f>VLOOKUP('Programmes (ENG)'!AD97, 'CWM &amp; Location'!B:D, 2, FALSE)</f>
        <v>Llanbedr Pont Steffan</v>
      </c>
      <c r="AE97" s="3" t="str">
        <f>IF('Master List'!AQ97="", VLOOKUP('Master List'!AP97, 'CWM &amp; Location'!B:D, 2, FALSE), CONCATENATE(VLOOKUP('Master List'!AP97, 'CWM &amp; Location'!B:D, 2, FALSE), " / ", VLOOKUP('Master List'!AQ97, 'CWM &amp; Location'!B:D, 2, FALSE)))</f>
        <v>Practis Cyffredinol</v>
      </c>
      <c r="AF97" s="3" t="str">
        <f>IF('Programmes (ENG)'!AF97="Supervisor to be confirmed", 'CWM &amp; Location'!$C$216, 'Programmes (ENG)'!AF97)</f>
        <v>Dr Mohammad Imam</v>
      </c>
      <c r="AG97" s="3" t="str">
        <f>VLOOKUP('Programmes (ENG)'!AG97, 'CWM &amp; Location'!B:D, 2, FALSE)</f>
        <v>Ysbyty Cyffredinol Bronglais</v>
      </c>
      <c r="AH97" s="3" t="str">
        <f>VLOOKUP('Programmes (ENG)'!AH97, 'CWM &amp; Location'!B:D, 2, FALSE)</f>
        <v>Aberystwyth</v>
      </c>
      <c r="AI97" s="3" t="str">
        <f>IF('Master List'!AW97="", VLOOKUP('Master List'!AV97, 'CWM &amp; Location'!B:D, 2, FALSE), CONCATENATE(VLOOKUP('Master List'!AV97, 'CWM &amp; Location'!B:D, 2, FALSE), " / ", VLOOKUP('Master List'!AW97, 'CWM &amp; Location'!B:D, 2, FALSE)))</f>
        <v>Trawma Llawdriniaeth Orthopedig</v>
      </c>
      <c r="AJ97" s="3" t="str">
        <f>IF('Programmes (ENG)'!AJ97="Supervisor to be confirmed", 'CWM &amp; Location'!$C$216, 'Programmes (ENG)'!AJ97)</f>
        <v>Mr Mostafa Elabbadi</v>
      </c>
      <c r="AK97" s="5" t="str">
        <f>IF('Programmes (ENG)'!AK97="","",VLOOKUP('Programmes (ENG)'!AK97,'CWM &amp; Location'!B:D,2,FALSE))</f>
        <v/>
      </c>
      <c r="AL97" s="5" t="str">
        <f>IF('Programmes (ENG)'!AL97="", "", VLOOKUP('Programmes (ENG)'!AL97, 'CWM &amp; Location'!B:D, 2, FALSE))</f>
        <v/>
      </c>
      <c r="AM97" s="5" t="str">
        <f>IF('Programmes (ENG)'!AM97="","",VLOOKUP('Programmes (ENG)'!AM97,'CWM &amp; Location'!B:D,2,FALSE))</f>
        <v/>
      </c>
      <c r="AN97" s="5" t="str">
        <f>IF('Programmes (ENG)'!AN97="Supervisor to be confirmed", 'CWM &amp; Location'!$C$216, 'Programmes (ENG)'!AN97)</f>
        <v/>
      </c>
    </row>
    <row r="98" spans="1:40" ht="33.75" customHeight="1" x14ac:dyDescent="0.25">
      <c r="A98" s="3" t="str">
        <f>'Master List'!A98</f>
        <v>FPP</v>
      </c>
      <c r="B98" s="3" t="str">
        <f>'Master List'!D98</f>
        <v>FPP/7A2N/033a</v>
      </c>
      <c r="C98" s="3" t="str">
        <f>'Master List'!E98</f>
        <v>WAL/FP/033a</v>
      </c>
      <c r="D98" s="4">
        <f>'Programmes (ENG)'!D98</f>
        <v>1</v>
      </c>
      <c r="E98" s="9" t="str">
        <f>CONCATENATE("S1: ",J98,", ",N98,", ",R98,IF(V98="","",", "),IF(V98="","",V98),IF(V98="",""," ("),IF(V98="","",'Master List'!B98),IF(V98="","",")")," | S2: ",AA98,", ",AE98,", ",AI98,IF(AM98="","",", "),IF(AM98="","",AM98),IF(AM98="",""," ("),IF(AM98="","",'Master List'!C98),IF(AM98="","",")"))</f>
        <v>S1: Meddygaeth Gyffredinol (Mewnol) / Endocrinoleg a Diabetes Mellitus, Llawdriniaeth Gyffredinol / Llawdriniaeth y Colon a'r Rhefr, Meddygaeth Gyffredinol (Mewnol) / Meddygaeth Anadlol, Rhaglen CARER (FPP) | S2: Llawdriniaeth Gyffredinol / Trawma Llawdriniaeth Orthopedig, Meddygaeth Frys, Pediatreg</v>
      </c>
      <c r="F98" s="5" t="str">
        <f>VLOOKUP('Programmes (ENG)'!F98, 'CWM &amp; Location'!B:D, 2, FALSE)</f>
        <v>Bwrdd Iechyd Prifysgol Hywel Dda</v>
      </c>
      <c r="G98" s="5" t="str">
        <f>IF('Programmes (ENG)'!G98="Supervisor to be confirmed", "Goruchwyliwr I'w Gadarnhau", 'Programmes (ENG)'!G98)</f>
        <v>Dr Zubair-Ul-Hassan Syed</v>
      </c>
      <c r="H98" s="3" t="str">
        <f>VLOOKUP('Programmes (ENG)'!H98, 'CWM &amp; Location'!B:D, 2, FALSE)</f>
        <v>Ysbyty Cyffredinol Bronglais</v>
      </c>
      <c r="I98" s="3" t="str">
        <f>VLOOKUP('Programmes (ENG)'!I98, 'CWM &amp; Location'!B:D, 2, FALSE)</f>
        <v>Aberystwyth</v>
      </c>
      <c r="J98" s="3" t="str">
        <f>IF('Master List'!K98="", VLOOKUP('Master List'!J98, 'CWM &amp; Location'!B:D, 2, FALSE), CONCATENATE(VLOOKUP('Master List'!J98, 'CWM &amp; Location'!B:D, 2, FALSE), " / ", VLOOKUP('Master List'!K98, 'CWM &amp; Location'!B:D, 2, FALSE)))</f>
        <v>Meddygaeth Gyffredinol (Mewnol) / Endocrinoleg a Diabetes Mellitus</v>
      </c>
      <c r="K98" s="3" t="str">
        <f>IF('Programmes (ENG)'!K98="Supervisor to be confirmed", "Goruchwyliwr I'w Gadarnhau", 'Programmes (ENG)'!K98)</f>
        <v>Dr Zubair-Ul-Hassan Syed</v>
      </c>
      <c r="L98" s="3" t="str">
        <f>VLOOKUP('Programmes (ENG)'!L98, 'CWM &amp; Location'!B:D, 2, FALSE)</f>
        <v>Ysbyty Cyffredinol Bronglais</v>
      </c>
      <c r="M98" s="3" t="str">
        <f>VLOOKUP('Programmes (ENG)'!M98, 'CWM &amp; Location'!B:D, 2, FALSE)</f>
        <v>Aberystwyth</v>
      </c>
      <c r="N98" s="3" t="str">
        <f>IF('Master List'!Q98="", VLOOKUP('Master List'!P98, 'CWM &amp; Location'!B:D, 2, FALSE), CONCATENATE(VLOOKUP('Master List'!P98, 'CWM &amp; Location'!B:D, 2, FALSE), " / ", VLOOKUP('Master List'!Q98, 'CWM &amp; Location'!B:D, 2, FALSE)))</f>
        <v>Llawdriniaeth Gyffredinol / Llawdriniaeth y Colon a'r Rhefr</v>
      </c>
      <c r="O98" s="3" t="str">
        <f>IF('Programmes (ENG)'!O98="Supervisor to be confirmed", "Goruchwyliwr I'w Gadarnhau", 'Programmes (ENG)'!O98)</f>
        <v xml:space="preserve">Mr Samy Mohamed </v>
      </c>
      <c r="P98" s="3" t="str">
        <f>VLOOKUP('Programmes (ENG)'!P98, 'CWM &amp; Location'!B:D, 2, FALSE)</f>
        <v>Ysbyty Cyffredinol Bronglais</v>
      </c>
      <c r="Q98" s="3" t="str">
        <f>VLOOKUP('Programmes (ENG)'!Q98, 'CWM &amp; Location'!B:D, 2, FALSE)</f>
        <v>Aberystwyth</v>
      </c>
      <c r="R98" s="3" t="str">
        <f>IF('Master List'!W98="", VLOOKUP('Master List'!V98, 'CWM &amp; Location'!B:D, 2, FALSE), CONCATENATE(VLOOKUP('Master List'!V98, 'CWM &amp; Location'!B:D, 2, FALSE), " / ", VLOOKUP('Master List'!W98, 'CWM &amp; Location'!B:D, 2, FALSE)))</f>
        <v>Meddygaeth Gyffredinol (Mewnol) / Meddygaeth Anadlol</v>
      </c>
      <c r="S98" s="3" t="str">
        <f>IF('Programmes (ENG)'!S98="Supervisor to be confirmed", "Goruchwyliwr I'w Gadarnhau", 'Programmes (ENG)'!S98)</f>
        <v>Dr Abdel Rahman Mohamed</v>
      </c>
      <c r="T98" s="5" t="str">
        <f>IF('Master List'!AA98="", "", VLOOKUP('Programmes (ENG)'!T98, 'CWM &amp; Location'!B:D, 2, FALSE))</f>
        <v>Safleoedd Amrywiol (Ceredigion)</v>
      </c>
      <c r="U98" s="5" t="str">
        <f>IF(T98="", "", VLOOKUP('Programmes (ENG)'!U98, 'CWM &amp; Location'!B:D, 2, FALSE))</f>
        <v>Ceredigion</v>
      </c>
      <c r="V98" s="5" t="str">
        <f>IF('Programmes (ENG)'!V98="", "", VLOOKUP('Programmes (ENG)'!V98, 'CWM &amp; Location'!B:D, 2, FALSE))</f>
        <v>Rhaglen CARER</v>
      </c>
      <c r="W98" s="5" t="str">
        <f>IF('Programmes (ENG)'!W98="", "", IF('Programmes (ENG)'!W98="Supervisor to be confirmed", 'CWM &amp; Location'!$C$216, 'Programmes (ENG)'!W98))</f>
        <v>Goruchwyliwr I'w Gadarnhau</v>
      </c>
      <c r="X98" s="5" t="str">
        <f>IF('Programmes (ENG)'!X98="Supervisor to be confirmed", "Goruchwyliwr I'w Gadarnhau", 'Programmes (ENG)'!X98)</f>
        <v>Dr Alwyn Jones</v>
      </c>
      <c r="Y98" s="3" t="str">
        <f>VLOOKUP('Programmes (ENG)'!Y98, 'CWM &amp; Location'!B:D, 2, FALSE)</f>
        <v>Ysbyty Cyffredinol Bronglais</v>
      </c>
      <c r="Z98" s="3" t="str">
        <f>VLOOKUP('Programmes (ENG)'!Z98, 'CWM &amp; Location'!B:D, 2, FALSE)</f>
        <v>Aberystwyth</v>
      </c>
      <c r="AA98" s="3" t="str">
        <f>IF('Master List'!AK98="", VLOOKUP('Master List'!AJ98, 'CWM &amp; Location'!B:D, 2, FALSE), CONCATENATE(VLOOKUP('Master List'!AJ98, 'CWM &amp; Location'!B:D, 2, FALSE), " / ", VLOOKUP('Master List'!AK98, 'CWM &amp; Location'!B:D, 2, FALSE)))</f>
        <v>Llawdriniaeth Gyffredinol / Trawma Llawdriniaeth Orthopedig</v>
      </c>
      <c r="AB98" s="3" t="str">
        <f>IF('Programmes (ENG)'!AB98="Supervisor to be confirmed", 'CWM &amp; Location'!$C$216, 'Programmes (ENG)'!AB98)</f>
        <v>Dr Alwyn Jones</v>
      </c>
      <c r="AC98" s="3" t="str">
        <f>VLOOKUP('Programmes (ENG)'!AC98, 'CWM &amp; Location'!B:D, 2, FALSE)</f>
        <v>Ysbyty Cyffredinol Bronglais</v>
      </c>
      <c r="AD98" s="5" t="str">
        <f>VLOOKUP('Programmes (ENG)'!AD98, 'CWM &amp; Location'!B:D, 2, FALSE)</f>
        <v>Aberystwyth</v>
      </c>
      <c r="AE98" s="3" t="str">
        <f>IF('Master List'!AQ98="", VLOOKUP('Master List'!AP98, 'CWM &amp; Location'!B:D, 2, FALSE), CONCATENATE(VLOOKUP('Master List'!AP98, 'CWM &amp; Location'!B:D, 2, FALSE), " / ", VLOOKUP('Master List'!AQ98, 'CWM &amp; Location'!B:D, 2, FALSE)))</f>
        <v>Meddygaeth Frys</v>
      </c>
      <c r="AF98" s="3" t="str">
        <f>IF('Programmes (ENG)'!AF98="Supervisor to be confirmed", 'CWM &amp; Location'!$C$216, 'Programmes (ENG)'!AF98)</f>
        <v>Dr Kelvin Philip Maniam</v>
      </c>
      <c r="AG98" s="3" t="str">
        <f>VLOOKUP('Programmes (ENG)'!AG98, 'CWM &amp; Location'!B:D, 2, FALSE)</f>
        <v>Ysbyty Cyffredinol Bronglais</v>
      </c>
      <c r="AH98" s="3" t="str">
        <f>VLOOKUP('Programmes (ENG)'!AH98, 'CWM &amp; Location'!B:D, 2, FALSE)</f>
        <v>Aberystwyth</v>
      </c>
      <c r="AI98" s="3" t="str">
        <f>IF('Master List'!AW98="", VLOOKUP('Master List'!AV98, 'CWM &amp; Location'!B:D, 2, FALSE), CONCATENATE(VLOOKUP('Master List'!AV98, 'CWM &amp; Location'!B:D, 2, FALSE), " / ", VLOOKUP('Master List'!AW98, 'CWM &amp; Location'!B:D, 2, FALSE)))</f>
        <v>Pediatreg</v>
      </c>
      <c r="AJ98" s="3" t="str">
        <f>IF('Programmes (ENG)'!AJ98="Supervisor to be confirmed", 'CWM &amp; Location'!$C$216, 'Programmes (ENG)'!AJ98)</f>
        <v>Dr Kausik Khan</v>
      </c>
      <c r="AK98" s="5" t="str">
        <f>IF('Programmes (ENG)'!AK98="","",VLOOKUP('Programmes (ENG)'!AK98,'CWM &amp; Location'!B:D,2,FALSE))</f>
        <v/>
      </c>
      <c r="AL98" s="5" t="str">
        <f>IF('Programmes (ENG)'!AL98="", "", VLOOKUP('Programmes (ENG)'!AL98, 'CWM &amp; Location'!B:D, 2, FALSE))</f>
        <v/>
      </c>
      <c r="AM98" s="5" t="str">
        <f>IF('Programmes (ENG)'!AM98="","",VLOOKUP('Programmes (ENG)'!AM98,'CWM &amp; Location'!B:D,2,FALSE))</f>
        <v/>
      </c>
      <c r="AN98" s="5" t="str">
        <f>IF('Programmes (ENG)'!AN98="Supervisor to be confirmed", 'CWM &amp; Location'!$C$216, 'Programmes (ENG)'!AN98)</f>
        <v/>
      </c>
    </row>
    <row r="99" spans="1:40" ht="33.75" customHeight="1" x14ac:dyDescent="0.25">
      <c r="A99" s="3" t="str">
        <f>'Master List'!A99</f>
        <v>FPP</v>
      </c>
      <c r="B99" s="3" t="str">
        <f>'Master List'!D99</f>
        <v>FPP/7A2N/033b</v>
      </c>
      <c r="C99" s="3" t="str">
        <f>'Master List'!E99</f>
        <v>WAL/FP/033b</v>
      </c>
      <c r="D99" s="4">
        <f>'Programmes (ENG)'!D99</f>
        <v>1</v>
      </c>
      <c r="E99" s="9" t="str">
        <f>CONCATENATE("S1: ",J99,", ",N99,", ",R99,IF(V99="","",", "),IF(V99="","",V99),IF(V99="",""," ("),IF(V99="","",'Master List'!B99),IF(V99="","",")")," | S2: ",AA99,", ",AE99,", ",AI99,IF(AM99="","",", "),IF(AM99="","",AM99),IF(AM99="",""," ("),IF(AM99="","",'Master List'!C99),IF(AM99="","",")"))</f>
        <v>S1: Meddygaeth Gyffredinol (Mewnol) / Meddygaeth Anadlol, Meddygaeth Gyffredinol (Mewnol) / Endocrinoleg a Diabetes Mellitus, Llawdriniaeth Gyffredinol / Llawdriniaeth y Colon a'r Rhefr, Rhaglen CARER (FPP) | S2: Pediatreg, Llawdriniaeth Gyffredinol / Trawma Llawdriniaeth Orthopedig, Meddygaeth Frys</v>
      </c>
      <c r="F99" s="5" t="str">
        <f>VLOOKUP('Programmes (ENG)'!F99, 'CWM &amp; Location'!B:D, 2, FALSE)</f>
        <v>Bwrdd Iechyd Prifysgol Hywel Dda</v>
      </c>
      <c r="G99" s="5" t="str">
        <f>IF('Programmes (ENG)'!G99="Supervisor to be confirmed", "Goruchwyliwr I'w Gadarnhau", 'Programmes (ENG)'!G99)</f>
        <v>Dr Abdel Rahman Mohamed</v>
      </c>
      <c r="H99" s="3" t="str">
        <f>VLOOKUP('Programmes (ENG)'!H99, 'CWM &amp; Location'!B:D, 2, FALSE)</f>
        <v>Ysbyty Cyffredinol Bronglais</v>
      </c>
      <c r="I99" s="3" t="str">
        <f>VLOOKUP('Programmes (ENG)'!I99, 'CWM &amp; Location'!B:D, 2, FALSE)</f>
        <v>Aberystwyth</v>
      </c>
      <c r="J99" s="3" t="str">
        <f>IF('Master List'!K99="", VLOOKUP('Master List'!J99, 'CWM &amp; Location'!B:D, 2, FALSE), CONCATENATE(VLOOKUP('Master List'!J99, 'CWM &amp; Location'!B:D, 2, FALSE), " / ", VLOOKUP('Master List'!K99, 'CWM &amp; Location'!B:D, 2, FALSE)))</f>
        <v>Meddygaeth Gyffredinol (Mewnol) / Meddygaeth Anadlol</v>
      </c>
      <c r="K99" s="3" t="str">
        <f>IF('Programmes (ENG)'!K99="Supervisor to be confirmed", "Goruchwyliwr I'w Gadarnhau", 'Programmes (ENG)'!K99)</f>
        <v>Dr Abdel Rahman Mohamed</v>
      </c>
      <c r="L99" s="3" t="str">
        <f>VLOOKUP('Programmes (ENG)'!L99, 'CWM &amp; Location'!B:D, 2, FALSE)</f>
        <v>Ysbyty Cyffredinol Bronglais</v>
      </c>
      <c r="M99" s="3" t="str">
        <f>VLOOKUP('Programmes (ENG)'!M99, 'CWM &amp; Location'!B:D, 2, FALSE)</f>
        <v>Aberystwyth</v>
      </c>
      <c r="N99" s="3" t="str">
        <f>IF('Master List'!Q99="", VLOOKUP('Master List'!P99, 'CWM &amp; Location'!B:D, 2, FALSE), CONCATENATE(VLOOKUP('Master List'!P99, 'CWM &amp; Location'!B:D, 2, FALSE), " / ", VLOOKUP('Master List'!Q99, 'CWM &amp; Location'!B:D, 2, FALSE)))</f>
        <v>Meddygaeth Gyffredinol (Mewnol) / Endocrinoleg a Diabetes Mellitus</v>
      </c>
      <c r="O99" s="3" t="str">
        <f>IF('Programmes (ENG)'!O99="Supervisor to be confirmed", "Goruchwyliwr I'w Gadarnhau", 'Programmes (ENG)'!O99)</f>
        <v>Dr Zubair-Ul-Hassan Syed</v>
      </c>
      <c r="P99" s="3" t="str">
        <f>VLOOKUP('Programmes (ENG)'!P99, 'CWM &amp; Location'!B:D, 2, FALSE)</f>
        <v>Ysbyty Cyffredinol Bronglais</v>
      </c>
      <c r="Q99" s="3" t="str">
        <f>VLOOKUP('Programmes (ENG)'!Q99, 'CWM &amp; Location'!B:D, 2, FALSE)</f>
        <v>Aberystwyth</v>
      </c>
      <c r="R99" s="3" t="str">
        <f>IF('Master List'!W99="", VLOOKUP('Master List'!V99, 'CWM &amp; Location'!B:D, 2, FALSE), CONCATENATE(VLOOKUP('Master List'!V99, 'CWM &amp; Location'!B:D, 2, FALSE), " / ", VLOOKUP('Master List'!W99, 'CWM &amp; Location'!B:D, 2, FALSE)))</f>
        <v>Llawdriniaeth Gyffredinol / Llawdriniaeth y Colon a'r Rhefr</v>
      </c>
      <c r="S99" s="3" t="str">
        <f>IF('Programmes (ENG)'!S99="Supervisor to be confirmed", "Goruchwyliwr I'w Gadarnhau", 'Programmes (ENG)'!S99)</f>
        <v xml:space="preserve">Mr Samy Mohamed </v>
      </c>
      <c r="T99" s="5" t="str">
        <f>IF('Master List'!AA99="", "", VLOOKUP('Programmes (ENG)'!T99, 'CWM &amp; Location'!B:D, 2, FALSE))</f>
        <v>Safleoedd Amrywiol (Ceredigion)</v>
      </c>
      <c r="U99" s="5" t="str">
        <f>IF(T99="", "", VLOOKUP('Programmes (ENG)'!U99, 'CWM &amp; Location'!B:D, 2, FALSE))</f>
        <v>Ceredigion</v>
      </c>
      <c r="V99" s="5" t="str">
        <f>IF('Programmes (ENG)'!V99="", "", VLOOKUP('Programmes (ENG)'!V99, 'CWM &amp; Location'!B:D, 2, FALSE))</f>
        <v>Rhaglen CARER</v>
      </c>
      <c r="W99" s="5" t="str">
        <f>IF('Programmes (ENG)'!W99="", "", IF('Programmes (ENG)'!W99="Supervisor to be confirmed", 'CWM &amp; Location'!$C$216, 'Programmes (ENG)'!W99))</f>
        <v>Goruchwyliwr I'w Gadarnhau</v>
      </c>
      <c r="X99" s="5" t="str">
        <f>IF('Programmes (ENG)'!X99="Supervisor to be confirmed", "Goruchwyliwr I'w Gadarnhau", 'Programmes (ENG)'!X99)</f>
        <v>Dr Kausik Khan</v>
      </c>
      <c r="Y99" s="3" t="str">
        <f>VLOOKUP('Programmes (ENG)'!Y99, 'CWM &amp; Location'!B:D, 2, FALSE)</f>
        <v>Ysbyty Cyffredinol Bronglais</v>
      </c>
      <c r="Z99" s="3" t="str">
        <f>VLOOKUP('Programmes (ENG)'!Z99, 'CWM &amp; Location'!B:D, 2, FALSE)</f>
        <v>Aberystwyth</v>
      </c>
      <c r="AA99" s="3" t="str">
        <f>IF('Master List'!AK99="", VLOOKUP('Master List'!AJ99, 'CWM &amp; Location'!B:D, 2, FALSE), CONCATENATE(VLOOKUP('Master List'!AJ99, 'CWM &amp; Location'!B:D, 2, FALSE), " / ", VLOOKUP('Master List'!AK99, 'CWM &amp; Location'!B:D, 2, FALSE)))</f>
        <v>Pediatreg</v>
      </c>
      <c r="AB99" s="3" t="str">
        <f>IF('Programmes (ENG)'!AB99="Supervisor to be confirmed", 'CWM &amp; Location'!$C$216, 'Programmes (ENG)'!AB99)</f>
        <v>Dr Kausik Khan</v>
      </c>
      <c r="AC99" s="3" t="str">
        <f>VLOOKUP('Programmes (ENG)'!AC99, 'CWM &amp; Location'!B:D, 2, FALSE)</f>
        <v>Ysbyty Cyffredinol Bronglais</v>
      </c>
      <c r="AD99" s="5" t="str">
        <f>VLOOKUP('Programmes (ENG)'!AD99, 'CWM &amp; Location'!B:D, 2, FALSE)</f>
        <v>Aberystwyth</v>
      </c>
      <c r="AE99" s="3" t="str">
        <f>IF('Master List'!AQ99="", VLOOKUP('Master List'!AP99, 'CWM &amp; Location'!B:D, 2, FALSE), CONCATENATE(VLOOKUP('Master List'!AP99, 'CWM &amp; Location'!B:D, 2, FALSE), " / ", VLOOKUP('Master List'!AQ99, 'CWM &amp; Location'!B:D, 2, FALSE)))</f>
        <v>Llawdriniaeth Gyffredinol / Trawma Llawdriniaeth Orthopedig</v>
      </c>
      <c r="AF99" s="3" t="str">
        <f>IF('Programmes (ENG)'!AF99="Supervisor to be confirmed", 'CWM &amp; Location'!$C$216, 'Programmes (ENG)'!AF99)</f>
        <v>Dr Alwyn Jones</v>
      </c>
      <c r="AG99" s="3" t="str">
        <f>VLOOKUP('Programmes (ENG)'!AG99, 'CWM &amp; Location'!B:D, 2, FALSE)</f>
        <v>Ysbyty Cyffredinol Bronglais</v>
      </c>
      <c r="AH99" s="3" t="str">
        <f>VLOOKUP('Programmes (ENG)'!AH99, 'CWM &amp; Location'!B:D, 2, FALSE)</f>
        <v>Aberystwyth</v>
      </c>
      <c r="AI99" s="3" t="str">
        <f>IF('Master List'!AW99="", VLOOKUP('Master List'!AV99, 'CWM &amp; Location'!B:D, 2, FALSE), CONCATENATE(VLOOKUP('Master List'!AV99, 'CWM &amp; Location'!B:D, 2, FALSE), " / ", VLOOKUP('Master List'!AW99, 'CWM &amp; Location'!B:D, 2, FALSE)))</f>
        <v>Meddygaeth Frys</v>
      </c>
      <c r="AJ99" s="3" t="str">
        <f>IF('Programmes (ENG)'!AJ99="Supervisor to be confirmed", 'CWM &amp; Location'!$C$216, 'Programmes (ENG)'!AJ99)</f>
        <v>Dr Kelvin Philip Maniam</v>
      </c>
      <c r="AK99" s="5" t="str">
        <f>IF('Programmes (ENG)'!AK99="","",VLOOKUP('Programmes (ENG)'!AK99,'CWM &amp; Location'!B:D,2,FALSE))</f>
        <v/>
      </c>
      <c r="AL99" s="5" t="str">
        <f>IF('Programmes (ENG)'!AL99="", "", VLOOKUP('Programmes (ENG)'!AL99, 'CWM &amp; Location'!B:D, 2, FALSE))</f>
        <v/>
      </c>
      <c r="AM99" s="5" t="str">
        <f>IF('Programmes (ENG)'!AM99="","",VLOOKUP('Programmes (ENG)'!AM99,'CWM &amp; Location'!B:D,2,FALSE))</f>
        <v/>
      </c>
      <c r="AN99" s="5" t="str">
        <f>IF('Programmes (ENG)'!AN99="Supervisor to be confirmed", 'CWM &amp; Location'!$C$216, 'Programmes (ENG)'!AN99)</f>
        <v/>
      </c>
    </row>
    <row r="100" spans="1:40" ht="33.75" customHeight="1" x14ac:dyDescent="0.25">
      <c r="A100" s="3" t="str">
        <f>'Master List'!A100</f>
        <v>FPP</v>
      </c>
      <c r="B100" s="3" t="str">
        <f>'Master List'!D100</f>
        <v>FPP/7A2N/033c</v>
      </c>
      <c r="C100" s="3" t="str">
        <f>'Master List'!E100</f>
        <v>WAL/FP/033c</v>
      </c>
      <c r="D100" s="4">
        <f>'Programmes (ENG)'!D100</f>
        <v>1</v>
      </c>
      <c r="E100" s="9" t="str">
        <f>CONCATENATE("S1: ",J100,", ",N100,", ",R100,IF(V100="","",", "),IF(V100="","",V100),IF(V100="",""," ("),IF(V100="","",'Master List'!B100),IF(V100="","",")")," | S2: ",AA100,", ",AE100,", ",AI100,IF(AM100="","",", "),IF(AM100="","",AM100),IF(AM100="",""," ("),IF(AM100="","",'Master List'!C100),IF(AM100="","",")"))</f>
        <v>S1: Llawdriniaeth Gyffredinol / Llawdriniaeth y Colon a'r Rhefr, Meddygaeth Gyffredinol (Mewnol) / Meddygaeth Anadlol, Meddygaeth Gyffredinol (Mewnol) / Endocrinoleg a Diabetes Mellitus, Rhaglen CARER (FPP) | S2: Meddygaeth Frys, Pediatreg, Llawdriniaeth Gyffredinol / Trawma Llawdriniaeth Orthopedig</v>
      </c>
      <c r="F100" s="5" t="str">
        <f>VLOOKUP('Programmes (ENG)'!F100, 'CWM &amp; Location'!B:D, 2, FALSE)</f>
        <v>Bwrdd Iechyd Prifysgol Hywel Dda</v>
      </c>
      <c r="G100" s="5" t="str">
        <f>IF('Programmes (ENG)'!G100="Supervisor to be confirmed", "Goruchwyliwr I'w Gadarnhau", 'Programmes (ENG)'!G100)</f>
        <v xml:space="preserve">Mr Samy Mohamed </v>
      </c>
      <c r="H100" s="3" t="str">
        <f>VLOOKUP('Programmes (ENG)'!H100, 'CWM &amp; Location'!B:D, 2, FALSE)</f>
        <v>Ysbyty Cyffredinol Bronglais</v>
      </c>
      <c r="I100" s="3" t="str">
        <f>VLOOKUP('Programmes (ENG)'!I100, 'CWM &amp; Location'!B:D, 2, FALSE)</f>
        <v>Aberystwyth</v>
      </c>
      <c r="J100" s="3" t="str">
        <f>IF('Master List'!K100="", VLOOKUP('Master List'!J100, 'CWM &amp; Location'!B:D, 2, FALSE), CONCATENATE(VLOOKUP('Master List'!J100, 'CWM &amp; Location'!B:D, 2, FALSE), " / ", VLOOKUP('Master List'!K100, 'CWM &amp; Location'!B:D, 2, FALSE)))</f>
        <v>Llawdriniaeth Gyffredinol / Llawdriniaeth y Colon a'r Rhefr</v>
      </c>
      <c r="K100" s="3" t="str">
        <f>IF('Programmes (ENG)'!K100="Supervisor to be confirmed", "Goruchwyliwr I'w Gadarnhau", 'Programmes (ENG)'!K100)</f>
        <v xml:space="preserve">Mr Samy Mohamed </v>
      </c>
      <c r="L100" s="3" t="str">
        <f>VLOOKUP('Programmes (ENG)'!L100, 'CWM &amp; Location'!B:D, 2, FALSE)</f>
        <v>Ysbyty Cyffredinol Bronglais</v>
      </c>
      <c r="M100" s="3" t="str">
        <f>VLOOKUP('Programmes (ENG)'!M100, 'CWM &amp; Location'!B:D, 2, FALSE)</f>
        <v>Aberystwyth</v>
      </c>
      <c r="N100" s="3" t="str">
        <f>IF('Master List'!Q100="", VLOOKUP('Master List'!P100, 'CWM &amp; Location'!B:D, 2, FALSE), CONCATENATE(VLOOKUP('Master List'!P100, 'CWM &amp; Location'!B:D, 2, FALSE), " / ", VLOOKUP('Master List'!Q100, 'CWM &amp; Location'!B:D, 2, FALSE)))</f>
        <v>Meddygaeth Gyffredinol (Mewnol) / Meddygaeth Anadlol</v>
      </c>
      <c r="O100" s="3" t="str">
        <f>IF('Programmes (ENG)'!O100="Supervisor to be confirmed", "Goruchwyliwr I'w Gadarnhau", 'Programmes (ENG)'!O100)</f>
        <v>Dr Abdel Rahman Mohamed</v>
      </c>
      <c r="P100" s="3" t="str">
        <f>VLOOKUP('Programmes (ENG)'!P100, 'CWM &amp; Location'!B:D, 2, FALSE)</f>
        <v>Ysbyty Cyffredinol Bronglais</v>
      </c>
      <c r="Q100" s="3" t="str">
        <f>VLOOKUP('Programmes (ENG)'!Q100, 'CWM &amp; Location'!B:D, 2, FALSE)</f>
        <v>Aberystwyth</v>
      </c>
      <c r="R100" s="3" t="str">
        <f>IF('Master List'!W100="", VLOOKUP('Master List'!V100, 'CWM &amp; Location'!B:D, 2, FALSE), CONCATENATE(VLOOKUP('Master List'!V100, 'CWM &amp; Location'!B:D, 2, FALSE), " / ", VLOOKUP('Master List'!W100, 'CWM &amp; Location'!B:D, 2, FALSE)))</f>
        <v>Meddygaeth Gyffredinol (Mewnol) / Endocrinoleg a Diabetes Mellitus</v>
      </c>
      <c r="S100" s="3" t="str">
        <f>IF('Programmes (ENG)'!S100="Supervisor to be confirmed", "Goruchwyliwr I'w Gadarnhau", 'Programmes (ENG)'!S100)</f>
        <v>Dr Zubair-Ul-Hassan Syed</v>
      </c>
      <c r="T100" s="5" t="str">
        <f>IF('Master List'!AA100="", "", VLOOKUP('Programmes (ENG)'!T100, 'CWM &amp; Location'!B:D, 2, FALSE))</f>
        <v>Safleoedd Amrywiol (Ceredigion)</v>
      </c>
      <c r="U100" s="5" t="str">
        <f>IF(T100="", "", VLOOKUP('Programmes (ENG)'!U100, 'CWM &amp; Location'!B:D, 2, FALSE))</f>
        <v>Ceredigion</v>
      </c>
      <c r="V100" s="5" t="str">
        <f>IF('Programmes (ENG)'!V100="", "", VLOOKUP('Programmes (ENG)'!V100, 'CWM &amp; Location'!B:D, 2, FALSE))</f>
        <v>Rhaglen CARER</v>
      </c>
      <c r="W100" s="5" t="str">
        <f>IF('Programmes (ENG)'!W100="", "", IF('Programmes (ENG)'!W100="Supervisor to be confirmed", 'CWM &amp; Location'!$C$216, 'Programmes (ENG)'!W100))</f>
        <v>Goruchwyliwr I'w Gadarnhau</v>
      </c>
      <c r="X100" s="5" t="str">
        <f>IF('Programmes (ENG)'!X100="Supervisor to be confirmed", "Goruchwyliwr I'w Gadarnhau", 'Programmes (ENG)'!X100)</f>
        <v>Dr Kelvin Philip Maniam</v>
      </c>
      <c r="Y100" s="3" t="str">
        <f>VLOOKUP('Programmes (ENG)'!Y100, 'CWM &amp; Location'!B:D, 2, FALSE)</f>
        <v>Ysbyty Cyffredinol Bronglais</v>
      </c>
      <c r="Z100" s="3" t="str">
        <f>VLOOKUP('Programmes (ENG)'!Z100, 'CWM &amp; Location'!B:D, 2, FALSE)</f>
        <v>Aberystwyth</v>
      </c>
      <c r="AA100" s="3" t="str">
        <f>IF('Master List'!AK100="", VLOOKUP('Master List'!AJ100, 'CWM &amp; Location'!B:D, 2, FALSE), CONCATENATE(VLOOKUP('Master List'!AJ100, 'CWM &amp; Location'!B:D, 2, FALSE), " / ", VLOOKUP('Master List'!AK100, 'CWM &amp; Location'!B:D, 2, FALSE)))</f>
        <v>Meddygaeth Frys</v>
      </c>
      <c r="AB100" s="3" t="str">
        <f>IF('Programmes (ENG)'!AB100="Supervisor to be confirmed", 'CWM &amp; Location'!$C$216, 'Programmes (ENG)'!AB100)</f>
        <v>Dr Kelvin Philip Maniam</v>
      </c>
      <c r="AC100" s="3" t="str">
        <f>VLOOKUP('Programmes (ENG)'!AC100, 'CWM &amp; Location'!B:D, 2, FALSE)</f>
        <v>Ysbyty Cyffredinol Bronglais</v>
      </c>
      <c r="AD100" s="5" t="str">
        <f>VLOOKUP('Programmes (ENG)'!AD100, 'CWM &amp; Location'!B:D, 2, FALSE)</f>
        <v>Aberystwyth</v>
      </c>
      <c r="AE100" s="3" t="str">
        <f>IF('Master List'!AQ100="", VLOOKUP('Master List'!AP100, 'CWM &amp; Location'!B:D, 2, FALSE), CONCATENATE(VLOOKUP('Master List'!AP100, 'CWM &amp; Location'!B:D, 2, FALSE), " / ", VLOOKUP('Master List'!AQ100, 'CWM &amp; Location'!B:D, 2, FALSE)))</f>
        <v>Pediatreg</v>
      </c>
      <c r="AF100" s="3" t="str">
        <f>IF('Programmes (ENG)'!AF100="Supervisor to be confirmed", 'CWM &amp; Location'!$C$216, 'Programmes (ENG)'!AF100)</f>
        <v>Dr Kausik Khan</v>
      </c>
      <c r="AG100" s="3" t="str">
        <f>VLOOKUP('Programmes (ENG)'!AG100, 'CWM &amp; Location'!B:D, 2, FALSE)</f>
        <v>Ysbyty Cyffredinol Bronglais</v>
      </c>
      <c r="AH100" s="3" t="str">
        <f>VLOOKUP('Programmes (ENG)'!AH100, 'CWM &amp; Location'!B:D, 2, FALSE)</f>
        <v>Aberystwyth</v>
      </c>
      <c r="AI100" s="3" t="str">
        <f>IF('Master List'!AW100="", VLOOKUP('Master List'!AV100, 'CWM &amp; Location'!B:D, 2, FALSE), CONCATENATE(VLOOKUP('Master List'!AV100, 'CWM &amp; Location'!B:D, 2, FALSE), " / ", VLOOKUP('Master List'!AW100, 'CWM &amp; Location'!B:D, 2, FALSE)))</f>
        <v>Llawdriniaeth Gyffredinol / Trawma Llawdriniaeth Orthopedig</v>
      </c>
      <c r="AJ100" s="3" t="str">
        <f>IF('Programmes (ENG)'!AJ100="Supervisor to be confirmed", 'CWM &amp; Location'!$C$216, 'Programmes (ENG)'!AJ100)</f>
        <v>Dr Alwyn Jones</v>
      </c>
      <c r="AK100" s="5" t="str">
        <f>IF('Programmes (ENG)'!AK100="","",VLOOKUP('Programmes (ENG)'!AK100,'CWM &amp; Location'!B:D,2,FALSE))</f>
        <v/>
      </c>
      <c r="AL100" s="5" t="str">
        <f>IF('Programmes (ENG)'!AL100="", "", VLOOKUP('Programmes (ENG)'!AL100, 'CWM &amp; Location'!B:D, 2, FALSE))</f>
        <v/>
      </c>
      <c r="AM100" s="5" t="str">
        <f>IF('Programmes (ENG)'!AM100="","",VLOOKUP('Programmes (ENG)'!AM100,'CWM &amp; Location'!B:D,2,FALSE))</f>
        <v/>
      </c>
      <c r="AN100" s="5" t="str">
        <f>IF('Programmes (ENG)'!AN100="Supervisor to be confirmed", 'CWM &amp; Location'!$C$216, 'Programmes (ENG)'!AN100)</f>
        <v/>
      </c>
    </row>
    <row r="101" spans="1:40" ht="33.75" customHeight="1" x14ac:dyDescent="0.25">
      <c r="A101" s="3" t="str">
        <f>'Master List'!A101</f>
        <v>FPP</v>
      </c>
      <c r="B101" s="3" t="str">
        <f>'Master List'!D101</f>
        <v>FPP/7A2N/034a</v>
      </c>
      <c r="C101" s="3" t="str">
        <f>'Master List'!E101</f>
        <v>WAL/FP/034a</v>
      </c>
      <c r="D101" s="4">
        <f>'Programmes (ENG)'!D101</f>
        <v>1</v>
      </c>
      <c r="E101" s="9" t="str">
        <f>CONCATENATE("S1: ",J101,", ",N101,", ",R101,IF(V101="","",", "),IF(V101="","",V101),IF(V101="",""," ("),IF(V101="","",'Master List'!B101),IF(V101="","",")")," | S2: ",AA101,", ",AE101,", ",AI101,IF(AM101="","",", "),IF(AM101="","",AM101),IF(AM101="",""," ("),IF(AM101="","",'Master List'!C101),IF(AM101="","",")"))</f>
        <v>S1: Meddygaeth Geriatreg / Meddygaeth Adsefydlu, Llawdriniaeth Gyffredinol, Meddygaeth Gyffredinol (Mewnol) / Uned Asesu Meddygol, Rhaglen CARER (FPP) | S2: Practis Cyffredinol, Meddygaeth Gyffredinol (Mewnol) / Meddygaeth Anadlol, Trawma Llawdriniaeth Orthopedig</v>
      </c>
      <c r="F101" s="5" t="str">
        <f>VLOOKUP('Programmes (ENG)'!F101, 'CWM &amp; Location'!B:D, 2, FALSE)</f>
        <v>Bwrdd Iechyd Prifysgol Hywel Dda</v>
      </c>
      <c r="G101" s="5" t="str">
        <f>IF('Programmes (ENG)'!G101="Supervisor to be confirmed", "Goruchwyliwr I'w Gadarnhau", 'Programmes (ENG)'!G101)</f>
        <v>Dr Ian Thompson</v>
      </c>
      <c r="H101" s="3" t="str">
        <f>VLOOKUP('Programmes (ENG)'!H101, 'CWM &amp; Location'!B:D, 2, FALSE)</f>
        <v>Ysbyty Cyffredinol Bronglais</v>
      </c>
      <c r="I101" s="3" t="str">
        <f>VLOOKUP('Programmes (ENG)'!I101, 'CWM &amp; Location'!B:D, 2, FALSE)</f>
        <v>Aberystwyth</v>
      </c>
      <c r="J101" s="3" t="str">
        <f>IF('Master List'!K101="", VLOOKUP('Master List'!J101, 'CWM &amp; Location'!B:D, 2, FALSE), CONCATENATE(VLOOKUP('Master List'!J101, 'CWM &amp; Location'!B:D, 2, FALSE), " / ", VLOOKUP('Master List'!K101, 'CWM &amp; Location'!B:D, 2, FALSE)))</f>
        <v>Meddygaeth Geriatreg / Meddygaeth Adsefydlu</v>
      </c>
      <c r="K101" s="3" t="str">
        <f>IF('Programmes (ENG)'!K101="Supervisor to be confirmed", "Goruchwyliwr I'w Gadarnhau", 'Programmes (ENG)'!K101)</f>
        <v>Dr Ian Thompson</v>
      </c>
      <c r="L101" s="3" t="str">
        <f>VLOOKUP('Programmes (ENG)'!L101, 'CWM &amp; Location'!B:D, 2, FALSE)</f>
        <v>Ysbyty Cyffredinol Bronglais</v>
      </c>
      <c r="M101" s="3" t="str">
        <f>VLOOKUP('Programmes (ENG)'!M101, 'CWM &amp; Location'!B:D, 2, FALSE)</f>
        <v>Aberystwyth</v>
      </c>
      <c r="N101" s="3" t="str">
        <f>IF('Master List'!Q101="", VLOOKUP('Master List'!P101, 'CWM &amp; Location'!B:D, 2, FALSE), CONCATENATE(VLOOKUP('Master List'!P101, 'CWM &amp; Location'!B:D, 2, FALSE), " / ", VLOOKUP('Master List'!Q101, 'CWM &amp; Location'!B:D, 2, FALSE)))</f>
        <v>Llawdriniaeth Gyffredinol</v>
      </c>
      <c r="O101" s="3" t="str">
        <f>IF('Programmes (ENG)'!O101="Supervisor to be confirmed", "Goruchwyliwr I'w Gadarnhau", 'Programmes (ENG)'!O101)</f>
        <v>Dr Mostafa Abdel-Raheem</v>
      </c>
      <c r="P101" s="3" t="str">
        <f>VLOOKUP('Programmes (ENG)'!P101, 'CWM &amp; Location'!B:D, 2, FALSE)</f>
        <v>Ysbyty Cyffredinol Bronglais</v>
      </c>
      <c r="Q101" s="3" t="str">
        <f>VLOOKUP('Programmes (ENG)'!Q101, 'CWM &amp; Location'!B:D, 2, FALSE)</f>
        <v>Aberystwyth</v>
      </c>
      <c r="R101" s="3" t="str">
        <f>IF('Master List'!W101="", VLOOKUP('Master List'!V101, 'CWM &amp; Location'!B:D, 2, FALSE), CONCATENATE(VLOOKUP('Master List'!V101, 'CWM &amp; Location'!B:D, 2, FALSE), " / ", VLOOKUP('Master List'!W101, 'CWM &amp; Location'!B:D, 2, FALSE)))</f>
        <v>Meddygaeth Gyffredinol (Mewnol) / Uned Asesu Meddygol</v>
      </c>
      <c r="S101" s="3" t="str">
        <f>IF('Programmes (ENG)'!S101="Supervisor to be confirmed", "Goruchwyliwr I'w Gadarnhau", 'Programmes (ENG)'!S101)</f>
        <v xml:space="preserve">Dr Jyoti Gupta </v>
      </c>
      <c r="T101" s="5" t="str">
        <f>IF('Master List'!AA101="", "", VLOOKUP('Programmes (ENG)'!T101, 'CWM &amp; Location'!B:D, 2, FALSE))</f>
        <v>Safleoedd Amrywiol (Ceredigion)</v>
      </c>
      <c r="U101" s="5" t="str">
        <f>IF(T101="", "", VLOOKUP('Programmes (ENG)'!U101, 'CWM &amp; Location'!B:D, 2, FALSE))</f>
        <v>Ceredigion</v>
      </c>
      <c r="V101" s="5" t="str">
        <f>IF('Programmes (ENG)'!V101="", "", VLOOKUP('Programmes (ENG)'!V101, 'CWM &amp; Location'!B:D, 2, FALSE))</f>
        <v>Rhaglen CARER</v>
      </c>
      <c r="W101" s="5" t="str">
        <f>IF('Programmes (ENG)'!W101="", "", IF('Programmes (ENG)'!W101="Supervisor to be confirmed", 'CWM &amp; Location'!$C$216, 'Programmes (ENG)'!W101))</f>
        <v>Goruchwyliwr I'w Gadarnhau</v>
      </c>
      <c r="X101" s="5" t="str">
        <f>IF('Programmes (ENG)'!X101="Supervisor to be confirmed", "Goruchwyliwr I'w Gadarnhau", 'Programmes (ENG)'!X101)</f>
        <v>Dr Priti Kushwah</v>
      </c>
      <c r="Y101" s="3" t="str">
        <f>VLOOKUP('Programmes (ENG)'!Y101, 'CWM &amp; Location'!B:D, 2, FALSE)</f>
        <v>Meddygfa Padarn</v>
      </c>
      <c r="Z101" s="3" t="str">
        <f>VLOOKUP('Programmes (ENG)'!Z101, 'CWM &amp; Location'!B:D, 2, FALSE)</f>
        <v>Aberystwyth</v>
      </c>
      <c r="AA101" s="3" t="str">
        <f>IF('Master List'!AK101="", VLOOKUP('Master List'!AJ101, 'CWM &amp; Location'!B:D, 2, FALSE), CONCATENATE(VLOOKUP('Master List'!AJ101, 'CWM &amp; Location'!B:D, 2, FALSE), " / ", VLOOKUP('Master List'!AK101, 'CWM &amp; Location'!B:D, 2, FALSE)))</f>
        <v>Practis Cyffredinol</v>
      </c>
      <c r="AB101" s="3" t="str">
        <f>IF('Programmes (ENG)'!AB101="Supervisor to be confirmed", 'CWM &amp; Location'!$C$216, 'Programmes (ENG)'!AB101)</f>
        <v>Dr Priti Kushwah</v>
      </c>
      <c r="AC101" s="3" t="str">
        <f>VLOOKUP('Programmes (ENG)'!AC101, 'CWM &amp; Location'!B:D, 2, FALSE)</f>
        <v>Ysbyty Cyffredinol Bronglais</v>
      </c>
      <c r="AD101" s="5" t="str">
        <f>VLOOKUP('Programmes (ENG)'!AD101, 'CWM &amp; Location'!B:D, 2, FALSE)</f>
        <v>Aberystwyth</v>
      </c>
      <c r="AE101" s="3" t="str">
        <f>IF('Master List'!AQ101="", VLOOKUP('Master List'!AP101, 'CWM &amp; Location'!B:D, 2, FALSE), CONCATENATE(VLOOKUP('Master List'!AP101, 'CWM &amp; Location'!B:D, 2, FALSE), " / ", VLOOKUP('Master List'!AQ101, 'CWM &amp; Location'!B:D, 2, FALSE)))</f>
        <v>Meddygaeth Gyffredinol (Mewnol) / Meddygaeth Anadlol</v>
      </c>
      <c r="AF101" s="3" t="str">
        <f>IF('Programmes (ENG)'!AF101="Supervisor to be confirmed", 'CWM &amp; Location'!$C$216, 'Programmes (ENG)'!AF101)</f>
        <v>Dr Abdel Rahman Mohamed</v>
      </c>
      <c r="AG101" s="3" t="str">
        <f>VLOOKUP('Programmes (ENG)'!AG101, 'CWM &amp; Location'!B:D, 2, FALSE)</f>
        <v>Ysbyty Cyffredinol Bronglais</v>
      </c>
      <c r="AH101" s="3" t="str">
        <f>VLOOKUP('Programmes (ENG)'!AH101, 'CWM &amp; Location'!B:D, 2, FALSE)</f>
        <v>Aberystwyth</v>
      </c>
      <c r="AI101" s="3" t="str">
        <f>IF('Master List'!AW101="", VLOOKUP('Master List'!AV101, 'CWM &amp; Location'!B:D, 2, FALSE), CONCATENATE(VLOOKUP('Master List'!AV101, 'CWM &amp; Location'!B:D, 2, FALSE), " / ", VLOOKUP('Master List'!AW101, 'CWM &amp; Location'!B:D, 2, FALSE)))</f>
        <v>Trawma Llawdriniaeth Orthopedig</v>
      </c>
      <c r="AJ101" s="3" t="str">
        <f>IF('Programmes (ENG)'!AJ101="Supervisor to be confirmed", 'CWM &amp; Location'!$C$216, 'Programmes (ENG)'!AJ101)</f>
        <v>Mr Sanjay Sonanis</v>
      </c>
      <c r="AK101" s="5" t="str">
        <f>IF('Programmes (ENG)'!AK101="","",VLOOKUP('Programmes (ENG)'!AK101,'CWM &amp; Location'!B:D,2,FALSE))</f>
        <v/>
      </c>
      <c r="AL101" s="5" t="str">
        <f>IF('Programmes (ENG)'!AL101="", "", VLOOKUP('Programmes (ENG)'!AL101, 'CWM &amp; Location'!B:D, 2, FALSE))</f>
        <v/>
      </c>
      <c r="AM101" s="5" t="str">
        <f>IF('Programmes (ENG)'!AM101="","",VLOOKUP('Programmes (ENG)'!AM101,'CWM &amp; Location'!B:D,2,FALSE))</f>
        <v/>
      </c>
      <c r="AN101" s="5" t="str">
        <f>IF('Programmes (ENG)'!AN101="Supervisor to be confirmed", 'CWM &amp; Location'!$C$216, 'Programmes (ENG)'!AN101)</f>
        <v/>
      </c>
    </row>
    <row r="102" spans="1:40" ht="33.75" customHeight="1" x14ac:dyDescent="0.25">
      <c r="A102" s="3" t="str">
        <f>'Master List'!A102</f>
        <v>FPP</v>
      </c>
      <c r="B102" s="3" t="str">
        <f>'Master List'!D102</f>
        <v>FPP/7A2N/034b</v>
      </c>
      <c r="C102" s="3" t="str">
        <f>'Master List'!E102</f>
        <v>WAL/FP/034b</v>
      </c>
      <c r="D102" s="4">
        <f>'Programmes (ENG)'!D102</f>
        <v>1</v>
      </c>
      <c r="E102" s="9" t="str">
        <f>CONCATENATE("S1: ",J102,", ",N102,", ",R102,IF(V102="","",", "),IF(V102="","",V102),IF(V102="",""," ("),IF(V102="","",'Master List'!B102),IF(V102="","",")")," | S2: ",AA102,", ",AE102,", ",AI102,IF(AM102="","",", "),IF(AM102="","",AM102),IF(AM102="",""," ("),IF(AM102="","",'Master List'!C102),IF(AM102="","",")"))</f>
        <v>S1: Meddygaeth Gyffredinol (Mewnol) / Uned Asesu Meddygol, Meddygaeth Geriatreg / Meddygaeth Adsefydlu, Llawdriniaeth Gyffredinol, Rhaglen CARER (FPP) | S2: Trawma Llawdriniaeth Orthopedig, Practis Cyffredinol, Meddygaeth Gyffredinol (Mewnol) / Meddygaeth Anadlol</v>
      </c>
      <c r="F102" s="5" t="str">
        <f>VLOOKUP('Programmes (ENG)'!F102, 'CWM &amp; Location'!B:D, 2, FALSE)</f>
        <v>Bwrdd Iechyd Prifysgol Hywel Dda</v>
      </c>
      <c r="G102" s="5" t="str">
        <f>IF('Programmes (ENG)'!G102="Supervisor to be confirmed", "Goruchwyliwr I'w Gadarnhau", 'Programmes (ENG)'!G102)</f>
        <v xml:space="preserve">Dr Jyoti Gupta </v>
      </c>
      <c r="H102" s="3" t="str">
        <f>VLOOKUP('Programmes (ENG)'!H102, 'CWM &amp; Location'!B:D, 2, FALSE)</f>
        <v>Ysbyty Cyffredinol Bronglais</v>
      </c>
      <c r="I102" s="3" t="str">
        <f>VLOOKUP('Programmes (ENG)'!I102, 'CWM &amp; Location'!B:D, 2, FALSE)</f>
        <v>Aberystwyth</v>
      </c>
      <c r="J102" s="3" t="str">
        <f>IF('Master List'!K102="", VLOOKUP('Master List'!J102, 'CWM &amp; Location'!B:D, 2, FALSE), CONCATENATE(VLOOKUP('Master List'!J102, 'CWM &amp; Location'!B:D, 2, FALSE), " / ", VLOOKUP('Master List'!K102, 'CWM &amp; Location'!B:D, 2, FALSE)))</f>
        <v>Meddygaeth Gyffredinol (Mewnol) / Uned Asesu Meddygol</v>
      </c>
      <c r="K102" s="3" t="str">
        <f>IF('Programmes (ENG)'!K102="Supervisor to be confirmed", "Goruchwyliwr I'w Gadarnhau", 'Programmes (ENG)'!K102)</f>
        <v xml:space="preserve">Dr Jyoti Gupta </v>
      </c>
      <c r="L102" s="3" t="str">
        <f>VLOOKUP('Programmes (ENG)'!L102, 'CWM &amp; Location'!B:D, 2, FALSE)</f>
        <v>Ysbyty Cyffredinol Bronglais</v>
      </c>
      <c r="M102" s="3" t="str">
        <f>VLOOKUP('Programmes (ENG)'!M102, 'CWM &amp; Location'!B:D, 2, FALSE)</f>
        <v>Aberystwyth</v>
      </c>
      <c r="N102" s="3" t="str">
        <f>IF('Master List'!Q102="", VLOOKUP('Master List'!P102, 'CWM &amp; Location'!B:D, 2, FALSE), CONCATENATE(VLOOKUP('Master List'!P102, 'CWM &amp; Location'!B:D, 2, FALSE), " / ", VLOOKUP('Master List'!Q102, 'CWM &amp; Location'!B:D, 2, FALSE)))</f>
        <v>Meddygaeth Geriatreg / Meddygaeth Adsefydlu</v>
      </c>
      <c r="O102" s="3" t="str">
        <f>IF('Programmes (ENG)'!O102="Supervisor to be confirmed", "Goruchwyliwr I'w Gadarnhau", 'Programmes (ENG)'!O102)</f>
        <v>Dr Ian Thompson</v>
      </c>
      <c r="P102" s="3" t="str">
        <f>VLOOKUP('Programmes (ENG)'!P102, 'CWM &amp; Location'!B:D, 2, FALSE)</f>
        <v>Ysbyty Cyffredinol Bronglais</v>
      </c>
      <c r="Q102" s="3" t="str">
        <f>VLOOKUP('Programmes (ENG)'!Q102, 'CWM &amp; Location'!B:D, 2, FALSE)</f>
        <v>Aberystwyth</v>
      </c>
      <c r="R102" s="3" t="str">
        <f>IF('Master List'!W102="", VLOOKUP('Master List'!V102, 'CWM &amp; Location'!B:D, 2, FALSE), CONCATENATE(VLOOKUP('Master List'!V102, 'CWM &amp; Location'!B:D, 2, FALSE), " / ", VLOOKUP('Master List'!W102, 'CWM &amp; Location'!B:D, 2, FALSE)))</f>
        <v>Llawdriniaeth Gyffredinol</v>
      </c>
      <c r="S102" s="3" t="str">
        <f>IF('Programmes (ENG)'!S102="Supervisor to be confirmed", "Goruchwyliwr I'w Gadarnhau", 'Programmes (ENG)'!S102)</f>
        <v>Dr Mostafa Abdel-Raheem</v>
      </c>
      <c r="T102" s="5" t="str">
        <f>IF('Master List'!AA102="", "", VLOOKUP('Programmes (ENG)'!T102, 'CWM &amp; Location'!B:D, 2, FALSE))</f>
        <v>Safleoedd Amrywiol (Ceredigion)</v>
      </c>
      <c r="U102" s="5" t="str">
        <f>IF(T102="", "", VLOOKUP('Programmes (ENG)'!U102, 'CWM &amp; Location'!B:D, 2, FALSE))</f>
        <v>Ceredigion</v>
      </c>
      <c r="V102" s="5" t="str">
        <f>IF('Programmes (ENG)'!V102="", "", VLOOKUP('Programmes (ENG)'!V102, 'CWM &amp; Location'!B:D, 2, FALSE))</f>
        <v>Rhaglen CARER</v>
      </c>
      <c r="W102" s="5" t="str">
        <f>IF('Programmes (ENG)'!W102="", "", IF('Programmes (ENG)'!W102="Supervisor to be confirmed", 'CWM &amp; Location'!$C$216, 'Programmes (ENG)'!W102))</f>
        <v>Goruchwyliwr I'w Gadarnhau</v>
      </c>
      <c r="X102" s="5" t="str">
        <f>IF('Programmes (ENG)'!X102="Supervisor to be confirmed", "Goruchwyliwr I'w Gadarnhau", 'Programmes (ENG)'!X102)</f>
        <v>Mr Sanjay Sonanis</v>
      </c>
      <c r="Y102" s="3" t="str">
        <f>VLOOKUP('Programmes (ENG)'!Y102, 'CWM &amp; Location'!B:D, 2, FALSE)</f>
        <v>Ysbyty Cyffredinol Bronglais</v>
      </c>
      <c r="Z102" s="3" t="str">
        <f>VLOOKUP('Programmes (ENG)'!Z102, 'CWM &amp; Location'!B:D, 2, FALSE)</f>
        <v>Aberystwyth</v>
      </c>
      <c r="AA102" s="3" t="str">
        <f>IF('Master List'!AK102="", VLOOKUP('Master List'!AJ102, 'CWM &amp; Location'!B:D, 2, FALSE), CONCATENATE(VLOOKUP('Master List'!AJ102, 'CWM &amp; Location'!B:D, 2, FALSE), " / ", VLOOKUP('Master List'!AK102, 'CWM &amp; Location'!B:D, 2, FALSE)))</f>
        <v>Trawma Llawdriniaeth Orthopedig</v>
      </c>
      <c r="AB102" s="3" t="str">
        <f>IF('Programmes (ENG)'!AB102="Supervisor to be confirmed", 'CWM &amp; Location'!$C$216, 'Programmes (ENG)'!AB102)</f>
        <v>Mr Sanjay Sonanis</v>
      </c>
      <c r="AC102" s="3" t="str">
        <f>VLOOKUP('Programmes (ENG)'!AC102, 'CWM &amp; Location'!B:D, 2, FALSE)</f>
        <v>Meddygfa Padarn</v>
      </c>
      <c r="AD102" s="5" t="str">
        <f>VLOOKUP('Programmes (ENG)'!AD102, 'CWM &amp; Location'!B:D, 2, FALSE)</f>
        <v>Aberystwyth</v>
      </c>
      <c r="AE102" s="3" t="str">
        <f>IF('Master List'!AQ102="", VLOOKUP('Master List'!AP102, 'CWM &amp; Location'!B:D, 2, FALSE), CONCATENATE(VLOOKUP('Master List'!AP102, 'CWM &amp; Location'!B:D, 2, FALSE), " / ", VLOOKUP('Master List'!AQ102, 'CWM &amp; Location'!B:D, 2, FALSE)))</f>
        <v>Practis Cyffredinol</v>
      </c>
      <c r="AF102" s="3" t="str">
        <f>IF('Programmes (ENG)'!AF102="Supervisor to be confirmed", 'CWM &amp; Location'!$C$216, 'Programmes (ENG)'!AF102)</f>
        <v>Dr Priti Kushwah</v>
      </c>
      <c r="AG102" s="3" t="str">
        <f>VLOOKUP('Programmes (ENG)'!AG102, 'CWM &amp; Location'!B:D, 2, FALSE)</f>
        <v>Ysbyty Cyffredinol Bronglais</v>
      </c>
      <c r="AH102" s="3" t="str">
        <f>VLOOKUP('Programmes (ENG)'!AH102, 'CWM &amp; Location'!B:D, 2, FALSE)</f>
        <v>Aberystwyth</v>
      </c>
      <c r="AI102" s="3" t="str">
        <f>IF('Master List'!AW102="", VLOOKUP('Master List'!AV102, 'CWM &amp; Location'!B:D, 2, FALSE), CONCATENATE(VLOOKUP('Master List'!AV102, 'CWM &amp; Location'!B:D, 2, FALSE), " / ", VLOOKUP('Master List'!AW102, 'CWM &amp; Location'!B:D, 2, FALSE)))</f>
        <v>Meddygaeth Gyffredinol (Mewnol) / Meddygaeth Anadlol</v>
      </c>
      <c r="AJ102" s="3" t="str">
        <f>IF('Programmes (ENG)'!AJ102="Supervisor to be confirmed", 'CWM &amp; Location'!$C$216, 'Programmes (ENG)'!AJ102)</f>
        <v>Dr Abdel Rahman Mohamed</v>
      </c>
      <c r="AK102" s="5" t="str">
        <f>IF('Programmes (ENG)'!AK102="","",VLOOKUP('Programmes (ENG)'!AK102,'CWM &amp; Location'!B:D,2,FALSE))</f>
        <v/>
      </c>
      <c r="AL102" s="5" t="str">
        <f>IF('Programmes (ENG)'!AL102="", "", VLOOKUP('Programmes (ENG)'!AL102, 'CWM &amp; Location'!B:D, 2, FALSE))</f>
        <v/>
      </c>
      <c r="AM102" s="5" t="str">
        <f>IF('Programmes (ENG)'!AM102="","",VLOOKUP('Programmes (ENG)'!AM102,'CWM &amp; Location'!B:D,2,FALSE))</f>
        <v/>
      </c>
      <c r="AN102" s="5" t="str">
        <f>IF('Programmes (ENG)'!AN102="Supervisor to be confirmed", 'CWM &amp; Location'!$C$216, 'Programmes (ENG)'!AN102)</f>
        <v/>
      </c>
    </row>
    <row r="103" spans="1:40" ht="33.75" customHeight="1" x14ac:dyDescent="0.25">
      <c r="A103" s="3" t="str">
        <f>'Master List'!A103</f>
        <v>FPP</v>
      </c>
      <c r="B103" s="3" t="str">
        <f>'Master List'!D103</f>
        <v>FPP/7A2N/034c</v>
      </c>
      <c r="C103" s="3" t="str">
        <f>'Master List'!E103</f>
        <v>WAL/FP/034c</v>
      </c>
      <c r="D103" s="4">
        <f>'Programmes (ENG)'!D103</f>
        <v>1</v>
      </c>
      <c r="E103" s="9" t="str">
        <f>CONCATENATE("S1: ",J103,", ",N103,", ",R103,IF(V103="","",", "),IF(V103="","",V103),IF(V103="",""," ("),IF(V103="","",'Master List'!B103),IF(V103="","",")")," | S2: ",AA103,", ",AE103,", ",AI103,IF(AM103="","",", "),IF(AM103="","",AM103),IF(AM103="",""," ("),IF(AM103="","",'Master List'!C103),IF(AM103="","",")"))</f>
        <v>S1: Llawdriniaeth Gyffredinol, Meddygaeth Gyffredinol (Mewnol) / Uned Asesu Meddygol, Meddygaeth Geriatreg / Meddygaeth Adsefydlu, Rhaglen CARER (FPP) | S2: Meddygaeth Gyffredinol (Mewnol) / Meddygaeth Anadlol, Trawma Llawdriniaeth Orthopedig, Practis Cyffredinol</v>
      </c>
      <c r="F103" s="5" t="str">
        <f>VLOOKUP('Programmes (ENG)'!F103, 'CWM &amp; Location'!B:D, 2, FALSE)</f>
        <v>Bwrdd Iechyd Prifysgol Hywel Dda</v>
      </c>
      <c r="G103" s="5" t="str">
        <f>IF('Programmes (ENG)'!G103="Supervisor to be confirmed", "Goruchwyliwr I'w Gadarnhau", 'Programmes (ENG)'!G103)</f>
        <v>Dr Mostafa Abdel-Raheem</v>
      </c>
      <c r="H103" s="3" t="str">
        <f>VLOOKUP('Programmes (ENG)'!H103, 'CWM &amp; Location'!B:D, 2, FALSE)</f>
        <v>Ysbyty Cyffredinol Bronglais</v>
      </c>
      <c r="I103" s="3" t="str">
        <f>VLOOKUP('Programmes (ENG)'!I103, 'CWM &amp; Location'!B:D, 2, FALSE)</f>
        <v>Aberystwyth</v>
      </c>
      <c r="J103" s="3" t="str">
        <f>IF('Master List'!K103="", VLOOKUP('Master List'!J103, 'CWM &amp; Location'!B:D, 2, FALSE), CONCATENATE(VLOOKUP('Master List'!J103, 'CWM &amp; Location'!B:D, 2, FALSE), " / ", VLOOKUP('Master List'!K103, 'CWM &amp; Location'!B:D, 2, FALSE)))</f>
        <v>Llawdriniaeth Gyffredinol</v>
      </c>
      <c r="K103" s="3" t="str">
        <f>IF('Programmes (ENG)'!K103="Supervisor to be confirmed", "Goruchwyliwr I'w Gadarnhau", 'Programmes (ENG)'!K103)</f>
        <v>Dr Mostafa Abdel-Raheem</v>
      </c>
      <c r="L103" s="3" t="str">
        <f>VLOOKUP('Programmes (ENG)'!L103, 'CWM &amp; Location'!B:D, 2, FALSE)</f>
        <v>Ysbyty Cyffredinol Bronglais</v>
      </c>
      <c r="M103" s="3" t="str">
        <f>VLOOKUP('Programmes (ENG)'!M103, 'CWM &amp; Location'!B:D, 2, FALSE)</f>
        <v>Aberystwyth</v>
      </c>
      <c r="N103" s="3" t="str">
        <f>IF('Master List'!Q103="", VLOOKUP('Master List'!P103, 'CWM &amp; Location'!B:D, 2, FALSE), CONCATENATE(VLOOKUP('Master List'!P103, 'CWM &amp; Location'!B:D, 2, FALSE), " / ", VLOOKUP('Master List'!Q103, 'CWM &amp; Location'!B:D, 2, FALSE)))</f>
        <v>Meddygaeth Gyffredinol (Mewnol) / Uned Asesu Meddygol</v>
      </c>
      <c r="O103" s="3" t="str">
        <f>IF('Programmes (ENG)'!O103="Supervisor to be confirmed", "Goruchwyliwr I'w Gadarnhau", 'Programmes (ENG)'!O103)</f>
        <v xml:space="preserve">Dr Jyoti Gupta </v>
      </c>
      <c r="P103" s="3" t="str">
        <f>VLOOKUP('Programmes (ENG)'!P103, 'CWM &amp; Location'!B:D, 2, FALSE)</f>
        <v>Ysbyty Cyffredinol Bronglais</v>
      </c>
      <c r="Q103" s="3" t="str">
        <f>VLOOKUP('Programmes (ENG)'!Q103, 'CWM &amp; Location'!B:D, 2, FALSE)</f>
        <v>Aberystwyth</v>
      </c>
      <c r="R103" s="3" t="str">
        <f>IF('Master List'!W103="", VLOOKUP('Master List'!V103, 'CWM &amp; Location'!B:D, 2, FALSE), CONCATENATE(VLOOKUP('Master List'!V103, 'CWM &amp; Location'!B:D, 2, FALSE), " / ", VLOOKUP('Master List'!W103, 'CWM &amp; Location'!B:D, 2, FALSE)))</f>
        <v>Meddygaeth Geriatreg / Meddygaeth Adsefydlu</v>
      </c>
      <c r="S103" s="3" t="str">
        <f>IF('Programmes (ENG)'!S103="Supervisor to be confirmed", "Goruchwyliwr I'w Gadarnhau", 'Programmes (ENG)'!S103)</f>
        <v>Dr Ian Thompson</v>
      </c>
      <c r="T103" s="5" t="str">
        <f>IF('Master List'!AA103="", "", VLOOKUP('Programmes (ENG)'!T103, 'CWM &amp; Location'!B:D, 2, FALSE))</f>
        <v>Safleoedd Amrywiol (Ceredigion)</v>
      </c>
      <c r="U103" s="5" t="str">
        <f>IF(T103="", "", VLOOKUP('Programmes (ENG)'!U103, 'CWM &amp; Location'!B:D, 2, FALSE))</f>
        <v>Ceredigion</v>
      </c>
      <c r="V103" s="5" t="str">
        <f>IF('Programmes (ENG)'!V103="", "", VLOOKUP('Programmes (ENG)'!V103, 'CWM &amp; Location'!B:D, 2, FALSE))</f>
        <v>Rhaglen CARER</v>
      </c>
      <c r="W103" s="5" t="str">
        <f>IF('Programmes (ENG)'!W103="", "", IF('Programmes (ENG)'!W103="Supervisor to be confirmed", 'CWM &amp; Location'!$C$216, 'Programmes (ENG)'!W103))</f>
        <v>Goruchwyliwr I'w Gadarnhau</v>
      </c>
      <c r="X103" s="5" t="str">
        <f>IF('Programmes (ENG)'!X103="Supervisor to be confirmed", "Goruchwyliwr I'w Gadarnhau", 'Programmes (ENG)'!X103)</f>
        <v>Dr Abdel Rahman Mohamed</v>
      </c>
      <c r="Y103" s="3" t="str">
        <f>VLOOKUP('Programmes (ENG)'!Y103, 'CWM &amp; Location'!B:D, 2, FALSE)</f>
        <v>Ysbyty Cyffredinol Bronglais</v>
      </c>
      <c r="Z103" s="3" t="str">
        <f>VLOOKUP('Programmes (ENG)'!Z103, 'CWM &amp; Location'!B:D, 2, FALSE)</f>
        <v>Aberystwyth</v>
      </c>
      <c r="AA103" s="3" t="str">
        <f>IF('Master List'!AK103="", VLOOKUP('Master List'!AJ103, 'CWM &amp; Location'!B:D, 2, FALSE), CONCATENATE(VLOOKUP('Master List'!AJ103, 'CWM &amp; Location'!B:D, 2, FALSE), " / ", VLOOKUP('Master List'!AK103, 'CWM &amp; Location'!B:D, 2, FALSE)))</f>
        <v>Meddygaeth Gyffredinol (Mewnol) / Meddygaeth Anadlol</v>
      </c>
      <c r="AB103" s="3" t="str">
        <f>IF('Programmes (ENG)'!AB103="Supervisor to be confirmed", 'CWM &amp; Location'!$C$216, 'Programmes (ENG)'!AB103)</f>
        <v>Dr Abdel Rahman Mohamed</v>
      </c>
      <c r="AC103" s="3" t="str">
        <f>VLOOKUP('Programmes (ENG)'!AC103, 'CWM &amp; Location'!B:D, 2, FALSE)</f>
        <v>Ysbyty Cyffredinol Bronglais</v>
      </c>
      <c r="AD103" s="5" t="str">
        <f>VLOOKUP('Programmes (ENG)'!AD103, 'CWM &amp; Location'!B:D, 2, FALSE)</f>
        <v>Aberystwyth</v>
      </c>
      <c r="AE103" s="3" t="str">
        <f>IF('Master List'!AQ103="", VLOOKUP('Master List'!AP103, 'CWM &amp; Location'!B:D, 2, FALSE), CONCATENATE(VLOOKUP('Master List'!AP103, 'CWM &amp; Location'!B:D, 2, FALSE), " / ", VLOOKUP('Master List'!AQ103, 'CWM &amp; Location'!B:D, 2, FALSE)))</f>
        <v>Trawma Llawdriniaeth Orthopedig</v>
      </c>
      <c r="AF103" s="3" t="str">
        <f>IF('Programmes (ENG)'!AF103="Supervisor to be confirmed", 'CWM &amp; Location'!$C$216, 'Programmes (ENG)'!AF103)</f>
        <v>Mr Sanjay Sonanis</v>
      </c>
      <c r="AG103" s="3" t="str">
        <f>VLOOKUP('Programmes (ENG)'!AG103, 'CWM &amp; Location'!B:D, 2, FALSE)</f>
        <v>Meddygfa Padarn</v>
      </c>
      <c r="AH103" s="3" t="str">
        <f>VLOOKUP('Programmes (ENG)'!AH103, 'CWM &amp; Location'!B:D, 2, FALSE)</f>
        <v>Aberystwyth</v>
      </c>
      <c r="AI103" s="3" t="str">
        <f>IF('Master List'!AW103="", VLOOKUP('Master List'!AV103, 'CWM &amp; Location'!B:D, 2, FALSE), CONCATENATE(VLOOKUP('Master List'!AV103, 'CWM &amp; Location'!B:D, 2, FALSE), " / ", VLOOKUP('Master List'!AW103, 'CWM &amp; Location'!B:D, 2, FALSE)))</f>
        <v>Practis Cyffredinol</v>
      </c>
      <c r="AJ103" s="3" t="str">
        <f>IF('Programmes (ENG)'!AJ103="Supervisor to be confirmed", 'CWM &amp; Location'!$C$216, 'Programmes (ENG)'!AJ103)</f>
        <v>Dr Priti Kushwah</v>
      </c>
      <c r="AK103" s="5" t="str">
        <f>IF('Programmes (ENG)'!AK103="","",VLOOKUP('Programmes (ENG)'!AK103,'CWM &amp; Location'!B:D,2,FALSE))</f>
        <v/>
      </c>
      <c r="AL103" s="5" t="str">
        <f>IF('Programmes (ENG)'!AL103="", "", VLOOKUP('Programmes (ENG)'!AL103, 'CWM &amp; Location'!B:D, 2, FALSE))</f>
        <v/>
      </c>
      <c r="AM103" s="5" t="str">
        <f>IF('Programmes (ENG)'!AM103="","",VLOOKUP('Programmes (ENG)'!AM103,'CWM &amp; Location'!B:D,2,FALSE))</f>
        <v/>
      </c>
      <c r="AN103" s="5" t="str">
        <f>IF('Programmes (ENG)'!AN103="Supervisor to be confirmed", 'CWM &amp; Location'!$C$216, 'Programmes (ENG)'!AN103)</f>
        <v/>
      </c>
    </row>
    <row r="104" spans="1:40" ht="33.75" customHeight="1" x14ac:dyDescent="0.25">
      <c r="A104" s="3" t="str">
        <f>'Master List'!A104</f>
        <v>FP</v>
      </c>
      <c r="B104" s="3" t="str">
        <f>'Master List'!D104</f>
        <v>FP/7A4/035a</v>
      </c>
      <c r="C104" s="3" t="str">
        <f>'Master List'!E104</f>
        <v>WAL/FP/035a</v>
      </c>
      <c r="D104" s="4">
        <f>'Programmes (ENG)'!D104</f>
        <v>1</v>
      </c>
      <c r="E104" s="9" t="str">
        <f>CONCATENATE("S1: ",J104,", ",N104,", ",R104,IF(V104="","",", "),IF(V104="","",V104),IF(V104="",""," ("),IF(V104="","",'Master List'!B104),IF(V104="","",")")," | S2: ",AA104,", ",AE104,", ",AI104,IF(AM104="","",", "),IF(AM104="","",AM104),IF(AM104="",""," ("),IF(AM104="","",'Master List'!C104),IF(AM104="","",")"))</f>
        <v>S1: Meddygaeth Gyffredinol (Mewnol) / Endocrinoleg a Diabetes Mellitus, Llawdriniaeth Gyffredinol / Llawdriniaeth ar y Fron, Trawma Llawdriniaeth Orthopedig | S2: Meddygaeth Gyffredinol (Mewnol) / Meddygaeth Strôc, Gastroenteroleg, Meddygaeth Frys</v>
      </c>
      <c r="F104" s="5" t="str">
        <f>VLOOKUP('Programmes (ENG)'!F104, 'CWM &amp; Location'!B:D, 2, FALSE)</f>
        <v>Bwrdd Iechyd Prifysgol Caerdydd a'r Fro</v>
      </c>
      <c r="G104" s="5" t="str">
        <f>IF('Programmes (ENG)'!G104="Supervisor to be confirmed", "Goruchwyliwr I'w Gadarnhau", 'Programmes (ENG)'!G104)</f>
        <v xml:space="preserve">Dr Lindsay David George </v>
      </c>
      <c r="H104" s="3" t="str">
        <f>VLOOKUP('Programmes (ENG)'!H104, 'CWM &amp; Location'!B:D, 2, FALSE)</f>
        <v>Ysbyty Athrofaol Llandochau</v>
      </c>
      <c r="I104" s="3" t="str">
        <f>VLOOKUP('Programmes (ENG)'!I104, 'CWM &amp; Location'!B:D, 2, FALSE)</f>
        <v>Penarth</v>
      </c>
      <c r="J104" s="3" t="str">
        <f>IF('Master List'!K104="", VLOOKUP('Master List'!J104, 'CWM &amp; Location'!B:D, 2, FALSE), CONCATENATE(VLOOKUP('Master List'!J104, 'CWM &amp; Location'!B:D, 2, FALSE), " / ", VLOOKUP('Master List'!K104, 'CWM &amp; Location'!B:D, 2, FALSE)))</f>
        <v>Meddygaeth Gyffredinol (Mewnol) / Endocrinoleg a Diabetes Mellitus</v>
      </c>
      <c r="K104" s="3" t="str">
        <f>IF('Programmes (ENG)'!K104="Supervisor to be confirmed", "Goruchwyliwr I'w Gadarnhau", 'Programmes (ENG)'!K104)</f>
        <v xml:space="preserve">Dr Lindsay David George </v>
      </c>
      <c r="L104" s="3" t="str">
        <f>VLOOKUP('Programmes (ENG)'!L104, 'CWM &amp; Location'!B:D, 2, FALSE)</f>
        <v>Ysbyty Athrofaol Llandochau (Ysbyty Athrofaol Cymru ar alwad)</v>
      </c>
      <c r="M104" s="3" t="str">
        <f>VLOOKUP('Programmes (ENG)'!M104, 'CWM &amp; Location'!B:D, 2, FALSE)</f>
        <v>Penarth (Caerdydd)</v>
      </c>
      <c r="N104" s="3" t="str">
        <f>IF('Master List'!Q104="", VLOOKUP('Master List'!P104, 'CWM &amp; Location'!B:D, 2, FALSE), CONCATENATE(VLOOKUP('Master List'!P104, 'CWM &amp; Location'!B:D, 2, FALSE), " / ", VLOOKUP('Master List'!Q104, 'CWM &amp; Location'!B:D, 2, FALSE)))</f>
        <v>Llawdriniaeth Gyffredinol / Llawdriniaeth ar y Fron</v>
      </c>
      <c r="O104" s="3" t="str">
        <f>IF('Programmes (ENG)'!O104="Supervisor to be confirmed", "Goruchwyliwr I'w Gadarnhau", 'Programmes (ENG)'!O104)</f>
        <v xml:space="preserve">Mr Simon Phillips </v>
      </c>
      <c r="P104" s="3" t="str">
        <f>VLOOKUP('Programmes (ENG)'!P104, 'CWM &amp; Location'!B:D, 2, FALSE)</f>
        <v>Ysbyty Athrofaol Cymru</v>
      </c>
      <c r="Q104" s="3" t="str">
        <f>VLOOKUP('Programmes (ENG)'!Q104, 'CWM &amp; Location'!B:D, 2, FALSE)</f>
        <v>Caerdydd</v>
      </c>
      <c r="R104" s="3" t="str">
        <f>IF('Master List'!W104="", VLOOKUP('Master List'!V104, 'CWM &amp; Location'!B:D, 2, FALSE), CONCATENATE(VLOOKUP('Master List'!V104, 'CWM &amp; Location'!B:D, 2, FALSE), " / ", VLOOKUP('Master List'!W104, 'CWM &amp; Location'!B:D, 2, FALSE)))</f>
        <v>Trawma Llawdriniaeth Orthopedig</v>
      </c>
      <c r="S104" s="3" t="str">
        <f>IF('Programmes (ENG)'!S104="Supervisor to be confirmed", "Goruchwyliwr I'w Gadarnhau", 'Programmes (ENG)'!S104)</f>
        <v>Mr Simon White</v>
      </c>
      <c r="T104" s="5" t="str">
        <f>IF('Master List'!AA104="", "", VLOOKUP('Programmes (ENG)'!T104, 'CWM &amp; Location'!B:D, 2, FALSE))</f>
        <v/>
      </c>
      <c r="U104" s="5" t="str">
        <f>IF(T104="", "", VLOOKUP('Programmes (ENG)'!U104, 'CWM &amp; Location'!B:D, 2, FALSE))</f>
        <v/>
      </c>
      <c r="V104" s="5" t="str">
        <f>IF('Programmes (ENG)'!V104="", "", VLOOKUP('Programmes (ENG)'!V104, 'CWM &amp; Location'!B:D, 2, FALSE))</f>
        <v/>
      </c>
      <c r="W104" s="5" t="str">
        <f>IF('Programmes (ENG)'!W104="", "", IF('Programmes (ENG)'!W104="Supervisor to be confirmed", 'CWM &amp; Location'!$C$216, 'Programmes (ENG)'!W104))</f>
        <v/>
      </c>
      <c r="X104" s="5" t="str">
        <f>IF('Programmes (ENG)'!X104="Supervisor to be confirmed", "Goruchwyliwr I'w Gadarnhau", 'Programmes (ENG)'!X104)</f>
        <v>Dr Tom Hughes</v>
      </c>
      <c r="Y104" s="3" t="str">
        <f>VLOOKUP('Programmes (ENG)'!Y104, 'CWM &amp; Location'!B:D, 2, FALSE)</f>
        <v>Ysbyty Athrofaol Cymru</v>
      </c>
      <c r="Z104" s="3" t="str">
        <f>VLOOKUP('Programmes (ENG)'!Z104, 'CWM &amp; Location'!B:D, 2, FALSE)</f>
        <v>Caerdydd</v>
      </c>
      <c r="AA104" s="3" t="str">
        <f>IF('Master List'!AK104="", VLOOKUP('Master List'!AJ104, 'CWM &amp; Location'!B:D, 2, FALSE), CONCATENATE(VLOOKUP('Master List'!AJ104, 'CWM &amp; Location'!B:D, 2, FALSE), " / ", VLOOKUP('Master List'!AK104, 'CWM &amp; Location'!B:D, 2, FALSE)))</f>
        <v>Meddygaeth Gyffredinol (Mewnol) / Meddygaeth Strôc</v>
      </c>
      <c r="AB104" s="3" t="str">
        <f>IF('Programmes (ENG)'!AB104="Supervisor to be confirmed", 'CWM &amp; Location'!$C$216, 'Programmes (ENG)'!AB104)</f>
        <v>Dr Tom Hughes</v>
      </c>
      <c r="AC104" s="3" t="str">
        <f>VLOOKUP('Programmes (ENG)'!AC104, 'CWM &amp; Location'!B:D, 2, FALSE)</f>
        <v>Ysbyty Athrofaol Llandochau</v>
      </c>
      <c r="AD104" s="5" t="str">
        <f>VLOOKUP('Programmes (ENG)'!AD104, 'CWM &amp; Location'!B:D, 2, FALSE)</f>
        <v>Penarth</v>
      </c>
      <c r="AE104" s="3" t="str">
        <f>IF('Master List'!AQ104="", VLOOKUP('Master List'!AP104, 'CWM &amp; Location'!B:D, 2, FALSE), CONCATENATE(VLOOKUP('Master List'!AP104, 'CWM &amp; Location'!B:D, 2, FALSE), " / ", VLOOKUP('Master List'!AQ104, 'CWM &amp; Location'!B:D, 2, FALSE)))</f>
        <v>Gastroenteroleg</v>
      </c>
      <c r="AF104" s="3" t="str">
        <f>IF('Programmes (ENG)'!AF104="Supervisor to be confirmed", 'CWM &amp; Location'!$C$216, 'Programmes (ENG)'!AF104)</f>
        <v>Dr Jeff Turner</v>
      </c>
      <c r="AG104" s="3" t="str">
        <f>VLOOKUP('Programmes (ENG)'!AG104, 'CWM &amp; Location'!B:D, 2, FALSE)</f>
        <v>Ysbyty Athrofaol Cymru</v>
      </c>
      <c r="AH104" s="3" t="str">
        <f>VLOOKUP('Programmes (ENG)'!AH104, 'CWM &amp; Location'!B:D, 2, FALSE)</f>
        <v>Caerdydd</v>
      </c>
      <c r="AI104" s="3" t="str">
        <f>IF('Master List'!AW104="", VLOOKUP('Master List'!AV104, 'CWM &amp; Location'!B:D, 2, FALSE), CONCATENATE(VLOOKUP('Master List'!AV104, 'CWM &amp; Location'!B:D, 2, FALSE), " / ", VLOOKUP('Master List'!AW104, 'CWM &amp; Location'!B:D, 2, FALSE)))</f>
        <v>Meddygaeth Frys</v>
      </c>
      <c r="AJ104" s="3" t="str">
        <f>IF('Programmes (ENG)'!AJ104="Supervisor to be confirmed", 'CWM &amp; Location'!$C$216, 'Programmes (ENG)'!AJ104)</f>
        <v>Dr James Dunn</v>
      </c>
      <c r="AK104" s="5" t="str">
        <f>IF('Programmes (ENG)'!AK104="","",VLOOKUP('Programmes (ENG)'!AK104,'CWM &amp; Location'!B:D,2,FALSE))</f>
        <v/>
      </c>
      <c r="AL104" s="5" t="str">
        <f>IF('Programmes (ENG)'!AL104="", "", VLOOKUP('Programmes (ENG)'!AL104, 'CWM &amp; Location'!B:D, 2, FALSE))</f>
        <v/>
      </c>
      <c r="AM104" s="5" t="str">
        <f>IF('Programmes (ENG)'!AM104="","",VLOOKUP('Programmes (ENG)'!AM104,'CWM &amp; Location'!B:D,2,FALSE))</f>
        <v/>
      </c>
      <c r="AN104" s="5" t="str">
        <f>IF('Programmes (ENG)'!AN104="Supervisor to be confirmed", 'CWM &amp; Location'!$C$216, 'Programmes (ENG)'!AN104)</f>
        <v/>
      </c>
    </row>
    <row r="105" spans="1:40" ht="33.75" customHeight="1" x14ac:dyDescent="0.25">
      <c r="A105" s="3" t="str">
        <f>'Master List'!A105</f>
        <v>FP</v>
      </c>
      <c r="B105" s="3" t="str">
        <f>'Master List'!D105</f>
        <v>FP/7A4/035b</v>
      </c>
      <c r="C105" s="3" t="str">
        <f>'Master List'!E105</f>
        <v>WAL/FP/035b</v>
      </c>
      <c r="D105" s="4">
        <f>'Programmes (ENG)'!D105</f>
        <v>1</v>
      </c>
      <c r="E105" s="9" t="str">
        <f>CONCATENATE("S1: ",J105,", ",N105,", ",R105,IF(V105="","",", "),IF(V105="","",V105),IF(V105="",""," ("),IF(V105="","",'Master List'!B105),IF(V105="","",")")," | S2: ",AA105,", ",AE105,", ",AI105,IF(AM105="","",", "),IF(AM105="","",AM105),IF(AM105="",""," ("),IF(AM105="","",'Master List'!C105),IF(AM105="","",")"))</f>
        <v>S1: Trawma Llawdriniaeth Orthopedig, Meddygaeth Gyffredinol (Mewnol) / Endocrinoleg a Diabetes Mellitus, Llawdriniaeth Gyffredinol / Llawdriniaeth ar y Fron | S2: Meddygaeth Frys, Meddygaeth Gyffredinol (Mewnol) / Meddygaeth Strôc, Gastroenteroleg</v>
      </c>
      <c r="F105" s="5" t="str">
        <f>VLOOKUP('Programmes (ENG)'!F105, 'CWM &amp; Location'!B:D, 2, FALSE)</f>
        <v>Bwrdd Iechyd Prifysgol Caerdydd a'r Fro</v>
      </c>
      <c r="G105" s="5" t="str">
        <f>IF('Programmes (ENG)'!G105="Supervisor to be confirmed", "Goruchwyliwr I'w Gadarnhau", 'Programmes (ENG)'!G105)</f>
        <v>Mr Simon White</v>
      </c>
      <c r="H105" s="3" t="str">
        <f>VLOOKUP('Programmes (ENG)'!H105, 'CWM &amp; Location'!B:D, 2, FALSE)</f>
        <v>Ysbyty Athrofaol Cymru</v>
      </c>
      <c r="I105" s="3" t="str">
        <f>VLOOKUP('Programmes (ENG)'!I105, 'CWM &amp; Location'!B:D, 2, FALSE)</f>
        <v>Caerdydd</v>
      </c>
      <c r="J105" s="3" t="str">
        <f>IF('Master List'!K105="", VLOOKUP('Master List'!J105, 'CWM &amp; Location'!B:D, 2, FALSE), CONCATENATE(VLOOKUP('Master List'!J105, 'CWM &amp; Location'!B:D, 2, FALSE), " / ", VLOOKUP('Master List'!K105, 'CWM &amp; Location'!B:D, 2, FALSE)))</f>
        <v>Trawma Llawdriniaeth Orthopedig</v>
      </c>
      <c r="K105" s="3" t="str">
        <f>IF('Programmes (ENG)'!K105="Supervisor to be confirmed", "Goruchwyliwr I'w Gadarnhau", 'Programmes (ENG)'!K105)</f>
        <v>Mr Simon White</v>
      </c>
      <c r="L105" s="3" t="str">
        <f>VLOOKUP('Programmes (ENG)'!L105, 'CWM &amp; Location'!B:D, 2, FALSE)</f>
        <v>Ysbyty Athrofaol Llandochau</v>
      </c>
      <c r="M105" s="3" t="str">
        <f>VLOOKUP('Programmes (ENG)'!M105, 'CWM &amp; Location'!B:D, 2, FALSE)</f>
        <v>Penarth</v>
      </c>
      <c r="N105" s="3" t="str">
        <f>IF('Master List'!Q105="", VLOOKUP('Master List'!P105, 'CWM &amp; Location'!B:D, 2, FALSE), CONCATENATE(VLOOKUP('Master List'!P105, 'CWM &amp; Location'!B:D, 2, FALSE), " / ", VLOOKUP('Master List'!Q105, 'CWM &amp; Location'!B:D, 2, FALSE)))</f>
        <v>Meddygaeth Gyffredinol (Mewnol) / Endocrinoleg a Diabetes Mellitus</v>
      </c>
      <c r="O105" s="3" t="str">
        <f>IF('Programmes (ENG)'!O105="Supervisor to be confirmed", "Goruchwyliwr I'w Gadarnhau", 'Programmes (ENG)'!O105)</f>
        <v xml:space="preserve">Dr Lindsay David George </v>
      </c>
      <c r="P105" s="3" t="str">
        <f>VLOOKUP('Programmes (ENG)'!P105, 'CWM &amp; Location'!B:D, 2, FALSE)</f>
        <v>Ysbyty Athrofaol Llandochau (Ysbyty Athrofaol Cymru ar alwad)</v>
      </c>
      <c r="Q105" s="3" t="str">
        <f>VLOOKUP('Programmes (ENG)'!Q105, 'CWM &amp; Location'!B:D, 2, FALSE)</f>
        <v>Penarth (Caerdydd)</v>
      </c>
      <c r="R105" s="3" t="str">
        <f>IF('Master List'!W105="", VLOOKUP('Master List'!V105, 'CWM &amp; Location'!B:D, 2, FALSE), CONCATENATE(VLOOKUP('Master List'!V105, 'CWM &amp; Location'!B:D, 2, FALSE), " / ", VLOOKUP('Master List'!W105, 'CWM &amp; Location'!B:D, 2, FALSE)))</f>
        <v>Llawdriniaeth Gyffredinol / Llawdriniaeth ar y Fron</v>
      </c>
      <c r="S105" s="3" t="str">
        <f>IF('Programmes (ENG)'!S105="Supervisor to be confirmed", "Goruchwyliwr I'w Gadarnhau", 'Programmes (ENG)'!S105)</f>
        <v xml:space="preserve">Mr Simon Phillips </v>
      </c>
      <c r="T105" s="5" t="str">
        <f>IF('Master List'!AA105="", "", VLOOKUP('Programmes (ENG)'!T105, 'CWM &amp; Location'!B:D, 2, FALSE))</f>
        <v/>
      </c>
      <c r="U105" s="5" t="str">
        <f>IF(T105="", "", VLOOKUP('Programmes (ENG)'!U105, 'CWM &amp; Location'!B:D, 2, FALSE))</f>
        <v/>
      </c>
      <c r="V105" s="5" t="str">
        <f>IF('Programmes (ENG)'!V105="", "", VLOOKUP('Programmes (ENG)'!V105, 'CWM &amp; Location'!B:D, 2, FALSE))</f>
        <v/>
      </c>
      <c r="W105" s="5" t="str">
        <f>IF('Programmes (ENG)'!W105="", "", IF('Programmes (ENG)'!W105="Supervisor to be confirmed", 'CWM &amp; Location'!$C$216, 'Programmes (ENG)'!W105))</f>
        <v/>
      </c>
      <c r="X105" s="5" t="str">
        <f>IF('Programmes (ENG)'!X105="Supervisor to be confirmed", "Goruchwyliwr I'w Gadarnhau", 'Programmes (ENG)'!X105)</f>
        <v>Dr James Dunn</v>
      </c>
      <c r="Y105" s="3" t="str">
        <f>VLOOKUP('Programmes (ENG)'!Y105, 'CWM &amp; Location'!B:D, 2, FALSE)</f>
        <v>Ysbyty Athrofaol Cymru</v>
      </c>
      <c r="Z105" s="3" t="str">
        <f>VLOOKUP('Programmes (ENG)'!Z105, 'CWM &amp; Location'!B:D, 2, FALSE)</f>
        <v>Caerdydd</v>
      </c>
      <c r="AA105" s="3" t="str">
        <f>IF('Master List'!AK105="", VLOOKUP('Master List'!AJ105, 'CWM &amp; Location'!B:D, 2, FALSE), CONCATENATE(VLOOKUP('Master List'!AJ105, 'CWM &amp; Location'!B:D, 2, FALSE), " / ", VLOOKUP('Master List'!AK105, 'CWM &amp; Location'!B:D, 2, FALSE)))</f>
        <v>Meddygaeth Frys</v>
      </c>
      <c r="AB105" s="3" t="str">
        <f>IF('Programmes (ENG)'!AB105="Supervisor to be confirmed", 'CWM &amp; Location'!$C$216, 'Programmes (ENG)'!AB105)</f>
        <v>Dr James Dunn</v>
      </c>
      <c r="AC105" s="3" t="str">
        <f>VLOOKUP('Programmes (ENG)'!AC105, 'CWM &amp; Location'!B:D, 2, FALSE)</f>
        <v>Ysbyty Athrofaol Cymru</v>
      </c>
      <c r="AD105" s="5" t="str">
        <f>VLOOKUP('Programmes (ENG)'!AD105, 'CWM &amp; Location'!B:D, 2, FALSE)</f>
        <v>Caerdydd</v>
      </c>
      <c r="AE105" s="3" t="str">
        <f>IF('Master List'!AQ105="", VLOOKUP('Master List'!AP105, 'CWM &amp; Location'!B:D, 2, FALSE), CONCATENATE(VLOOKUP('Master List'!AP105, 'CWM &amp; Location'!B:D, 2, FALSE), " / ", VLOOKUP('Master List'!AQ105, 'CWM &amp; Location'!B:D, 2, FALSE)))</f>
        <v>Meddygaeth Gyffredinol (Mewnol) / Meddygaeth Strôc</v>
      </c>
      <c r="AF105" s="3" t="str">
        <f>IF('Programmes (ENG)'!AF105="Supervisor to be confirmed", 'CWM &amp; Location'!$C$216, 'Programmes (ENG)'!AF105)</f>
        <v>Dr Tom Hughes</v>
      </c>
      <c r="AG105" s="3" t="str">
        <f>VLOOKUP('Programmes (ENG)'!AG105, 'CWM &amp; Location'!B:D, 2, FALSE)</f>
        <v>Ysbyty Athrofaol Llandochau</v>
      </c>
      <c r="AH105" s="3" t="str">
        <f>VLOOKUP('Programmes (ENG)'!AH105, 'CWM &amp; Location'!B:D, 2, FALSE)</f>
        <v>Penarth</v>
      </c>
      <c r="AI105" s="3" t="str">
        <f>IF('Master List'!AW105="", VLOOKUP('Master List'!AV105, 'CWM &amp; Location'!B:D, 2, FALSE), CONCATENATE(VLOOKUP('Master List'!AV105, 'CWM &amp; Location'!B:D, 2, FALSE), " / ", VLOOKUP('Master List'!AW105, 'CWM &amp; Location'!B:D, 2, FALSE)))</f>
        <v>Gastroenteroleg</v>
      </c>
      <c r="AJ105" s="3" t="str">
        <f>IF('Programmes (ENG)'!AJ105="Supervisor to be confirmed", 'CWM &amp; Location'!$C$216, 'Programmes (ENG)'!AJ105)</f>
        <v>Dr Jeff Turner</v>
      </c>
      <c r="AK105" s="5" t="str">
        <f>IF('Programmes (ENG)'!AK105="","",VLOOKUP('Programmes (ENG)'!AK105,'CWM &amp; Location'!B:D,2,FALSE))</f>
        <v/>
      </c>
      <c r="AL105" s="5" t="str">
        <f>IF('Programmes (ENG)'!AL105="", "", VLOOKUP('Programmes (ENG)'!AL105, 'CWM &amp; Location'!B:D, 2, FALSE))</f>
        <v/>
      </c>
      <c r="AM105" s="5" t="str">
        <f>IF('Programmes (ENG)'!AM105="","",VLOOKUP('Programmes (ENG)'!AM105,'CWM &amp; Location'!B:D,2,FALSE))</f>
        <v/>
      </c>
      <c r="AN105" s="5" t="str">
        <f>IF('Programmes (ENG)'!AN105="Supervisor to be confirmed", 'CWM &amp; Location'!$C$216, 'Programmes (ENG)'!AN105)</f>
        <v/>
      </c>
    </row>
    <row r="106" spans="1:40" ht="33.75" customHeight="1" x14ac:dyDescent="0.25">
      <c r="A106" s="3" t="str">
        <f>'Master List'!A106</f>
        <v>FP</v>
      </c>
      <c r="B106" s="3" t="str">
        <f>'Master List'!D106</f>
        <v>FP/7A4/035c</v>
      </c>
      <c r="C106" s="3" t="str">
        <f>'Master List'!E106</f>
        <v>WAL/FP/035c</v>
      </c>
      <c r="D106" s="4">
        <f>'Programmes (ENG)'!D106</f>
        <v>1</v>
      </c>
      <c r="E106" s="9" t="str">
        <f>CONCATENATE("S1: ",J106,", ",N106,", ",R106,IF(V106="","",", "),IF(V106="","",V106),IF(V106="",""," ("),IF(V106="","",'Master List'!B106),IF(V106="","",")")," | S2: ",AA106,", ",AE106,", ",AI106,IF(AM106="","",", "),IF(AM106="","",AM106),IF(AM106="",""," ("),IF(AM106="","",'Master List'!C106),IF(AM106="","",")"))</f>
        <v>S1: Llawdriniaeth Gyffredinol / Llawdriniaeth ar y Fron, Trawma Llawdriniaeth Orthopedig, Meddygaeth Gyffredinol (Mewnol) / Endocrinoleg a Diabetes Mellitus | S2: Gastroenteroleg, Meddygaeth Frys, Meddygaeth Gyffredinol (Mewnol) / Meddygaeth Strôc</v>
      </c>
      <c r="F106" s="5" t="str">
        <f>VLOOKUP('Programmes (ENG)'!F106, 'CWM &amp; Location'!B:D, 2, FALSE)</f>
        <v>Bwrdd Iechyd Prifysgol Caerdydd a'r Fro</v>
      </c>
      <c r="G106" s="5" t="str">
        <f>IF('Programmes (ENG)'!G106="Supervisor to be confirmed", "Goruchwyliwr I'w Gadarnhau", 'Programmes (ENG)'!G106)</f>
        <v xml:space="preserve">Mr Simon Phillips </v>
      </c>
      <c r="H106" s="3" t="str">
        <f>VLOOKUP('Programmes (ENG)'!H106, 'CWM &amp; Location'!B:D, 2, FALSE)</f>
        <v>Ysbyty Athrofaol Llandochau (Ysbyty Athrofaol Cymru ar alwad)</v>
      </c>
      <c r="I106" s="3" t="str">
        <f>VLOOKUP('Programmes (ENG)'!I106, 'CWM &amp; Location'!B:D, 2, FALSE)</f>
        <v>Penarth (Caerdydd)</v>
      </c>
      <c r="J106" s="3" t="str">
        <f>IF('Master List'!K106="", VLOOKUP('Master List'!J106, 'CWM &amp; Location'!B:D, 2, FALSE), CONCATENATE(VLOOKUP('Master List'!J106, 'CWM &amp; Location'!B:D, 2, FALSE), " / ", VLOOKUP('Master List'!K106, 'CWM &amp; Location'!B:D, 2, FALSE)))</f>
        <v>Llawdriniaeth Gyffredinol / Llawdriniaeth ar y Fron</v>
      </c>
      <c r="K106" s="3" t="str">
        <f>IF('Programmes (ENG)'!K106="Supervisor to be confirmed", "Goruchwyliwr I'w Gadarnhau", 'Programmes (ENG)'!K106)</f>
        <v xml:space="preserve">Mr Simon Phillips </v>
      </c>
      <c r="L106" s="3" t="str">
        <f>VLOOKUP('Programmes (ENG)'!L106, 'CWM &amp; Location'!B:D, 2, FALSE)</f>
        <v>Ysbyty Athrofaol Cymru</v>
      </c>
      <c r="M106" s="3" t="str">
        <f>VLOOKUP('Programmes (ENG)'!M106, 'CWM &amp; Location'!B:D, 2, FALSE)</f>
        <v>Caerdydd</v>
      </c>
      <c r="N106" s="3" t="str">
        <f>IF('Master List'!Q106="", VLOOKUP('Master List'!P106, 'CWM &amp; Location'!B:D, 2, FALSE), CONCATENATE(VLOOKUP('Master List'!P106, 'CWM &amp; Location'!B:D, 2, FALSE), " / ", VLOOKUP('Master List'!Q106, 'CWM &amp; Location'!B:D, 2, FALSE)))</f>
        <v>Trawma Llawdriniaeth Orthopedig</v>
      </c>
      <c r="O106" s="3" t="str">
        <f>IF('Programmes (ENG)'!O106="Supervisor to be confirmed", "Goruchwyliwr I'w Gadarnhau", 'Programmes (ENG)'!O106)</f>
        <v>Mr Simon White</v>
      </c>
      <c r="P106" s="3" t="str">
        <f>VLOOKUP('Programmes (ENG)'!P106, 'CWM &amp; Location'!B:D, 2, FALSE)</f>
        <v>Ysbyty Athrofaol Llandochau</v>
      </c>
      <c r="Q106" s="3" t="str">
        <f>VLOOKUP('Programmes (ENG)'!Q106, 'CWM &amp; Location'!B:D, 2, FALSE)</f>
        <v>Penarth</v>
      </c>
      <c r="R106" s="3" t="str">
        <f>IF('Master List'!W106="", VLOOKUP('Master List'!V106, 'CWM &amp; Location'!B:D, 2, FALSE), CONCATENATE(VLOOKUP('Master List'!V106, 'CWM &amp; Location'!B:D, 2, FALSE), " / ", VLOOKUP('Master List'!W106, 'CWM &amp; Location'!B:D, 2, FALSE)))</f>
        <v>Meddygaeth Gyffredinol (Mewnol) / Endocrinoleg a Diabetes Mellitus</v>
      </c>
      <c r="S106" s="3" t="str">
        <f>IF('Programmes (ENG)'!S106="Supervisor to be confirmed", "Goruchwyliwr I'w Gadarnhau", 'Programmes (ENG)'!S106)</f>
        <v xml:space="preserve">Dr Lindsay David George </v>
      </c>
      <c r="T106" s="5" t="str">
        <f>IF('Master List'!AA106="", "", VLOOKUP('Programmes (ENG)'!T106, 'CWM &amp; Location'!B:D, 2, FALSE))</f>
        <v/>
      </c>
      <c r="U106" s="5" t="str">
        <f>IF(T106="", "", VLOOKUP('Programmes (ENG)'!U106, 'CWM &amp; Location'!B:D, 2, FALSE))</f>
        <v/>
      </c>
      <c r="V106" s="5" t="str">
        <f>IF('Programmes (ENG)'!V106="", "", VLOOKUP('Programmes (ENG)'!V106, 'CWM &amp; Location'!B:D, 2, FALSE))</f>
        <v/>
      </c>
      <c r="W106" s="5" t="str">
        <f>IF('Programmes (ENG)'!W106="", "", IF('Programmes (ENG)'!W106="Supervisor to be confirmed", 'CWM &amp; Location'!$C$216, 'Programmes (ENG)'!W106))</f>
        <v/>
      </c>
      <c r="X106" s="5" t="str">
        <f>IF('Programmes (ENG)'!X106="Supervisor to be confirmed", "Goruchwyliwr I'w Gadarnhau", 'Programmes (ENG)'!X106)</f>
        <v>Dr Jeff Turner</v>
      </c>
      <c r="Y106" s="3" t="str">
        <f>VLOOKUP('Programmes (ENG)'!Y106, 'CWM &amp; Location'!B:D, 2, FALSE)</f>
        <v>Ysbyty Athrofaol Llandochau</v>
      </c>
      <c r="Z106" s="3" t="str">
        <f>VLOOKUP('Programmes (ENG)'!Z106, 'CWM &amp; Location'!B:D, 2, FALSE)</f>
        <v>Penarth</v>
      </c>
      <c r="AA106" s="3" t="str">
        <f>IF('Master List'!AK106="", VLOOKUP('Master List'!AJ106, 'CWM &amp; Location'!B:D, 2, FALSE), CONCATENATE(VLOOKUP('Master List'!AJ106, 'CWM &amp; Location'!B:D, 2, FALSE), " / ", VLOOKUP('Master List'!AK106, 'CWM &amp; Location'!B:D, 2, FALSE)))</f>
        <v>Gastroenteroleg</v>
      </c>
      <c r="AB106" s="3" t="str">
        <f>IF('Programmes (ENG)'!AB106="Supervisor to be confirmed", 'CWM &amp; Location'!$C$216, 'Programmes (ENG)'!AB106)</f>
        <v>Dr Jeff Turner</v>
      </c>
      <c r="AC106" s="3" t="str">
        <f>VLOOKUP('Programmes (ENG)'!AC106, 'CWM &amp; Location'!B:D, 2, FALSE)</f>
        <v>Ysbyty Athrofaol Cymru</v>
      </c>
      <c r="AD106" s="5" t="str">
        <f>VLOOKUP('Programmes (ENG)'!AD106, 'CWM &amp; Location'!B:D, 2, FALSE)</f>
        <v>Caerdydd</v>
      </c>
      <c r="AE106" s="3" t="str">
        <f>IF('Master List'!AQ106="", VLOOKUP('Master List'!AP106, 'CWM &amp; Location'!B:D, 2, FALSE), CONCATENATE(VLOOKUP('Master List'!AP106, 'CWM &amp; Location'!B:D, 2, FALSE), " / ", VLOOKUP('Master List'!AQ106, 'CWM &amp; Location'!B:D, 2, FALSE)))</f>
        <v>Meddygaeth Frys</v>
      </c>
      <c r="AF106" s="3" t="str">
        <f>IF('Programmes (ENG)'!AF106="Supervisor to be confirmed", 'CWM &amp; Location'!$C$216, 'Programmes (ENG)'!AF106)</f>
        <v>Dr James Dunn</v>
      </c>
      <c r="AG106" s="3" t="str">
        <f>VLOOKUP('Programmes (ENG)'!AG106, 'CWM &amp; Location'!B:D, 2, FALSE)</f>
        <v>Ysbyty Athrofaol Cymru</v>
      </c>
      <c r="AH106" s="3" t="str">
        <f>VLOOKUP('Programmes (ENG)'!AH106, 'CWM &amp; Location'!B:D, 2, FALSE)</f>
        <v>Caerdydd</v>
      </c>
      <c r="AI106" s="3" t="str">
        <f>IF('Master List'!AW106="", VLOOKUP('Master List'!AV106, 'CWM &amp; Location'!B:D, 2, FALSE), CONCATENATE(VLOOKUP('Master List'!AV106, 'CWM &amp; Location'!B:D, 2, FALSE), " / ", VLOOKUP('Master List'!AW106, 'CWM &amp; Location'!B:D, 2, FALSE)))</f>
        <v>Meddygaeth Gyffredinol (Mewnol) / Meddygaeth Strôc</v>
      </c>
      <c r="AJ106" s="3" t="str">
        <f>IF('Programmes (ENG)'!AJ106="Supervisor to be confirmed", 'CWM &amp; Location'!$C$216, 'Programmes (ENG)'!AJ106)</f>
        <v>Dr Tom Hughes</v>
      </c>
      <c r="AK106" s="5" t="str">
        <f>IF('Programmes (ENG)'!AK106="","",VLOOKUP('Programmes (ENG)'!AK106,'CWM &amp; Location'!B:D,2,FALSE))</f>
        <v/>
      </c>
      <c r="AL106" s="5" t="str">
        <f>IF('Programmes (ENG)'!AL106="", "", VLOOKUP('Programmes (ENG)'!AL106, 'CWM &amp; Location'!B:D, 2, FALSE))</f>
        <v/>
      </c>
      <c r="AM106" s="5" t="str">
        <f>IF('Programmes (ENG)'!AM106="","",VLOOKUP('Programmes (ENG)'!AM106,'CWM &amp; Location'!B:D,2,FALSE))</f>
        <v/>
      </c>
      <c r="AN106" s="5" t="str">
        <f>IF('Programmes (ENG)'!AN106="Supervisor to be confirmed", 'CWM &amp; Location'!$C$216, 'Programmes (ENG)'!AN106)</f>
        <v/>
      </c>
    </row>
    <row r="107" spans="1:40" ht="33.75" customHeight="1" x14ac:dyDescent="0.25">
      <c r="A107" s="3" t="str">
        <f>'Master List'!A107</f>
        <v>LIFT</v>
      </c>
      <c r="B107" s="3" t="str">
        <f>'Master List'!D107</f>
        <v>LFP/7A4/036a</v>
      </c>
      <c r="C107" s="3" t="str">
        <f>'Master List'!E107</f>
        <v>WAL/FP/036a</v>
      </c>
      <c r="D107" s="4">
        <f>'Programmes (ENG)'!D107</f>
        <v>1</v>
      </c>
      <c r="E107" s="9" t="str">
        <f>CONCATENATE("S1: ",J107,", ",N107,", ",R107,IF(V107="","",", "),IF(V107="","",V107),IF(V107="",""," ("),IF(V107="","",'Master List'!B107),IF(V107="","",")")," | S2: ",AA107,", ",AE107,", ",AI107,IF(AM107="","",", "),IF(AM107="","",AM107),IF(AM107="",""," ("),IF(AM107="","",'Master List'!C107),IF(AM107="","",")"))</f>
        <v>S1: Meddygaeth Gyffredinol (Mewnol) / Meddygaeth Geriatreg, Llawdriniaeth Gyffredinol / Llawdriniaeth y Colon a'r Rhefr, Pediatreg, Seiciatreg Gyffredinol (LIFT) | S2: Obstetreg a Gynaecoleg, Meddygaeth Frys, Clust, Trwyn a Gwddf</v>
      </c>
      <c r="F107" s="5" t="str">
        <f>VLOOKUP('Programmes (ENG)'!F107, 'CWM &amp; Location'!B:D, 2, FALSE)</f>
        <v>Bwrdd Iechyd Prifysgol Caerdydd a'r Fro</v>
      </c>
      <c r="G107" s="5" t="str">
        <f>IF('Programmes (ENG)'!G107="Supervisor to be confirmed", "Goruchwyliwr I'w Gadarnhau", 'Programmes (ENG)'!G107)</f>
        <v>Dr Richard Marsh</v>
      </c>
      <c r="H107" s="3" t="str">
        <f>VLOOKUP('Programmes (ENG)'!H107, 'CWM &amp; Location'!B:D, 2, FALSE)</f>
        <v>Ysbyty Athrofaol Llandochau</v>
      </c>
      <c r="I107" s="3" t="str">
        <f>VLOOKUP('Programmes (ENG)'!I107, 'CWM &amp; Location'!B:D, 2, FALSE)</f>
        <v>Penarth</v>
      </c>
      <c r="J107" s="3" t="str">
        <f>IF('Master List'!K107="", VLOOKUP('Master List'!J107, 'CWM &amp; Location'!B:D, 2, FALSE), CONCATENATE(VLOOKUP('Master List'!J107, 'CWM &amp; Location'!B:D, 2, FALSE), " / ", VLOOKUP('Master List'!K107, 'CWM &amp; Location'!B:D, 2, FALSE)))</f>
        <v>Meddygaeth Gyffredinol (Mewnol) / Meddygaeth Geriatreg</v>
      </c>
      <c r="K107" s="3" t="str">
        <f>IF('Programmes (ENG)'!K107="Supervisor to be confirmed", "Goruchwyliwr I'w Gadarnhau", 'Programmes (ENG)'!K107)</f>
        <v>Dr Richard Marsh</v>
      </c>
      <c r="L107" s="3" t="str">
        <f>VLOOKUP('Programmes (ENG)'!L107, 'CWM &amp; Location'!B:D, 2, FALSE)</f>
        <v>Ysbyty Athrofaol Cymru</v>
      </c>
      <c r="M107" s="3" t="str">
        <f>VLOOKUP('Programmes (ENG)'!M107, 'CWM &amp; Location'!B:D, 2, FALSE)</f>
        <v>Caerdydd</v>
      </c>
      <c r="N107" s="3" t="str">
        <f>IF('Master List'!Q107="", VLOOKUP('Master List'!P107, 'CWM &amp; Location'!B:D, 2, FALSE), CONCATENATE(VLOOKUP('Master List'!P107, 'CWM &amp; Location'!B:D, 2, FALSE), " / ", VLOOKUP('Master List'!Q107, 'CWM &amp; Location'!B:D, 2, FALSE)))</f>
        <v>Llawdriniaeth Gyffredinol / Llawdriniaeth y Colon a'r Rhefr</v>
      </c>
      <c r="O107" s="3" t="str">
        <f>IF('Programmes (ENG)'!O107="Supervisor to be confirmed", "Goruchwyliwr I'w Gadarnhau", 'Programmes (ENG)'!O107)</f>
        <v>Ms Lucy Satherley</v>
      </c>
      <c r="P107" s="3" t="str">
        <f>VLOOKUP('Programmes (ENG)'!P107, 'CWM &amp; Location'!B:D, 2, FALSE)</f>
        <v>Ysbyty Athrofaol Cymru</v>
      </c>
      <c r="Q107" s="3" t="str">
        <f>VLOOKUP('Programmes (ENG)'!Q107, 'CWM &amp; Location'!B:D, 2, FALSE)</f>
        <v>Caerdydd</v>
      </c>
      <c r="R107" s="3" t="str">
        <f>IF('Master List'!W107="", VLOOKUP('Master List'!V107, 'CWM &amp; Location'!B:D, 2, FALSE), CONCATENATE(VLOOKUP('Master List'!V107, 'CWM &amp; Location'!B:D, 2, FALSE), " / ", VLOOKUP('Master List'!W107, 'CWM &amp; Location'!B:D, 2, FALSE)))</f>
        <v>Pediatreg</v>
      </c>
      <c r="S107" s="3" t="str">
        <f>IF('Programmes (ENG)'!S107="Supervisor to be confirmed", "Goruchwyliwr I'w Gadarnhau", 'Programmes (ENG)'!S107)</f>
        <v>Dr Martin Edwards</v>
      </c>
      <c r="T107" s="5" t="str">
        <f>IF('Master List'!AA107="", "", VLOOKUP('Programmes (ENG)'!T107, 'CWM &amp; Location'!B:D, 2, FALSE))</f>
        <v>Ysbyty Athrofaol Cymru / Ysbyty Athrofaol Llandochau</v>
      </c>
      <c r="U107" s="5" t="str">
        <f>IF(T107="", "", VLOOKUP('Programmes (ENG)'!U107, 'CWM &amp; Location'!B:D, 2, FALSE))</f>
        <v>Caerdydd / Penarth</v>
      </c>
      <c r="V107" s="5" t="str">
        <f>IF('Programmes (ENG)'!V107="", "", VLOOKUP('Programmes (ENG)'!V107, 'CWM &amp; Location'!B:D, 2, FALSE))</f>
        <v>Seiciatreg Gyffredinol</v>
      </c>
      <c r="W107" s="5" t="str">
        <f>IF('Programmes (ENG)'!W107="", "", IF('Programmes (ENG)'!W107="Supervisor to be confirmed", 'CWM &amp; Location'!$C$216, 'Programmes (ENG)'!W107))</f>
        <v>Dr Balarao Oruganti</v>
      </c>
      <c r="X107" s="5" t="str">
        <f>IF('Programmes (ENG)'!X107="Supervisor to be confirmed", "Goruchwyliwr I'w Gadarnhau", 'Programmes (ENG)'!X107)</f>
        <v>Ms Anna Denereaz</v>
      </c>
      <c r="Y107" s="3" t="str">
        <f>VLOOKUP('Programmes (ENG)'!Y107, 'CWM &amp; Location'!B:D, 2, FALSE)</f>
        <v>Ysbyty Athrofaol Cymru</v>
      </c>
      <c r="Z107" s="3" t="str">
        <f>VLOOKUP('Programmes (ENG)'!Z107, 'CWM &amp; Location'!B:D, 2, FALSE)</f>
        <v>Caerdydd</v>
      </c>
      <c r="AA107" s="3" t="str">
        <f>IF('Master List'!AK107="", VLOOKUP('Master List'!AJ107, 'CWM &amp; Location'!B:D, 2, FALSE), CONCATENATE(VLOOKUP('Master List'!AJ107, 'CWM &amp; Location'!B:D, 2, FALSE), " / ", VLOOKUP('Master List'!AK107, 'CWM &amp; Location'!B:D, 2, FALSE)))</f>
        <v>Obstetreg a Gynaecoleg</v>
      </c>
      <c r="AB107" s="3" t="str">
        <f>IF('Programmes (ENG)'!AB107="Supervisor to be confirmed", 'CWM &amp; Location'!$C$216, 'Programmes (ENG)'!AB107)</f>
        <v>Ms Anna Denereaz</v>
      </c>
      <c r="AC107" s="3" t="str">
        <f>VLOOKUP('Programmes (ENG)'!AC107, 'CWM &amp; Location'!B:D, 2, FALSE)</f>
        <v>Ysbyty Athrofaol Cymru</v>
      </c>
      <c r="AD107" s="5" t="str">
        <f>VLOOKUP('Programmes (ENG)'!AD107, 'CWM &amp; Location'!B:D, 2, FALSE)</f>
        <v>Caerdydd</v>
      </c>
      <c r="AE107" s="3" t="str">
        <f>IF('Master List'!AQ107="", VLOOKUP('Master List'!AP107, 'CWM &amp; Location'!B:D, 2, FALSE), CONCATENATE(VLOOKUP('Master List'!AP107, 'CWM &amp; Location'!B:D, 2, FALSE), " / ", VLOOKUP('Master List'!AQ107, 'CWM &amp; Location'!B:D, 2, FALSE)))</f>
        <v>Meddygaeth Frys</v>
      </c>
      <c r="AF107" s="3" t="str">
        <f>IF('Programmes (ENG)'!AF107="Supervisor to be confirmed", 'CWM &amp; Location'!$C$216, 'Programmes (ENG)'!AF107)</f>
        <v>Dr Krishna Murthy Nakirikanti</v>
      </c>
      <c r="AG107" s="3" t="str">
        <f>VLOOKUP('Programmes (ENG)'!AG107, 'CWM &amp; Location'!B:D, 2, FALSE)</f>
        <v>Ysbyty Athrofaol Cymru</v>
      </c>
      <c r="AH107" s="3" t="str">
        <f>VLOOKUP('Programmes (ENG)'!AH107, 'CWM &amp; Location'!B:D, 2, FALSE)</f>
        <v>Caerdydd</v>
      </c>
      <c r="AI107" s="3" t="str">
        <f>IF('Master List'!AW107="", VLOOKUP('Master List'!AV107, 'CWM &amp; Location'!B:D, 2, FALSE), CONCATENATE(VLOOKUP('Master List'!AV107, 'CWM &amp; Location'!B:D, 2, FALSE), " / ", VLOOKUP('Master List'!AW107, 'CWM &amp; Location'!B:D, 2, FALSE)))</f>
        <v>Clust, Trwyn a Gwddf</v>
      </c>
      <c r="AJ107" s="3" t="str">
        <f>IF('Programmes (ENG)'!AJ107="Supervisor to be confirmed", 'CWM &amp; Location'!$C$216, 'Programmes (ENG)'!AJ107)</f>
        <v>Mr Benjamin Stew</v>
      </c>
      <c r="AK107" s="5" t="str">
        <f>IF('Programmes (ENG)'!AK107="","",VLOOKUP('Programmes (ENG)'!AK107,'CWM &amp; Location'!B:D,2,FALSE))</f>
        <v/>
      </c>
      <c r="AL107" s="5" t="str">
        <f>IF('Programmes (ENG)'!AL107="", "", VLOOKUP('Programmes (ENG)'!AL107, 'CWM &amp; Location'!B:D, 2, FALSE))</f>
        <v/>
      </c>
      <c r="AM107" s="5" t="str">
        <f>IF('Programmes (ENG)'!AM107="","",VLOOKUP('Programmes (ENG)'!AM107,'CWM &amp; Location'!B:D,2,FALSE))</f>
        <v/>
      </c>
      <c r="AN107" s="5" t="str">
        <f>IF('Programmes (ENG)'!AN107="Supervisor to be confirmed", 'CWM &amp; Location'!$C$216, 'Programmes (ENG)'!AN107)</f>
        <v/>
      </c>
    </row>
    <row r="108" spans="1:40" ht="33.75" customHeight="1" x14ac:dyDescent="0.25">
      <c r="A108" s="3" t="str">
        <f>'Master List'!A108</f>
        <v>LIFT</v>
      </c>
      <c r="B108" s="3" t="str">
        <f>'Master List'!D108</f>
        <v>LFP/7A4/036b</v>
      </c>
      <c r="C108" s="3" t="str">
        <f>'Master List'!E108</f>
        <v>WAL/FP/036b</v>
      </c>
      <c r="D108" s="4">
        <f>'Programmes (ENG)'!D108</f>
        <v>1</v>
      </c>
      <c r="E108" s="9" t="str">
        <f>CONCATENATE("S1: ",J108,", ",N108,", ",R108,IF(V108="","",", "),IF(V108="","",V108),IF(V108="",""," ("),IF(V108="","",'Master List'!B108),IF(V108="","",")")," | S2: ",AA108,", ",AE108,", ",AI108,IF(AM108="","",", "),IF(AM108="","",AM108),IF(AM108="",""," ("),IF(AM108="","",'Master List'!C108),IF(AM108="","",")"))</f>
        <v>S1: Pediatreg, Meddygaeth Gyffredinol (Mewnol) / Meddygaeth Geriatreg, Llawdriniaeth Gyffredinol / Llawdriniaeth y Colon a'r Rhefr, Seiciatreg Gyffredinol (LIFT) | S2: Clust, Trwyn a Gwddf, Obstetreg a Gynaecoleg, Meddygaeth Frys</v>
      </c>
      <c r="F108" s="5" t="str">
        <f>VLOOKUP('Programmes (ENG)'!F108, 'CWM &amp; Location'!B:D, 2, FALSE)</f>
        <v>Bwrdd Iechyd Prifysgol Caerdydd a'r Fro</v>
      </c>
      <c r="G108" s="5" t="str">
        <f>IF('Programmes (ENG)'!G108="Supervisor to be confirmed", "Goruchwyliwr I'w Gadarnhau", 'Programmes (ENG)'!G108)</f>
        <v>Dr Martin Edwards</v>
      </c>
      <c r="H108" s="3" t="str">
        <f>VLOOKUP('Programmes (ENG)'!H108, 'CWM &amp; Location'!B:D, 2, FALSE)</f>
        <v>Ysbyty Athrofaol Cymru</v>
      </c>
      <c r="I108" s="3" t="str">
        <f>VLOOKUP('Programmes (ENG)'!I108, 'CWM &amp; Location'!B:D, 2, FALSE)</f>
        <v>Caerdydd</v>
      </c>
      <c r="J108" s="3" t="str">
        <f>IF('Master List'!K108="", VLOOKUP('Master List'!J108, 'CWM &amp; Location'!B:D, 2, FALSE), CONCATENATE(VLOOKUP('Master List'!J108, 'CWM &amp; Location'!B:D, 2, FALSE), " / ", VLOOKUP('Master List'!K108, 'CWM &amp; Location'!B:D, 2, FALSE)))</f>
        <v>Pediatreg</v>
      </c>
      <c r="K108" s="3" t="str">
        <f>IF('Programmes (ENG)'!K108="Supervisor to be confirmed", "Goruchwyliwr I'w Gadarnhau", 'Programmes (ENG)'!K108)</f>
        <v>Dr Martin Edwards</v>
      </c>
      <c r="L108" s="3" t="str">
        <f>VLOOKUP('Programmes (ENG)'!L108, 'CWM &amp; Location'!B:D, 2, FALSE)</f>
        <v>Ysbyty Athrofaol Llandochau</v>
      </c>
      <c r="M108" s="3" t="str">
        <f>VLOOKUP('Programmes (ENG)'!M108, 'CWM &amp; Location'!B:D, 2, FALSE)</f>
        <v>Penarth</v>
      </c>
      <c r="N108" s="3" t="str">
        <f>IF('Master List'!Q108="", VLOOKUP('Master List'!P108, 'CWM &amp; Location'!B:D, 2, FALSE), CONCATENATE(VLOOKUP('Master List'!P108, 'CWM &amp; Location'!B:D, 2, FALSE), " / ", VLOOKUP('Master List'!Q108, 'CWM &amp; Location'!B:D, 2, FALSE)))</f>
        <v>Meddygaeth Gyffredinol (Mewnol) / Meddygaeth Geriatreg</v>
      </c>
      <c r="O108" s="3" t="str">
        <f>IF('Programmes (ENG)'!O108="Supervisor to be confirmed", "Goruchwyliwr I'w Gadarnhau", 'Programmes (ENG)'!O108)</f>
        <v>Dr Richard Marsh</v>
      </c>
      <c r="P108" s="3" t="str">
        <f>VLOOKUP('Programmes (ENG)'!P108, 'CWM &amp; Location'!B:D, 2, FALSE)</f>
        <v>Ysbyty Athrofaol Cymru</v>
      </c>
      <c r="Q108" s="3" t="str">
        <f>VLOOKUP('Programmes (ENG)'!Q108, 'CWM &amp; Location'!B:D, 2, FALSE)</f>
        <v>Caerdydd</v>
      </c>
      <c r="R108" s="3" t="str">
        <f>IF('Master List'!W108="", VLOOKUP('Master List'!V108, 'CWM &amp; Location'!B:D, 2, FALSE), CONCATENATE(VLOOKUP('Master List'!V108, 'CWM &amp; Location'!B:D, 2, FALSE), " / ", VLOOKUP('Master List'!W108, 'CWM &amp; Location'!B:D, 2, FALSE)))</f>
        <v>Llawdriniaeth Gyffredinol / Llawdriniaeth y Colon a'r Rhefr</v>
      </c>
      <c r="S108" s="3" t="str">
        <f>IF('Programmes (ENG)'!S108="Supervisor to be confirmed", "Goruchwyliwr I'w Gadarnhau", 'Programmes (ENG)'!S108)</f>
        <v>Ms Lucy Satherley</v>
      </c>
      <c r="T108" s="5" t="str">
        <f>IF('Master List'!AA108="", "", VLOOKUP('Programmes (ENG)'!T108, 'CWM &amp; Location'!B:D, 2, FALSE))</f>
        <v>Ysbyty Athrofaol Cymru / Ysbyty Athrofaol Llandochau</v>
      </c>
      <c r="U108" s="5" t="str">
        <f>IF(T108="", "", VLOOKUP('Programmes (ENG)'!U108, 'CWM &amp; Location'!B:D, 2, FALSE))</f>
        <v>Caerdydd / Penarth</v>
      </c>
      <c r="V108" s="5" t="str">
        <f>IF('Programmes (ENG)'!V108="", "", VLOOKUP('Programmes (ENG)'!V108, 'CWM &amp; Location'!B:D, 2, FALSE))</f>
        <v>Seiciatreg Gyffredinol</v>
      </c>
      <c r="W108" s="5" t="str">
        <f>IF('Programmes (ENG)'!W108="", "", IF('Programmes (ENG)'!W108="Supervisor to be confirmed", 'CWM &amp; Location'!$C$216, 'Programmes (ENG)'!W108))</f>
        <v>Prof. Tayyeb Tahir</v>
      </c>
      <c r="X108" s="5" t="str">
        <f>IF('Programmes (ENG)'!X108="Supervisor to be confirmed", "Goruchwyliwr I'w Gadarnhau", 'Programmes (ENG)'!X108)</f>
        <v>Mr Benjamin Stew</v>
      </c>
      <c r="Y108" s="3" t="str">
        <f>VLOOKUP('Programmes (ENG)'!Y108, 'CWM &amp; Location'!B:D, 2, FALSE)</f>
        <v>Ysbyty Athrofaol Cymru</v>
      </c>
      <c r="Z108" s="3" t="str">
        <f>VLOOKUP('Programmes (ENG)'!Z108, 'CWM &amp; Location'!B:D, 2, FALSE)</f>
        <v>Caerdydd</v>
      </c>
      <c r="AA108" s="3" t="str">
        <f>IF('Master List'!AK108="", VLOOKUP('Master List'!AJ108, 'CWM &amp; Location'!B:D, 2, FALSE), CONCATENATE(VLOOKUP('Master List'!AJ108, 'CWM &amp; Location'!B:D, 2, FALSE), " / ", VLOOKUP('Master List'!AK108, 'CWM &amp; Location'!B:D, 2, FALSE)))</f>
        <v>Clust, Trwyn a Gwddf</v>
      </c>
      <c r="AB108" s="3" t="str">
        <f>IF('Programmes (ENG)'!AB108="Supervisor to be confirmed", 'CWM &amp; Location'!$C$216, 'Programmes (ENG)'!AB108)</f>
        <v>Mr Benjamin Stew</v>
      </c>
      <c r="AC108" s="3" t="str">
        <f>VLOOKUP('Programmes (ENG)'!AC108, 'CWM &amp; Location'!B:D, 2, FALSE)</f>
        <v>Ysbyty Athrofaol Cymru</v>
      </c>
      <c r="AD108" s="5" t="str">
        <f>VLOOKUP('Programmes (ENG)'!AD108, 'CWM &amp; Location'!B:D, 2, FALSE)</f>
        <v>Caerdydd</v>
      </c>
      <c r="AE108" s="3" t="str">
        <f>IF('Master List'!AQ108="", VLOOKUP('Master List'!AP108, 'CWM &amp; Location'!B:D, 2, FALSE), CONCATENATE(VLOOKUP('Master List'!AP108, 'CWM &amp; Location'!B:D, 2, FALSE), " / ", VLOOKUP('Master List'!AQ108, 'CWM &amp; Location'!B:D, 2, FALSE)))</f>
        <v>Obstetreg a Gynaecoleg</v>
      </c>
      <c r="AF108" s="3" t="str">
        <f>IF('Programmes (ENG)'!AF108="Supervisor to be confirmed", 'CWM &amp; Location'!$C$216, 'Programmes (ENG)'!AF108)</f>
        <v>Ms Anna Denereaz</v>
      </c>
      <c r="AG108" s="3" t="str">
        <f>VLOOKUP('Programmes (ENG)'!AG108, 'CWM &amp; Location'!B:D, 2, FALSE)</f>
        <v>Ysbyty Athrofaol Cymru</v>
      </c>
      <c r="AH108" s="3" t="str">
        <f>VLOOKUP('Programmes (ENG)'!AH108, 'CWM &amp; Location'!B:D, 2, FALSE)</f>
        <v>Caerdydd</v>
      </c>
      <c r="AI108" s="3" t="str">
        <f>IF('Master List'!AW108="", VLOOKUP('Master List'!AV108, 'CWM &amp; Location'!B:D, 2, FALSE), CONCATENATE(VLOOKUP('Master List'!AV108, 'CWM &amp; Location'!B:D, 2, FALSE), " / ", VLOOKUP('Master List'!AW108, 'CWM &amp; Location'!B:D, 2, FALSE)))</f>
        <v>Meddygaeth Frys</v>
      </c>
      <c r="AJ108" s="3" t="str">
        <f>IF('Programmes (ENG)'!AJ108="Supervisor to be confirmed", 'CWM &amp; Location'!$C$216, 'Programmes (ENG)'!AJ108)</f>
        <v>Dr Krishna Murthy Nakirikanti</v>
      </c>
      <c r="AK108" s="5" t="str">
        <f>IF('Programmes (ENG)'!AK108="","",VLOOKUP('Programmes (ENG)'!AK108,'CWM &amp; Location'!B:D,2,FALSE))</f>
        <v/>
      </c>
      <c r="AL108" s="5" t="str">
        <f>IF('Programmes (ENG)'!AL108="", "", VLOOKUP('Programmes (ENG)'!AL108, 'CWM &amp; Location'!B:D, 2, FALSE))</f>
        <v/>
      </c>
      <c r="AM108" s="5" t="str">
        <f>IF('Programmes (ENG)'!AM108="","",VLOOKUP('Programmes (ENG)'!AM108,'CWM &amp; Location'!B:D,2,FALSE))</f>
        <v/>
      </c>
      <c r="AN108" s="5" t="str">
        <f>IF('Programmes (ENG)'!AN108="Supervisor to be confirmed", 'CWM &amp; Location'!$C$216, 'Programmes (ENG)'!AN108)</f>
        <v/>
      </c>
    </row>
    <row r="109" spans="1:40" ht="33.75" customHeight="1" x14ac:dyDescent="0.25">
      <c r="A109" s="3" t="str">
        <f>'Master List'!A109</f>
        <v>LIFT</v>
      </c>
      <c r="B109" s="3" t="str">
        <f>'Master List'!D109</f>
        <v>LFP/7A4/036c</v>
      </c>
      <c r="C109" s="3" t="str">
        <f>'Master List'!E109</f>
        <v>WAL/FP/036c</v>
      </c>
      <c r="D109" s="4">
        <f>'Programmes (ENG)'!D109</f>
        <v>1</v>
      </c>
      <c r="E109" s="9" t="str">
        <f>CONCATENATE("S1: ",J109,", ",N109,", ",R109,IF(V109="","",", "),IF(V109="","",V109),IF(V109="",""," ("),IF(V109="","",'Master List'!B109),IF(V109="","",")")," | S2: ",AA109,", ",AE109,", ",AI109,IF(AM109="","",", "),IF(AM109="","",AM109),IF(AM109="",""," ("),IF(AM109="","",'Master List'!C109),IF(AM109="","",")"))</f>
        <v>S1: Llawdriniaeth Gyffredinol / Llawdriniaeth y Colon a'r Rhefr, Pediatreg, Meddygaeth Gyffredinol (Mewnol) / Meddygaeth Geriatreg, Seiciatreg Gyffredinol (LIFT) | S2: Meddygaeth Frys, Clust, Trwyn a Gwddf, Obstetreg a Gynaecoleg</v>
      </c>
      <c r="F109" s="5" t="str">
        <f>VLOOKUP('Programmes (ENG)'!F109, 'CWM &amp; Location'!B:D, 2, FALSE)</f>
        <v>Bwrdd Iechyd Prifysgol Caerdydd a'r Fro</v>
      </c>
      <c r="G109" s="5" t="str">
        <f>IF('Programmes (ENG)'!G109="Supervisor to be confirmed", "Goruchwyliwr I'w Gadarnhau", 'Programmes (ENG)'!G109)</f>
        <v>Ms Lucy Satherley</v>
      </c>
      <c r="H109" s="3" t="str">
        <f>VLOOKUP('Programmes (ENG)'!H109, 'CWM &amp; Location'!B:D, 2, FALSE)</f>
        <v>Ysbyty Athrofaol Cymru</v>
      </c>
      <c r="I109" s="3" t="str">
        <f>VLOOKUP('Programmes (ENG)'!I109, 'CWM &amp; Location'!B:D, 2, FALSE)</f>
        <v>Caerdydd</v>
      </c>
      <c r="J109" s="3" t="str">
        <f>IF('Master List'!K109="", VLOOKUP('Master List'!J109, 'CWM &amp; Location'!B:D, 2, FALSE), CONCATENATE(VLOOKUP('Master List'!J109, 'CWM &amp; Location'!B:D, 2, FALSE), " / ", VLOOKUP('Master List'!K109, 'CWM &amp; Location'!B:D, 2, FALSE)))</f>
        <v>Llawdriniaeth Gyffredinol / Llawdriniaeth y Colon a'r Rhefr</v>
      </c>
      <c r="K109" s="3" t="str">
        <f>IF('Programmes (ENG)'!K109="Supervisor to be confirmed", "Goruchwyliwr I'w Gadarnhau", 'Programmes (ENG)'!K109)</f>
        <v>Ms Lucy Satherley</v>
      </c>
      <c r="L109" s="3" t="str">
        <f>VLOOKUP('Programmes (ENG)'!L109, 'CWM &amp; Location'!B:D, 2, FALSE)</f>
        <v>Ysbyty Athrofaol Cymru</v>
      </c>
      <c r="M109" s="3" t="str">
        <f>VLOOKUP('Programmes (ENG)'!M109, 'CWM &amp; Location'!B:D, 2, FALSE)</f>
        <v>Caerdydd</v>
      </c>
      <c r="N109" s="3" t="str">
        <f>IF('Master List'!Q109="", VLOOKUP('Master List'!P109, 'CWM &amp; Location'!B:D, 2, FALSE), CONCATENATE(VLOOKUP('Master List'!P109, 'CWM &amp; Location'!B:D, 2, FALSE), " / ", VLOOKUP('Master List'!Q109, 'CWM &amp; Location'!B:D, 2, FALSE)))</f>
        <v>Pediatreg</v>
      </c>
      <c r="O109" s="3" t="str">
        <f>IF('Programmes (ENG)'!O109="Supervisor to be confirmed", "Goruchwyliwr I'w Gadarnhau", 'Programmes (ENG)'!O109)</f>
        <v>Dr Martin Edwards</v>
      </c>
      <c r="P109" s="3" t="str">
        <f>VLOOKUP('Programmes (ENG)'!P109, 'CWM &amp; Location'!B:D, 2, FALSE)</f>
        <v>Ysbyty Athrofaol Llandochau</v>
      </c>
      <c r="Q109" s="3" t="str">
        <f>VLOOKUP('Programmes (ENG)'!Q109, 'CWM &amp; Location'!B:D, 2, FALSE)</f>
        <v>Penarth</v>
      </c>
      <c r="R109" s="3" t="str">
        <f>IF('Master List'!W109="", VLOOKUP('Master List'!V109, 'CWM &amp; Location'!B:D, 2, FALSE), CONCATENATE(VLOOKUP('Master List'!V109, 'CWM &amp; Location'!B:D, 2, FALSE), " / ", VLOOKUP('Master List'!W109, 'CWM &amp; Location'!B:D, 2, FALSE)))</f>
        <v>Meddygaeth Gyffredinol (Mewnol) / Meddygaeth Geriatreg</v>
      </c>
      <c r="S109" s="3" t="str">
        <f>IF('Programmes (ENG)'!S109="Supervisor to be confirmed", "Goruchwyliwr I'w Gadarnhau", 'Programmes (ENG)'!S109)</f>
        <v>Dr Richard Marsh</v>
      </c>
      <c r="T109" s="5" t="str">
        <f>IF('Master List'!AA109="", "", VLOOKUP('Programmes (ENG)'!T109, 'CWM &amp; Location'!B:D, 2, FALSE))</f>
        <v>Ysbyty Athrofaol Cymru / Ysbyty Athrofaol Llandochau</v>
      </c>
      <c r="U109" s="5" t="str">
        <f>IF(T109="", "", VLOOKUP('Programmes (ENG)'!U109, 'CWM &amp; Location'!B:D, 2, FALSE))</f>
        <v>Caerdydd / Penarth</v>
      </c>
      <c r="V109" s="5" t="str">
        <f>IF('Programmes (ENG)'!V109="", "", VLOOKUP('Programmes (ENG)'!V109, 'CWM &amp; Location'!B:D, 2, FALSE))</f>
        <v>Seiciatreg Gyffredinol</v>
      </c>
      <c r="W109" s="5" t="str">
        <f>IF('Programmes (ENG)'!W109="", "", IF('Programmes (ENG)'!W109="Supervisor to be confirmed", 'CWM &amp; Location'!$C$216, 'Programmes (ENG)'!W109))</f>
        <v>Prof. Tayyeb Tahir</v>
      </c>
      <c r="X109" s="5" t="str">
        <f>IF('Programmes (ENG)'!X109="Supervisor to be confirmed", "Goruchwyliwr I'w Gadarnhau", 'Programmes (ENG)'!X109)</f>
        <v>Dr Krishna Murthy Nakirikanti</v>
      </c>
      <c r="Y109" s="3" t="str">
        <f>VLOOKUP('Programmes (ENG)'!Y109, 'CWM &amp; Location'!B:D, 2, FALSE)</f>
        <v>Ysbyty Athrofaol Cymru</v>
      </c>
      <c r="Z109" s="3" t="str">
        <f>VLOOKUP('Programmes (ENG)'!Z109, 'CWM &amp; Location'!B:D, 2, FALSE)</f>
        <v>Caerdydd</v>
      </c>
      <c r="AA109" s="3" t="str">
        <f>IF('Master List'!AK109="", VLOOKUP('Master List'!AJ109, 'CWM &amp; Location'!B:D, 2, FALSE), CONCATENATE(VLOOKUP('Master List'!AJ109, 'CWM &amp; Location'!B:D, 2, FALSE), " / ", VLOOKUP('Master List'!AK109, 'CWM &amp; Location'!B:D, 2, FALSE)))</f>
        <v>Meddygaeth Frys</v>
      </c>
      <c r="AB109" s="3" t="str">
        <f>IF('Programmes (ENG)'!AB109="Supervisor to be confirmed", 'CWM &amp; Location'!$C$216, 'Programmes (ENG)'!AB109)</f>
        <v>Dr Krishna Murthy Nakirikanti</v>
      </c>
      <c r="AC109" s="3" t="str">
        <f>VLOOKUP('Programmes (ENG)'!AC109, 'CWM &amp; Location'!B:D, 2, FALSE)</f>
        <v>Ysbyty Athrofaol Cymru</v>
      </c>
      <c r="AD109" s="5" t="str">
        <f>VLOOKUP('Programmes (ENG)'!AD109, 'CWM &amp; Location'!B:D, 2, FALSE)</f>
        <v>Caerdydd</v>
      </c>
      <c r="AE109" s="3" t="str">
        <f>IF('Master List'!AQ109="", VLOOKUP('Master List'!AP109, 'CWM &amp; Location'!B:D, 2, FALSE), CONCATENATE(VLOOKUP('Master List'!AP109, 'CWM &amp; Location'!B:D, 2, FALSE), " / ", VLOOKUP('Master List'!AQ109, 'CWM &amp; Location'!B:D, 2, FALSE)))</f>
        <v>Clust, Trwyn a Gwddf</v>
      </c>
      <c r="AF109" s="3" t="str">
        <f>IF('Programmes (ENG)'!AF109="Supervisor to be confirmed", 'CWM &amp; Location'!$C$216, 'Programmes (ENG)'!AF109)</f>
        <v>Mr Benjamin Stew</v>
      </c>
      <c r="AG109" s="3" t="str">
        <f>VLOOKUP('Programmes (ENG)'!AG109, 'CWM &amp; Location'!B:D, 2, FALSE)</f>
        <v>Ysbyty Athrofaol Cymru</v>
      </c>
      <c r="AH109" s="3" t="str">
        <f>VLOOKUP('Programmes (ENG)'!AH109, 'CWM &amp; Location'!B:D, 2, FALSE)</f>
        <v>Caerdydd</v>
      </c>
      <c r="AI109" s="3" t="str">
        <f>IF('Master List'!AW109="", VLOOKUP('Master List'!AV109, 'CWM &amp; Location'!B:D, 2, FALSE), CONCATENATE(VLOOKUP('Master List'!AV109, 'CWM &amp; Location'!B:D, 2, FALSE), " / ", VLOOKUP('Master List'!AW109, 'CWM &amp; Location'!B:D, 2, FALSE)))</f>
        <v>Obstetreg a Gynaecoleg</v>
      </c>
      <c r="AJ109" s="3" t="str">
        <f>IF('Programmes (ENG)'!AJ109="Supervisor to be confirmed", 'CWM &amp; Location'!$C$216, 'Programmes (ENG)'!AJ109)</f>
        <v>Ms Anna Denereaz</v>
      </c>
      <c r="AK109" s="5" t="str">
        <f>IF('Programmes (ENG)'!AK109="","",VLOOKUP('Programmes (ENG)'!AK109,'CWM &amp; Location'!B:D,2,FALSE))</f>
        <v/>
      </c>
      <c r="AL109" s="5" t="str">
        <f>IF('Programmes (ENG)'!AL109="", "", VLOOKUP('Programmes (ENG)'!AL109, 'CWM &amp; Location'!B:D, 2, FALSE))</f>
        <v/>
      </c>
      <c r="AM109" s="5" t="str">
        <f>IF('Programmes (ENG)'!AM109="","",VLOOKUP('Programmes (ENG)'!AM109,'CWM &amp; Location'!B:D,2,FALSE))</f>
        <v/>
      </c>
      <c r="AN109" s="5" t="str">
        <f>IF('Programmes (ENG)'!AN109="Supervisor to be confirmed", 'CWM &amp; Location'!$C$216, 'Programmes (ENG)'!AN109)</f>
        <v/>
      </c>
    </row>
    <row r="110" spans="1:40" ht="33.75" customHeight="1" x14ac:dyDescent="0.25">
      <c r="A110" s="3" t="str">
        <f>'Master List'!A110</f>
        <v>FP</v>
      </c>
      <c r="B110" s="3" t="str">
        <f>'Master List'!D110</f>
        <v>FP/7A4/037a</v>
      </c>
      <c r="C110" s="3" t="str">
        <f>'Master List'!E110</f>
        <v>WAL/FP/037a</v>
      </c>
      <c r="D110" s="4">
        <f>'Programmes (ENG)'!D110</f>
        <v>1</v>
      </c>
      <c r="E110" s="9" t="str">
        <f>CONCATENATE("S1: ",J110,", ",N110,", ",R110,IF(V110="","",", "),IF(V110="","",V110),IF(V110="",""," ("),IF(V110="","",'Master List'!B110),IF(V110="","",")")," | S2: ",AA110,", ",AE110,", ",AI110,IF(AM110="","",", "),IF(AM110="","",AM110),IF(AM110="",""," ("),IF(AM110="","",'Master List'!C110),IF(AM110="","",")"))</f>
        <v>S1: Meddygaeth Gyffredinol (Mewnol) / Meddygaeth Geriatreg, Llawdriniaeth Gyffredinol / Llawdriniaeth y Colon a'r Rhefr, Trawma Llawdriniaeth Orthopedig | S2: Meddygaeth Frys, Meddygaeth Anadlol, Cardioleg</v>
      </c>
      <c r="F110" s="5" t="str">
        <f>VLOOKUP('Programmes (ENG)'!F110, 'CWM &amp; Location'!B:D, 2, FALSE)</f>
        <v>Bwrdd Iechyd Prifysgol Caerdydd a'r Fro</v>
      </c>
      <c r="G110" s="5" t="str">
        <f>IF('Programmes (ENG)'!G110="Supervisor to be confirmed", "Goruchwyliwr I'w Gadarnhau", 'Programmes (ENG)'!G110)</f>
        <v xml:space="preserve">Dr Preeti Gupta </v>
      </c>
      <c r="H110" s="3" t="str">
        <f>VLOOKUP('Programmes (ENG)'!H110, 'CWM &amp; Location'!B:D, 2, FALSE)</f>
        <v>Ysbyty Athrofaol Llandochau</v>
      </c>
      <c r="I110" s="3" t="str">
        <f>VLOOKUP('Programmes (ENG)'!I110, 'CWM &amp; Location'!B:D, 2, FALSE)</f>
        <v>Penarth</v>
      </c>
      <c r="J110" s="3" t="str">
        <f>IF('Master List'!K110="", VLOOKUP('Master List'!J110, 'CWM &amp; Location'!B:D, 2, FALSE), CONCATENATE(VLOOKUP('Master List'!J110, 'CWM &amp; Location'!B:D, 2, FALSE), " / ", VLOOKUP('Master List'!K110, 'CWM &amp; Location'!B:D, 2, FALSE)))</f>
        <v>Meddygaeth Gyffredinol (Mewnol) / Meddygaeth Geriatreg</v>
      </c>
      <c r="K110" s="3" t="str">
        <f>IF('Programmes (ENG)'!K110="Supervisor to be confirmed", "Goruchwyliwr I'w Gadarnhau", 'Programmes (ENG)'!K110)</f>
        <v xml:space="preserve">Dr Preeti Gupta </v>
      </c>
      <c r="L110" s="3" t="str">
        <f>VLOOKUP('Programmes (ENG)'!L110, 'CWM &amp; Location'!B:D, 2, FALSE)</f>
        <v>Ysbyty Athrofaol Cymru</v>
      </c>
      <c r="M110" s="3" t="str">
        <f>VLOOKUP('Programmes (ENG)'!M110, 'CWM &amp; Location'!B:D, 2, FALSE)</f>
        <v>Caerdydd</v>
      </c>
      <c r="N110" s="3" t="str">
        <f>IF('Master List'!Q110="", VLOOKUP('Master List'!P110, 'CWM &amp; Location'!B:D, 2, FALSE), CONCATENATE(VLOOKUP('Master List'!P110, 'CWM &amp; Location'!B:D, 2, FALSE), " / ", VLOOKUP('Master List'!Q110, 'CWM &amp; Location'!B:D, 2, FALSE)))</f>
        <v>Llawdriniaeth Gyffredinol / Llawdriniaeth y Colon a'r Rhefr</v>
      </c>
      <c r="O110" s="3" t="str">
        <f>IF('Programmes (ENG)'!O110="Supervisor to be confirmed", "Goruchwyliwr I'w Gadarnhau", 'Programmes (ENG)'!O110)</f>
        <v>Dr Julie Cornish</v>
      </c>
      <c r="P110" s="3" t="str">
        <f>VLOOKUP('Programmes (ENG)'!P110, 'CWM &amp; Location'!B:D, 2, FALSE)</f>
        <v>Ysbyty Athrofaol Cymru</v>
      </c>
      <c r="Q110" s="3" t="str">
        <f>VLOOKUP('Programmes (ENG)'!Q110, 'CWM &amp; Location'!B:D, 2, FALSE)</f>
        <v>Caerdydd</v>
      </c>
      <c r="R110" s="3" t="str">
        <f>IF('Master List'!W110="", VLOOKUP('Master List'!V110, 'CWM &amp; Location'!B:D, 2, FALSE), CONCATENATE(VLOOKUP('Master List'!V110, 'CWM &amp; Location'!B:D, 2, FALSE), " / ", VLOOKUP('Master List'!W110, 'CWM &amp; Location'!B:D, 2, FALSE)))</f>
        <v>Trawma Llawdriniaeth Orthopedig</v>
      </c>
      <c r="S110" s="3" t="str">
        <f>IF('Programmes (ENG)'!S110="Supervisor to be confirmed", "Goruchwyliwr I'w Gadarnhau", 'Programmes (ENG)'!S110)</f>
        <v>Mr Peter Jemmett</v>
      </c>
      <c r="T110" s="5" t="str">
        <f>IF('Master List'!AA110="", "", VLOOKUP('Programmes (ENG)'!T110, 'CWM &amp; Location'!B:D, 2, FALSE))</f>
        <v/>
      </c>
      <c r="U110" s="5" t="str">
        <f>IF(T110="", "", VLOOKUP('Programmes (ENG)'!U110, 'CWM &amp; Location'!B:D, 2, FALSE))</f>
        <v/>
      </c>
      <c r="V110" s="5" t="str">
        <f>IF('Programmes (ENG)'!V110="", "", VLOOKUP('Programmes (ENG)'!V110, 'CWM &amp; Location'!B:D, 2, FALSE))</f>
        <v/>
      </c>
      <c r="W110" s="5" t="str">
        <f>IF('Programmes (ENG)'!W110="", "", IF('Programmes (ENG)'!W110="Supervisor to be confirmed", 'CWM &amp; Location'!$C$216, 'Programmes (ENG)'!W110))</f>
        <v/>
      </c>
      <c r="X110" s="5" t="str">
        <f>IF('Programmes (ENG)'!X110="Supervisor to be confirmed", "Goruchwyliwr I'w Gadarnhau", 'Programmes (ENG)'!X110)</f>
        <v>Dr Krishna Murthy Nakirikanti</v>
      </c>
      <c r="Y110" s="3" t="str">
        <f>VLOOKUP('Programmes (ENG)'!Y110, 'CWM &amp; Location'!B:D, 2, FALSE)</f>
        <v>Ysbyty Athrofaol Cymru</v>
      </c>
      <c r="Z110" s="3" t="str">
        <f>VLOOKUP('Programmes (ENG)'!Z110, 'CWM &amp; Location'!B:D, 2, FALSE)</f>
        <v>Caerdydd</v>
      </c>
      <c r="AA110" s="3" t="str">
        <f>IF('Master List'!AK110="", VLOOKUP('Master List'!AJ110, 'CWM &amp; Location'!B:D, 2, FALSE), CONCATENATE(VLOOKUP('Master List'!AJ110, 'CWM &amp; Location'!B:D, 2, FALSE), " / ", VLOOKUP('Master List'!AK110, 'CWM &amp; Location'!B:D, 2, FALSE)))</f>
        <v>Meddygaeth Frys</v>
      </c>
      <c r="AB110" s="3" t="str">
        <f>IF('Programmes (ENG)'!AB110="Supervisor to be confirmed", 'CWM &amp; Location'!$C$216, 'Programmes (ENG)'!AB110)</f>
        <v>Dr Krishna Murthy Nakirikanti</v>
      </c>
      <c r="AC110" s="3" t="str">
        <f>VLOOKUP('Programmes (ENG)'!AC110, 'CWM &amp; Location'!B:D, 2, FALSE)</f>
        <v>Ysbyty Athrofaol Cymru</v>
      </c>
      <c r="AD110" s="5" t="str">
        <f>VLOOKUP('Programmes (ENG)'!AD110, 'CWM &amp; Location'!B:D, 2, FALSE)</f>
        <v>Caerdydd</v>
      </c>
      <c r="AE110" s="3" t="str">
        <f>IF('Master List'!AQ110="", VLOOKUP('Master List'!AP110, 'CWM &amp; Location'!B:D, 2, FALSE), CONCATENATE(VLOOKUP('Master List'!AP110, 'CWM &amp; Location'!B:D, 2, FALSE), " / ", VLOOKUP('Master List'!AQ110, 'CWM &amp; Location'!B:D, 2, FALSE)))</f>
        <v>Meddygaeth Anadlol</v>
      </c>
      <c r="AF110" s="3" t="str">
        <f>IF('Programmes (ENG)'!AF110="Supervisor to be confirmed", 'CWM &amp; Location'!$C$216, 'Programmes (ENG)'!AF110)</f>
        <v>Dr Katie Pink</v>
      </c>
      <c r="AG110" s="3" t="str">
        <f>VLOOKUP('Programmes (ENG)'!AG110, 'CWM &amp; Location'!B:D, 2, FALSE)</f>
        <v>Ysbyty Athrofaol Cymru</v>
      </c>
      <c r="AH110" s="3" t="str">
        <f>VLOOKUP('Programmes (ENG)'!AH110, 'CWM &amp; Location'!B:D, 2, FALSE)</f>
        <v>Caerdydd</v>
      </c>
      <c r="AI110" s="3" t="str">
        <f>IF('Master List'!AW110="", VLOOKUP('Master List'!AV110, 'CWM &amp; Location'!B:D, 2, FALSE), CONCATENATE(VLOOKUP('Master List'!AV110, 'CWM &amp; Location'!B:D, 2, FALSE), " / ", VLOOKUP('Master List'!AW110, 'CWM &amp; Location'!B:D, 2, FALSE)))</f>
        <v>Cardioleg</v>
      </c>
      <c r="AJ110" s="3" t="str">
        <f>IF('Programmes (ENG)'!AJ110="Supervisor to be confirmed", 'CWM &amp; Location'!$C$216, 'Programmes (ENG)'!AJ110)</f>
        <v>Dr Richard Wheeler</v>
      </c>
      <c r="AK110" s="5" t="str">
        <f>IF('Programmes (ENG)'!AK110="","",VLOOKUP('Programmes (ENG)'!AK110,'CWM &amp; Location'!B:D,2,FALSE))</f>
        <v/>
      </c>
      <c r="AL110" s="5" t="str">
        <f>IF('Programmes (ENG)'!AL110="", "", VLOOKUP('Programmes (ENG)'!AL110, 'CWM &amp; Location'!B:D, 2, FALSE))</f>
        <v/>
      </c>
      <c r="AM110" s="5" t="str">
        <f>IF('Programmes (ENG)'!AM110="","",VLOOKUP('Programmes (ENG)'!AM110,'CWM &amp; Location'!B:D,2,FALSE))</f>
        <v/>
      </c>
      <c r="AN110" s="5" t="str">
        <f>IF('Programmes (ENG)'!AN110="Supervisor to be confirmed", 'CWM &amp; Location'!$C$216, 'Programmes (ENG)'!AN110)</f>
        <v/>
      </c>
    </row>
    <row r="111" spans="1:40" ht="33.75" customHeight="1" x14ac:dyDescent="0.25">
      <c r="A111" s="3" t="str">
        <f>'Master List'!A111</f>
        <v>FP</v>
      </c>
      <c r="B111" s="3" t="str">
        <f>'Master List'!D111</f>
        <v>FP/7A4/037b</v>
      </c>
      <c r="C111" s="3" t="str">
        <f>'Master List'!E111</f>
        <v>WAL/FP/037b</v>
      </c>
      <c r="D111" s="4">
        <f>'Programmes (ENG)'!D111</f>
        <v>1</v>
      </c>
      <c r="E111" s="9" t="str">
        <f>CONCATENATE("S1: ",J111,", ",N111,", ",R111,IF(V111="","",", "),IF(V111="","",V111),IF(V111="",""," ("),IF(V111="","",'Master List'!B111),IF(V111="","",")")," | S2: ",AA111,", ",AE111,", ",AI111,IF(AM111="","",", "),IF(AM111="","",AM111),IF(AM111="",""," ("),IF(AM111="","",'Master List'!C111),IF(AM111="","",")"))</f>
        <v>S1: Trawma Llawdriniaeth Orthopedig, Meddygaeth Gyffredinol (Mewnol) / Meddygaeth Geriatreg, Llawdriniaeth Gyffredinol / Llawdriniaeth y Colon a'r Rhefr | S2: Cardioleg, Meddygaeth Frys, Meddygaeth Anadlol</v>
      </c>
      <c r="F111" s="5" t="str">
        <f>VLOOKUP('Programmes (ENG)'!F111, 'CWM &amp; Location'!B:D, 2, FALSE)</f>
        <v>Bwrdd Iechyd Prifysgol Caerdydd a'r Fro</v>
      </c>
      <c r="G111" s="5" t="str">
        <f>IF('Programmes (ENG)'!G111="Supervisor to be confirmed", "Goruchwyliwr I'w Gadarnhau", 'Programmes (ENG)'!G111)</f>
        <v>Mr Peter Jemmett</v>
      </c>
      <c r="H111" s="3" t="str">
        <f>VLOOKUP('Programmes (ENG)'!H111, 'CWM &amp; Location'!B:D, 2, FALSE)</f>
        <v>Ysbyty Athrofaol Cymru</v>
      </c>
      <c r="I111" s="3" t="str">
        <f>VLOOKUP('Programmes (ENG)'!I111, 'CWM &amp; Location'!B:D, 2, FALSE)</f>
        <v>Caerdydd</v>
      </c>
      <c r="J111" s="3" t="str">
        <f>IF('Master List'!K111="", VLOOKUP('Master List'!J111, 'CWM &amp; Location'!B:D, 2, FALSE), CONCATENATE(VLOOKUP('Master List'!J111, 'CWM &amp; Location'!B:D, 2, FALSE), " / ", VLOOKUP('Master List'!K111, 'CWM &amp; Location'!B:D, 2, FALSE)))</f>
        <v>Trawma Llawdriniaeth Orthopedig</v>
      </c>
      <c r="K111" s="3" t="str">
        <f>IF('Programmes (ENG)'!K111="Supervisor to be confirmed", "Goruchwyliwr I'w Gadarnhau", 'Programmes (ENG)'!K111)</f>
        <v>Mr Peter Jemmett</v>
      </c>
      <c r="L111" s="3" t="str">
        <f>VLOOKUP('Programmes (ENG)'!L111, 'CWM &amp; Location'!B:D, 2, FALSE)</f>
        <v>Ysbyty Athrofaol Llandochau</v>
      </c>
      <c r="M111" s="3" t="str">
        <f>VLOOKUP('Programmes (ENG)'!M111, 'CWM &amp; Location'!B:D, 2, FALSE)</f>
        <v>Penarth</v>
      </c>
      <c r="N111" s="3" t="str">
        <f>IF('Master List'!Q111="", VLOOKUP('Master List'!P111, 'CWM &amp; Location'!B:D, 2, FALSE), CONCATENATE(VLOOKUP('Master List'!P111, 'CWM &amp; Location'!B:D, 2, FALSE), " / ", VLOOKUP('Master List'!Q111, 'CWM &amp; Location'!B:D, 2, FALSE)))</f>
        <v>Meddygaeth Gyffredinol (Mewnol) / Meddygaeth Geriatreg</v>
      </c>
      <c r="O111" s="3" t="str">
        <f>IF('Programmes (ENG)'!O111="Supervisor to be confirmed", "Goruchwyliwr I'w Gadarnhau", 'Programmes (ENG)'!O111)</f>
        <v xml:space="preserve">Dr Preeti Gupta </v>
      </c>
      <c r="P111" s="3" t="str">
        <f>VLOOKUP('Programmes (ENG)'!P111, 'CWM &amp; Location'!B:D, 2, FALSE)</f>
        <v>Ysbyty Athrofaol Cymru</v>
      </c>
      <c r="Q111" s="3" t="str">
        <f>VLOOKUP('Programmes (ENG)'!Q111, 'CWM &amp; Location'!B:D, 2, FALSE)</f>
        <v>Caerdydd</v>
      </c>
      <c r="R111" s="3" t="str">
        <f>IF('Master List'!W111="", VLOOKUP('Master List'!V111, 'CWM &amp; Location'!B:D, 2, FALSE), CONCATENATE(VLOOKUP('Master List'!V111, 'CWM &amp; Location'!B:D, 2, FALSE), " / ", VLOOKUP('Master List'!W111, 'CWM &amp; Location'!B:D, 2, FALSE)))</f>
        <v>Llawdriniaeth Gyffredinol / Llawdriniaeth y Colon a'r Rhefr</v>
      </c>
      <c r="S111" s="3" t="str">
        <f>IF('Programmes (ENG)'!S111="Supervisor to be confirmed", "Goruchwyliwr I'w Gadarnhau", 'Programmes (ENG)'!S111)</f>
        <v>Dr Julie Cornish</v>
      </c>
      <c r="T111" s="5" t="str">
        <f>IF('Master List'!AA111="", "", VLOOKUP('Programmes (ENG)'!T111, 'CWM &amp; Location'!B:D, 2, FALSE))</f>
        <v/>
      </c>
      <c r="U111" s="5" t="str">
        <f>IF(T111="", "", VLOOKUP('Programmes (ENG)'!U111, 'CWM &amp; Location'!B:D, 2, FALSE))</f>
        <v/>
      </c>
      <c r="V111" s="5" t="str">
        <f>IF('Programmes (ENG)'!V111="", "", VLOOKUP('Programmes (ENG)'!V111, 'CWM &amp; Location'!B:D, 2, FALSE))</f>
        <v/>
      </c>
      <c r="W111" s="5" t="str">
        <f>IF('Programmes (ENG)'!W111="", "", IF('Programmes (ENG)'!W111="Supervisor to be confirmed", 'CWM &amp; Location'!$C$216, 'Programmes (ENG)'!W111))</f>
        <v/>
      </c>
      <c r="X111" s="5" t="str">
        <f>IF('Programmes (ENG)'!X111="Supervisor to be confirmed", "Goruchwyliwr I'w Gadarnhau", 'Programmes (ENG)'!X111)</f>
        <v>Dr Richard Wheeler</v>
      </c>
      <c r="Y111" s="3" t="str">
        <f>VLOOKUP('Programmes (ENG)'!Y111, 'CWM &amp; Location'!B:D, 2, FALSE)</f>
        <v>Ysbyty Athrofaol Cymru</v>
      </c>
      <c r="Z111" s="3" t="str">
        <f>VLOOKUP('Programmes (ENG)'!Z111, 'CWM &amp; Location'!B:D, 2, FALSE)</f>
        <v>Caerdydd</v>
      </c>
      <c r="AA111" s="3" t="str">
        <f>IF('Master List'!AK111="", VLOOKUP('Master List'!AJ111, 'CWM &amp; Location'!B:D, 2, FALSE), CONCATENATE(VLOOKUP('Master List'!AJ111, 'CWM &amp; Location'!B:D, 2, FALSE), " / ", VLOOKUP('Master List'!AK111, 'CWM &amp; Location'!B:D, 2, FALSE)))</f>
        <v>Cardioleg</v>
      </c>
      <c r="AB111" s="3" t="str">
        <f>IF('Programmes (ENG)'!AB111="Supervisor to be confirmed", 'CWM &amp; Location'!$C$216, 'Programmes (ENG)'!AB111)</f>
        <v>Dr Richard Wheeler</v>
      </c>
      <c r="AC111" s="3" t="str">
        <f>VLOOKUP('Programmes (ENG)'!AC111, 'CWM &amp; Location'!B:D, 2, FALSE)</f>
        <v>Ysbyty Athrofaol Cymru</v>
      </c>
      <c r="AD111" s="5" t="str">
        <f>VLOOKUP('Programmes (ENG)'!AD111, 'CWM &amp; Location'!B:D, 2, FALSE)</f>
        <v>Caerdydd</v>
      </c>
      <c r="AE111" s="3" t="str">
        <f>IF('Master List'!AQ111="", VLOOKUP('Master List'!AP111, 'CWM &amp; Location'!B:D, 2, FALSE), CONCATENATE(VLOOKUP('Master List'!AP111, 'CWM &amp; Location'!B:D, 2, FALSE), " / ", VLOOKUP('Master List'!AQ111, 'CWM &amp; Location'!B:D, 2, FALSE)))</f>
        <v>Meddygaeth Frys</v>
      </c>
      <c r="AF111" s="3" t="str">
        <f>IF('Programmes (ENG)'!AF111="Supervisor to be confirmed", 'CWM &amp; Location'!$C$216, 'Programmes (ENG)'!AF111)</f>
        <v>Dr Krishna Murthy Nakirikanti</v>
      </c>
      <c r="AG111" s="3" t="str">
        <f>VLOOKUP('Programmes (ENG)'!AG111, 'CWM &amp; Location'!B:D, 2, FALSE)</f>
        <v>Ysbyty Athrofaol Cymru</v>
      </c>
      <c r="AH111" s="3" t="str">
        <f>VLOOKUP('Programmes (ENG)'!AH111, 'CWM &amp; Location'!B:D, 2, FALSE)</f>
        <v>Caerdydd</v>
      </c>
      <c r="AI111" s="3" t="str">
        <f>IF('Master List'!AW111="", VLOOKUP('Master List'!AV111, 'CWM &amp; Location'!B:D, 2, FALSE), CONCATENATE(VLOOKUP('Master List'!AV111, 'CWM &amp; Location'!B:D, 2, FALSE), " / ", VLOOKUP('Master List'!AW111, 'CWM &amp; Location'!B:D, 2, FALSE)))</f>
        <v>Meddygaeth Anadlol</v>
      </c>
      <c r="AJ111" s="3" t="str">
        <f>IF('Programmes (ENG)'!AJ111="Supervisor to be confirmed", 'CWM &amp; Location'!$C$216, 'Programmes (ENG)'!AJ111)</f>
        <v>Dr Katie Pink</v>
      </c>
      <c r="AK111" s="5" t="str">
        <f>IF('Programmes (ENG)'!AK111="","",VLOOKUP('Programmes (ENG)'!AK111,'CWM &amp; Location'!B:D,2,FALSE))</f>
        <v/>
      </c>
      <c r="AL111" s="5" t="str">
        <f>IF('Programmes (ENG)'!AL111="", "", VLOOKUP('Programmes (ENG)'!AL111, 'CWM &amp; Location'!B:D, 2, FALSE))</f>
        <v/>
      </c>
      <c r="AM111" s="5" t="str">
        <f>IF('Programmes (ENG)'!AM111="","",VLOOKUP('Programmes (ENG)'!AM111,'CWM &amp; Location'!B:D,2,FALSE))</f>
        <v/>
      </c>
      <c r="AN111" s="5" t="str">
        <f>IF('Programmes (ENG)'!AN111="Supervisor to be confirmed", 'CWM &amp; Location'!$C$216, 'Programmes (ENG)'!AN111)</f>
        <v/>
      </c>
    </row>
    <row r="112" spans="1:40" ht="33.75" customHeight="1" x14ac:dyDescent="0.25">
      <c r="A112" s="3" t="str">
        <f>'Master List'!A112</f>
        <v>FP</v>
      </c>
      <c r="B112" s="3" t="str">
        <f>'Master List'!D112</f>
        <v>FP/7A4/037c</v>
      </c>
      <c r="C112" s="3" t="str">
        <f>'Master List'!E112</f>
        <v>WAL/FP/037c</v>
      </c>
      <c r="D112" s="4">
        <f>'Programmes (ENG)'!D112</f>
        <v>1</v>
      </c>
      <c r="E112" s="9" t="str">
        <f>CONCATENATE("S1: ",J112,", ",N112,", ",R112,IF(V112="","",", "),IF(V112="","",V112),IF(V112="",""," ("),IF(V112="","",'Master List'!B112),IF(V112="","",")")," | S2: ",AA112,", ",AE112,", ",AI112,IF(AM112="","",", "),IF(AM112="","",AM112),IF(AM112="",""," ("),IF(AM112="","",'Master List'!C112),IF(AM112="","",")"))</f>
        <v>S1: Llawdriniaeth Gyffredinol / Llawdriniaeth y Colon a'r Rhefr, Trawma Llawdriniaeth Orthopedig, Meddygaeth Gyffredinol (Mewnol) / Meddygaeth Geriatreg | S2: Meddygaeth Anadlol, Cardioleg, Meddygaeth Frys</v>
      </c>
      <c r="F112" s="5" t="str">
        <f>VLOOKUP('Programmes (ENG)'!F112, 'CWM &amp; Location'!B:D, 2, FALSE)</f>
        <v>Bwrdd Iechyd Prifysgol Caerdydd a'r Fro</v>
      </c>
      <c r="G112" s="5" t="str">
        <f>IF('Programmes (ENG)'!G112="Supervisor to be confirmed", "Goruchwyliwr I'w Gadarnhau", 'Programmes (ENG)'!G112)</f>
        <v>Dr Julie Cornish</v>
      </c>
      <c r="H112" s="3" t="str">
        <f>VLOOKUP('Programmes (ENG)'!H112, 'CWM &amp; Location'!B:D, 2, FALSE)</f>
        <v>Ysbyty Athrofaol Cymru</v>
      </c>
      <c r="I112" s="3" t="str">
        <f>VLOOKUP('Programmes (ENG)'!I112, 'CWM &amp; Location'!B:D, 2, FALSE)</f>
        <v>Caerdydd</v>
      </c>
      <c r="J112" s="3" t="str">
        <f>IF('Master List'!K112="", VLOOKUP('Master List'!J112, 'CWM &amp; Location'!B:D, 2, FALSE), CONCATENATE(VLOOKUP('Master List'!J112, 'CWM &amp; Location'!B:D, 2, FALSE), " / ", VLOOKUP('Master List'!K112, 'CWM &amp; Location'!B:D, 2, FALSE)))</f>
        <v>Llawdriniaeth Gyffredinol / Llawdriniaeth y Colon a'r Rhefr</v>
      </c>
      <c r="K112" s="3" t="str">
        <f>IF('Programmes (ENG)'!K112="Supervisor to be confirmed", "Goruchwyliwr I'w Gadarnhau", 'Programmes (ENG)'!K112)</f>
        <v>Dr Julie Cornish</v>
      </c>
      <c r="L112" s="3" t="str">
        <f>VLOOKUP('Programmes (ENG)'!L112, 'CWM &amp; Location'!B:D, 2, FALSE)</f>
        <v>Ysbyty Athrofaol Cymru</v>
      </c>
      <c r="M112" s="3" t="str">
        <f>VLOOKUP('Programmes (ENG)'!M112, 'CWM &amp; Location'!B:D, 2, FALSE)</f>
        <v>Caerdydd</v>
      </c>
      <c r="N112" s="3" t="str">
        <f>IF('Master List'!Q112="", VLOOKUP('Master List'!P112, 'CWM &amp; Location'!B:D, 2, FALSE), CONCATENATE(VLOOKUP('Master List'!P112, 'CWM &amp; Location'!B:D, 2, FALSE), " / ", VLOOKUP('Master List'!Q112, 'CWM &amp; Location'!B:D, 2, FALSE)))</f>
        <v>Trawma Llawdriniaeth Orthopedig</v>
      </c>
      <c r="O112" s="3" t="str">
        <f>IF('Programmes (ENG)'!O112="Supervisor to be confirmed", "Goruchwyliwr I'w Gadarnhau", 'Programmes (ENG)'!O112)</f>
        <v>Mr Peter Jemmett</v>
      </c>
      <c r="P112" s="3" t="str">
        <f>VLOOKUP('Programmes (ENG)'!P112, 'CWM &amp; Location'!B:D, 2, FALSE)</f>
        <v>Ysbyty Athrofaol Llandochau</v>
      </c>
      <c r="Q112" s="3" t="str">
        <f>VLOOKUP('Programmes (ENG)'!Q112, 'CWM &amp; Location'!B:D, 2, FALSE)</f>
        <v>Penarth</v>
      </c>
      <c r="R112" s="3" t="str">
        <f>IF('Master List'!W112="", VLOOKUP('Master List'!V112, 'CWM &amp; Location'!B:D, 2, FALSE), CONCATENATE(VLOOKUP('Master List'!V112, 'CWM &amp; Location'!B:D, 2, FALSE), " / ", VLOOKUP('Master List'!W112, 'CWM &amp; Location'!B:D, 2, FALSE)))</f>
        <v>Meddygaeth Gyffredinol (Mewnol) / Meddygaeth Geriatreg</v>
      </c>
      <c r="S112" s="3" t="str">
        <f>IF('Programmes (ENG)'!S112="Supervisor to be confirmed", "Goruchwyliwr I'w Gadarnhau", 'Programmes (ENG)'!S112)</f>
        <v xml:space="preserve">Dr Preeti Gupta </v>
      </c>
      <c r="T112" s="5" t="str">
        <f>IF('Master List'!AA112="", "", VLOOKUP('Programmes (ENG)'!T112, 'CWM &amp; Location'!B:D, 2, FALSE))</f>
        <v/>
      </c>
      <c r="U112" s="5" t="str">
        <f>IF(T112="", "", VLOOKUP('Programmes (ENG)'!U112, 'CWM &amp; Location'!B:D, 2, FALSE))</f>
        <v/>
      </c>
      <c r="V112" s="5" t="str">
        <f>IF('Programmes (ENG)'!V112="", "", VLOOKUP('Programmes (ENG)'!V112, 'CWM &amp; Location'!B:D, 2, FALSE))</f>
        <v/>
      </c>
      <c r="W112" s="5" t="str">
        <f>IF('Programmes (ENG)'!W112="", "", IF('Programmes (ENG)'!W112="Supervisor to be confirmed", 'CWM &amp; Location'!$C$216, 'Programmes (ENG)'!W112))</f>
        <v/>
      </c>
      <c r="X112" s="5" t="str">
        <f>IF('Programmes (ENG)'!X112="Supervisor to be confirmed", "Goruchwyliwr I'w Gadarnhau", 'Programmes (ENG)'!X112)</f>
        <v>Dr Katie Pink</v>
      </c>
      <c r="Y112" s="3" t="str">
        <f>VLOOKUP('Programmes (ENG)'!Y112, 'CWM &amp; Location'!B:D, 2, FALSE)</f>
        <v>Ysbyty Athrofaol Cymru</v>
      </c>
      <c r="Z112" s="3" t="str">
        <f>VLOOKUP('Programmes (ENG)'!Z112, 'CWM &amp; Location'!B:D, 2, FALSE)</f>
        <v>Caerdydd</v>
      </c>
      <c r="AA112" s="3" t="str">
        <f>IF('Master List'!AK112="", VLOOKUP('Master List'!AJ112, 'CWM &amp; Location'!B:D, 2, FALSE), CONCATENATE(VLOOKUP('Master List'!AJ112, 'CWM &amp; Location'!B:D, 2, FALSE), " / ", VLOOKUP('Master List'!AK112, 'CWM &amp; Location'!B:D, 2, FALSE)))</f>
        <v>Meddygaeth Anadlol</v>
      </c>
      <c r="AB112" s="3" t="str">
        <f>IF('Programmes (ENG)'!AB112="Supervisor to be confirmed", 'CWM &amp; Location'!$C$216, 'Programmes (ENG)'!AB112)</f>
        <v>Dr Katie Pink</v>
      </c>
      <c r="AC112" s="3" t="str">
        <f>VLOOKUP('Programmes (ENG)'!AC112, 'CWM &amp; Location'!B:D, 2, FALSE)</f>
        <v>Ysbyty Athrofaol Cymru</v>
      </c>
      <c r="AD112" s="5" t="str">
        <f>VLOOKUP('Programmes (ENG)'!AD112, 'CWM &amp; Location'!B:D, 2, FALSE)</f>
        <v>Caerdydd</v>
      </c>
      <c r="AE112" s="3" t="str">
        <f>IF('Master List'!AQ112="", VLOOKUP('Master List'!AP112, 'CWM &amp; Location'!B:D, 2, FALSE), CONCATENATE(VLOOKUP('Master List'!AP112, 'CWM &amp; Location'!B:D, 2, FALSE), " / ", VLOOKUP('Master List'!AQ112, 'CWM &amp; Location'!B:D, 2, FALSE)))</f>
        <v>Cardioleg</v>
      </c>
      <c r="AF112" s="3" t="str">
        <f>IF('Programmes (ENG)'!AF112="Supervisor to be confirmed", 'CWM &amp; Location'!$C$216, 'Programmes (ENG)'!AF112)</f>
        <v>Dr Richard Wheeler</v>
      </c>
      <c r="AG112" s="3" t="str">
        <f>VLOOKUP('Programmes (ENG)'!AG112, 'CWM &amp; Location'!B:D, 2, FALSE)</f>
        <v>Ysbyty Athrofaol Cymru</v>
      </c>
      <c r="AH112" s="3" t="str">
        <f>VLOOKUP('Programmes (ENG)'!AH112, 'CWM &amp; Location'!B:D, 2, FALSE)</f>
        <v>Caerdydd</v>
      </c>
      <c r="AI112" s="3" t="str">
        <f>IF('Master List'!AW112="", VLOOKUP('Master List'!AV112, 'CWM &amp; Location'!B:D, 2, FALSE), CONCATENATE(VLOOKUP('Master List'!AV112, 'CWM &amp; Location'!B:D, 2, FALSE), " / ", VLOOKUP('Master List'!AW112, 'CWM &amp; Location'!B:D, 2, FALSE)))</f>
        <v>Meddygaeth Frys</v>
      </c>
      <c r="AJ112" s="3" t="str">
        <f>IF('Programmes (ENG)'!AJ112="Supervisor to be confirmed", 'CWM &amp; Location'!$C$216, 'Programmes (ENG)'!AJ112)</f>
        <v>Dr Krishna Murthy Nakirikanti</v>
      </c>
      <c r="AK112" s="5" t="str">
        <f>IF('Programmes (ENG)'!AK112="","",VLOOKUP('Programmes (ENG)'!AK112,'CWM &amp; Location'!B:D,2,FALSE))</f>
        <v/>
      </c>
      <c r="AL112" s="5" t="str">
        <f>IF('Programmes (ENG)'!AL112="", "", VLOOKUP('Programmes (ENG)'!AL112, 'CWM &amp; Location'!B:D, 2, FALSE))</f>
        <v/>
      </c>
      <c r="AM112" s="5" t="str">
        <f>IF('Programmes (ENG)'!AM112="","",VLOOKUP('Programmes (ENG)'!AM112,'CWM &amp; Location'!B:D,2,FALSE))</f>
        <v/>
      </c>
      <c r="AN112" s="5" t="str">
        <f>IF('Programmes (ENG)'!AN112="Supervisor to be confirmed", 'CWM &amp; Location'!$C$216, 'Programmes (ENG)'!AN112)</f>
        <v/>
      </c>
    </row>
    <row r="113" spans="1:40" ht="33.75" customHeight="1" x14ac:dyDescent="0.25">
      <c r="A113" s="3" t="str">
        <f>'Master List'!A113</f>
        <v>SFP-Res</v>
      </c>
      <c r="B113" s="3" t="str">
        <f>'Master List'!D113</f>
        <v>AFP/7A4/038a</v>
      </c>
      <c r="C113" s="3" t="str">
        <f>'Master List'!E113</f>
        <v>WAL/FP/038a</v>
      </c>
      <c r="D113" s="4">
        <f>'Programmes (ENG)'!D113</f>
        <v>1</v>
      </c>
      <c r="E113" s="9" t="str">
        <f>CONCATENATE("S1: ",J113,", ",N113,", ",R113,IF(V113="","",", "),IF(V113="","",V113),IF(V113="",""," ("),IF(V113="","",'Master List'!B113),IF(V113="","",")")," | S2: ",AA113,", ",AE113,", ",AI113,IF(AM113="","",", "),IF(AM113="","",AM113),IF(AM113="",""," ("),IF(AM113="","",'Master List'!C113),IF(AM113="","",")"))</f>
        <v>S1: Meddygaeth Gyffredinol (Mewnol) / Gastroenteroleg, Meddygaeth Gyffredinol (Mewnol) / Meddygaeth Geriatreg, Wroleg | S2: Meddygaeth Arennol, Meddygaeth Frys, Anestheteg, Prosiect SFP S2 (SFP)</v>
      </c>
      <c r="F113" s="5" t="str">
        <f>VLOOKUP('Programmes (ENG)'!F113, 'CWM &amp; Location'!B:D, 2, FALSE)</f>
        <v>Bwrdd Iechyd Prifysgol Caerdydd a'r Fro</v>
      </c>
      <c r="G113" s="5" t="str">
        <f>IF('Programmes (ENG)'!G113="Supervisor to be confirmed", "Goruchwyliwr I'w Gadarnhau", 'Programmes (ENG)'!G113)</f>
        <v xml:space="preserve">Dr Rajeswari Ramaraj </v>
      </c>
      <c r="H113" s="3" t="str">
        <f>VLOOKUP('Programmes (ENG)'!H113, 'CWM &amp; Location'!B:D, 2, FALSE)</f>
        <v>Ysbyty Athrofaol Llandochau</v>
      </c>
      <c r="I113" s="3" t="str">
        <f>VLOOKUP('Programmes (ENG)'!I113, 'CWM &amp; Location'!B:D, 2, FALSE)</f>
        <v>Penarth</v>
      </c>
      <c r="J113" s="3" t="str">
        <f>IF('Master List'!K113="", VLOOKUP('Master List'!J113, 'CWM &amp; Location'!B:D, 2, FALSE), CONCATENATE(VLOOKUP('Master List'!J113, 'CWM &amp; Location'!B:D, 2, FALSE), " / ", VLOOKUP('Master List'!K113, 'CWM &amp; Location'!B:D, 2, FALSE)))</f>
        <v>Meddygaeth Gyffredinol (Mewnol) / Gastroenteroleg</v>
      </c>
      <c r="K113" s="3" t="str">
        <f>IF('Programmes (ENG)'!K113="Supervisor to be confirmed", "Goruchwyliwr I'w Gadarnhau", 'Programmes (ENG)'!K113)</f>
        <v xml:space="preserve">Dr Rajeswari Ramaraj </v>
      </c>
      <c r="L113" s="3" t="str">
        <f>VLOOKUP('Programmes (ENG)'!L113, 'CWM &amp; Location'!B:D, 2, FALSE)</f>
        <v>Ysbyty Athrofaol Llandochau</v>
      </c>
      <c r="M113" s="3" t="str">
        <f>VLOOKUP('Programmes (ENG)'!M113, 'CWM &amp; Location'!B:D, 2, FALSE)</f>
        <v>Penarth</v>
      </c>
      <c r="N113" s="3" t="str">
        <f>IF('Master List'!Q113="", VLOOKUP('Master List'!P113, 'CWM &amp; Location'!B:D, 2, FALSE), CONCATENATE(VLOOKUP('Master List'!P113, 'CWM &amp; Location'!B:D, 2, FALSE), " / ", VLOOKUP('Master List'!Q113, 'CWM &amp; Location'!B:D, 2, FALSE)))</f>
        <v>Meddygaeth Gyffredinol (Mewnol) / Meddygaeth Geriatreg</v>
      </c>
      <c r="O113" s="3" t="str">
        <f>IF('Programmes (ENG)'!O113="Supervisor to be confirmed", "Goruchwyliwr I'w Gadarnhau", 'Programmes (ENG)'!O113)</f>
        <v xml:space="preserve">Dr Sinead O'Mahony </v>
      </c>
      <c r="P113" s="3" t="str">
        <f>VLOOKUP('Programmes (ENG)'!P113, 'CWM &amp; Location'!B:D, 2, FALSE)</f>
        <v>Ysbyty Athrofaol Cymru</v>
      </c>
      <c r="Q113" s="3" t="str">
        <f>VLOOKUP('Programmes (ENG)'!Q113, 'CWM &amp; Location'!B:D, 2, FALSE)</f>
        <v>Caerdydd</v>
      </c>
      <c r="R113" s="3" t="str">
        <f>IF('Master List'!W113="", VLOOKUP('Master List'!V113, 'CWM &amp; Location'!B:D, 2, FALSE), CONCATENATE(VLOOKUP('Master List'!V113, 'CWM &amp; Location'!B:D, 2, FALSE), " / ", VLOOKUP('Master List'!W113, 'CWM &amp; Location'!B:D, 2, FALSE)))</f>
        <v>Wroleg</v>
      </c>
      <c r="S113" s="3" t="str">
        <f>IF('Programmes (ENG)'!S113="Supervisor to be confirmed", "Goruchwyliwr I'w Gadarnhau", 'Programmes (ENG)'!S113)</f>
        <v xml:space="preserve">Mr Richard Coulthard </v>
      </c>
      <c r="T113" s="5" t="str">
        <f>IF('Master List'!AA113="", "", VLOOKUP('Programmes (ENG)'!T113, 'CWM &amp; Location'!B:D, 2, FALSE))</f>
        <v/>
      </c>
      <c r="U113" s="5" t="str">
        <f>IF(T113="", "", VLOOKUP('Programmes (ENG)'!U113, 'CWM &amp; Location'!B:D, 2, FALSE))</f>
        <v/>
      </c>
      <c r="V113" s="5" t="str">
        <f>IF('Programmes (ENG)'!V113="", "", VLOOKUP('Programmes (ENG)'!V113, 'CWM &amp; Location'!B:D, 2, FALSE))</f>
        <v/>
      </c>
      <c r="W113" s="5" t="str">
        <f>IF('Programmes (ENG)'!W113="", "", IF('Programmes (ENG)'!W113="Supervisor to be confirmed", 'CWM &amp; Location'!$C$216, 'Programmes (ENG)'!W113))</f>
        <v/>
      </c>
      <c r="X113" s="5" t="str">
        <f>IF('Programmes (ENG)'!X113="Supervisor to be confirmed", "Goruchwyliwr I'w Gadarnhau", 'Programmes (ENG)'!X113)</f>
        <v>Dr Soma Meran</v>
      </c>
      <c r="Y113" s="3" t="str">
        <f>VLOOKUP('Programmes (ENG)'!Y113, 'CWM &amp; Location'!B:D, 2, FALSE)</f>
        <v>Ysbyty Athrofaol Cymru</v>
      </c>
      <c r="Z113" s="3" t="str">
        <f>VLOOKUP('Programmes (ENG)'!Z113, 'CWM &amp; Location'!B:D, 2, FALSE)</f>
        <v>Caerdydd</v>
      </c>
      <c r="AA113" s="3" t="str">
        <f>IF('Master List'!AK113="", VLOOKUP('Master List'!AJ113, 'CWM &amp; Location'!B:D, 2, FALSE), CONCATENATE(VLOOKUP('Master List'!AJ113, 'CWM &amp; Location'!B:D, 2, FALSE), " / ", VLOOKUP('Master List'!AK113, 'CWM &amp; Location'!B:D, 2, FALSE)))</f>
        <v>Meddygaeth Arennol</v>
      </c>
      <c r="AB113" s="3" t="str">
        <f>IF('Programmes (ENG)'!AB113="Supervisor to be confirmed", 'CWM &amp; Location'!$C$216, 'Programmes (ENG)'!AB113)</f>
        <v>Dr Soma Meran</v>
      </c>
      <c r="AC113" s="3" t="str">
        <f>VLOOKUP('Programmes (ENG)'!AC113, 'CWM &amp; Location'!B:D, 2, FALSE)</f>
        <v>Ysbyty Athrofaol Cymru</v>
      </c>
      <c r="AD113" s="5" t="str">
        <f>VLOOKUP('Programmes (ENG)'!AD113, 'CWM &amp; Location'!B:D, 2, FALSE)</f>
        <v>Caerdydd</v>
      </c>
      <c r="AE113" s="3" t="str">
        <f>IF('Master List'!AQ113="", VLOOKUP('Master List'!AP113, 'CWM &amp; Location'!B:D, 2, FALSE), CONCATENATE(VLOOKUP('Master List'!AP113, 'CWM &amp; Location'!B:D, 2, FALSE), " / ", VLOOKUP('Master List'!AQ113, 'CWM &amp; Location'!B:D, 2, FALSE)))</f>
        <v>Meddygaeth Frys</v>
      </c>
      <c r="AF113" s="3" t="str">
        <f>IF('Programmes (ENG)'!AF113="Supervisor to be confirmed", 'CWM &amp; Location'!$C$216, 'Programmes (ENG)'!AF113)</f>
        <v>Dr Nicholas Manville</v>
      </c>
      <c r="AG113" s="3" t="str">
        <f>VLOOKUP('Programmes (ENG)'!AG113, 'CWM &amp; Location'!B:D, 2, FALSE)</f>
        <v>Ysbyty Athrofaol Cymru</v>
      </c>
      <c r="AH113" s="3" t="str">
        <f>VLOOKUP('Programmes (ENG)'!AH113, 'CWM &amp; Location'!B:D, 2, FALSE)</f>
        <v>Caerdydd</v>
      </c>
      <c r="AI113" s="3" t="str">
        <f>IF('Master List'!AW113="", VLOOKUP('Master List'!AV113, 'CWM &amp; Location'!B:D, 2, FALSE), CONCATENATE(VLOOKUP('Master List'!AV113, 'CWM &amp; Location'!B:D, 2, FALSE), " / ", VLOOKUP('Master List'!AW113, 'CWM &amp; Location'!B:D, 2, FALSE)))</f>
        <v>Anestheteg</v>
      </c>
      <c r="AJ113" s="3" t="str">
        <f>IF('Programmes (ENG)'!AJ113="Supervisor to be confirmed", 'CWM &amp; Location'!$C$216, 'Programmes (ENG)'!AJ113)</f>
        <v>Dr Sarah Voisey</v>
      </c>
      <c r="AK113" s="5" t="str">
        <f>IF('Programmes (ENG)'!AK113="","",VLOOKUP('Programmes (ENG)'!AK113,'CWM &amp; Location'!B:D,2,FALSE))</f>
        <v>Safle I'w Gadarnhau</v>
      </c>
      <c r="AL113" s="5" t="str">
        <f>IF('Programmes (ENG)'!AL113="", "", VLOOKUP('Programmes (ENG)'!AL113, 'CWM &amp; Location'!B:D, 2, FALSE))</f>
        <v>Safle I'w Gadarnhau</v>
      </c>
      <c r="AM113" s="5" t="str">
        <f>IF('Programmes (ENG)'!AM113="","",VLOOKUP('Programmes (ENG)'!AM113,'CWM &amp; Location'!B:D,2,FALSE))</f>
        <v>Prosiect SFP S2</v>
      </c>
      <c r="AN113" s="5" t="str">
        <f>IF('Programmes (ENG)'!AN113="Supervisor to be confirmed", 'CWM &amp; Location'!$C$216, 'Programmes (ENG)'!AN113)</f>
        <v>Goruchwyliwr I'w Gadarnhau</v>
      </c>
    </row>
    <row r="114" spans="1:40" ht="33.75" customHeight="1" x14ac:dyDescent="0.25">
      <c r="A114" s="3" t="str">
        <f>'Master List'!A114</f>
        <v>SFP-Res</v>
      </c>
      <c r="B114" s="3" t="str">
        <f>'Master List'!D114</f>
        <v>AFP/7A4/038b</v>
      </c>
      <c r="C114" s="3" t="str">
        <f>'Master List'!E114</f>
        <v>WAL/FP/038b</v>
      </c>
      <c r="D114" s="4">
        <f>'Programmes (ENG)'!D114</f>
        <v>1</v>
      </c>
      <c r="E114" s="9" t="str">
        <f>CONCATENATE("S1: ",J114,", ",N114,", ",R114,IF(V114="","",", "),IF(V114="","",V114),IF(V114="",""," ("),IF(V114="","",'Master List'!B114),IF(V114="","",")")," | S2: ",AA114,", ",AE114,", ",AI114,IF(AM114="","",", "),IF(AM114="","",AM114),IF(AM114="",""," ("),IF(AM114="","",'Master List'!C114),IF(AM114="","",")"))</f>
        <v>S1: Wroleg, Meddygaeth Gyffredinol (Mewnol) / Gastroenteroleg, Meddygaeth Gyffredinol (Mewnol) / Meddygaeth Geriatreg | S2: Anestheteg, Meddygaeth Arennol, Meddygaeth Frys, Prosiect SFP S2 (SFP)</v>
      </c>
      <c r="F114" s="5" t="str">
        <f>VLOOKUP('Programmes (ENG)'!F114, 'CWM &amp; Location'!B:D, 2, FALSE)</f>
        <v>Bwrdd Iechyd Prifysgol Caerdydd a'r Fro</v>
      </c>
      <c r="G114" s="5" t="str">
        <f>IF('Programmes (ENG)'!G114="Supervisor to be confirmed", "Goruchwyliwr I'w Gadarnhau", 'Programmes (ENG)'!G114)</f>
        <v xml:space="preserve">Mr Richard Coulthard </v>
      </c>
      <c r="H114" s="3" t="str">
        <f>VLOOKUP('Programmes (ENG)'!H114, 'CWM &amp; Location'!B:D, 2, FALSE)</f>
        <v>Ysbyty Athrofaol Cymru</v>
      </c>
      <c r="I114" s="3" t="str">
        <f>VLOOKUP('Programmes (ENG)'!I114, 'CWM &amp; Location'!B:D, 2, FALSE)</f>
        <v>Caerdydd</v>
      </c>
      <c r="J114" s="3" t="str">
        <f>IF('Master List'!K114="", VLOOKUP('Master List'!J114, 'CWM &amp; Location'!B:D, 2, FALSE), CONCATENATE(VLOOKUP('Master List'!J114, 'CWM &amp; Location'!B:D, 2, FALSE), " / ", VLOOKUP('Master List'!K114, 'CWM &amp; Location'!B:D, 2, FALSE)))</f>
        <v>Wroleg</v>
      </c>
      <c r="K114" s="3" t="str">
        <f>IF('Programmes (ENG)'!K114="Supervisor to be confirmed", "Goruchwyliwr I'w Gadarnhau", 'Programmes (ENG)'!K114)</f>
        <v xml:space="preserve">Mr Richard Coulthard </v>
      </c>
      <c r="L114" s="3" t="str">
        <f>VLOOKUP('Programmes (ENG)'!L114, 'CWM &amp; Location'!B:D, 2, FALSE)</f>
        <v>Ysbyty Athrofaol Llandochau</v>
      </c>
      <c r="M114" s="3" t="str">
        <f>VLOOKUP('Programmes (ENG)'!M114, 'CWM &amp; Location'!B:D, 2, FALSE)</f>
        <v>Penarth</v>
      </c>
      <c r="N114" s="3" t="str">
        <f>IF('Master List'!Q114="", VLOOKUP('Master List'!P114, 'CWM &amp; Location'!B:D, 2, FALSE), CONCATENATE(VLOOKUP('Master List'!P114, 'CWM &amp; Location'!B:D, 2, FALSE), " / ", VLOOKUP('Master List'!Q114, 'CWM &amp; Location'!B:D, 2, FALSE)))</f>
        <v>Meddygaeth Gyffredinol (Mewnol) / Gastroenteroleg</v>
      </c>
      <c r="O114" s="3" t="str">
        <f>IF('Programmes (ENG)'!O114="Supervisor to be confirmed", "Goruchwyliwr I'w Gadarnhau", 'Programmes (ENG)'!O114)</f>
        <v xml:space="preserve">Dr Rajeswari Ramaraj </v>
      </c>
      <c r="P114" s="3" t="str">
        <f>VLOOKUP('Programmes (ENG)'!P114, 'CWM &amp; Location'!B:D, 2, FALSE)</f>
        <v>Ysbyty Athrofaol Llandochau</v>
      </c>
      <c r="Q114" s="3" t="str">
        <f>VLOOKUP('Programmes (ENG)'!Q114, 'CWM &amp; Location'!B:D, 2, FALSE)</f>
        <v>Penarth</v>
      </c>
      <c r="R114" s="3" t="str">
        <f>IF('Master List'!W114="", VLOOKUP('Master List'!V114, 'CWM &amp; Location'!B:D, 2, FALSE), CONCATENATE(VLOOKUP('Master List'!V114, 'CWM &amp; Location'!B:D, 2, FALSE), " / ", VLOOKUP('Master List'!W114, 'CWM &amp; Location'!B:D, 2, FALSE)))</f>
        <v>Meddygaeth Gyffredinol (Mewnol) / Meddygaeth Geriatreg</v>
      </c>
      <c r="S114" s="3" t="str">
        <f>IF('Programmes (ENG)'!S114="Supervisor to be confirmed", "Goruchwyliwr I'w Gadarnhau", 'Programmes (ENG)'!S114)</f>
        <v xml:space="preserve">Dr Sinead O'Mahony </v>
      </c>
      <c r="T114" s="5" t="str">
        <f>IF('Master List'!AA114="", "", VLOOKUP('Programmes (ENG)'!T114, 'CWM &amp; Location'!B:D, 2, FALSE))</f>
        <v/>
      </c>
      <c r="U114" s="5" t="str">
        <f>IF(T114="", "", VLOOKUP('Programmes (ENG)'!U114, 'CWM &amp; Location'!B:D, 2, FALSE))</f>
        <v/>
      </c>
      <c r="V114" s="5" t="str">
        <f>IF('Programmes (ENG)'!V114="", "", VLOOKUP('Programmes (ENG)'!V114, 'CWM &amp; Location'!B:D, 2, FALSE))</f>
        <v/>
      </c>
      <c r="W114" s="5" t="str">
        <f>IF('Programmes (ENG)'!W114="", "", IF('Programmes (ENG)'!W114="Supervisor to be confirmed", 'CWM &amp; Location'!$C$216, 'Programmes (ENG)'!W114))</f>
        <v/>
      </c>
      <c r="X114" s="5" t="str">
        <f>IF('Programmes (ENG)'!X114="Supervisor to be confirmed", "Goruchwyliwr I'w Gadarnhau", 'Programmes (ENG)'!X114)</f>
        <v>Dr Ben Holst</v>
      </c>
      <c r="Y114" s="3" t="str">
        <f>VLOOKUP('Programmes (ENG)'!Y114, 'CWM &amp; Location'!B:D, 2, FALSE)</f>
        <v>Ysbyty Athrofaol Cymru</v>
      </c>
      <c r="Z114" s="3" t="str">
        <f>VLOOKUP('Programmes (ENG)'!Z114, 'CWM &amp; Location'!B:D, 2, FALSE)</f>
        <v>Caerdydd</v>
      </c>
      <c r="AA114" s="3" t="str">
        <f>IF('Master List'!AK114="", VLOOKUP('Master List'!AJ114, 'CWM &amp; Location'!B:D, 2, FALSE), CONCATENATE(VLOOKUP('Master List'!AJ114, 'CWM &amp; Location'!B:D, 2, FALSE), " / ", VLOOKUP('Master List'!AK114, 'CWM &amp; Location'!B:D, 2, FALSE)))</f>
        <v>Anestheteg</v>
      </c>
      <c r="AB114" s="3" t="str">
        <f>IF('Programmes (ENG)'!AB114="Supervisor to be confirmed", 'CWM &amp; Location'!$C$216, 'Programmes (ENG)'!AB114)</f>
        <v>Dr Sarah Voisey</v>
      </c>
      <c r="AC114" s="3" t="str">
        <f>VLOOKUP('Programmes (ENG)'!AC114, 'CWM &amp; Location'!B:D, 2, FALSE)</f>
        <v>Ysbyty Athrofaol Cymru</v>
      </c>
      <c r="AD114" s="5" t="str">
        <f>VLOOKUP('Programmes (ENG)'!AD114, 'CWM &amp; Location'!B:D, 2, FALSE)</f>
        <v>Caerdydd</v>
      </c>
      <c r="AE114" s="3" t="str">
        <f>IF('Master List'!AQ114="", VLOOKUP('Master List'!AP114, 'CWM &amp; Location'!B:D, 2, FALSE), CONCATENATE(VLOOKUP('Master List'!AP114, 'CWM &amp; Location'!B:D, 2, FALSE), " / ", VLOOKUP('Master List'!AQ114, 'CWM &amp; Location'!B:D, 2, FALSE)))</f>
        <v>Meddygaeth Arennol</v>
      </c>
      <c r="AF114" s="3" t="str">
        <f>IF('Programmes (ENG)'!AF114="Supervisor to be confirmed", 'CWM &amp; Location'!$C$216, 'Programmes (ENG)'!AF114)</f>
        <v>Dr Soma Meran</v>
      </c>
      <c r="AG114" s="3" t="str">
        <f>VLOOKUP('Programmes (ENG)'!AG114, 'CWM &amp; Location'!B:D, 2, FALSE)</f>
        <v>Ysbyty Athrofaol Cymru</v>
      </c>
      <c r="AH114" s="3" t="str">
        <f>VLOOKUP('Programmes (ENG)'!AH114, 'CWM &amp; Location'!B:D, 2, FALSE)</f>
        <v>Caerdydd</v>
      </c>
      <c r="AI114" s="3" t="str">
        <f>IF('Master List'!AW114="", VLOOKUP('Master List'!AV114, 'CWM &amp; Location'!B:D, 2, FALSE), CONCATENATE(VLOOKUP('Master List'!AV114, 'CWM &amp; Location'!B:D, 2, FALSE), " / ", VLOOKUP('Master List'!AW114, 'CWM &amp; Location'!B:D, 2, FALSE)))</f>
        <v>Meddygaeth Frys</v>
      </c>
      <c r="AJ114" s="3" t="str">
        <f>IF('Programmes (ENG)'!AJ114="Supervisor to be confirmed", 'CWM &amp; Location'!$C$216, 'Programmes (ENG)'!AJ114)</f>
        <v>Dr Nicholas Manville</v>
      </c>
      <c r="AK114" s="5" t="str">
        <f>IF('Programmes (ENG)'!AK114="","",VLOOKUP('Programmes (ENG)'!AK114,'CWM &amp; Location'!B:D,2,FALSE))</f>
        <v>Safle I'w Gadarnhau</v>
      </c>
      <c r="AL114" s="5" t="str">
        <f>IF('Programmes (ENG)'!AL114="", "", VLOOKUP('Programmes (ENG)'!AL114, 'CWM &amp; Location'!B:D, 2, FALSE))</f>
        <v>Safle I'w Gadarnhau</v>
      </c>
      <c r="AM114" s="5" t="str">
        <f>IF('Programmes (ENG)'!AM114="","",VLOOKUP('Programmes (ENG)'!AM114,'CWM &amp; Location'!B:D,2,FALSE))</f>
        <v>Prosiect SFP S2</v>
      </c>
      <c r="AN114" s="5" t="str">
        <f>IF('Programmes (ENG)'!AN114="Supervisor to be confirmed", 'CWM &amp; Location'!$C$216, 'Programmes (ENG)'!AN114)</f>
        <v>Goruchwyliwr I'w Gadarnhau</v>
      </c>
    </row>
    <row r="115" spans="1:40" ht="33.75" customHeight="1" x14ac:dyDescent="0.25">
      <c r="A115" s="3" t="str">
        <f>'Master List'!A115</f>
        <v>SFP-Res</v>
      </c>
      <c r="B115" s="3" t="str">
        <f>'Master List'!D115</f>
        <v>AFP/7A4/038c</v>
      </c>
      <c r="C115" s="3" t="str">
        <f>'Master List'!E115</f>
        <v>WAL/FP/038c</v>
      </c>
      <c r="D115" s="4">
        <f>'Programmes (ENG)'!D115</f>
        <v>1</v>
      </c>
      <c r="E115" s="9" t="str">
        <f>CONCATENATE("S1: ",J115,", ",N115,", ",R115,IF(V115="","",", "),IF(V115="","",V115),IF(V115="",""," ("),IF(V115="","",'Master List'!B115),IF(V115="","",")")," | S2: ",AA115,", ",AE115,", ",AI115,IF(AM115="","",", "),IF(AM115="","",AM115),IF(AM115="",""," ("),IF(AM115="","",'Master List'!C115),IF(AM115="","",")"))</f>
        <v>S1: Meddygaeth Gyffredinol (Mewnol) / Meddygaeth Geriatreg, Wroleg, Meddygaeth Gyffredinol (Mewnol) / Gastroenteroleg | S2: Meddygaeth Frys, Anestheteg, Meddygaeth Arennol, Prosiect SFP S2 (SFP)</v>
      </c>
      <c r="F115" s="5" t="str">
        <f>VLOOKUP('Programmes (ENG)'!F115, 'CWM &amp; Location'!B:D, 2, FALSE)</f>
        <v>Bwrdd Iechyd Prifysgol Caerdydd a'r Fro</v>
      </c>
      <c r="G115" s="5" t="str">
        <f>IF('Programmes (ENG)'!G115="Supervisor to be confirmed", "Goruchwyliwr I'w Gadarnhau", 'Programmes (ENG)'!G115)</f>
        <v xml:space="preserve">Dr Sinead O'Mahony </v>
      </c>
      <c r="H115" s="3" t="str">
        <f>VLOOKUP('Programmes (ENG)'!H115, 'CWM &amp; Location'!B:D, 2, FALSE)</f>
        <v>Ysbyty Athrofaol Llandochau</v>
      </c>
      <c r="I115" s="3" t="str">
        <f>VLOOKUP('Programmes (ENG)'!I115, 'CWM &amp; Location'!B:D, 2, FALSE)</f>
        <v>Penarth</v>
      </c>
      <c r="J115" s="3" t="str">
        <f>IF('Master List'!K115="", VLOOKUP('Master List'!J115, 'CWM &amp; Location'!B:D, 2, FALSE), CONCATENATE(VLOOKUP('Master List'!J115, 'CWM &amp; Location'!B:D, 2, FALSE), " / ", VLOOKUP('Master List'!K115, 'CWM &amp; Location'!B:D, 2, FALSE)))</f>
        <v>Meddygaeth Gyffredinol (Mewnol) / Meddygaeth Geriatreg</v>
      </c>
      <c r="K115" s="3" t="str">
        <f>IF('Programmes (ENG)'!K115="Supervisor to be confirmed", "Goruchwyliwr I'w Gadarnhau", 'Programmes (ENG)'!K115)</f>
        <v xml:space="preserve">Dr Sinead O'Mahony </v>
      </c>
      <c r="L115" s="3" t="str">
        <f>VLOOKUP('Programmes (ENG)'!L115, 'CWM &amp; Location'!B:D, 2, FALSE)</f>
        <v>Ysbyty Athrofaol Cymru</v>
      </c>
      <c r="M115" s="3" t="str">
        <f>VLOOKUP('Programmes (ENG)'!M115, 'CWM &amp; Location'!B:D, 2, FALSE)</f>
        <v>Caerdydd</v>
      </c>
      <c r="N115" s="3" t="str">
        <f>IF('Master List'!Q115="", VLOOKUP('Master List'!P115, 'CWM &amp; Location'!B:D, 2, FALSE), CONCATENATE(VLOOKUP('Master List'!P115, 'CWM &amp; Location'!B:D, 2, FALSE), " / ", VLOOKUP('Master List'!Q115, 'CWM &amp; Location'!B:D, 2, FALSE)))</f>
        <v>Wroleg</v>
      </c>
      <c r="O115" s="3" t="str">
        <f>IF('Programmes (ENG)'!O115="Supervisor to be confirmed", "Goruchwyliwr I'w Gadarnhau", 'Programmes (ENG)'!O115)</f>
        <v xml:space="preserve">Mr Richard Coulthard </v>
      </c>
      <c r="P115" s="3" t="str">
        <f>VLOOKUP('Programmes (ENG)'!P115, 'CWM &amp; Location'!B:D, 2, FALSE)</f>
        <v>Ysbyty Athrofaol Llandochau</v>
      </c>
      <c r="Q115" s="3" t="str">
        <f>VLOOKUP('Programmes (ENG)'!Q115, 'CWM &amp; Location'!B:D, 2, FALSE)</f>
        <v>Penarth</v>
      </c>
      <c r="R115" s="3" t="str">
        <f>IF('Master List'!W115="", VLOOKUP('Master List'!V115, 'CWM &amp; Location'!B:D, 2, FALSE), CONCATENATE(VLOOKUP('Master List'!V115, 'CWM &amp; Location'!B:D, 2, FALSE), " / ", VLOOKUP('Master List'!W115, 'CWM &amp; Location'!B:D, 2, FALSE)))</f>
        <v>Meddygaeth Gyffredinol (Mewnol) / Gastroenteroleg</v>
      </c>
      <c r="S115" s="3" t="str">
        <f>IF('Programmes (ENG)'!S115="Supervisor to be confirmed", "Goruchwyliwr I'w Gadarnhau", 'Programmes (ENG)'!S115)</f>
        <v xml:space="preserve">Dr Rajeswari Ramaraj </v>
      </c>
      <c r="T115" s="5" t="str">
        <f>IF('Master List'!AA115="", "", VLOOKUP('Programmes (ENG)'!T115, 'CWM &amp; Location'!B:D, 2, FALSE))</f>
        <v/>
      </c>
      <c r="U115" s="5" t="str">
        <f>IF(T115="", "", VLOOKUP('Programmes (ENG)'!U115, 'CWM &amp; Location'!B:D, 2, FALSE))</f>
        <v/>
      </c>
      <c r="V115" s="5" t="str">
        <f>IF('Programmes (ENG)'!V115="", "", VLOOKUP('Programmes (ENG)'!V115, 'CWM &amp; Location'!B:D, 2, FALSE))</f>
        <v/>
      </c>
      <c r="W115" s="5" t="str">
        <f>IF('Programmes (ENG)'!W115="", "", IF('Programmes (ENG)'!W115="Supervisor to be confirmed", 'CWM &amp; Location'!$C$216, 'Programmes (ENG)'!W115))</f>
        <v/>
      </c>
      <c r="X115" s="5" t="str">
        <f>IF('Programmes (ENG)'!X115="Supervisor to be confirmed", "Goruchwyliwr I'w Gadarnhau", 'Programmes (ENG)'!X115)</f>
        <v>Dr Nicholas Manville</v>
      </c>
      <c r="Y115" s="3" t="str">
        <f>VLOOKUP('Programmes (ENG)'!Y115, 'CWM &amp; Location'!B:D, 2, FALSE)</f>
        <v>Ysbyty Athrofaol Cymru</v>
      </c>
      <c r="Z115" s="3" t="str">
        <f>VLOOKUP('Programmes (ENG)'!Z115, 'CWM &amp; Location'!B:D, 2, FALSE)</f>
        <v>Caerdydd</v>
      </c>
      <c r="AA115" s="3" t="str">
        <f>IF('Master List'!AK115="", VLOOKUP('Master List'!AJ115, 'CWM &amp; Location'!B:D, 2, FALSE), CONCATENATE(VLOOKUP('Master List'!AJ115, 'CWM &amp; Location'!B:D, 2, FALSE), " / ", VLOOKUP('Master List'!AK115, 'CWM &amp; Location'!B:D, 2, FALSE)))</f>
        <v>Meddygaeth Frys</v>
      </c>
      <c r="AB115" s="3" t="str">
        <f>IF('Programmes (ENG)'!AB115="Supervisor to be confirmed", 'CWM &amp; Location'!$C$216, 'Programmes (ENG)'!AB115)</f>
        <v>Dr Nicholas Manville</v>
      </c>
      <c r="AC115" s="3" t="str">
        <f>VLOOKUP('Programmes (ENG)'!AC115, 'CWM &amp; Location'!B:D, 2, FALSE)</f>
        <v>Ysbyty Athrofaol Cymru</v>
      </c>
      <c r="AD115" s="5" t="str">
        <f>VLOOKUP('Programmes (ENG)'!AD115, 'CWM &amp; Location'!B:D, 2, FALSE)</f>
        <v>Caerdydd</v>
      </c>
      <c r="AE115" s="3" t="str">
        <f>IF('Master List'!AQ115="", VLOOKUP('Master List'!AP115, 'CWM &amp; Location'!B:D, 2, FALSE), CONCATENATE(VLOOKUP('Master List'!AP115, 'CWM &amp; Location'!B:D, 2, FALSE), " / ", VLOOKUP('Master List'!AQ115, 'CWM &amp; Location'!B:D, 2, FALSE)))</f>
        <v>Anestheteg</v>
      </c>
      <c r="AF115" s="3" t="str">
        <f>IF('Programmes (ENG)'!AF115="Supervisor to be confirmed", 'CWM &amp; Location'!$C$216, 'Programmes (ENG)'!AF115)</f>
        <v>Dr Sarah Voisey</v>
      </c>
      <c r="AG115" s="3" t="str">
        <f>VLOOKUP('Programmes (ENG)'!AG115, 'CWM &amp; Location'!B:D, 2, FALSE)</f>
        <v>Ysbyty Athrofaol Cymru</v>
      </c>
      <c r="AH115" s="3" t="str">
        <f>VLOOKUP('Programmes (ENG)'!AH115, 'CWM &amp; Location'!B:D, 2, FALSE)</f>
        <v>Caerdydd</v>
      </c>
      <c r="AI115" s="3" t="str">
        <f>IF('Master List'!AW115="", VLOOKUP('Master List'!AV115, 'CWM &amp; Location'!B:D, 2, FALSE), CONCATENATE(VLOOKUP('Master List'!AV115, 'CWM &amp; Location'!B:D, 2, FALSE), " / ", VLOOKUP('Master List'!AW115, 'CWM &amp; Location'!B:D, 2, FALSE)))</f>
        <v>Meddygaeth Arennol</v>
      </c>
      <c r="AJ115" s="3" t="str">
        <f>IF('Programmes (ENG)'!AJ115="Supervisor to be confirmed", 'CWM &amp; Location'!$C$216, 'Programmes (ENG)'!AJ115)</f>
        <v>Dr Soma Meran</v>
      </c>
      <c r="AK115" s="5" t="str">
        <f>IF('Programmes (ENG)'!AK115="","",VLOOKUP('Programmes (ENG)'!AK115,'CWM &amp; Location'!B:D,2,FALSE))</f>
        <v>Safle I'w Gadarnhau</v>
      </c>
      <c r="AL115" s="5" t="str">
        <f>IF('Programmes (ENG)'!AL115="", "", VLOOKUP('Programmes (ENG)'!AL115, 'CWM &amp; Location'!B:D, 2, FALSE))</f>
        <v>Safle I'w Gadarnhau</v>
      </c>
      <c r="AM115" s="5" t="str">
        <f>IF('Programmes (ENG)'!AM115="","",VLOOKUP('Programmes (ENG)'!AM115,'CWM &amp; Location'!B:D,2,FALSE))</f>
        <v>Prosiect SFP S2</v>
      </c>
      <c r="AN115" s="5" t="str">
        <f>IF('Programmes (ENG)'!AN115="Supervisor to be confirmed", 'CWM &amp; Location'!$C$216, 'Programmes (ENG)'!AN115)</f>
        <v>Goruchwyliwr I'w Gadarnhau</v>
      </c>
    </row>
    <row r="116" spans="1:40" ht="33.75" customHeight="1" x14ac:dyDescent="0.25">
      <c r="A116" s="3" t="str">
        <f>'Master List'!A116</f>
        <v>FP</v>
      </c>
      <c r="B116" s="3" t="str">
        <f>'Master List'!D116</f>
        <v>FP/7A4/039a</v>
      </c>
      <c r="C116" s="3" t="str">
        <f>'Master List'!E116</f>
        <v>WAL/FP/039a</v>
      </c>
      <c r="D116" s="4">
        <f>'Programmes (ENG)'!D116</f>
        <v>1</v>
      </c>
      <c r="E116" s="9" t="str">
        <f>CONCATENATE("S1: ",J116,", ",N116,", ",R116,IF(V116="","",", "),IF(V116="","",V116),IF(V116="",""," ("),IF(V116="","",'Master List'!B116),IF(V116="","",")")," | S2: ",AA116,", ",AE116,", ",AI116,IF(AM116="","",", "),IF(AM116="","",AM116),IF(AM116="",""," ("),IF(AM116="","",'Master List'!C116),IF(AM116="","",")"))</f>
        <v>S1: Meddygaeth Gyffredinol (Mewnol) / Meddygaeth Anadlol, Llawdriniaeth Gyffredinol / Llawdriniaeth y Colon a'r Rhefr, Meddygaeth Gyffredinol (Mewnol) / Endocrinoleg a Diabetes Mellitus | S2: Arbenigedd I'w Gadarnhau, Meddygaeth Geriatreg, Obstetreg a Gynaecoleg</v>
      </c>
      <c r="F116" s="5" t="str">
        <f>VLOOKUP('Programmes (ENG)'!F116, 'CWM &amp; Location'!B:D, 2, FALSE)</f>
        <v>Bwrdd Iechyd Prifysgol Caerdydd a'r Fro</v>
      </c>
      <c r="G116" s="5" t="str">
        <f>IF('Programmes (ENG)'!G116="Supervisor to be confirmed", "Goruchwyliwr I'w Gadarnhau", 'Programmes (ENG)'!G116)</f>
        <v xml:space="preserve">Dr Helen E Davies </v>
      </c>
      <c r="H116" s="3" t="str">
        <f>VLOOKUP('Programmes (ENG)'!H116, 'CWM &amp; Location'!B:D, 2, FALSE)</f>
        <v>Ysbyty Athrofaol Llandochau</v>
      </c>
      <c r="I116" s="3" t="str">
        <f>VLOOKUP('Programmes (ENG)'!I116, 'CWM &amp; Location'!B:D, 2, FALSE)</f>
        <v>Penarth</v>
      </c>
      <c r="J116" s="3" t="str">
        <f>IF('Master List'!K116="", VLOOKUP('Master List'!J116, 'CWM &amp; Location'!B:D, 2, FALSE), CONCATENATE(VLOOKUP('Master List'!J116, 'CWM &amp; Location'!B:D, 2, FALSE), " / ", VLOOKUP('Master List'!K116, 'CWM &amp; Location'!B:D, 2, FALSE)))</f>
        <v>Meddygaeth Gyffredinol (Mewnol) / Meddygaeth Anadlol</v>
      </c>
      <c r="K116" s="3" t="str">
        <f>IF('Programmes (ENG)'!K116="Supervisor to be confirmed", "Goruchwyliwr I'w Gadarnhau", 'Programmes (ENG)'!K116)</f>
        <v xml:space="preserve">Dr Helen E Davies </v>
      </c>
      <c r="L116" s="3" t="str">
        <f>VLOOKUP('Programmes (ENG)'!L116, 'CWM &amp; Location'!B:D, 2, FALSE)</f>
        <v>Ysbyty Athrofaol Cymru</v>
      </c>
      <c r="M116" s="3" t="str">
        <f>VLOOKUP('Programmes (ENG)'!M116, 'CWM &amp; Location'!B:D, 2, FALSE)</f>
        <v>Caerdydd</v>
      </c>
      <c r="N116" s="3" t="str">
        <f>IF('Master List'!Q116="", VLOOKUP('Master List'!P116, 'CWM &amp; Location'!B:D, 2, FALSE), CONCATENATE(VLOOKUP('Master List'!P116, 'CWM &amp; Location'!B:D, 2, FALSE), " / ", VLOOKUP('Master List'!Q116, 'CWM &amp; Location'!B:D, 2, FALSE)))</f>
        <v>Llawdriniaeth Gyffredinol / Llawdriniaeth y Colon a'r Rhefr</v>
      </c>
      <c r="O116" s="3" t="str">
        <f>IF('Programmes (ENG)'!O116="Supervisor to be confirmed", "Goruchwyliwr I'w Gadarnhau", 'Programmes (ENG)'!O116)</f>
        <v xml:space="preserve">Ms Rachel Hargest </v>
      </c>
      <c r="P116" s="3" t="str">
        <f>VLOOKUP('Programmes (ENG)'!P116, 'CWM &amp; Location'!B:D, 2, FALSE)</f>
        <v>Ysbyty Athrofaol Llandochau</v>
      </c>
      <c r="Q116" s="3" t="str">
        <f>VLOOKUP('Programmes (ENG)'!Q116, 'CWM &amp; Location'!B:D, 2, FALSE)</f>
        <v>Penarth</v>
      </c>
      <c r="R116" s="3" t="str">
        <f>IF('Master List'!W116="", VLOOKUP('Master List'!V116, 'CWM &amp; Location'!B:D, 2, FALSE), CONCATENATE(VLOOKUP('Master List'!V116, 'CWM &amp; Location'!B:D, 2, FALSE), " / ", VLOOKUP('Master List'!W116, 'CWM &amp; Location'!B:D, 2, FALSE)))</f>
        <v>Meddygaeth Gyffredinol (Mewnol) / Endocrinoleg a Diabetes Mellitus</v>
      </c>
      <c r="S116" s="3" t="str">
        <f>IF('Programmes (ENG)'!S116="Supervisor to be confirmed", "Goruchwyliwr I'w Gadarnhau", 'Programmes (ENG)'!S116)</f>
        <v xml:space="preserve">Dr Lindsay David George </v>
      </c>
      <c r="T116" s="5" t="str">
        <f>IF('Master List'!AA116="", "", VLOOKUP('Programmes (ENG)'!T116, 'CWM &amp; Location'!B:D, 2, FALSE))</f>
        <v/>
      </c>
      <c r="U116" s="5" t="str">
        <f>IF(T116="", "", VLOOKUP('Programmes (ENG)'!U116, 'CWM &amp; Location'!B:D, 2, FALSE))</f>
        <v/>
      </c>
      <c r="V116" s="5" t="str">
        <f>IF('Programmes (ENG)'!V116="", "", VLOOKUP('Programmes (ENG)'!V116, 'CWM &amp; Location'!B:D, 2, FALSE))</f>
        <v/>
      </c>
      <c r="W116" s="5" t="str">
        <f>IF('Programmes (ENG)'!W116="", "", IF('Programmes (ENG)'!W116="Supervisor to be confirmed", 'CWM &amp; Location'!$C$216, 'Programmes (ENG)'!W116))</f>
        <v/>
      </c>
      <c r="X116" s="5" t="str">
        <f>IF('Programmes (ENG)'!X116="Supervisor to be confirmed", "Goruchwyliwr I'w Gadarnhau", 'Programmes (ENG)'!X116)</f>
        <v>Goruchwyliwr I'w Gadarnhau</v>
      </c>
      <c r="Y116" s="3" t="str">
        <f>VLOOKUP('Programmes (ENG)'!Y116, 'CWM &amp; Location'!B:D, 2, FALSE)</f>
        <v>Safle I'w Gadarnhau</v>
      </c>
      <c r="Z116" s="3" t="str">
        <f>VLOOKUP('Programmes (ENG)'!Z116, 'CWM &amp; Location'!B:D, 2, FALSE)</f>
        <v>Safle I'w Gadarnhau</v>
      </c>
      <c r="AA116" s="3" t="str">
        <f>IF('Master List'!AK116="", VLOOKUP('Master List'!AJ116, 'CWM &amp; Location'!B:D, 2, FALSE), CONCATENATE(VLOOKUP('Master List'!AJ116, 'CWM &amp; Location'!B:D, 2, FALSE), " / ", VLOOKUP('Master List'!AK116, 'CWM &amp; Location'!B:D, 2, FALSE)))</f>
        <v>Arbenigedd I'w Gadarnhau</v>
      </c>
      <c r="AB116" s="3" t="str">
        <f>IF('Programmes (ENG)'!AB116="Supervisor to be confirmed", 'CWM &amp; Location'!$C$216, 'Programmes (ENG)'!AB116)</f>
        <v>Goruchwyliwr I'w Gadarnhau</v>
      </c>
      <c r="AC116" s="3" t="str">
        <f>VLOOKUP('Programmes (ENG)'!AC116, 'CWM &amp; Location'!B:D, 2, FALSE)</f>
        <v>Ysbyty Athrofaol Llandochau</v>
      </c>
      <c r="AD116" s="5" t="str">
        <f>VLOOKUP('Programmes (ENG)'!AD116, 'CWM &amp; Location'!B:D, 2, FALSE)</f>
        <v>Penarth</v>
      </c>
      <c r="AE116" s="3" t="str">
        <f>IF('Master List'!AQ116="", VLOOKUP('Master List'!AP116, 'CWM &amp; Location'!B:D, 2, FALSE), CONCATENATE(VLOOKUP('Master List'!AP116, 'CWM &amp; Location'!B:D, 2, FALSE), " / ", VLOOKUP('Master List'!AQ116, 'CWM &amp; Location'!B:D, 2, FALSE)))</f>
        <v>Meddygaeth Geriatreg</v>
      </c>
      <c r="AF116" s="3" t="str">
        <f>IF('Programmes (ENG)'!AF116="Supervisor to be confirmed", 'CWM &amp; Location'!$C$216, 'Programmes (ENG)'!AF116)</f>
        <v>Dr Preeti Gupta</v>
      </c>
      <c r="AG116" s="3" t="str">
        <f>VLOOKUP('Programmes (ENG)'!AG116, 'CWM &amp; Location'!B:D, 2, FALSE)</f>
        <v>Ysbyty Athrofaol Cymru</v>
      </c>
      <c r="AH116" s="3" t="str">
        <f>VLOOKUP('Programmes (ENG)'!AH116, 'CWM &amp; Location'!B:D, 2, FALSE)</f>
        <v>Caerdydd</v>
      </c>
      <c r="AI116" s="3" t="str">
        <f>IF('Master List'!AW116="", VLOOKUP('Master List'!AV116, 'CWM &amp; Location'!B:D, 2, FALSE), CONCATENATE(VLOOKUP('Master List'!AV116, 'CWM &amp; Location'!B:D, 2, FALSE), " / ", VLOOKUP('Master List'!AW116, 'CWM &amp; Location'!B:D, 2, FALSE)))</f>
        <v>Obstetreg a Gynaecoleg</v>
      </c>
      <c r="AJ116" s="3" t="str">
        <f>IF('Programmes (ENG)'!AJ116="Supervisor to be confirmed", 'CWM &amp; Location'!$C$216, 'Programmes (ENG)'!AJ116)</f>
        <v>Mr Robert Howells</v>
      </c>
      <c r="AK116" s="5" t="str">
        <f>IF('Programmes (ENG)'!AK116="","",VLOOKUP('Programmes (ENG)'!AK116,'CWM &amp; Location'!B:D,2,FALSE))</f>
        <v/>
      </c>
      <c r="AL116" s="5" t="str">
        <f>IF('Programmes (ENG)'!AL116="", "", VLOOKUP('Programmes (ENG)'!AL116, 'CWM &amp; Location'!B:D, 2, FALSE))</f>
        <v/>
      </c>
      <c r="AM116" s="5" t="str">
        <f>IF('Programmes (ENG)'!AM116="","",VLOOKUP('Programmes (ENG)'!AM116,'CWM &amp; Location'!B:D,2,FALSE))</f>
        <v/>
      </c>
      <c r="AN116" s="5" t="str">
        <f>IF('Programmes (ENG)'!AN116="Supervisor to be confirmed", 'CWM &amp; Location'!$C$216, 'Programmes (ENG)'!AN116)</f>
        <v/>
      </c>
    </row>
    <row r="117" spans="1:40" ht="33.75" customHeight="1" x14ac:dyDescent="0.25">
      <c r="A117" s="3" t="str">
        <f>'Master List'!A117</f>
        <v>FP</v>
      </c>
      <c r="B117" s="3" t="str">
        <f>'Master List'!D117</f>
        <v>FP/7A4/039b</v>
      </c>
      <c r="C117" s="3" t="str">
        <f>'Master List'!E117</f>
        <v>WAL/FP/039b</v>
      </c>
      <c r="D117" s="4">
        <f>'Programmes (ENG)'!D117</f>
        <v>1</v>
      </c>
      <c r="E117" s="9" t="str">
        <f>CONCATENATE("S1: ",J117,", ",N117,", ",R117,IF(V117="","",", "),IF(V117="","",V117),IF(V117="",""," ("),IF(V117="","",'Master List'!B117),IF(V117="","",")")," | S2: ",AA117,", ",AE117,", ",AI117,IF(AM117="","",", "),IF(AM117="","",AM117),IF(AM117="",""," ("),IF(AM117="","",'Master List'!C117),IF(AM117="","",")"))</f>
        <v>S1: Meddygaeth Gyffredinol (Mewnol) / Endocrinoleg a Diabetes Mellitus, Meddygaeth Gyffredinol (Mewnol) / Meddygaeth Anadlol, Llawdriniaeth Gyffredinol / Llawdriniaeth y Colon a'r Rhefr | S2: Obstetreg a Gynaecoleg, Arbenigedd I'w Gadarnhau, Meddygaeth Geriatreg</v>
      </c>
      <c r="F117" s="5" t="str">
        <f>VLOOKUP('Programmes (ENG)'!F117, 'CWM &amp; Location'!B:D, 2, FALSE)</f>
        <v>Bwrdd Iechyd Prifysgol Caerdydd a'r Fro</v>
      </c>
      <c r="G117" s="5" t="str">
        <f>IF('Programmes (ENG)'!G117="Supervisor to be confirmed", "Goruchwyliwr I'w Gadarnhau", 'Programmes (ENG)'!G117)</f>
        <v xml:space="preserve">Dr Lindsay David George </v>
      </c>
      <c r="H117" s="3" t="str">
        <f>VLOOKUP('Programmes (ENG)'!H117, 'CWM &amp; Location'!B:D, 2, FALSE)</f>
        <v>Ysbyty Athrofaol Llandochau</v>
      </c>
      <c r="I117" s="3" t="str">
        <f>VLOOKUP('Programmes (ENG)'!I117, 'CWM &amp; Location'!B:D, 2, FALSE)</f>
        <v>Penarth</v>
      </c>
      <c r="J117" s="3" t="str">
        <f>IF('Master List'!K117="", VLOOKUP('Master List'!J117, 'CWM &amp; Location'!B:D, 2, FALSE), CONCATENATE(VLOOKUP('Master List'!J117, 'CWM &amp; Location'!B:D, 2, FALSE), " / ", VLOOKUP('Master List'!K117, 'CWM &amp; Location'!B:D, 2, FALSE)))</f>
        <v>Meddygaeth Gyffredinol (Mewnol) / Endocrinoleg a Diabetes Mellitus</v>
      </c>
      <c r="K117" s="3" t="str">
        <f>IF('Programmes (ENG)'!K117="Supervisor to be confirmed", "Goruchwyliwr I'w Gadarnhau", 'Programmes (ENG)'!K117)</f>
        <v xml:space="preserve">Dr Lindsay David George </v>
      </c>
      <c r="L117" s="3" t="str">
        <f>VLOOKUP('Programmes (ENG)'!L117, 'CWM &amp; Location'!B:D, 2, FALSE)</f>
        <v>Ysbyty Athrofaol Llandochau</v>
      </c>
      <c r="M117" s="3" t="str">
        <f>VLOOKUP('Programmes (ENG)'!M117, 'CWM &amp; Location'!B:D, 2, FALSE)</f>
        <v>Penarth</v>
      </c>
      <c r="N117" s="3" t="str">
        <f>IF('Master List'!Q117="", VLOOKUP('Master List'!P117, 'CWM &amp; Location'!B:D, 2, FALSE), CONCATENATE(VLOOKUP('Master List'!P117, 'CWM &amp; Location'!B:D, 2, FALSE), " / ", VLOOKUP('Master List'!Q117, 'CWM &amp; Location'!B:D, 2, FALSE)))</f>
        <v>Meddygaeth Gyffredinol (Mewnol) / Meddygaeth Anadlol</v>
      </c>
      <c r="O117" s="3" t="str">
        <f>IF('Programmes (ENG)'!O117="Supervisor to be confirmed", "Goruchwyliwr I'w Gadarnhau", 'Programmes (ENG)'!O117)</f>
        <v xml:space="preserve">Dr Helen E Davies </v>
      </c>
      <c r="P117" s="3" t="str">
        <f>VLOOKUP('Programmes (ENG)'!P117, 'CWM &amp; Location'!B:D, 2, FALSE)</f>
        <v>Ysbyty Athrofaol Cymru</v>
      </c>
      <c r="Q117" s="3" t="str">
        <f>VLOOKUP('Programmes (ENG)'!Q117, 'CWM &amp; Location'!B:D, 2, FALSE)</f>
        <v>Caerdydd</v>
      </c>
      <c r="R117" s="3" t="str">
        <f>IF('Master List'!W117="", VLOOKUP('Master List'!V117, 'CWM &amp; Location'!B:D, 2, FALSE), CONCATENATE(VLOOKUP('Master List'!V117, 'CWM &amp; Location'!B:D, 2, FALSE), " / ", VLOOKUP('Master List'!W117, 'CWM &amp; Location'!B:D, 2, FALSE)))</f>
        <v>Llawdriniaeth Gyffredinol / Llawdriniaeth y Colon a'r Rhefr</v>
      </c>
      <c r="S117" s="3" t="str">
        <f>IF('Programmes (ENG)'!S117="Supervisor to be confirmed", "Goruchwyliwr I'w Gadarnhau", 'Programmes (ENG)'!S117)</f>
        <v xml:space="preserve">Ms Rachel Hargest </v>
      </c>
      <c r="T117" s="5" t="str">
        <f>IF('Master List'!AA117="", "", VLOOKUP('Programmes (ENG)'!T117, 'CWM &amp; Location'!B:D, 2, FALSE))</f>
        <v/>
      </c>
      <c r="U117" s="5" t="str">
        <f>IF(T117="", "", VLOOKUP('Programmes (ENG)'!U117, 'CWM &amp; Location'!B:D, 2, FALSE))</f>
        <v/>
      </c>
      <c r="V117" s="5" t="str">
        <f>IF('Programmes (ENG)'!V117="", "", VLOOKUP('Programmes (ENG)'!V117, 'CWM &amp; Location'!B:D, 2, FALSE))</f>
        <v/>
      </c>
      <c r="W117" s="5" t="str">
        <f>IF('Programmes (ENG)'!W117="", "", IF('Programmes (ENG)'!W117="Supervisor to be confirmed", 'CWM &amp; Location'!$C$216, 'Programmes (ENG)'!W117))</f>
        <v/>
      </c>
      <c r="X117" s="5" t="str">
        <f>IF('Programmes (ENG)'!X117="Supervisor to be confirmed", "Goruchwyliwr I'w Gadarnhau", 'Programmes (ENG)'!X117)</f>
        <v>Mr Robert Howells</v>
      </c>
      <c r="Y117" s="3" t="str">
        <f>VLOOKUP('Programmes (ENG)'!Y117, 'CWM &amp; Location'!B:D, 2, FALSE)</f>
        <v>Ysbyty Athrofaol Cymru</v>
      </c>
      <c r="Z117" s="3" t="str">
        <f>VLOOKUP('Programmes (ENG)'!Z117, 'CWM &amp; Location'!B:D, 2, FALSE)</f>
        <v>Caerdydd</v>
      </c>
      <c r="AA117" s="3" t="str">
        <f>IF('Master List'!AK117="", VLOOKUP('Master List'!AJ117, 'CWM &amp; Location'!B:D, 2, FALSE), CONCATENATE(VLOOKUP('Master List'!AJ117, 'CWM &amp; Location'!B:D, 2, FALSE), " / ", VLOOKUP('Master List'!AK117, 'CWM &amp; Location'!B:D, 2, FALSE)))</f>
        <v>Obstetreg a Gynaecoleg</v>
      </c>
      <c r="AB117" s="3" t="str">
        <f>IF('Programmes (ENG)'!AB117="Supervisor to be confirmed", 'CWM &amp; Location'!$C$216, 'Programmes (ENG)'!AB117)</f>
        <v>Mr Robert Howells</v>
      </c>
      <c r="AC117" s="3" t="str">
        <f>VLOOKUP('Programmes (ENG)'!AC117, 'CWM &amp; Location'!B:D, 2, FALSE)</f>
        <v>Safle I'w Gadarnhau</v>
      </c>
      <c r="AD117" s="5" t="str">
        <f>VLOOKUP('Programmes (ENG)'!AD117, 'CWM &amp; Location'!B:D, 2, FALSE)</f>
        <v>Safle I'w Gadarnhau</v>
      </c>
      <c r="AE117" s="3" t="str">
        <f>IF('Master List'!AQ117="", VLOOKUP('Master List'!AP117, 'CWM &amp; Location'!B:D, 2, FALSE), CONCATENATE(VLOOKUP('Master List'!AP117, 'CWM &amp; Location'!B:D, 2, FALSE), " / ", VLOOKUP('Master List'!AQ117, 'CWM &amp; Location'!B:D, 2, FALSE)))</f>
        <v>Arbenigedd I'w Gadarnhau</v>
      </c>
      <c r="AF117" s="3" t="str">
        <f>IF('Programmes (ENG)'!AF117="Supervisor to be confirmed", 'CWM &amp; Location'!$C$216, 'Programmes (ENG)'!AF117)</f>
        <v>Goruchwyliwr I'w Gadarnhau</v>
      </c>
      <c r="AG117" s="3" t="str">
        <f>VLOOKUP('Programmes (ENG)'!AG117, 'CWM &amp; Location'!B:D, 2, FALSE)</f>
        <v>Ysbyty Athrofaol Llandochau</v>
      </c>
      <c r="AH117" s="3" t="str">
        <f>VLOOKUP('Programmes (ENG)'!AH117, 'CWM &amp; Location'!B:D, 2, FALSE)</f>
        <v>Penarth</v>
      </c>
      <c r="AI117" s="3" t="str">
        <f>IF('Master List'!AW117="", VLOOKUP('Master List'!AV117, 'CWM &amp; Location'!B:D, 2, FALSE), CONCATENATE(VLOOKUP('Master List'!AV117, 'CWM &amp; Location'!B:D, 2, FALSE), " / ", VLOOKUP('Master List'!AW117, 'CWM &amp; Location'!B:D, 2, FALSE)))</f>
        <v>Meddygaeth Geriatreg</v>
      </c>
      <c r="AJ117" s="3" t="str">
        <f>IF('Programmes (ENG)'!AJ117="Supervisor to be confirmed", 'CWM &amp; Location'!$C$216, 'Programmes (ENG)'!AJ117)</f>
        <v>Dr Preeti Gupta</v>
      </c>
      <c r="AK117" s="5" t="str">
        <f>IF('Programmes (ENG)'!AK117="","",VLOOKUP('Programmes (ENG)'!AK117,'CWM &amp; Location'!B:D,2,FALSE))</f>
        <v/>
      </c>
      <c r="AL117" s="5" t="str">
        <f>IF('Programmes (ENG)'!AL117="", "", VLOOKUP('Programmes (ENG)'!AL117, 'CWM &amp; Location'!B:D, 2, FALSE))</f>
        <v/>
      </c>
      <c r="AM117" s="5" t="str">
        <f>IF('Programmes (ENG)'!AM117="","",VLOOKUP('Programmes (ENG)'!AM117,'CWM &amp; Location'!B:D,2,FALSE))</f>
        <v/>
      </c>
      <c r="AN117" s="5" t="str">
        <f>IF('Programmes (ENG)'!AN117="Supervisor to be confirmed", 'CWM &amp; Location'!$C$216, 'Programmes (ENG)'!AN117)</f>
        <v/>
      </c>
    </row>
    <row r="118" spans="1:40" ht="33.75" customHeight="1" x14ac:dyDescent="0.25">
      <c r="A118" s="3" t="str">
        <f>'Master List'!A118</f>
        <v>FP</v>
      </c>
      <c r="B118" s="3" t="str">
        <f>'Master List'!D118</f>
        <v>FP/7A4/039c</v>
      </c>
      <c r="C118" s="3" t="str">
        <f>'Master List'!E118</f>
        <v>WAL/FP/039c</v>
      </c>
      <c r="D118" s="4">
        <f>'Programmes (ENG)'!D118</f>
        <v>1</v>
      </c>
      <c r="E118" s="9" t="str">
        <f>CONCATENATE("S1: ",J118,", ",N118,", ",R118,IF(V118="","",", "),IF(V118="","",V118),IF(V118="",""," ("),IF(V118="","",'Master List'!B118),IF(V118="","",")")," | S2: ",AA118,", ",AE118,", ",AI118,IF(AM118="","",", "),IF(AM118="","",AM118),IF(AM118="",""," ("),IF(AM118="","",'Master List'!C118),IF(AM118="","",")"))</f>
        <v>S1: Llawdriniaeth Gyffredinol / Llawdriniaeth y Colon a'r Rhefr, Meddygaeth Gyffredinol (Mewnol) / Endocrinoleg a Diabetes Mellitus, Meddygaeth Gyffredinol (Mewnol) / Meddygaeth Anadlol | S2: Meddygaeth Geriatreg, Obstetreg a Gynaecoleg, Arbenigedd I'w Gadarnhau</v>
      </c>
      <c r="F118" s="5" t="str">
        <f>VLOOKUP('Programmes (ENG)'!F118, 'CWM &amp; Location'!B:D, 2, FALSE)</f>
        <v>Bwrdd Iechyd Prifysgol Caerdydd a'r Fro</v>
      </c>
      <c r="G118" s="5" t="str">
        <f>IF('Programmes (ENG)'!G118="Supervisor to be confirmed", "Goruchwyliwr I'w Gadarnhau", 'Programmes (ENG)'!G118)</f>
        <v xml:space="preserve">Ms Rachel Hargest </v>
      </c>
      <c r="H118" s="3" t="str">
        <f>VLOOKUP('Programmes (ENG)'!H118, 'CWM &amp; Location'!B:D, 2, FALSE)</f>
        <v>Ysbyty Athrofaol Cymru</v>
      </c>
      <c r="I118" s="3" t="str">
        <f>VLOOKUP('Programmes (ENG)'!I118, 'CWM &amp; Location'!B:D, 2, FALSE)</f>
        <v>Caerdydd</v>
      </c>
      <c r="J118" s="3" t="str">
        <f>IF('Master List'!K118="", VLOOKUP('Master List'!J118, 'CWM &amp; Location'!B:D, 2, FALSE), CONCATENATE(VLOOKUP('Master List'!J118, 'CWM &amp; Location'!B:D, 2, FALSE), " / ", VLOOKUP('Master List'!K118, 'CWM &amp; Location'!B:D, 2, FALSE)))</f>
        <v>Llawdriniaeth Gyffredinol / Llawdriniaeth y Colon a'r Rhefr</v>
      </c>
      <c r="K118" s="3" t="str">
        <f>IF('Programmes (ENG)'!K118="Supervisor to be confirmed", "Goruchwyliwr I'w Gadarnhau", 'Programmes (ENG)'!K118)</f>
        <v xml:space="preserve">Ms Rachel Hargest </v>
      </c>
      <c r="L118" s="3" t="str">
        <f>VLOOKUP('Programmes (ENG)'!L118, 'CWM &amp; Location'!B:D, 2, FALSE)</f>
        <v>Ysbyty Athrofaol Llandochau</v>
      </c>
      <c r="M118" s="3" t="str">
        <f>VLOOKUP('Programmes (ENG)'!M118, 'CWM &amp; Location'!B:D, 2, FALSE)</f>
        <v>Penarth</v>
      </c>
      <c r="N118" s="3" t="str">
        <f>IF('Master List'!Q118="", VLOOKUP('Master List'!P118, 'CWM &amp; Location'!B:D, 2, FALSE), CONCATENATE(VLOOKUP('Master List'!P118, 'CWM &amp; Location'!B:D, 2, FALSE), " / ", VLOOKUP('Master List'!Q118, 'CWM &amp; Location'!B:D, 2, FALSE)))</f>
        <v>Meddygaeth Gyffredinol (Mewnol) / Endocrinoleg a Diabetes Mellitus</v>
      </c>
      <c r="O118" s="3" t="str">
        <f>IF('Programmes (ENG)'!O118="Supervisor to be confirmed", "Goruchwyliwr I'w Gadarnhau", 'Programmes (ENG)'!O118)</f>
        <v xml:space="preserve">Dr Lindsay David George </v>
      </c>
      <c r="P118" s="3" t="str">
        <f>VLOOKUP('Programmes (ENG)'!P118, 'CWM &amp; Location'!B:D, 2, FALSE)</f>
        <v>Ysbyty Athrofaol Llandochau</v>
      </c>
      <c r="Q118" s="3" t="str">
        <f>VLOOKUP('Programmes (ENG)'!Q118, 'CWM &amp; Location'!B:D, 2, FALSE)</f>
        <v>Penarth</v>
      </c>
      <c r="R118" s="3" t="str">
        <f>IF('Master List'!W118="", VLOOKUP('Master List'!V118, 'CWM &amp; Location'!B:D, 2, FALSE), CONCATENATE(VLOOKUP('Master List'!V118, 'CWM &amp; Location'!B:D, 2, FALSE), " / ", VLOOKUP('Master List'!W118, 'CWM &amp; Location'!B:D, 2, FALSE)))</f>
        <v>Meddygaeth Gyffredinol (Mewnol) / Meddygaeth Anadlol</v>
      </c>
      <c r="S118" s="3" t="str">
        <f>IF('Programmes (ENG)'!S118="Supervisor to be confirmed", "Goruchwyliwr I'w Gadarnhau", 'Programmes (ENG)'!S118)</f>
        <v xml:space="preserve">Dr Helen E Davies </v>
      </c>
      <c r="T118" s="5" t="str">
        <f>IF('Master List'!AA118="", "", VLOOKUP('Programmes (ENG)'!T118, 'CWM &amp; Location'!B:D, 2, FALSE))</f>
        <v/>
      </c>
      <c r="U118" s="5" t="str">
        <f>IF(T118="", "", VLOOKUP('Programmes (ENG)'!U118, 'CWM &amp; Location'!B:D, 2, FALSE))</f>
        <v/>
      </c>
      <c r="V118" s="5" t="str">
        <f>IF('Programmes (ENG)'!V118="", "", VLOOKUP('Programmes (ENG)'!V118, 'CWM &amp; Location'!B:D, 2, FALSE))</f>
        <v/>
      </c>
      <c r="W118" s="5" t="str">
        <f>IF('Programmes (ENG)'!W118="", "", IF('Programmes (ENG)'!W118="Supervisor to be confirmed", 'CWM &amp; Location'!$C$216, 'Programmes (ENG)'!W118))</f>
        <v/>
      </c>
      <c r="X118" s="5" t="str">
        <f>IF('Programmes (ENG)'!X118="Supervisor to be confirmed", "Goruchwyliwr I'w Gadarnhau", 'Programmes (ENG)'!X118)</f>
        <v>Dr Preeti Gupta</v>
      </c>
      <c r="Y118" s="3" t="str">
        <f>VLOOKUP('Programmes (ENG)'!Y118, 'CWM &amp; Location'!B:D, 2, FALSE)</f>
        <v>Ysbyty Athrofaol Llandochau</v>
      </c>
      <c r="Z118" s="3" t="str">
        <f>VLOOKUP('Programmes (ENG)'!Z118, 'CWM &amp; Location'!B:D, 2, FALSE)</f>
        <v>Penarth</v>
      </c>
      <c r="AA118" s="3" t="str">
        <f>IF('Master List'!AK118="", VLOOKUP('Master List'!AJ118, 'CWM &amp; Location'!B:D, 2, FALSE), CONCATENATE(VLOOKUP('Master List'!AJ118, 'CWM &amp; Location'!B:D, 2, FALSE), " / ", VLOOKUP('Master List'!AK118, 'CWM &amp; Location'!B:D, 2, FALSE)))</f>
        <v>Meddygaeth Geriatreg</v>
      </c>
      <c r="AB118" s="3" t="str">
        <f>IF('Programmes (ENG)'!AB118="Supervisor to be confirmed", 'CWM &amp; Location'!$C$216, 'Programmes (ENG)'!AB118)</f>
        <v>Dr Preeti Gupta</v>
      </c>
      <c r="AC118" s="3" t="str">
        <f>VLOOKUP('Programmes (ENG)'!AC118, 'CWM &amp; Location'!B:D, 2, FALSE)</f>
        <v>Ysbyty Athrofaol Cymru</v>
      </c>
      <c r="AD118" s="5" t="str">
        <f>VLOOKUP('Programmes (ENG)'!AD118, 'CWM &amp; Location'!B:D, 2, FALSE)</f>
        <v>Caerdydd</v>
      </c>
      <c r="AE118" s="3" t="str">
        <f>IF('Master List'!AQ118="", VLOOKUP('Master List'!AP118, 'CWM &amp; Location'!B:D, 2, FALSE), CONCATENATE(VLOOKUP('Master List'!AP118, 'CWM &amp; Location'!B:D, 2, FALSE), " / ", VLOOKUP('Master List'!AQ118, 'CWM &amp; Location'!B:D, 2, FALSE)))</f>
        <v>Obstetreg a Gynaecoleg</v>
      </c>
      <c r="AF118" s="3" t="str">
        <f>IF('Programmes (ENG)'!AF118="Supervisor to be confirmed", 'CWM &amp; Location'!$C$216, 'Programmes (ENG)'!AF118)</f>
        <v>Mr Robert Howells</v>
      </c>
      <c r="AG118" s="3" t="str">
        <f>VLOOKUP('Programmes (ENG)'!AG118, 'CWM &amp; Location'!B:D, 2, FALSE)</f>
        <v>Safle I'w Gadarnhau</v>
      </c>
      <c r="AH118" s="3" t="str">
        <f>VLOOKUP('Programmes (ENG)'!AH118, 'CWM &amp; Location'!B:D, 2, FALSE)</f>
        <v>Safle I'w Gadarnhau</v>
      </c>
      <c r="AI118" s="3" t="str">
        <f>IF('Master List'!AW118="", VLOOKUP('Master List'!AV118, 'CWM &amp; Location'!B:D, 2, FALSE), CONCATENATE(VLOOKUP('Master List'!AV118, 'CWM &amp; Location'!B:D, 2, FALSE), " / ", VLOOKUP('Master List'!AW118, 'CWM &amp; Location'!B:D, 2, FALSE)))</f>
        <v>Arbenigedd I'w Gadarnhau</v>
      </c>
      <c r="AJ118" s="3" t="str">
        <f>IF('Programmes (ENG)'!AJ118="Supervisor to be confirmed", 'CWM &amp; Location'!$C$216, 'Programmes (ENG)'!AJ118)</f>
        <v>Goruchwyliwr I'w Gadarnhau</v>
      </c>
      <c r="AK118" s="5" t="str">
        <f>IF('Programmes (ENG)'!AK118="","",VLOOKUP('Programmes (ENG)'!AK118,'CWM &amp; Location'!B:D,2,FALSE))</f>
        <v/>
      </c>
      <c r="AL118" s="5" t="str">
        <f>IF('Programmes (ENG)'!AL118="", "", VLOOKUP('Programmes (ENG)'!AL118, 'CWM &amp; Location'!B:D, 2, FALSE))</f>
        <v/>
      </c>
      <c r="AM118" s="5" t="str">
        <f>IF('Programmes (ENG)'!AM118="","",VLOOKUP('Programmes (ENG)'!AM118,'CWM &amp; Location'!B:D,2,FALSE))</f>
        <v/>
      </c>
      <c r="AN118" s="5" t="str">
        <f>IF('Programmes (ENG)'!AN118="Supervisor to be confirmed", 'CWM &amp; Location'!$C$216, 'Programmes (ENG)'!AN118)</f>
        <v/>
      </c>
    </row>
    <row r="119" spans="1:40" ht="33.75" customHeight="1" x14ac:dyDescent="0.25">
      <c r="A119" s="3" t="str">
        <f>'Master List'!A119</f>
        <v>FP</v>
      </c>
      <c r="B119" s="3" t="str">
        <f>'Master List'!D119</f>
        <v>FP/7A6/040a</v>
      </c>
      <c r="C119" s="3" t="str">
        <f>'Master List'!E119</f>
        <v>WAL/FP/040a</v>
      </c>
      <c r="D119" s="4">
        <f>'Programmes (ENG)'!D119</f>
        <v>1</v>
      </c>
      <c r="E119" s="9" t="str">
        <f>CONCATENATE("S1: ",J119,", ",N119,", ",R119,IF(V119="","",", "),IF(V119="","",V119),IF(V119="",""," ("),IF(V119="","",'Master List'!B119),IF(V119="","",")")," | S2: ",AA119,", ",AE119,", ",AI119,IF(AM119="","",", "),IF(AM119="","",AM119),IF(AM119="",""," ("),IF(AM119="","",'Master List'!C119),IF(AM119="","",")"))</f>
        <v>S1: Meddygaeth Geriatreg, Llawdriniaeth Gyffredinol / Llawdriniaeth y Colon a'r Rhefr, Meddygaeth Gyffredinol (Mewnol) / Cardioleg | S2: Seiciatreg Gyffredinol, Wroleg, Obstetreg a Gynaecoleg</v>
      </c>
      <c r="F119" s="5" t="str">
        <f>VLOOKUP('Programmes (ENG)'!F119, 'CWM &amp; Location'!B:D, 2, FALSE)</f>
        <v>Bwrdd Iechyd Prifysgol Aneurin Bevan</v>
      </c>
      <c r="G119" s="5" t="str">
        <f>IF('Programmes (ENG)'!G119="Supervisor to be confirmed", "Goruchwyliwr I'w Gadarnhau", 'Programmes (ENG)'!G119)</f>
        <v>Dr Sara Long</v>
      </c>
      <c r="H119" s="3" t="str">
        <f>VLOOKUP('Programmes (ENG)'!H119, 'CWM &amp; Location'!B:D, 2, FALSE)</f>
        <v>Ysbyty Neuadd Nevill</v>
      </c>
      <c r="I119" s="3" t="str">
        <f>VLOOKUP('Programmes (ENG)'!I119, 'CWM &amp; Location'!B:D, 2, FALSE)</f>
        <v>Y Fenni</v>
      </c>
      <c r="J119" s="3" t="str">
        <f>IF('Master List'!K119="", VLOOKUP('Master List'!J119, 'CWM &amp; Location'!B:D, 2, FALSE), CONCATENATE(VLOOKUP('Master List'!J119, 'CWM &amp; Location'!B:D, 2, FALSE), " / ", VLOOKUP('Master List'!K119, 'CWM &amp; Location'!B:D, 2, FALSE)))</f>
        <v>Meddygaeth Geriatreg</v>
      </c>
      <c r="K119" s="3" t="str">
        <f>IF('Programmes (ENG)'!K119="Supervisor to be confirmed", "Goruchwyliwr I'w Gadarnhau", 'Programmes (ENG)'!K119)</f>
        <v>Dr Sara Long</v>
      </c>
      <c r="L119" s="3" t="str">
        <f>VLOOKUP('Programmes (ENG)'!L119, 'CWM &amp; Location'!B:D, 2, FALSE)</f>
        <v>Ysbyty Prifysgol y Faenor / Ysbyty Brenhinol Gwent</v>
      </c>
      <c r="M119" s="3" t="str">
        <f>VLOOKUP('Programmes (ENG)'!M119, 'CWM &amp; Location'!B:D, 2, FALSE)</f>
        <v>Cwmbrân / Casnewydd</v>
      </c>
      <c r="N119" s="3" t="str">
        <f>IF('Master List'!Q119="", VLOOKUP('Master List'!P119, 'CWM &amp; Location'!B:D, 2, FALSE), CONCATENATE(VLOOKUP('Master List'!P119, 'CWM &amp; Location'!B:D, 2, FALSE), " / ", VLOOKUP('Master List'!Q119, 'CWM &amp; Location'!B:D, 2, FALSE)))</f>
        <v>Llawdriniaeth Gyffredinol / Llawdriniaeth y Colon a'r Rhefr</v>
      </c>
      <c r="O119" s="3" t="str">
        <f>IF('Programmes (ENG)'!O119="Supervisor to be confirmed", "Goruchwyliwr I'w Gadarnhau", 'Programmes (ENG)'!O119)</f>
        <v>Mr Huw Geraint Jones</v>
      </c>
      <c r="P119" s="3" t="str">
        <f>VLOOKUP('Programmes (ENG)'!P119, 'CWM &amp; Location'!B:D, 2, FALSE)</f>
        <v>Ysbyty Prifysgol y Faenor</v>
      </c>
      <c r="Q119" s="3" t="str">
        <f>VLOOKUP('Programmes (ENG)'!Q119, 'CWM &amp; Location'!B:D, 2, FALSE)</f>
        <v>Cwmbrân</v>
      </c>
      <c r="R119" s="3" t="str">
        <f>IF('Master List'!W119="", VLOOKUP('Master List'!V119, 'CWM &amp; Location'!B:D, 2, FALSE), CONCATENATE(VLOOKUP('Master List'!V119, 'CWM &amp; Location'!B:D, 2, FALSE), " / ", VLOOKUP('Master List'!W119, 'CWM &amp; Location'!B:D, 2, FALSE)))</f>
        <v>Meddygaeth Gyffredinol (Mewnol) / Cardioleg</v>
      </c>
      <c r="S119" s="3" t="str">
        <f>IF('Programmes (ENG)'!S119="Supervisor to be confirmed", "Goruchwyliwr I'w Gadarnhau", 'Programmes (ENG)'!S119)</f>
        <v>Dr David Turpie</v>
      </c>
      <c r="T119" s="5" t="str">
        <f>IF('Master List'!AA119="", "", VLOOKUP('Programmes (ENG)'!T119, 'CWM &amp; Location'!B:D, 2, FALSE))</f>
        <v/>
      </c>
      <c r="U119" s="5" t="str">
        <f>IF(T119="", "", VLOOKUP('Programmes (ENG)'!U119, 'CWM &amp; Location'!B:D, 2, FALSE))</f>
        <v/>
      </c>
      <c r="V119" s="5" t="str">
        <f>IF('Programmes (ENG)'!V119="", "", VLOOKUP('Programmes (ENG)'!V119, 'CWM &amp; Location'!B:D, 2, FALSE))</f>
        <v/>
      </c>
      <c r="W119" s="5" t="str">
        <f>IF('Programmes (ENG)'!W119="", "", IF('Programmes (ENG)'!W119="Supervisor to be confirmed", 'CWM &amp; Location'!$C$216, 'Programmes (ENG)'!W119))</f>
        <v/>
      </c>
      <c r="X119" s="5" t="str">
        <f>IF('Programmes (ENG)'!X119="Supervisor to be confirmed", "Goruchwyliwr I'w Gadarnhau", 'Programmes (ENG)'!X119)</f>
        <v>Dr Maryam Afzal</v>
      </c>
      <c r="Y119" s="3" t="str">
        <f>VLOOKUP('Programmes (ENG)'!Y119, 'CWM &amp; Location'!B:D, 2, FALSE)</f>
        <v>Topiau Aur</v>
      </c>
      <c r="Z119" s="3" t="str">
        <f>VLOOKUP('Programmes (ENG)'!Z119, 'CWM &amp; Location'!B:D, 2, FALSE)</f>
        <v>Casnewydd</v>
      </c>
      <c r="AA119" s="3" t="str">
        <f>IF('Master List'!AK119="", VLOOKUP('Master List'!AJ119, 'CWM &amp; Location'!B:D, 2, FALSE), CONCATENATE(VLOOKUP('Master List'!AJ119, 'CWM &amp; Location'!B:D, 2, FALSE), " / ", VLOOKUP('Master List'!AK119, 'CWM &amp; Location'!B:D, 2, FALSE)))</f>
        <v>Seiciatreg Gyffredinol</v>
      </c>
      <c r="AB119" s="3" t="str">
        <f>IF('Programmes (ENG)'!AB119="Supervisor to be confirmed", 'CWM &amp; Location'!$C$216, 'Programmes (ENG)'!AB119)</f>
        <v>Dr Maryam Afzal</v>
      </c>
      <c r="AC119" s="3" t="str">
        <f>VLOOKUP('Programmes (ENG)'!AC119, 'CWM &amp; Location'!B:D, 2, FALSE)</f>
        <v>Ysbyty Brenhinol Gwent</v>
      </c>
      <c r="AD119" s="5" t="str">
        <f>VLOOKUP('Programmes (ENG)'!AD119, 'CWM &amp; Location'!B:D, 2, FALSE)</f>
        <v>Casnewydd</v>
      </c>
      <c r="AE119" s="3" t="str">
        <f>IF('Master List'!AQ119="", VLOOKUP('Master List'!AP119, 'CWM &amp; Location'!B:D, 2, FALSE), CONCATENATE(VLOOKUP('Master List'!AP119, 'CWM &amp; Location'!B:D, 2, FALSE), " / ", VLOOKUP('Master List'!AQ119, 'CWM &amp; Location'!B:D, 2, FALSE)))</f>
        <v>Wroleg</v>
      </c>
      <c r="AF119" s="3" t="str">
        <f>IF('Programmes (ENG)'!AF119="Supervisor to be confirmed", 'CWM &amp; Location'!$C$216, 'Programmes (ENG)'!AF119)</f>
        <v>Mr Adam Carter</v>
      </c>
      <c r="AG119" s="3" t="str">
        <f>VLOOKUP('Programmes (ENG)'!AG119, 'CWM &amp; Location'!B:D, 2, FALSE)</f>
        <v>Ysbyty Prifysgol y Faenor</v>
      </c>
      <c r="AH119" s="3" t="str">
        <f>VLOOKUP('Programmes (ENG)'!AH119, 'CWM &amp; Location'!B:D, 2, FALSE)</f>
        <v>Cwmbrân</v>
      </c>
      <c r="AI119" s="3" t="str">
        <f>IF('Master List'!AW119="", VLOOKUP('Master List'!AV119, 'CWM &amp; Location'!B:D, 2, FALSE), CONCATENATE(VLOOKUP('Master List'!AV119, 'CWM &amp; Location'!B:D, 2, FALSE), " / ", VLOOKUP('Master List'!AW119, 'CWM &amp; Location'!B:D, 2, FALSE)))</f>
        <v>Obstetreg a Gynaecoleg</v>
      </c>
      <c r="AJ119" s="3" t="str">
        <f>IF('Programmes (ENG)'!AJ119="Supervisor to be confirmed", 'CWM &amp; Location'!$C$216, 'Programmes (ENG)'!AJ119)</f>
        <v>Mrs Nida Afshan</v>
      </c>
      <c r="AK119" s="5" t="str">
        <f>IF('Programmes (ENG)'!AK119="","",VLOOKUP('Programmes (ENG)'!AK119,'CWM &amp; Location'!B:D,2,FALSE))</f>
        <v/>
      </c>
      <c r="AL119" s="5" t="str">
        <f>IF('Programmes (ENG)'!AL119="", "", VLOOKUP('Programmes (ENG)'!AL119, 'CWM &amp; Location'!B:D, 2, FALSE))</f>
        <v/>
      </c>
      <c r="AM119" s="5" t="str">
        <f>IF('Programmes (ENG)'!AM119="","",VLOOKUP('Programmes (ENG)'!AM119,'CWM &amp; Location'!B:D,2,FALSE))</f>
        <v/>
      </c>
      <c r="AN119" s="5" t="str">
        <f>IF('Programmes (ENG)'!AN119="Supervisor to be confirmed", 'CWM &amp; Location'!$C$216, 'Programmes (ENG)'!AN119)</f>
        <v/>
      </c>
    </row>
    <row r="120" spans="1:40" ht="33.75" customHeight="1" x14ac:dyDescent="0.25">
      <c r="A120" s="3" t="str">
        <f>'Master List'!A120</f>
        <v>FP</v>
      </c>
      <c r="B120" s="3" t="str">
        <f>'Master List'!D120</f>
        <v>FP/7A6/040b</v>
      </c>
      <c r="C120" s="3" t="str">
        <f>'Master List'!E120</f>
        <v>WAL/FP/040b</v>
      </c>
      <c r="D120" s="4">
        <f>'Programmes (ENG)'!D120</f>
        <v>1</v>
      </c>
      <c r="E120" s="9" t="str">
        <f>CONCATENATE("S1: ",J120,", ",N120,", ",R120,IF(V120="","",", "),IF(V120="","",V120),IF(V120="",""," ("),IF(V120="","",'Master List'!B120),IF(V120="","",")")," | S2: ",AA120,", ",AE120,", ",AI120,IF(AM120="","",", "),IF(AM120="","",AM120),IF(AM120="",""," ("),IF(AM120="","",'Master List'!C120),IF(AM120="","",")"))</f>
        <v>S1: Meddygaeth Gyffredinol (Mewnol) / Cardioleg, Meddygaeth Geriatreg, Llawdriniaeth Gyffredinol / Llawdriniaeth y Colon a'r Rhefr | S2: Obstetreg a Gynaecoleg, Seiciatreg Gyffredinol, Wroleg</v>
      </c>
      <c r="F120" s="5" t="str">
        <f>VLOOKUP('Programmes (ENG)'!F120, 'CWM &amp; Location'!B:D, 2, FALSE)</f>
        <v>Bwrdd Iechyd Prifysgol Aneurin Bevan</v>
      </c>
      <c r="G120" s="5" t="str">
        <f>IF('Programmes (ENG)'!G120="Supervisor to be confirmed", "Goruchwyliwr I'w Gadarnhau", 'Programmes (ENG)'!G120)</f>
        <v>Dr David Turpie</v>
      </c>
      <c r="H120" s="3" t="str">
        <f>VLOOKUP('Programmes (ENG)'!H120, 'CWM &amp; Location'!B:D, 2, FALSE)</f>
        <v>Ysbyty Prifysgol y Faenor</v>
      </c>
      <c r="I120" s="3" t="str">
        <f>VLOOKUP('Programmes (ENG)'!I120, 'CWM &amp; Location'!B:D, 2, FALSE)</f>
        <v>Cwmbrân</v>
      </c>
      <c r="J120" s="3" t="str">
        <f>IF('Master List'!K120="", VLOOKUP('Master List'!J120, 'CWM &amp; Location'!B:D, 2, FALSE), CONCATENATE(VLOOKUP('Master List'!J120, 'CWM &amp; Location'!B:D, 2, FALSE), " / ", VLOOKUP('Master List'!K120, 'CWM &amp; Location'!B:D, 2, FALSE)))</f>
        <v>Meddygaeth Gyffredinol (Mewnol) / Cardioleg</v>
      </c>
      <c r="K120" s="3" t="str">
        <f>IF('Programmes (ENG)'!K120="Supervisor to be confirmed", "Goruchwyliwr I'w Gadarnhau", 'Programmes (ENG)'!K120)</f>
        <v>Dr David Turpie</v>
      </c>
      <c r="L120" s="3" t="str">
        <f>VLOOKUP('Programmes (ENG)'!L120, 'CWM &amp; Location'!B:D, 2, FALSE)</f>
        <v>Ysbyty Neuadd Nevill</v>
      </c>
      <c r="M120" s="3" t="str">
        <f>VLOOKUP('Programmes (ENG)'!M120, 'CWM &amp; Location'!B:D, 2, FALSE)</f>
        <v>Y Fenni</v>
      </c>
      <c r="N120" s="3" t="str">
        <f>IF('Master List'!Q120="", VLOOKUP('Master List'!P120, 'CWM &amp; Location'!B:D, 2, FALSE), CONCATENATE(VLOOKUP('Master List'!P120, 'CWM &amp; Location'!B:D, 2, FALSE), " / ", VLOOKUP('Master List'!Q120, 'CWM &amp; Location'!B:D, 2, FALSE)))</f>
        <v>Meddygaeth Geriatreg</v>
      </c>
      <c r="O120" s="3" t="str">
        <f>IF('Programmes (ENG)'!O120="Supervisor to be confirmed", "Goruchwyliwr I'w Gadarnhau", 'Programmes (ENG)'!O120)</f>
        <v>Dr Sara Long</v>
      </c>
      <c r="P120" s="3" t="str">
        <f>VLOOKUP('Programmes (ENG)'!P120, 'CWM &amp; Location'!B:D, 2, FALSE)</f>
        <v>Ysbyty Prifysgol y Faenor / Ysbyty Brenhinol Gwent</v>
      </c>
      <c r="Q120" s="3" t="str">
        <f>VLOOKUP('Programmes (ENG)'!Q120, 'CWM &amp; Location'!B:D, 2, FALSE)</f>
        <v>Cwmbrân / Casnewydd</v>
      </c>
      <c r="R120" s="3" t="str">
        <f>IF('Master List'!W120="", VLOOKUP('Master List'!V120, 'CWM &amp; Location'!B:D, 2, FALSE), CONCATENATE(VLOOKUP('Master List'!V120, 'CWM &amp; Location'!B:D, 2, FALSE), " / ", VLOOKUP('Master List'!W120, 'CWM &amp; Location'!B:D, 2, FALSE)))</f>
        <v>Llawdriniaeth Gyffredinol / Llawdriniaeth y Colon a'r Rhefr</v>
      </c>
      <c r="S120" s="3" t="str">
        <f>IF('Programmes (ENG)'!S120="Supervisor to be confirmed", "Goruchwyliwr I'w Gadarnhau", 'Programmes (ENG)'!S120)</f>
        <v>Mr Huw Geraint Jones</v>
      </c>
      <c r="T120" s="5" t="str">
        <f>IF('Master List'!AA120="", "", VLOOKUP('Programmes (ENG)'!T120, 'CWM &amp; Location'!B:D, 2, FALSE))</f>
        <v/>
      </c>
      <c r="U120" s="5" t="str">
        <f>IF(T120="", "", VLOOKUP('Programmes (ENG)'!U120, 'CWM &amp; Location'!B:D, 2, FALSE))</f>
        <v/>
      </c>
      <c r="V120" s="5" t="str">
        <f>IF('Programmes (ENG)'!V120="", "", VLOOKUP('Programmes (ENG)'!V120, 'CWM &amp; Location'!B:D, 2, FALSE))</f>
        <v/>
      </c>
      <c r="W120" s="5" t="str">
        <f>IF('Programmes (ENG)'!W120="", "", IF('Programmes (ENG)'!W120="Supervisor to be confirmed", 'CWM &amp; Location'!$C$216, 'Programmes (ENG)'!W120))</f>
        <v/>
      </c>
      <c r="X120" s="5" t="str">
        <f>IF('Programmes (ENG)'!X120="Supervisor to be confirmed", "Goruchwyliwr I'w Gadarnhau", 'Programmes (ENG)'!X120)</f>
        <v>Mrs Nida Afshan</v>
      </c>
      <c r="Y120" s="3" t="str">
        <f>VLOOKUP('Programmes (ENG)'!Y120, 'CWM &amp; Location'!B:D, 2, FALSE)</f>
        <v>Ysbyty Prifysgol y Faenor</v>
      </c>
      <c r="Z120" s="3" t="str">
        <f>VLOOKUP('Programmes (ENG)'!Z120, 'CWM &amp; Location'!B:D, 2, FALSE)</f>
        <v>Cwmbrân</v>
      </c>
      <c r="AA120" s="3" t="str">
        <f>IF('Master List'!AK120="", VLOOKUP('Master List'!AJ120, 'CWM &amp; Location'!B:D, 2, FALSE), CONCATENATE(VLOOKUP('Master List'!AJ120, 'CWM &amp; Location'!B:D, 2, FALSE), " / ", VLOOKUP('Master List'!AK120, 'CWM &amp; Location'!B:D, 2, FALSE)))</f>
        <v>Obstetreg a Gynaecoleg</v>
      </c>
      <c r="AB120" s="3" t="str">
        <f>IF('Programmes (ENG)'!AB120="Supervisor to be confirmed", 'CWM &amp; Location'!$C$216, 'Programmes (ENG)'!AB120)</f>
        <v>Mrs Nida Afshan</v>
      </c>
      <c r="AC120" s="3" t="str">
        <f>VLOOKUP('Programmes (ENG)'!AC120, 'CWM &amp; Location'!B:D, 2, FALSE)</f>
        <v>Topiau Aur</v>
      </c>
      <c r="AD120" s="5" t="str">
        <f>VLOOKUP('Programmes (ENG)'!AD120, 'CWM &amp; Location'!B:D, 2, FALSE)</f>
        <v>Casnewydd</v>
      </c>
      <c r="AE120" s="3" t="str">
        <f>IF('Master List'!AQ120="", VLOOKUP('Master List'!AP120, 'CWM &amp; Location'!B:D, 2, FALSE), CONCATENATE(VLOOKUP('Master List'!AP120, 'CWM &amp; Location'!B:D, 2, FALSE), " / ", VLOOKUP('Master List'!AQ120, 'CWM &amp; Location'!B:D, 2, FALSE)))</f>
        <v>Seiciatreg Gyffredinol</v>
      </c>
      <c r="AF120" s="3" t="str">
        <f>IF('Programmes (ENG)'!AF120="Supervisor to be confirmed", 'CWM &amp; Location'!$C$216, 'Programmes (ENG)'!AF120)</f>
        <v>Dr Maryam Afzal</v>
      </c>
      <c r="AG120" s="3" t="str">
        <f>VLOOKUP('Programmes (ENG)'!AG120, 'CWM &amp; Location'!B:D, 2, FALSE)</f>
        <v>Ysbyty Brenhinol Gwent</v>
      </c>
      <c r="AH120" s="3" t="str">
        <f>VLOOKUP('Programmes (ENG)'!AH120, 'CWM &amp; Location'!B:D, 2, FALSE)</f>
        <v>Casnewydd</v>
      </c>
      <c r="AI120" s="3" t="str">
        <f>IF('Master List'!AW120="", VLOOKUP('Master List'!AV120, 'CWM &amp; Location'!B:D, 2, FALSE), CONCATENATE(VLOOKUP('Master List'!AV120, 'CWM &amp; Location'!B:D, 2, FALSE), " / ", VLOOKUP('Master List'!AW120, 'CWM &amp; Location'!B:D, 2, FALSE)))</f>
        <v>Wroleg</v>
      </c>
      <c r="AJ120" s="3" t="str">
        <f>IF('Programmes (ENG)'!AJ120="Supervisor to be confirmed", 'CWM &amp; Location'!$C$216, 'Programmes (ENG)'!AJ120)</f>
        <v>Mr Adam Carter</v>
      </c>
      <c r="AK120" s="5" t="str">
        <f>IF('Programmes (ENG)'!AK120="","",VLOOKUP('Programmes (ENG)'!AK120,'CWM &amp; Location'!B:D,2,FALSE))</f>
        <v/>
      </c>
      <c r="AL120" s="5" t="str">
        <f>IF('Programmes (ENG)'!AL120="", "", VLOOKUP('Programmes (ENG)'!AL120, 'CWM &amp; Location'!B:D, 2, FALSE))</f>
        <v/>
      </c>
      <c r="AM120" s="5" t="str">
        <f>IF('Programmes (ENG)'!AM120="","",VLOOKUP('Programmes (ENG)'!AM120,'CWM &amp; Location'!B:D,2,FALSE))</f>
        <v/>
      </c>
      <c r="AN120" s="5" t="str">
        <f>IF('Programmes (ENG)'!AN120="Supervisor to be confirmed", 'CWM &amp; Location'!$C$216, 'Programmes (ENG)'!AN120)</f>
        <v/>
      </c>
    </row>
    <row r="121" spans="1:40" ht="33.75" customHeight="1" x14ac:dyDescent="0.25">
      <c r="A121" s="3" t="str">
        <f>'Master List'!A121</f>
        <v>FP</v>
      </c>
      <c r="B121" s="3" t="str">
        <f>'Master List'!D121</f>
        <v>FP/7A6/040c</v>
      </c>
      <c r="C121" s="3" t="str">
        <f>'Master List'!E121</f>
        <v>WAL/FP/040c</v>
      </c>
      <c r="D121" s="4">
        <f>'Programmes (ENG)'!D121</f>
        <v>1</v>
      </c>
      <c r="E121" s="9" t="str">
        <f>CONCATENATE("S1: ",J121,", ",N121,", ",R121,IF(V121="","",", "),IF(V121="","",V121),IF(V121="",""," ("),IF(V121="","",'Master List'!B121),IF(V121="","",")")," | S2: ",AA121,", ",AE121,", ",AI121,IF(AM121="","",", "),IF(AM121="","",AM121),IF(AM121="",""," ("),IF(AM121="","",'Master List'!C121),IF(AM121="","",")"))</f>
        <v>S1: Llawdriniaeth Gyffredinol / Llawdriniaeth y Colon a'r Rhefr, Meddygaeth Gyffredinol (Mewnol) / Cardioleg, Meddygaeth Geriatreg | S2: Wroleg, Obstetreg a Gynaecoleg, Seiciatreg Gyffredinol</v>
      </c>
      <c r="F121" s="5" t="str">
        <f>VLOOKUP('Programmes (ENG)'!F121, 'CWM &amp; Location'!B:D, 2, FALSE)</f>
        <v>Bwrdd Iechyd Prifysgol Aneurin Bevan</v>
      </c>
      <c r="G121" s="5" t="str">
        <f>IF('Programmes (ENG)'!G121="Supervisor to be confirmed", "Goruchwyliwr I'w Gadarnhau", 'Programmes (ENG)'!G121)</f>
        <v>Mr Huw Geraint Jones</v>
      </c>
      <c r="H121" s="3" t="str">
        <f>VLOOKUP('Programmes (ENG)'!H121, 'CWM &amp; Location'!B:D, 2, FALSE)</f>
        <v>Ysbyty Prifysgol y Faenor / Ysbyty Brenhinol Gwent</v>
      </c>
      <c r="I121" s="3" t="str">
        <f>VLOOKUP('Programmes (ENG)'!I121, 'CWM &amp; Location'!B:D, 2, FALSE)</f>
        <v>Cwmbrân / Casnewydd</v>
      </c>
      <c r="J121" s="3" t="str">
        <f>IF('Master List'!K121="", VLOOKUP('Master List'!J121, 'CWM &amp; Location'!B:D, 2, FALSE), CONCATENATE(VLOOKUP('Master List'!J121, 'CWM &amp; Location'!B:D, 2, FALSE), " / ", VLOOKUP('Master List'!K121, 'CWM &amp; Location'!B:D, 2, FALSE)))</f>
        <v>Llawdriniaeth Gyffredinol / Llawdriniaeth y Colon a'r Rhefr</v>
      </c>
      <c r="K121" s="3" t="str">
        <f>IF('Programmes (ENG)'!K121="Supervisor to be confirmed", "Goruchwyliwr I'w Gadarnhau", 'Programmes (ENG)'!K121)</f>
        <v>Mr Huw Geraint Jones</v>
      </c>
      <c r="L121" s="3" t="str">
        <f>VLOOKUP('Programmes (ENG)'!L121, 'CWM &amp; Location'!B:D, 2, FALSE)</f>
        <v>Ysbyty Prifysgol y Faenor</v>
      </c>
      <c r="M121" s="3" t="str">
        <f>VLOOKUP('Programmes (ENG)'!M121, 'CWM &amp; Location'!B:D, 2, FALSE)</f>
        <v>Cwmbrân</v>
      </c>
      <c r="N121" s="3" t="str">
        <f>IF('Master List'!Q121="", VLOOKUP('Master List'!P121, 'CWM &amp; Location'!B:D, 2, FALSE), CONCATENATE(VLOOKUP('Master List'!P121, 'CWM &amp; Location'!B:D, 2, FALSE), " / ", VLOOKUP('Master List'!Q121, 'CWM &amp; Location'!B:D, 2, FALSE)))</f>
        <v>Meddygaeth Gyffredinol (Mewnol) / Cardioleg</v>
      </c>
      <c r="O121" s="3" t="str">
        <f>IF('Programmes (ENG)'!O121="Supervisor to be confirmed", "Goruchwyliwr I'w Gadarnhau", 'Programmes (ENG)'!O121)</f>
        <v>Dr David Turpie</v>
      </c>
      <c r="P121" s="3" t="str">
        <f>VLOOKUP('Programmes (ENG)'!P121, 'CWM &amp; Location'!B:D, 2, FALSE)</f>
        <v>Ysbyty Neuadd Nevill</v>
      </c>
      <c r="Q121" s="3" t="str">
        <f>VLOOKUP('Programmes (ENG)'!Q121, 'CWM &amp; Location'!B:D, 2, FALSE)</f>
        <v>Y Fenni</v>
      </c>
      <c r="R121" s="3" t="str">
        <f>IF('Master List'!W121="", VLOOKUP('Master List'!V121, 'CWM &amp; Location'!B:D, 2, FALSE), CONCATENATE(VLOOKUP('Master List'!V121, 'CWM &amp; Location'!B:D, 2, FALSE), " / ", VLOOKUP('Master List'!W121, 'CWM &amp; Location'!B:D, 2, FALSE)))</f>
        <v>Meddygaeth Geriatreg</v>
      </c>
      <c r="S121" s="3" t="str">
        <f>IF('Programmes (ENG)'!S121="Supervisor to be confirmed", "Goruchwyliwr I'w Gadarnhau", 'Programmes (ENG)'!S121)</f>
        <v>Dr Sara Long</v>
      </c>
      <c r="T121" s="5" t="str">
        <f>IF('Master List'!AA121="", "", VLOOKUP('Programmes (ENG)'!T121, 'CWM &amp; Location'!B:D, 2, FALSE))</f>
        <v/>
      </c>
      <c r="U121" s="5" t="str">
        <f>IF(T121="", "", VLOOKUP('Programmes (ENG)'!U121, 'CWM &amp; Location'!B:D, 2, FALSE))</f>
        <v/>
      </c>
      <c r="V121" s="5" t="str">
        <f>IF('Programmes (ENG)'!V121="", "", VLOOKUP('Programmes (ENG)'!V121, 'CWM &amp; Location'!B:D, 2, FALSE))</f>
        <v/>
      </c>
      <c r="W121" s="5" t="str">
        <f>IF('Programmes (ENG)'!W121="", "", IF('Programmes (ENG)'!W121="Supervisor to be confirmed", 'CWM &amp; Location'!$C$216, 'Programmes (ENG)'!W121))</f>
        <v/>
      </c>
      <c r="X121" s="5" t="str">
        <f>IF('Programmes (ENG)'!X121="Supervisor to be confirmed", "Goruchwyliwr I'w Gadarnhau", 'Programmes (ENG)'!X121)</f>
        <v>Mr Adam Carter</v>
      </c>
      <c r="Y121" s="3" t="str">
        <f>VLOOKUP('Programmes (ENG)'!Y121, 'CWM &amp; Location'!B:D, 2, FALSE)</f>
        <v>Ysbyty Brenhinol Gwent</v>
      </c>
      <c r="Z121" s="3" t="str">
        <f>VLOOKUP('Programmes (ENG)'!Z121, 'CWM &amp; Location'!B:D, 2, FALSE)</f>
        <v>Casnewydd</v>
      </c>
      <c r="AA121" s="3" t="str">
        <f>IF('Master List'!AK121="", VLOOKUP('Master List'!AJ121, 'CWM &amp; Location'!B:D, 2, FALSE), CONCATENATE(VLOOKUP('Master List'!AJ121, 'CWM &amp; Location'!B:D, 2, FALSE), " / ", VLOOKUP('Master List'!AK121, 'CWM &amp; Location'!B:D, 2, FALSE)))</f>
        <v>Wroleg</v>
      </c>
      <c r="AB121" s="3" t="str">
        <f>IF('Programmes (ENG)'!AB121="Supervisor to be confirmed", 'CWM &amp; Location'!$C$216, 'Programmes (ENG)'!AB121)</f>
        <v>Mr Adam Carter</v>
      </c>
      <c r="AC121" s="3" t="str">
        <f>VLOOKUP('Programmes (ENG)'!AC121, 'CWM &amp; Location'!B:D, 2, FALSE)</f>
        <v>Ysbyty Prifysgol y Faenor</v>
      </c>
      <c r="AD121" s="5" t="str">
        <f>VLOOKUP('Programmes (ENG)'!AD121, 'CWM &amp; Location'!B:D, 2, FALSE)</f>
        <v>Cwmbrân</v>
      </c>
      <c r="AE121" s="3" t="str">
        <f>IF('Master List'!AQ121="", VLOOKUP('Master List'!AP121, 'CWM &amp; Location'!B:D, 2, FALSE), CONCATENATE(VLOOKUP('Master List'!AP121, 'CWM &amp; Location'!B:D, 2, FALSE), " / ", VLOOKUP('Master List'!AQ121, 'CWM &amp; Location'!B:D, 2, FALSE)))</f>
        <v>Obstetreg a Gynaecoleg</v>
      </c>
      <c r="AF121" s="3" t="str">
        <f>IF('Programmes (ENG)'!AF121="Supervisor to be confirmed", 'CWM &amp; Location'!$C$216, 'Programmes (ENG)'!AF121)</f>
        <v>Mrs Nida Afshan</v>
      </c>
      <c r="AG121" s="3" t="str">
        <f>VLOOKUP('Programmes (ENG)'!AG121, 'CWM &amp; Location'!B:D, 2, FALSE)</f>
        <v>Topiau Aur</v>
      </c>
      <c r="AH121" s="3" t="str">
        <f>VLOOKUP('Programmes (ENG)'!AH121, 'CWM &amp; Location'!B:D, 2, FALSE)</f>
        <v>Casnewydd</v>
      </c>
      <c r="AI121" s="3" t="str">
        <f>IF('Master List'!AW121="", VLOOKUP('Master List'!AV121, 'CWM &amp; Location'!B:D, 2, FALSE), CONCATENATE(VLOOKUP('Master List'!AV121, 'CWM &amp; Location'!B:D, 2, FALSE), " / ", VLOOKUP('Master List'!AW121, 'CWM &amp; Location'!B:D, 2, FALSE)))</f>
        <v>Seiciatreg Gyffredinol</v>
      </c>
      <c r="AJ121" s="3" t="str">
        <f>IF('Programmes (ENG)'!AJ121="Supervisor to be confirmed", 'CWM &amp; Location'!$C$216, 'Programmes (ENG)'!AJ121)</f>
        <v>Dr Maryam Afzal</v>
      </c>
      <c r="AK121" s="5" t="str">
        <f>IF('Programmes (ENG)'!AK121="","",VLOOKUP('Programmes (ENG)'!AK121,'CWM &amp; Location'!B:D,2,FALSE))</f>
        <v/>
      </c>
      <c r="AL121" s="5" t="str">
        <f>IF('Programmes (ENG)'!AL121="", "", VLOOKUP('Programmes (ENG)'!AL121, 'CWM &amp; Location'!B:D, 2, FALSE))</f>
        <v/>
      </c>
      <c r="AM121" s="5" t="str">
        <f>IF('Programmes (ENG)'!AM121="","",VLOOKUP('Programmes (ENG)'!AM121,'CWM &amp; Location'!B:D,2,FALSE))</f>
        <v/>
      </c>
      <c r="AN121" s="5" t="str">
        <f>IF('Programmes (ENG)'!AN121="Supervisor to be confirmed", 'CWM &amp; Location'!$C$216, 'Programmes (ENG)'!AN121)</f>
        <v/>
      </c>
    </row>
    <row r="122" spans="1:40" ht="33.75" customHeight="1" x14ac:dyDescent="0.25">
      <c r="A122" s="3" t="str">
        <f>'Master List'!A122</f>
        <v>FP</v>
      </c>
      <c r="B122" s="3" t="str">
        <f>'Master List'!D122</f>
        <v>FP/7A4/041a</v>
      </c>
      <c r="C122" s="3" t="str">
        <f>'Master List'!E122</f>
        <v>WAL/FP/041a</v>
      </c>
      <c r="D122" s="4">
        <f>'Programmes (ENG)'!D122</f>
        <v>1</v>
      </c>
      <c r="E122" s="9" t="str">
        <f>CONCATENATE("S1: ",J122,", ",N122,", ",R122,IF(V122="","",", "),IF(V122="","",V122),IF(V122="",""," ("),IF(V122="","",'Master List'!B122),IF(V122="","",")")," | S2: ",AA122,", ",AE122,", ",AI122,IF(AM122="","",", "),IF(AM122="","",AM122),IF(AM122="",""," ("),IF(AM122="","",'Master List'!C122),IF(AM122="","",")"))</f>
        <v>S1: Meddygaeth Gyffredinol (Mewnol) / Meddygaeth Anadlol, Meddygaeth Gyffredinol (Mewnol) / Meddygaeth Geriatreg, Niwrolawdriniaeth | S2: Trawma Llawdriniaeth Orthopedig, Meddygaeth Frys, Obstetreg a Gynaecoleg</v>
      </c>
      <c r="F122" s="5" t="str">
        <f>VLOOKUP('Programmes (ENG)'!F122, 'CWM &amp; Location'!B:D, 2, FALSE)</f>
        <v>Bwrdd Iechyd Prifysgol Caerdydd a'r Fro</v>
      </c>
      <c r="G122" s="5" t="str">
        <f>IF('Programmes (ENG)'!G122="Supervisor to be confirmed", "Goruchwyliwr I'w Gadarnhau", 'Programmes (ENG)'!G122)</f>
        <v>Dr Craig Dyer</v>
      </c>
      <c r="H122" s="3" t="str">
        <f>VLOOKUP('Programmes (ENG)'!H122, 'CWM &amp; Location'!B:D, 2, FALSE)</f>
        <v>Ysbyty Athrofaol Cymru (Ysbyty Athrofaol Llandochau ar alwad)</v>
      </c>
      <c r="I122" s="3" t="str">
        <f>VLOOKUP('Programmes (ENG)'!I122, 'CWM &amp; Location'!B:D, 2, FALSE)</f>
        <v>Caerdydd (Penarth)</v>
      </c>
      <c r="J122" s="3" t="str">
        <f>IF('Master List'!K122="", VLOOKUP('Master List'!J122, 'CWM &amp; Location'!B:D, 2, FALSE), CONCATENATE(VLOOKUP('Master List'!J122, 'CWM &amp; Location'!B:D, 2, FALSE), " / ", VLOOKUP('Master List'!K122, 'CWM &amp; Location'!B:D, 2, FALSE)))</f>
        <v>Meddygaeth Gyffredinol (Mewnol) / Meddygaeth Anadlol</v>
      </c>
      <c r="K122" s="3" t="str">
        <f>IF('Programmes (ENG)'!K122="Supervisor to be confirmed", "Goruchwyliwr I'w Gadarnhau", 'Programmes (ENG)'!K122)</f>
        <v>Dr Craig Dyer</v>
      </c>
      <c r="L122" s="3" t="str">
        <f>VLOOKUP('Programmes (ENG)'!L122, 'CWM &amp; Location'!B:D, 2, FALSE)</f>
        <v>Ysbyty Athrofaol Cymru</v>
      </c>
      <c r="M122" s="3" t="str">
        <f>VLOOKUP('Programmes (ENG)'!M122, 'CWM &amp; Location'!B:D, 2, FALSE)</f>
        <v>Caerdydd</v>
      </c>
      <c r="N122" s="3" t="str">
        <f>IF('Master List'!Q122="", VLOOKUP('Master List'!P122, 'CWM &amp; Location'!B:D, 2, FALSE), CONCATENATE(VLOOKUP('Master List'!P122, 'CWM &amp; Location'!B:D, 2, FALSE), " / ", VLOOKUP('Master List'!Q122, 'CWM &amp; Location'!B:D, 2, FALSE)))</f>
        <v>Meddygaeth Gyffredinol (Mewnol) / Meddygaeth Geriatreg</v>
      </c>
      <c r="O122" s="3" t="str">
        <f>IF('Programmes (ENG)'!O122="Supervisor to be confirmed", "Goruchwyliwr I'w Gadarnhau", 'Programmes (ENG)'!O122)</f>
        <v xml:space="preserve">Dr Govind Menon </v>
      </c>
      <c r="P122" s="3" t="str">
        <f>VLOOKUP('Programmes (ENG)'!P122, 'CWM &amp; Location'!B:D, 2, FALSE)</f>
        <v>Ysbyty Athrofaol Cymru</v>
      </c>
      <c r="Q122" s="3" t="str">
        <f>VLOOKUP('Programmes (ENG)'!Q122, 'CWM &amp; Location'!B:D, 2, FALSE)</f>
        <v>Caerdydd</v>
      </c>
      <c r="R122" s="3" t="str">
        <f>IF('Master List'!W122="", VLOOKUP('Master List'!V122, 'CWM &amp; Location'!B:D, 2, FALSE), CONCATENATE(VLOOKUP('Master List'!V122, 'CWM &amp; Location'!B:D, 2, FALSE), " / ", VLOOKUP('Master List'!W122, 'CWM &amp; Location'!B:D, 2, FALSE)))</f>
        <v>Niwrolawdriniaeth</v>
      </c>
      <c r="S122" s="3" t="str">
        <f>IF('Programmes (ENG)'!S122="Supervisor to be confirmed", "Goruchwyliwr I'w Gadarnhau", 'Programmes (ENG)'!S122)</f>
        <v>Mr Jozsef Lang</v>
      </c>
      <c r="T122" s="5" t="str">
        <f>IF('Master List'!AA122="", "", VLOOKUP('Programmes (ENG)'!T122, 'CWM &amp; Location'!B:D, 2, FALSE))</f>
        <v/>
      </c>
      <c r="U122" s="5" t="str">
        <f>IF(T122="", "", VLOOKUP('Programmes (ENG)'!U122, 'CWM &amp; Location'!B:D, 2, FALSE))</f>
        <v/>
      </c>
      <c r="V122" s="5" t="str">
        <f>IF('Programmes (ENG)'!V122="", "", VLOOKUP('Programmes (ENG)'!V122, 'CWM &amp; Location'!B:D, 2, FALSE))</f>
        <v/>
      </c>
      <c r="W122" s="5" t="str">
        <f>IF('Programmes (ENG)'!W122="", "", IF('Programmes (ENG)'!W122="Supervisor to be confirmed", 'CWM &amp; Location'!$C$216, 'Programmes (ENG)'!W122))</f>
        <v/>
      </c>
      <c r="X122" s="5" t="str">
        <f>IF('Programmes (ENG)'!X122="Supervisor to be confirmed", "Goruchwyliwr I'w Gadarnhau", 'Programmes (ENG)'!X122)</f>
        <v>Mr Stephen Jones</v>
      </c>
      <c r="Y122" s="3" t="str">
        <f>VLOOKUP('Programmes (ENG)'!Y122, 'CWM &amp; Location'!B:D, 2, FALSE)</f>
        <v>Ysbyty Athrofaol Llandochau</v>
      </c>
      <c r="Z122" s="3" t="str">
        <f>VLOOKUP('Programmes (ENG)'!Z122, 'CWM &amp; Location'!B:D, 2, FALSE)</f>
        <v>Penarth</v>
      </c>
      <c r="AA122" s="3" t="str">
        <f>IF('Master List'!AK122="", VLOOKUP('Master List'!AJ122, 'CWM &amp; Location'!B:D, 2, FALSE), CONCATENATE(VLOOKUP('Master List'!AJ122, 'CWM &amp; Location'!B:D, 2, FALSE), " / ", VLOOKUP('Master List'!AK122, 'CWM &amp; Location'!B:D, 2, FALSE)))</f>
        <v>Trawma Llawdriniaeth Orthopedig</v>
      </c>
      <c r="AB122" s="3" t="str">
        <f>IF('Programmes (ENG)'!AB122="Supervisor to be confirmed", 'CWM &amp; Location'!$C$216, 'Programmes (ENG)'!AB122)</f>
        <v>Mr Stephen Jones</v>
      </c>
      <c r="AC122" s="3" t="str">
        <f>VLOOKUP('Programmes (ENG)'!AC122, 'CWM &amp; Location'!B:D, 2, FALSE)</f>
        <v>Ysbyty Athrofaol Cymru</v>
      </c>
      <c r="AD122" s="5" t="str">
        <f>VLOOKUP('Programmes (ENG)'!AD122, 'CWM &amp; Location'!B:D, 2, FALSE)</f>
        <v>Caerdydd</v>
      </c>
      <c r="AE122" s="3" t="str">
        <f>IF('Master List'!AQ122="", VLOOKUP('Master List'!AP122, 'CWM &amp; Location'!B:D, 2, FALSE), CONCATENATE(VLOOKUP('Master List'!AP122, 'CWM &amp; Location'!B:D, 2, FALSE), " / ", VLOOKUP('Master List'!AQ122, 'CWM &amp; Location'!B:D, 2, FALSE)))</f>
        <v>Meddygaeth Frys</v>
      </c>
      <c r="AF122" s="3" t="str">
        <f>IF('Programmes (ENG)'!AF122="Supervisor to be confirmed", 'CWM &amp; Location'!$C$216, 'Programmes (ENG)'!AF122)</f>
        <v>Dr Munawar Al-Mudhaffar</v>
      </c>
      <c r="AG122" s="3" t="str">
        <f>VLOOKUP('Programmes (ENG)'!AG122, 'CWM &amp; Location'!B:D, 2, FALSE)</f>
        <v>Ysbyty Athrofaol Cymru</v>
      </c>
      <c r="AH122" s="3" t="str">
        <f>VLOOKUP('Programmes (ENG)'!AH122, 'CWM &amp; Location'!B:D, 2, FALSE)</f>
        <v>Caerdydd</v>
      </c>
      <c r="AI122" s="3" t="str">
        <f>IF('Master List'!AW122="", VLOOKUP('Master List'!AV122, 'CWM &amp; Location'!B:D, 2, FALSE), CONCATENATE(VLOOKUP('Master List'!AV122, 'CWM &amp; Location'!B:D, 2, FALSE), " / ", VLOOKUP('Master List'!AW122, 'CWM &amp; Location'!B:D, 2, FALSE)))</f>
        <v>Obstetreg a Gynaecoleg</v>
      </c>
      <c r="AJ122" s="3" t="str">
        <f>IF('Programmes (ENG)'!AJ122="Supervisor to be confirmed", 'CWM &amp; Location'!$C$216, 'Programmes (ENG)'!AJ122)</f>
        <v>Dr Anna Darbhamulla</v>
      </c>
      <c r="AK122" s="5" t="str">
        <f>IF('Programmes (ENG)'!AK122="","",VLOOKUP('Programmes (ENG)'!AK122,'CWM &amp; Location'!B:D,2,FALSE))</f>
        <v/>
      </c>
      <c r="AL122" s="5" t="str">
        <f>IF('Programmes (ENG)'!AL122="", "", VLOOKUP('Programmes (ENG)'!AL122, 'CWM &amp; Location'!B:D, 2, FALSE))</f>
        <v/>
      </c>
      <c r="AM122" s="5" t="str">
        <f>IF('Programmes (ENG)'!AM122="","",VLOOKUP('Programmes (ENG)'!AM122,'CWM &amp; Location'!B:D,2,FALSE))</f>
        <v/>
      </c>
      <c r="AN122" s="5" t="str">
        <f>IF('Programmes (ENG)'!AN122="Supervisor to be confirmed", 'CWM &amp; Location'!$C$216, 'Programmes (ENG)'!AN122)</f>
        <v/>
      </c>
    </row>
    <row r="123" spans="1:40" ht="33.75" customHeight="1" x14ac:dyDescent="0.25">
      <c r="A123" s="3" t="str">
        <f>'Master List'!A123</f>
        <v>FP</v>
      </c>
      <c r="B123" s="3" t="str">
        <f>'Master List'!D123</f>
        <v>FP/7A4/041b</v>
      </c>
      <c r="C123" s="3" t="str">
        <f>'Master List'!E123</f>
        <v>WAL/FP/041b</v>
      </c>
      <c r="D123" s="4">
        <f>'Programmes (ENG)'!D123</f>
        <v>1</v>
      </c>
      <c r="E123" s="9" t="str">
        <f>CONCATENATE("S1: ",J123,", ",N123,", ",R123,IF(V123="","",", "),IF(V123="","",V123),IF(V123="",""," ("),IF(V123="","",'Master List'!B123),IF(V123="","",")")," | S2: ",AA123,", ",AE123,", ",AI123,IF(AM123="","",", "),IF(AM123="","",AM123),IF(AM123="",""," ("),IF(AM123="","",'Master List'!C123),IF(AM123="","",")"))</f>
        <v>S1: Niwrolawdriniaeth, Meddygaeth Gyffredinol (Mewnol) / Meddygaeth Anadlol, Meddygaeth Gyffredinol (Mewnol) / Meddygaeth Geriatreg | S2: Obstetreg a Gynaecoleg, Trawma Llawdriniaeth Orthopedig, Meddygaeth Frys</v>
      </c>
      <c r="F123" s="5" t="str">
        <f>VLOOKUP('Programmes (ENG)'!F123, 'CWM &amp; Location'!B:D, 2, FALSE)</f>
        <v>Bwrdd Iechyd Prifysgol Caerdydd a'r Fro</v>
      </c>
      <c r="G123" s="5" t="str">
        <f>IF('Programmes (ENG)'!G123="Supervisor to be confirmed", "Goruchwyliwr I'w Gadarnhau", 'Programmes (ENG)'!G123)</f>
        <v>Mr Jozsef Lang</v>
      </c>
      <c r="H123" s="3" t="str">
        <f>VLOOKUP('Programmes (ENG)'!H123, 'CWM &amp; Location'!B:D, 2, FALSE)</f>
        <v>Ysbyty Athrofaol Cymru</v>
      </c>
      <c r="I123" s="3" t="str">
        <f>VLOOKUP('Programmes (ENG)'!I123, 'CWM &amp; Location'!B:D, 2, FALSE)</f>
        <v>Caerdydd</v>
      </c>
      <c r="J123" s="3" t="str">
        <f>IF('Master List'!K123="", VLOOKUP('Master List'!J123, 'CWM &amp; Location'!B:D, 2, FALSE), CONCATENATE(VLOOKUP('Master List'!J123, 'CWM &amp; Location'!B:D, 2, FALSE), " / ", VLOOKUP('Master List'!K123, 'CWM &amp; Location'!B:D, 2, FALSE)))</f>
        <v>Niwrolawdriniaeth</v>
      </c>
      <c r="K123" s="3" t="str">
        <f>IF('Programmes (ENG)'!K123="Supervisor to be confirmed", "Goruchwyliwr I'w Gadarnhau", 'Programmes (ENG)'!K123)</f>
        <v>Mr Jozsef Lang</v>
      </c>
      <c r="L123" s="3" t="str">
        <f>VLOOKUP('Programmes (ENG)'!L123, 'CWM &amp; Location'!B:D, 2, FALSE)</f>
        <v>Ysbyty Athrofaol Cymru (Ysbyty Athrofaol Llandochau ar alwad)</v>
      </c>
      <c r="M123" s="3" t="str">
        <f>VLOOKUP('Programmes (ENG)'!M123, 'CWM &amp; Location'!B:D, 2, FALSE)</f>
        <v>Caerdydd (Penarth)</v>
      </c>
      <c r="N123" s="3" t="str">
        <f>IF('Master List'!Q123="", VLOOKUP('Master List'!P123, 'CWM &amp; Location'!B:D, 2, FALSE), CONCATENATE(VLOOKUP('Master List'!P123, 'CWM &amp; Location'!B:D, 2, FALSE), " / ", VLOOKUP('Master List'!Q123, 'CWM &amp; Location'!B:D, 2, FALSE)))</f>
        <v>Meddygaeth Gyffredinol (Mewnol) / Meddygaeth Anadlol</v>
      </c>
      <c r="O123" s="3" t="str">
        <f>IF('Programmes (ENG)'!O123="Supervisor to be confirmed", "Goruchwyliwr I'w Gadarnhau", 'Programmes (ENG)'!O123)</f>
        <v>Dr Craig Dyer</v>
      </c>
      <c r="P123" s="3" t="str">
        <f>VLOOKUP('Programmes (ENG)'!P123, 'CWM &amp; Location'!B:D, 2, FALSE)</f>
        <v>Ysbyty Athrofaol Cymru</v>
      </c>
      <c r="Q123" s="3" t="str">
        <f>VLOOKUP('Programmes (ENG)'!Q123, 'CWM &amp; Location'!B:D, 2, FALSE)</f>
        <v>Caerdydd</v>
      </c>
      <c r="R123" s="3" t="str">
        <f>IF('Master List'!W123="", VLOOKUP('Master List'!V123, 'CWM &amp; Location'!B:D, 2, FALSE), CONCATENATE(VLOOKUP('Master List'!V123, 'CWM &amp; Location'!B:D, 2, FALSE), " / ", VLOOKUP('Master List'!W123, 'CWM &amp; Location'!B:D, 2, FALSE)))</f>
        <v>Meddygaeth Gyffredinol (Mewnol) / Meddygaeth Geriatreg</v>
      </c>
      <c r="S123" s="3" t="str">
        <f>IF('Programmes (ENG)'!S123="Supervisor to be confirmed", "Goruchwyliwr I'w Gadarnhau", 'Programmes (ENG)'!S123)</f>
        <v xml:space="preserve">Dr Govind Menon </v>
      </c>
      <c r="T123" s="5" t="str">
        <f>IF('Master List'!AA123="", "", VLOOKUP('Programmes (ENG)'!T123, 'CWM &amp; Location'!B:D, 2, FALSE))</f>
        <v/>
      </c>
      <c r="U123" s="5" t="str">
        <f>IF(T123="", "", VLOOKUP('Programmes (ENG)'!U123, 'CWM &amp; Location'!B:D, 2, FALSE))</f>
        <v/>
      </c>
      <c r="V123" s="5" t="str">
        <f>IF('Programmes (ENG)'!V123="", "", VLOOKUP('Programmes (ENG)'!V123, 'CWM &amp; Location'!B:D, 2, FALSE))</f>
        <v/>
      </c>
      <c r="W123" s="5" t="str">
        <f>IF('Programmes (ENG)'!W123="", "", IF('Programmes (ENG)'!W123="Supervisor to be confirmed", 'CWM &amp; Location'!$C$216, 'Programmes (ENG)'!W123))</f>
        <v/>
      </c>
      <c r="X123" s="5" t="str">
        <f>IF('Programmes (ENG)'!X123="Supervisor to be confirmed", "Goruchwyliwr I'w Gadarnhau", 'Programmes (ENG)'!X123)</f>
        <v>Dr Anna Darbhamulla</v>
      </c>
      <c r="Y123" s="3" t="str">
        <f>VLOOKUP('Programmes (ENG)'!Y123, 'CWM &amp; Location'!B:D, 2, FALSE)</f>
        <v>Ysbyty Athrofaol Cymru</v>
      </c>
      <c r="Z123" s="3" t="str">
        <f>VLOOKUP('Programmes (ENG)'!Z123, 'CWM &amp; Location'!B:D, 2, FALSE)</f>
        <v>Caerdydd</v>
      </c>
      <c r="AA123" s="3" t="str">
        <f>IF('Master List'!AK123="", VLOOKUP('Master List'!AJ123, 'CWM &amp; Location'!B:D, 2, FALSE), CONCATENATE(VLOOKUP('Master List'!AJ123, 'CWM &amp; Location'!B:D, 2, FALSE), " / ", VLOOKUP('Master List'!AK123, 'CWM &amp; Location'!B:D, 2, FALSE)))</f>
        <v>Obstetreg a Gynaecoleg</v>
      </c>
      <c r="AB123" s="3" t="str">
        <f>IF('Programmes (ENG)'!AB123="Supervisor to be confirmed", 'CWM &amp; Location'!$C$216, 'Programmes (ENG)'!AB123)</f>
        <v>Dr Anna Darbhamulla</v>
      </c>
      <c r="AC123" s="3" t="str">
        <f>VLOOKUP('Programmes (ENG)'!AC123, 'CWM &amp; Location'!B:D, 2, FALSE)</f>
        <v>Ysbyty Athrofaol Llandochau</v>
      </c>
      <c r="AD123" s="5" t="str">
        <f>VLOOKUP('Programmes (ENG)'!AD123, 'CWM &amp; Location'!B:D, 2, FALSE)</f>
        <v>Penarth</v>
      </c>
      <c r="AE123" s="3" t="str">
        <f>IF('Master List'!AQ123="", VLOOKUP('Master List'!AP123, 'CWM &amp; Location'!B:D, 2, FALSE), CONCATENATE(VLOOKUP('Master List'!AP123, 'CWM &amp; Location'!B:D, 2, FALSE), " / ", VLOOKUP('Master List'!AQ123, 'CWM &amp; Location'!B:D, 2, FALSE)))</f>
        <v>Trawma Llawdriniaeth Orthopedig</v>
      </c>
      <c r="AF123" s="3" t="str">
        <f>IF('Programmes (ENG)'!AF123="Supervisor to be confirmed", 'CWM &amp; Location'!$C$216, 'Programmes (ENG)'!AF123)</f>
        <v>Mr Stephen Jones</v>
      </c>
      <c r="AG123" s="3" t="str">
        <f>VLOOKUP('Programmes (ENG)'!AG123, 'CWM &amp; Location'!B:D, 2, FALSE)</f>
        <v>Ysbyty Athrofaol Cymru</v>
      </c>
      <c r="AH123" s="3" t="str">
        <f>VLOOKUP('Programmes (ENG)'!AH123, 'CWM &amp; Location'!B:D, 2, FALSE)</f>
        <v>Caerdydd</v>
      </c>
      <c r="AI123" s="3" t="str">
        <f>IF('Master List'!AW123="", VLOOKUP('Master List'!AV123, 'CWM &amp; Location'!B:D, 2, FALSE), CONCATENATE(VLOOKUP('Master List'!AV123, 'CWM &amp; Location'!B:D, 2, FALSE), " / ", VLOOKUP('Master List'!AW123, 'CWM &amp; Location'!B:D, 2, FALSE)))</f>
        <v>Meddygaeth Frys</v>
      </c>
      <c r="AJ123" s="3" t="str">
        <f>IF('Programmes (ENG)'!AJ123="Supervisor to be confirmed", 'CWM &amp; Location'!$C$216, 'Programmes (ENG)'!AJ123)</f>
        <v>Dr Munawar Al-Mudhaffar</v>
      </c>
      <c r="AK123" s="5" t="str">
        <f>IF('Programmes (ENG)'!AK123="","",VLOOKUP('Programmes (ENG)'!AK123,'CWM &amp; Location'!B:D,2,FALSE))</f>
        <v/>
      </c>
      <c r="AL123" s="5" t="str">
        <f>IF('Programmes (ENG)'!AL123="", "", VLOOKUP('Programmes (ENG)'!AL123, 'CWM &amp; Location'!B:D, 2, FALSE))</f>
        <v/>
      </c>
      <c r="AM123" s="5" t="str">
        <f>IF('Programmes (ENG)'!AM123="","",VLOOKUP('Programmes (ENG)'!AM123,'CWM &amp; Location'!B:D,2,FALSE))</f>
        <v/>
      </c>
      <c r="AN123" s="5" t="str">
        <f>IF('Programmes (ENG)'!AN123="Supervisor to be confirmed", 'CWM &amp; Location'!$C$216, 'Programmes (ENG)'!AN123)</f>
        <v/>
      </c>
    </row>
    <row r="124" spans="1:40" ht="33.75" customHeight="1" x14ac:dyDescent="0.25">
      <c r="A124" s="3" t="str">
        <f>'Master List'!A124</f>
        <v>FP</v>
      </c>
      <c r="B124" s="3" t="str">
        <f>'Master List'!D124</f>
        <v>FP/7A4/041c</v>
      </c>
      <c r="C124" s="3" t="str">
        <f>'Master List'!E124</f>
        <v>WAL/FP/041c</v>
      </c>
      <c r="D124" s="4">
        <f>'Programmes (ENG)'!D124</f>
        <v>1</v>
      </c>
      <c r="E124" s="9" t="str">
        <f>CONCATENATE("S1: ",J124,", ",N124,", ",R124,IF(V124="","",", "),IF(V124="","",V124),IF(V124="",""," ("),IF(V124="","",'Master List'!B124),IF(V124="","",")")," | S2: ",AA124,", ",AE124,", ",AI124,IF(AM124="","",", "),IF(AM124="","",AM124),IF(AM124="",""," ("),IF(AM124="","",'Master List'!C124),IF(AM124="","",")"))</f>
        <v>S1: Meddygaeth Gyffredinol (Mewnol) / Meddygaeth Geriatreg, Niwrolawdriniaeth, Meddygaeth Gyffredinol (Mewnol) / Meddygaeth Anadlol | S2: Meddygaeth Frys, Obstetreg a Gynaecoleg, Trawma Llawdriniaeth Orthopedig</v>
      </c>
      <c r="F124" s="5" t="str">
        <f>VLOOKUP('Programmes (ENG)'!F124, 'CWM &amp; Location'!B:D, 2, FALSE)</f>
        <v>Bwrdd Iechyd Prifysgol Caerdydd a'r Fro</v>
      </c>
      <c r="G124" s="5" t="str">
        <f>IF('Programmes (ENG)'!G124="Supervisor to be confirmed", "Goruchwyliwr I'w Gadarnhau", 'Programmes (ENG)'!G124)</f>
        <v xml:space="preserve">Dr Govind Menon </v>
      </c>
      <c r="H124" s="3" t="str">
        <f>VLOOKUP('Programmes (ENG)'!H124, 'CWM &amp; Location'!B:D, 2, FALSE)</f>
        <v>Ysbyty Athrofaol Cymru</v>
      </c>
      <c r="I124" s="3" t="str">
        <f>VLOOKUP('Programmes (ENG)'!I124, 'CWM &amp; Location'!B:D, 2, FALSE)</f>
        <v>Caerdydd</v>
      </c>
      <c r="J124" s="3" t="str">
        <f>IF('Master List'!K124="", VLOOKUP('Master List'!J124, 'CWM &amp; Location'!B:D, 2, FALSE), CONCATENATE(VLOOKUP('Master List'!J124, 'CWM &amp; Location'!B:D, 2, FALSE), " / ", VLOOKUP('Master List'!K124, 'CWM &amp; Location'!B:D, 2, FALSE)))</f>
        <v>Meddygaeth Gyffredinol (Mewnol) / Meddygaeth Geriatreg</v>
      </c>
      <c r="K124" s="3" t="str">
        <f>IF('Programmes (ENG)'!K124="Supervisor to be confirmed", "Goruchwyliwr I'w Gadarnhau", 'Programmes (ENG)'!K124)</f>
        <v xml:space="preserve">Dr Govind Menon </v>
      </c>
      <c r="L124" s="3" t="str">
        <f>VLOOKUP('Programmes (ENG)'!L124, 'CWM &amp; Location'!B:D, 2, FALSE)</f>
        <v>Ysbyty Athrofaol Cymru</v>
      </c>
      <c r="M124" s="3" t="str">
        <f>VLOOKUP('Programmes (ENG)'!M124, 'CWM &amp; Location'!B:D, 2, FALSE)</f>
        <v>Caerdydd</v>
      </c>
      <c r="N124" s="3" t="str">
        <f>IF('Master List'!Q124="", VLOOKUP('Master List'!P124, 'CWM &amp; Location'!B:D, 2, FALSE), CONCATENATE(VLOOKUP('Master List'!P124, 'CWM &amp; Location'!B:D, 2, FALSE), " / ", VLOOKUP('Master List'!Q124, 'CWM &amp; Location'!B:D, 2, FALSE)))</f>
        <v>Niwrolawdriniaeth</v>
      </c>
      <c r="O124" s="3" t="str">
        <f>IF('Programmes (ENG)'!O124="Supervisor to be confirmed", "Goruchwyliwr I'w Gadarnhau", 'Programmes (ENG)'!O124)</f>
        <v>Mr Jozsef Lang</v>
      </c>
      <c r="P124" s="3" t="str">
        <f>VLOOKUP('Programmes (ENG)'!P124, 'CWM &amp; Location'!B:D, 2, FALSE)</f>
        <v>Ysbyty Athrofaol Cymru (Ysbyty Athrofaol Llandochau ar alwad)</v>
      </c>
      <c r="Q124" s="3" t="str">
        <f>VLOOKUP('Programmes (ENG)'!Q124, 'CWM &amp; Location'!B:D, 2, FALSE)</f>
        <v>Caerdydd (Penarth)</v>
      </c>
      <c r="R124" s="3" t="str">
        <f>IF('Master List'!W124="", VLOOKUP('Master List'!V124, 'CWM &amp; Location'!B:D, 2, FALSE), CONCATENATE(VLOOKUP('Master List'!V124, 'CWM &amp; Location'!B:D, 2, FALSE), " / ", VLOOKUP('Master List'!W124, 'CWM &amp; Location'!B:D, 2, FALSE)))</f>
        <v>Meddygaeth Gyffredinol (Mewnol) / Meddygaeth Anadlol</v>
      </c>
      <c r="S124" s="3" t="str">
        <f>IF('Programmes (ENG)'!S124="Supervisor to be confirmed", "Goruchwyliwr I'w Gadarnhau", 'Programmes (ENG)'!S124)</f>
        <v>Dr Craig Dyer</v>
      </c>
      <c r="T124" s="5" t="str">
        <f>IF('Master List'!AA124="", "", VLOOKUP('Programmes (ENG)'!T124, 'CWM &amp; Location'!B:D, 2, FALSE))</f>
        <v/>
      </c>
      <c r="U124" s="5" t="str">
        <f>IF(T124="", "", VLOOKUP('Programmes (ENG)'!U124, 'CWM &amp; Location'!B:D, 2, FALSE))</f>
        <v/>
      </c>
      <c r="V124" s="5" t="str">
        <f>IF('Programmes (ENG)'!V124="", "", VLOOKUP('Programmes (ENG)'!V124, 'CWM &amp; Location'!B:D, 2, FALSE))</f>
        <v/>
      </c>
      <c r="W124" s="5" t="str">
        <f>IF('Programmes (ENG)'!W124="", "", IF('Programmes (ENG)'!W124="Supervisor to be confirmed", 'CWM &amp; Location'!$C$216, 'Programmes (ENG)'!W124))</f>
        <v/>
      </c>
      <c r="X124" s="5" t="str">
        <f>IF('Programmes (ENG)'!X124="Supervisor to be confirmed", "Goruchwyliwr I'w Gadarnhau", 'Programmes (ENG)'!X124)</f>
        <v>Dr Munawar Al-Mudhaffar</v>
      </c>
      <c r="Y124" s="3" t="str">
        <f>VLOOKUP('Programmes (ENG)'!Y124, 'CWM &amp; Location'!B:D, 2, FALSE)</f>
        <v>Ysbyty Athrofaol Cymru</v>
      </c>
      <c r="Z124" s="3" t="str">
        <f>VLOOKUP('Programmes (ENG)'!Z124, 'CWM &amp; Location'!B:D, 2, FALSE)</f>
        <v>Caerdydd</v>
      </c>
      <c r="AA124" s="3" t="str">
        <f>IF('Master List'!AK124="", VLOOKUP('Master List'!AJ124, 'CWM &amp; Location'!B:D, 2, FALSE), CONCATENATE(VLOOKUP('Master List'!AJ124, 'CWM &amp; Location'!B:D, 2, FALSE), " / ", VLOOKUP('Master List'!AK124, 'CWM &amp; Location'!B:D, 2, FALSE)))</f>
        <v>Meddygaeth Frys</v>
      </c>
      <c r="AB124" s="3" t="str">
        <f>IF('Programmes (ENG)'!AB124="Supervisor to be confirmed", 'CWM &amp; Location'!$C$216, 'Programmes (ENG)'!AB124)</f>
        <v>Dr Munawar Al-Mudhaffar</v>
      </c>
      <c r="AC124" s="3" t="str">
        <f>VLOOKUP('Programmes (ENG)'!AC124, 'CWM &amp; Location'!B:D, 2, FALSE)</f>
        <v>Ysbyty Athrofaol Cymru</v>
      </c>
      <c r="AD124" s="5" t="str">
        <f>VLOOKUP('Programmes (ENG)'!AD124, 'CWM &amp; Location'!B:D, 2, FALSE)</f>
        <v>Caerdydd</v>
      </c>
      <c r="AE124" s="3" t="str">
        <f>IF('Master List'!AQ124="", VLOOKUP('Master List'!AP124, 'CWM &amp; Location'!B:D, 2, FALSE), CONCATENATE(VLOOKUP('Master List'!AP124, 'CWM &amp; Location'!B:D, 2, FALSE), " / ", VLOOKUP('Master List'!AQ124, 'CWM &amp; Location'!B:D, 2, FALSE)))</f>
        <v>Obstetreg a Gynaecoleg</v>
      </c>
      <c r="AF124" s="3" t="str">
        <f>IF('Programmes (ENG)'!AF124="Supervisor to be confirmed", 'CWM &amp; Location'!$C$216, 'Programmes (ENG)'!AF124)</f>
        <v>Dr Anna Darbhamulla</v>
      </c>
      <c r="AG124" s="3" t="str">
        <f>VLOOKUP('Programmes (ENG)'!AG124, 'CWM &amp; Location'!B:D, 2, FALSE)</f>
        <v>Ysbyty Athrofaol Llandochau</v>
      </c>
      <c r="AH124" s="3" t="str">
        <f>VLOOKUP('Programmes (ENG)'!AH124, 'CWM &amp; Location'!B:D, 2, FALSE)</f>
        <v>Penarth</v>
      </c>
      <c r="AI124" s="3" t="str">
        <f>IF('Master List'!AW124="", VLOOKUP('Master List'!AV124, 'CWM &amp; Location'!B:D, 2, FALSE), CONCATENATE(VLOOKUP('Master List'!AV124, 'CWM &amp; Location'!B:D, 2, FALSE), " / ", VLOOKUP('Master List'!AW124, 'CWM &amp; Location'!B:D, 2, FALSE)))</f>
        <v>Trawma Llawdriniaeth Orthopedig</v>
      </c>
      <c r="AJ124" s="3" t="str">
        <f>IF('Programmes (ENG)'!AJ124="Supervisor to be confirmed", 'CWM &amp; Location'!$C$216, 'Programmes (ENG)'!AJ124)</f>
        <v>Mr Stephen Jones</v>
      </c>
      <c r="AK124" s="5" t="str">
        <f>IF('Programmes (ENG)'!AK124="","",VLOOKUP('Programmes (ENG)'!AK124,'CWM &amp; Location'!B:D,2,FALSE))</f>
        <v/>
      </c>
      <c r="AL124" s="5" t="str">
        <f>IF('Programmes (ENG)'!AL124="", "", VLOOKUP('Programmes (ENG)'!AL124, 'CWM &amp; Location'!B:D, 2, FALSE))</f>
        <v/>
      </c>
      <c r="AM124" s="5" t="str">
        <f>IF('Programmes (ENG)'!AM124="","",VLOOKUP('Programmes (ENG)'!AM124,'CWM &amp; Location'!B:D,2,FALSE))</f>
        <v/>
      </c>
      <c r="AN124" s="5" t="str">
        <f>IF('Programmes (ENG)'!AN124="Supervisor to be confirmed", 'CWM &amp; Location'!$C$216, 'Programmes (ENG)'!AN124)</f>
        <v/>
      </c>
    </row>
    <row r="125" spans="1:40" ht="33.75" customHeight="1" x14ac:dyDescent="0.25">
      <c r="A125" s="3" t="str">
        <f>'Master List'!A125</f>
        <v>SFP-Edu</v>
      </c>
      <c r="B125" s="3" t="str">
        <f>'Master List'!D125</f>
        <v>NFP/7A4/042a</v>
      </c>
      <c r="C125" s="3" t="str">
        <f>'Master List'!E125</f>
        <v>WAL/FP/042a</v>
      </c>
      <c r="D125" s="4">
        <f>'Programmes (ENG)'!D125</f>
        <v>1</v>
      </c>
      <c r="E125" s="9" t="str">
        <f>CONCATENATE("S1: ",J125,", ",N125,", ",R125,IF(V125="","",", "),IF(V125="","",V125),IF(V125="",""," ("),IF(V125="","",'Master List'!B125),IF(V125="","",")")," | S2: ",AA125,", ",AE125,", ",AI125,IF(AM125="","",", "),IF(AM125="","",AM125),IF(AM125="",""," ("),IF(AM125="","",'Master List'!C125),IF(AM125="","",")"))</f>
        <v>S1: Meddygaeth Gyffredinol (Mewnol) / Gastroenteroleg, Wroleg, Pediatreg | S2: Practis Cyffredinol, Llawdriniaeth Gyffredinol / Llawdriniaeth Fasgwlaidd, Obstetreg a Gynaecoleg, Addysgu Near Peer (SFP)</v>
      </c>
      <c r="F125" s="5" t="str">
        <f>VLOOKUP('Programmes (ENG)'!F125, 'CWM &amp; Location'!B:D, 2, FALSE)</f>
        <v>Bwrdd Iechyd Prifysgol Caerdydd a'r Fro</v>
      </c>
      <c r="G125" s="5" t="str">
        <f>IF('Programmes (ENG)'!G125="Supervisor to be confirmed", "Goruchwyliwr I'w Gadarnhau", 'Programmes (ENG)'!G125)</f>
        <v xml:space="preserve">Dr Clare Tibbatts </v>
      </c>
      <c r="H125" s="3" t="str">
        <f>VLOOKUP('Programmes (ENG)'!H125, 'CWM &amp; Location'!B:D, 2, FALSE)</f>
        <v>Ysbyty Athrofaol Llandochau</v>
      </c>
      <c r="I125" s="3" t="str">
        <f>VLOOKUP('Programmes (ENG)'!I125, 'CWM &amp; Location'!B:D, 2, FALSE)</f>
        <v>Penarth</v>
      </c>
      <c r="J125" s="3" t="str">
        <f>IF('Master List'!K125="", VLOOKUP('Master List'!J125, 'CWM &amp; Location'!B:D, 2, FALSE), CONCATENATE(VLOOKUP('Master List'!J125, 'CWM &amp; Location'!B:D, 2, FALSE), " / ", VLOOKUP('Master List'!K125, 'CWM &amp; Location'!B:D, 2, FALSE)))</f>
        <v>Meddygaeth Gyffredinol (Mewnol) / Gastroenteroleg</v>
      </c>
      <c r="K125" s="3" t="str">
        <f>IF('Programmes (ENG)'!K125="Supervisor to be confirmed", "Goruchwyliwr I'w Gadarnhau", 'Programmes (ENG)'!K125)</f>
        <v xml:space="preserve">Dr Clare Tibbatts </v>
      </c>
      <c r="L125" s="3" t="str">
        <f>VLOOKUP('Programmes (ENG)'!L125, 'CWM &amp; Location'!B:D, 2, FALSE)</f>
        <v>Ysbyty Athrofaol Cymru</v>
      </c>
      <c r="M125" s="3" t="str">
        <f>VLOOKUP('Programmes (ENG)'!M125, 'CWM &amp; Location'!B:D, 2, FALSE)</f>
        <v>Caerdydd</v>
      </c>
      <c r="N125" s="3" t="str">
        <f>IF('Master List'!Q125="", VLOOKUP('Master List'!P125, 'CWM &amp; Location'!B:D, 2, FALSE), CONCATENATE(VLOOKUP('Master List'!P125, 'CWM &amp; Location'!B:D, 2, FALSE), " / ", VLOOKUP('Master List'!Q125, 'CWM &amp; Location'!B:D, 2, FALSE)))</f>
        <v>Wroleg</v>
      </c>
      <c r="O125" s="3" t="str">
        <f>IF('Programmes (ENG)'!O125="Supervisor to be confirmed", "Goruchwyliwr I'w Gadarnhau", 'Programmes (ENG)'!O125)</f>
        <v xml:space="preserve">Mr Oleg Tatarov </v>
      </c>
      <c r="P125" s="3" t="str">
        <f>VLOOKUP('Programmes (ENG)'!P125, 'CWM &amp; Location'!B:D, 2, FALSE)</f>
        <v>Ysbyty Athrofaol Cymru</v>
      </c>
      <c r="Q125" s="3" t="str">
        <f>VLOOKUP('Programmes (ENG)'!Q125, 'CWM &amp; Location'!B:D, 2, FALSE)</f>
        <v>Caerdydd</v>
      </c>
      <c r="R125" s="3" t="str">
        <f>IF('Master List'!W125="", VLOOKUP('Master List'!V125, 'CWM &amp; Location'!B:D, 2, FALSE), CONCATENATE(VLOOKUP('Master List'!V125, 'CWM &amp; Location'!B:D, 2, FALSE), " / ", VLOOKUP('Master List'!W125, 'CWM &amp; Location'!B:D, 2, FALSE)))</f>
        <v>Pediatreg</v>
      </c>
      <c r="S125" s="3" t="str">
        <f>IF('Programmes (ENG)'!S125="Supervisor to be confirmed", "Goruchwyliwr I'w Gadarnhau", 'Programmes (ENG)'!S125)</f>
        <v>Dr Johann te Water Naude</v>
      </c>
      <c r="T125" s="5" t="str">
        <f>IF('Master List'!AA125="", "", VLOOKUP('Programmes (ENG)'!T125, 'CWM &amp; Location'!B:D, 2, FALSE))</f>
        <v/>
      </c>
      <c r="U125" s="5" t="str">
        <f>IF(T125="", "", VLOOKUP('Programmes (ENG)'!U125, 'CWM &amp; Location'!B:D, 2, FALSE))</f>
        <v/>
      </c>
      <c r="V125" s="5" t="str">
        <f>IF('Programmes (ENG)'!V125="", "", VLOOKUP('Programmes (ENG)'!V125, 'CWM &amp; Location'!B:D, 2, FALSE))</f>
        <v/>
      </c>
      <c r="W125" s="5" t="str">
        <f>IF('Programmes (ENG)'!W125="", "", IF('Programmes (ENG)'!W125="Supervisor to be confirmed", 'CWM &amp; Location'!$C$216, 'Programmes (ENG)'!W125))</f>
        <v/>
      </c>
      <c r="X125" s="5" t="str">
        <f>IF('Programmes (ENG)'!X125="Supervisor to be confirmed", "Goruchwyliwr I'w Gadarnhau", 'Programmes (ENG)'!X125)</f>
        <v>Dr Roger Morris</v>
      </c>
      <c r="Y125" s="3" t="str">
        <f>VLOOKUP('Programmes (ENG)'!Y125, 'CWM &amp; Location'!B:D, 2, FALSE)</f>
        <v>Llanedeyrn Health Centre</v>
      </c>
      <c r="Z125" s="3" t="str">
        <f>VLOOKUP('Programmes (ENG)'!Z125, 'CWM &amp; Location'!B:D, 2, FALSE)</f>
        <v>Caerdydd</v>
      </c>
      <c r="AA125" s="3" t="str">
        <f>IF('Master List'!AK125="", VLOOKUP('Master List'!AJ125, 'CWM &amp; Location'!B:D, 2, FALSE), CONCATENATE(VLOOKUP('Master List'!AJ125, 'CWM &amp; Location'!B:D, 2, FALSE), " / ", VLOOKUP('Master List'!AK125, 'CWM &amp; Location'!B:D, 2, FALSE)))</f>
        <v>Practis Cyffredinol</v>
      </c>
      <c r="AB125" s="3" t="str">
        <f>IF('Programmes (ENG)'!AB125="Supervisor to be confirmed", 'CWM &amp; Location'!$C$216, 'Programmes (ENG)'!AB125)</f>
        <v>Dr Roger Morris</v>
      </c>
      <c r="AC125" s="3" t="str">
        <f>VLOOKUP('Programmes (ENG)'!AC125, 'CWM &amp; Location'!B:D, 2, FALSE)</f>
        <v>Ysbyty Athrofaol Cymru</v>
      </c>
      <c r="AD125" s="5" t="str">
        <f>VLOOKUP('Programmes (ENG)'!AD125, 'CWM &amp; Location'!B:D, 2, FALSE)</f>
        <v>Caerdydd</v>
      </c>
      <c r="AE125" s="3" t="str">
        <f>IF('Master List'!AQ125="", VLOOKUP('Master List'!AP125, 'CWM &amp; Location'!B:D, 2, FALSE), CONCATENATE(VLOOKUP('Master List'!AP125, 'CWM &amp; Location'!B:D, 2, FALSE), " / ", VLOOKUP('Master List'!AQ125, 'CWM &amp; Location'!B:D, 2, FALSE)))</f>
        <v>Llawdriniaeth Gyffredinol / Llawdriniaeth Fasgwlaidd</v>
      </c>
      <c r="AF125" s="3" t="str">
        <f>IF('Programmes (ENG)'!AF125="Supervisor to be confirmed", 'CWM &amp; Location'!$C$216, 'Programmes (ENG)'!AF125)</f>
        <v>Miss Susan Hill</v>
      </c>
      <c r="AG125" s="3" t="str">
        <f>VLOOKUP('Programmes (ENG)'!AG125, 'CWM &amp; Location'!B:D, 2, FALSE)</f>
        <v>Ysbyty Athrofaol Cymru</v>
      </c>
      <c r="AH125" s="3" t="str">
        <f>VLOOKUP('Programmes (ENG)'!AH125, 'CWM &amp; Location'!B:D, 2, FALSE)</f>
        <v>Caerdydd</v>
      </c>
      <c r="AI125" s="3" t="str">
        <f>IF('Master List'!AW125="", VLOOKUP('Master List'!AV125, 'CWM &amp; Location'!B:D, 2, FALSE), CONCATENATE(VLOOKUP('Master List'!AV125, 'CWM &amp; Location'!B:D, 2, FALSE), " / ", VLOOKUP('Master List'!AW125, 'CWM &amp; Location'!B:D, 2, FALSE)))</f>
        <v>Obstetreg a Gynaecoleg</v>
      </c>
      <c r="AJ125" s="3" t="str">
        <f>IF('Programmes (ENG)'!AJ125="Supervisor to be confirmed", 'CWM &amp; Location'!$C$216, 'Programmes (ENG)'!AJ125)</f>
        <v>Dr Anju Sinha</v>
      </c>
      <c r="AK125" s="5" t="str">
        <f>IF('Programmes (ENG)'!AK125="","",VLOOKUP('Programmes (ENG)'!AK125,'CWM &amp; Location'!B:D,2,FALSE))</f>
        <v>Llanedeyrn Health Centre</v>
      </c>
      <c r="AL125" s="5" t="str">
        <f>IF('Programmes (ENG)'!AL125="", "", VLOOKUP('Programmes (ENG)'!AL125, 'CWM &amp; Location'!B:D, 2, FALSE))</f>
        <v>Caerdydd</v>
      </c>
      <c r="AM125" s="5" t="str">
        <f>IF('Programmes (ENG)'!AM125="","",VLOOKUP('Programmes (ENG)'!AM125,'CWM &amp; Location'!B:D,2,FALSE))</f>
        <v>Addysgu Near Peer</v>
      </c>
      <c r="AN125" s="5" t="str">
        <f>IF('Programmes (ENG)'!AN125="Supervisor to be confirmed", 'CWM &amp; Location'!$C$216, 'Programmes (ENG)'!AN125)</f>
        <v>Dr Roger Morris</v>
      </c>
    </row>
    <row r="126" spans="1:40" ht="33.75" customHeight="1" x14ac:dyDescent="0.25">
      <c r="A126" s="3" t="str">
        <f>'Master List'!A126</f>
        <v>SFP-Edu</v>
      </c>
      <c r="B126" s="3" t="str">
        <f>'Master List'!D126</f>
        <v>NFP/7A4/042b</v>
      </c>
      <c r="C126" s="3" t="str">
        <f>'Master List'!E126</f>
        <v>WAL/FP/042b</v>
      </c>
      <c r="D126" s="4">
        <f>'Programmes (ENG)'!D126</f>
        <v>1</v>
      </c>
      <c r="E126" s="9" t="str">
        <f>CONCATENATE("S1: ",J126,", ",N126,", ",R126,IF(V126="","",", "),IF(V126="","",V126),IF(V126="",""," ("),IF(V126="","",'Master List'!B126),IF(V126="","",")")," | S2: ",AA126,", ",AE126,", ",AI126,IF(AM126="","",", "),IF(AM126="","",AM126),IF(AM126="",""," ("),IF(AM126="","",'Master List'!C126),IF(AM126="","",")"))</f>
        <v>S1: Pediatreg, Meddygaeth Gyffredinol (Mewnol) / Gastroenteroleg, Wroleg | S2: Obstetreg a Gynaecoleg, Practis Cyffredinol, Llawdriniaeth Gyffredinol / Llawdriniaeth Fasgwlaidd, Addysgu Near Peer (SFP)</v>
      </c>
      <c r="F126" s="5" t="str">
        <f>VLOOKUP('Programmes (ENG)'!F126, 'CWM &amp; Location'!B:D, 2, FALSE)</f>
        <v>Bwrdd Iechyd Prifysgol Caerdydd a'r Fro</v>
      </c>
      <c r="G126" s="5" t="str">
        <f>IF('Programmes (ENG)'!G126="Supervisor to be confirmed", "Goruchwyliwr I'w Gadarnhau", 'Programmes (ENG)'!G126)</f>
        <v>Dr Johann te Water Naude</v>
      </c>
      <c r="H126" s="3" t="str">
        <f>VLOOKUP('Programmes (ENG)'!H126, 'CWM &amp; Location'!B:D, 2, FALSE)</f>
        <v>Ysbyty Athrofaol Cymru</v>
      </c>
      <c r="I126" s="3" t="str">
        <f>VLOOKUP('Programmes (ENG)'!I126, 'CWM &amp; Location'!B:D, 2, FALSE)</f>
        <v>Caerdydd</v>
      </c>
      <c r="J126" s="3" t="str">
        <f>IF('Master List'!K126="", VLOOKUP('Master List'!J126, 'CWM &amp; Location'!B:D, 2, FALSE), CONCATENATE(VLOOKUP('Master List'!J126, 'CWM &amp; Location'!B:D, 2, FALSE), " / ", VLOOKUP('Master List'!K126, 'CWM &amp; Location'!B:D, 2, FALSE)))</f>
        <v>Pediatreg</v>
      </c>
      <c r="K126" s="3" t="str">
        <f>IF('Programmes (ENG)'!K126="Supervisor to be confirmed", "Goruchwyliwr I'w Gadarnhau", 'Programmes (ENG)'!K126)</f>
        <v>Dr Johann te Water Naude</v>
      </c>
      <c r="L126" s="3" t="str">
        <f>VLOOKUP('Programmes (ENG)'!L126, 'CWM &amp; Location'!B:D, 2, FALSE)</f>
        <v>Ysbyty Athrofaol Llandochau</v>
      </c>
      <c r="M126" s="3" t="str">
        <f>VLOOKUP('Programmes (ENG)'!M126, 'CWM &amp; Location'!B:D, 2, FALSE)</f>
        <v>Penarth</v>
      </c>
      <c r="N126" s="3" t="str">
        <f>IF('Master List'!Q126="", VLOOKUP('Master List'!P126, 'CWM &amp; Location'!B:D, 2, FALSE), CONCATENATE(VLOOKUP('Master List'!P126, 'CWM &amp; Location'!B:D, 2, FALSE), " / ", VLOOKUP('Master List'!Q126, 'CWM &amp; Location'!B:D, 2, FALSE)))</f>
        <v>Meddygaeth Gyffredinol (Mewnol) / Gastroenteroleg</v>
      </c>
      <c r="O126" s="3" t="str">
        <f>IF('Programmes (ENG)'!O126="Supervisor to be confirmed", "Goruchwyliwr I'w Gadarnhau", 'Programmes (ENG)'!O126)</f>
        <v xml:space="preserve">Dr Clare Tibbatts </v>
      </c>
      <c r="P126" s="3" t="str">
        <f>VLOOKUP('Programmes (ENG)'!P126, 'CWM &amp; Location'!B:D, 2, FALSE)</f>
        <v>Ysbyty Athrofaol Cymru</v>
      </c>
      <c r="Q126" s="3" t="str">
        <f>VLOOKUP('Programmes (ENG)'!Q126, 'CWM &amp; Location'!B:D, 2, FALSE)</f>
        <v>Caerdydd</v>
      </c>
      <c r="R126" s="3" t="str">
        <f>IF('Master List'!W126="", VLOOKUP('Master List'!V126, 'CWM &amp; Location'!B:D, 2, FALSE), CONCATENATE(VLOOKUP('Master List'!V126, 'CWM &amp; Location'!B:D, 2, FALSE), " / ", VLOOKUP('Master List'!W126, 'CWM &amp; Location'!B:D, 2, FALSE)))</f>
        <v>Wroleg</v>
      </c>
      <c r="S126" s="3" t="str">
        <f>IF('Programmes (ENG)'!S126="Supervisor to be confirmed", "Goruchwyliwr I'w Gadarnhau", 'Programmes (ENG)'!S126)</f>
        <v xml:space="preserve">Mr Oleg Tatarov </v>
      </c>
      <c r="T126" s="5" t="str">
        <f>IF('Master List'!AA126="", "", VLOOKUP('Programmes (ENG)'!T126, 'CWM &amp; Location'!B:D, 2, FALSE))</f>
        <v/>
      </c>
      <c r="U126" s="5" t="str">
        <f>IF(T126="", "", VLOOKUP('Programmes (ENG)'!U126, 'CWM &amp; Location'!B:D, 2, FALSE))</f>
        <v/>
      </c>
      <c r="V126" s="5" t="str">
        <f>IF('Programmes (ENG)'!V126="", "", VLOOKUP('Programmes (ENG)'!V126, 'CWM &amp; Location'!B:D, 2, FALSE))</f>
        <v/>
      </c>
      <c r="W126" s="5" t="str">
        <f>IF('Programmes (ENG)'!W126="", "", IF('Programmes (ENG)'!W126="Supervisor to be confirmed", 'CWM &amp; Location'!$C$216, 'Programmes (ENG)'!W126))</f>
        <v/>
      </c>
      <c r="X126" s="5" t="str">
        <f>IF('Programmes (ENG)'!X126="Supervisor to be confirmed", "Goruchwyliwr I'w Gadarnhau", 'Programmes (ENG)'!X126)</f>
        <v>Dr Anju Sinha</v>
      </c>
      <c r="Y126" s="3" t="str">
        <f>VLOOKUP('Programmes (ENG)'!Y126, 'CWM &amp; Location'!B:D, 2, FALSE)</f>
        <v>Ysbyty Athrofaol Cymru</v>
      </c>
      <c r="Z126" s="3" t="str">
        <f>VLOOKUP('Programmes (ENG)'!Z126, 'CWM &amp; Location'!B:D, 2, FALSE)</f>
        <v>Caerdydd</v>
      </c>
      <c r="AA126" s="3" t="str">
        <f>IF('Master List'!AK126="", VLOOKUP('Master List'!AJ126, 'CWM &amp; Location'!B:D, 2, FALSE), CONCATENATE(VLOOKUP('Master List'!AJ126, 'CWM &amp; Location'!B:D, 2, FALSE), " / ", VLOOKUP('Master List'!AK126, 'CWM &amp; Location'!B:D, 2, FALSE)))</f>
        <v>Obstetreg a Gynaecoleg</v>
      </c>
      <c r="AB126" s="3" t="str">
        <f>IF('Programmes (ENG)'!AB126="Supervisor to be confirmed", 'CWM &amp; Location'!$C$216, 'Programmes (ENG)'!AB126)</f>
        <v>Dr Anju Sinha</v>
      </c>
      <c r="AC126" s="3" t="str">
        <f>VLOOKUP('Programmes (ENG)'!AC126, 'CWM &amp; Location'!B:D, 2, FALSE)</f>
        <v>Llanedeyrn Health Centre</v>
      </c>
      <c r="AD126" s="5" t="str">
        <f>VLOOKUP('Programmes (ENG)'!AD126, 'CWM &amp; Location'!B:D, 2, FALSE)</f>
        <v>Caerdydd</v>
      </c>
      <c r="AE126" s="3" t="str">
        <f>IF('Master List'!AQ126="", VLOOKUP('Master List'!AP126, 'CWM &amp; Location'!B:D, 2, FALSE), CONCATENATE(VLOOKUP('Master List'!AP126, 'CWM &amp; Location'!B:D, 2, FALSE), " / ", VLOOKUP('Master List'!AQ126, 'CWM &amp; Location'!B:D, 2, FALSE)))</f>
        <v>Practis Cyffredinol</v>
      </c>
      <c r="AF126" s="3" t="str">
        <f>IF('Programmes (ENG)'!AF126="Supervisor to be confirmed", 'CWM &amp; Location'!$C$216, 'Programmes (ENG)'!AF126)</f>
        <v>Dr Roger Morris</v>
      </c>
      <c r="AG126" s="3" t="str">
        <f>VLOOKUP('Programmes (ENG)'!AG126, 'CWM &amp; Location'!B:D, 2, FALSE)</f>
        <v>Ysbyty Athrofaol Cymru</v>
      </c>
      <c r="AH126" s="3" t="str">
        <f>VLOOKUP('Programmes (ENG)'!AH126, 'CWM &amp; Location'!B:D, 2, FALSE)</f>
        <v>Caerdydd</v>
      </c>
      <c r="AI126" s="3" t="str">
        <f>IF('Master List'!AW126="", VLOOKUP('Master List'!AV126, 'CWM &amp; Location'!B:D, 2, FALSE), CONCATENATE(VLOOKUP('Master List'!AV126, 'CWM &amp; Location'!B:D, 2, FALSE), " / ", VLOOKUP('Master List'!AW126, 'CWM &amp; Location'!B:D, 2, FALSE)))</f>
        <v>Llawdriniaeth Gyffredinol / Llawdriniaeth Fasgwlaidd</v>
      </c>
      <c r="AJ126" s="3" t="str">
        <f>IF('Programmes (ENG)'!AJ126="Supervisor to be confirmed", 'CWM &amp; Location'!$C$216, 'Programmes (ENG)'!AJ126)</f>
        <v>Miss Susan Hill</v>
      </c>
      <c r="AK126" s="5" t="str">
        <f>IF('Programmes (ENG)'!AK126="","",VLOOKUP('Programmes (ENG)'!AK126,'CWM &amp; Location'!B:D,2,FALSE))</f>
        <v>Llanedeyrn Health Centre</v>
      </c>
      <c r="AL126" s="5" t="str">
        <f>IF('Programmes (ENG)'!AL126="", "", VLOOKUP('Programmes (ENG)'!AL126, 'CWM &amp; Location'!B:D, 2, FALSE))</f>
        <v>Caerdydd</v>
      </c>
      <c r="AM126" s="5" t="str">
        <f>IF('Programmes (ENG)'!AM126="","",VLOOKUP('Programmes (ENG)'!AM126,'CWM &amp; Location'!B:D,2,FALSE))</f>
        <v>Addysgu Near Peer</v>
      </c>
      <c r="AN126" s="5" t="str">
        <f>IF('Programmes (ENG)'!AN126="Supervisor to be confirmed", 'CWM &amp; Location'!$C$216, 'Programmes (ENG)'!AN126)</f>
        <v>Dr Roger Morris</v>
      </c>
    </row>
    <row r="127" spans="1:40" ht="33.75" customHeight="1" x14ac:dyDescent="0.25">
      <c r="A127" s="3" t="str">
        <f>'Master List'!A127</f>
        <v>SFP-Edu</v>
      </c>
      <c r="B127" s="3" t="str">
        <f>'Master List'!D127</f>
        <v>NFP/7A4/042c</v>
      </c>
      <c r="C127" s="3" t="str">
        <f>'Master List'!E127</f>
        <v>WAL/FP/042c</v>
      </c>
      <c r="D127" s="4">
        <f>'Programmes (ENG)'!D127</f>
        <v>1</v>
      </c>
      <c r="E127" s="9" t="str">
        <f>CONCATENATE("S1: ",J127,", ",N127,", ",R127,IF(V127="","",", "),IF(V127="","",V127),IF(V127="",""," ("),IF(V127="","",'Master List'!B127),IF(V127="","",")")," | S2: ",AA127,", ",AE127,", ",AI127,IF(AM127="","",", "),IF(AM127="","",AM127),IF(AM127="",""," ("),IF(AM127="","",'Master List'!C127),IF(AM127="","",")"))</f>
        <v>S1: Wroleg, Pediatreg, Meddygaeth Gyffredinol (Mewnol) / Gastroenteroleg | S2: Llawdriniaeth Gyffredinol / Llawdriniaeth Fasgwlaidd, Obstetreg a Gynaecoleg, Practis Cyffredinol, Addysgu Near Peer (SFP)</v>
      </c>
      <c r="F127" s="5" t="str">
        <f>VLOOKUP('Programmes (ENG)'!F127, 'CWM &amp; Location'!B:D, 2, FALSE)</f>
        <v>Bwrdd Iechyd Prifysgol Caerdydd a'r Fro</v>
      </c>
      <c r="G127" s="5" t="str">
        <f>IF('Programmes (ENG)'!G127="Supervisor to be confirmed", "Goruchwyliwr I'w Gadarnhau", 'Programmes (ENG)'!G127)</f>
        <v xml:space="preserve">Mr Oleg Tatarov </v>
      </c>
      <c r="H127" s="3" t="str">
        <f>VLOOKUP('Programmes (ENG)'!H127, 'CWM &amp; Location'!B:D, 2, FALSE)</f>
        <v>Ysbyty Athrofaol Cymru</v>
      </c>
      <c r="I127" s="3" t="str">
        <f>VLOOKUP('Programmes (ENG)'!I127, 'CWM &amp; Location'!B:D, 2, FALSE)</f>
        <v>Caerdydd</v>
      </c>
      <c r="J127" s="3" t="str">
        <f>IF('Master List'!K127="", VLOOKUP('Master List'!J127, 'CWM &amp; Location'!B:D, 2, FALSE), CONCATENATE(VLOOKUP('Master List'!J127, 'CWM &amp; Location'!B:D, 2, FALSE), " / ", VLOOKUP('Master List'!K127, 'CWM &amp; Location'!B:D, 2, FALSE)))</f>
        <v>Wroleg</v>
      </c>
      <c r="K127" s="3" t="str">
        <f>IF('Programmes (ENG)'!K127="Supervisor to be confirmed", "Goruchwyliwr I'w Gadarnhau", 'Programmes (ENG)'!K127)</f>
        <v xml:space="preserve">Mr Oleg Tatarov </v>
      </c>
      <c r="L127" s="3" t="str">
        <f>VLOOKUP('Programmes (ENG)'!L127, 'CWM &amp; Location'!B:D, 2, FALSE)</f>
        <v>Ysbyty Athrofaol Cymru</v>
      </c>
      <c r="M127" s="3" t="str">
        <f>VLOOKUP('Programmes (ENG)'!M127, 'CWM &amp; Location'!B:D, 2, FALSE)</f>
        <v>Caerdydd</v>
      </c>
      <c r="N127" s="3" t="str">
        <f>IF('Master List'!Q127="", VLOOKUP('Master List'!P127, 'CWM &amp; Location'!B:D, 2, FALSE), CONCATENATE(VLOOKUP('Master List'!P127, 'CWM &amp; Location'!B:D, 2, FALSE), " / ", VLOOKUP('Master List'!Q127, 'CWM &amp; Location'!B:D, 2, FALSE)))</f>
        <v>Pediatreg</v>
      </c>
      <c r="O127" s="3" t="str">
        <f>IF('Programmes (ENG)'!O127="Supervisor to be confirmed", "Goruchwyliwr I'w Gadarnhau", 'Programmes (ENG)'!O127)</f>
        <v>Dr Johann te Water Naude</v>
      </c>
      <c r="P127" s="3" t="str">
        <f>VLOOKUP('Programmes (ENG)'!P127, 'CWM &amp; Location'!B:D, 2, FALSE)</f>
        <v>Ysbyty Athrofaol Llandochau</v>
      </c>
      <c r="Q127" s="3" t="str">
        <f>VLOOKUP('Programmes (ENG)'!Q127, 'CWM &amp; Location'!B:D, 2, FALSE)</f>
        <v>Penarth</v>
      </c>
      <c r="R127" s="3" t="str">
        <f>IF('Master List'!W127="", VLOOKUP('Master List'!V127, 'CWM &amp; Location'!B:D, 2, FALSE), CONCATENATE(VLOOKUP('Master List'!V127, 'CWM &amp; Location'!B:D, 2, FALSE), " / ", VLOOKUP('Master List'!W127, 'CWM &amp; Location'!B:D, 2, FALSE)))</f>
        <v>Meddygaeth Gyffredinol (Mewnol) / Gastroenteroleg</v>
      </c>
      <c r="S127" s="3" t="str">
        <f>IF('Programmes (ENG)'!S127="Supervisor to be confirmed", "Goruchwyliwr I'w Gadarnhau", 'Programmes (ENG)'!S127)</f>
        <v xml:space="preserve">Dr Clare Tibbatts </v>
      </c>
      <c r="T127" s="5" t="str">
        <f>IF('Master List'!AA127="", "", VLOOKUP('Programmes (ENG)'!T127, 'CWM &amp; Location'!B:D, 2, FALSE))</f>
        <v/>
      </c>
      <c r="U127" s="5" t="str">
        <f>IF(T127="", "", VLOOKUP('Programmes (ENG)'!U127, 'CWM &amp; Location'!B:D, 2, FALSE))</f>
        <v/>
      </c>
      <c r="V127" s="5" t="str">
        <f>IF('Programmes (ENG)'!V127="", "", VLOOKUP('Programmes (ENG)'!V127, 'CWM &amp; Location'!B:D, 2, FALSE))</f>
        <v/>
      </c>
      <c r="W127" s="5" t="str">
        <f>IF('Programmes (ENG)'!W127="", "", IF('Programmes (ENG)'!W127="Supervisor to be confirmed", 'CWM &amp; Location'!$C$216, 'Programmes (ENG)'!W127))</f>
        <v/>
      </c>
      <c r="X127" s="5" t="str">
        <f>IF('Programmes (ENG)'!X127="Supervisor to be confirmed", "Goruchwyliwr I'w Gadarnhau", 'Programmes (ENG)'!X127)</f>
        <v>Miss Susan Hill</v>
      </c>
      <c r="Y127" s="3" t="str">
        <f>VLOOKUP('Programmes (ENG)'!Y127, 'CWM &amp; Location'!B:D, 2, FALSE)</f>
        <v>Ysbyty Athrofaol Cymru</v>
      </c>
      <c r="Z127" s="3" t="str">
        <f>VLOOKUP('Programmes (ENG)'!Z127, 'CWM &amp; Location'!B:D, 2, FALSE)</f>
        <v>Caerdydd</v>
      </c>
      <c r="AA127" s="3" t="str">
        <f>IF('Master List'!AK127="", VLOOKUP('Master List'!AJ127, 'CWM &amp; Location'!B:D, 2, FALSE), CONCATENATE(VLOOKUP('Master List'!AJ127, 'CWM &amp; Location'!B:D, 2, FALSE), " / ", VLOOKUP('Master List'!AK127, 'CWM &amp; Location'!B:D, 2, FALSE)))</f>
        <v>Llawdriniaeth Gyffredinol / Llawdriniaeth Fasgwlaidd</v>
      </c>
      <c r="AB127" s="3" t="str">
        <f>IF('Programmes (ENG)'!AB127="Supervisor to be confirmed", 'CWM &amp; Location'!$C$216, 'Programmes (ENG)'!AB127)</f>
        <v>Miss Susan Hill</v>
      </c>
      <c r="AC127" s="3" t="str">
        <f>VLOOKUP('Programmes (ENG)'!AC127, 'CWM &amp; Location'!B:D, 2, FALSE)</f>
        <v>Ysbyty Athrofaol Cymru</v>
      </c>
      <c r="AD127" s="5" t="str">
        <f>VLOOKUP('Programmes (ENG)'!AD127, 'CWM &amp; Location'!B:D, 2, FALSE)</f>
        <v>Caerdydd</v>
      </c>
      <c r="AE127" s="3" t="str">
        <f>IF('Master List'!AQ127="", VLOOKUP('Master List'!AP127, 'CWM &amp; Location'!B:D, 2, FALSE), CONCATENATE(VLOOKUP('Master List'!AP127, 'CWM &amp; Location'!B:D, 2, FALSE), " / ", VLOOKUP('Master List'!AQ127, 'CWM &amp; Location'!B:D, 2, FALSE)))</f>
        <v>Obstetreg a Gynaecoleg</v>
      </c>
      <c r="AF127" s="3" t="str">
        <f>IF('Programmes (ENG)'!AF127="Supervisor to be confirmed", 'CWM &amp; Location'!$C$216, 'Programmes (ENG)'!AF127)</f>
        <v>Dr Anju Sinha</v>
      </c>
      <c r="AG127" s="3" t="str">
        <f>VLOOKUP('Programmes (ENG)'!AG127, 'CWM &amp; Location'!B:D, 2, FALSE)</f>
        <v>Llanedeyrn Health Centre</v>
      </c>
      <c r="AH127" s="3" t="str">
        <f>VLOOKUP('Programmes (ENG)'!AH127, 'CWM &amp; Location'!B:D, 2, FALSE)</f>
        <v>Caerdydd</v>
      </c>
      <c r="AI127" s="3" t="str">
        <f>IF('Master List'!AW127="", VLOOKUP('Master List'!AV127, 'CWM &amp; Location'!B:D, 2, FALSE), CONCATENATE(VLOOKUP('Master List'!AV127, 'CWM &amp; Location'!B:D, 2, FALSE), " / ", VLOOKUP('Master List'!AW127, 'CWM &amp; Location'!B:D, 2, FALSE)))</f>
        <v>Practis Cyffredinol</v>
      </c>
      <c r="AJ127" s="3" t="str">
        <f>IF('Programmes (ENG)'!AJ127="Supervisor to be confirmed", 'CWM &amp; Location'!$C$216, 'Programmes (ENG)'!AJ127)</f>
        <v>Dr Roger Morris</v>
      </c>
      <c r="AK127" s="5" t="str">
        <f>IF('Programmes (ENG)'!AK127="","",VLOOKUP('Programmes (ENG)'!AK127,'CWM &amp; Location'!B:D,2,FALSE))</f>
        <v>Llanedeyrn Health Centre</v>
      </c>
      <c r="AL127" s="5" t="str">
        <f>IF('Programmes (ENG)'!AL127="", "", VLOOKUP('Programmes (ENG)'!AL127, 'CWM &amp; Location'!B:D, 2, FALSE))</f>
        <v>Caerdydd</v>
      </c>
      <c r="AM127" s="5" t="str">
        <f>IF('Programmes (ENG)'!AM127="","",VLOOKUP('Programmes (ENG)'!AM127,'CWM &amp; Location'!B:D,2,FALSE))</f>
        <v>Addysgu Near Peer</v>
      </c>
      <c r="AN127" s="5" t="str">
        <f>IF('Programmes (ENG)'!AN127="Supervisor to be confirmed", 'CWM &amp; Location'!$C$216, 'Programmes (ENG)'!AN127)</f>
        <v>Dr Roger Morris</v>
      </c>
    </row>
    <row r="128" spans="1:40" ht="33.75" customHeight="1" x14ac:dyDescent="0.25">
      <c r="A128" s="3" t="str">
        <f>'Master List'!A128</f>
        <v>FP</v>
      </c>
      <c r="B128" s="3" t="str">
        <f>'Master List'!D128</f>
        <v>FP/7A4/043a</v>
      </c>
      <c r="C128" s="3" t="str">
        <f>'Master List'!E128</f>
        <v>WAL/FP/043a</v>
      </c>
      <c r="D128" s="4">
        <f>'Programmes (ENG)'!D128</f>
        <v>1</v>
      </c>
      <c r="E128" s="9" t="str">
        <f>CONCATENATE("S1: ",J128,", ",N128,", ",R128,IF(V128="","",", "),IF(V128="","",V128),IF(V128="",""," ("),IF(V128="","",'Master List'!B128),IF(V128="","",")")," | S2: ",AA128,", ",AE128,", ",AI128,IF(AM128="","",", "),IF(AM128="","",AM128),IF(AM128="",""," ("),IF(AM128="","",'Master List'!C128),IF(AM128="","",")"))</f>
        <v>S1: Meddygaeth Gyffredinol (Mewnol) / Clefydau Heintus, Llawdriniaeth Gyffredinol / Llawdriniaeth Gastroberfeddol Usaf, Clust, Trwyn a Gwddf | S2: Llawdriniaeth Gyffredinol / Llawdriniaeth Fasgwlaidd, Arbenigedd I'w Gadarnhau, Meddygaeth Fewnol Acíwt</v>
      </c>
      <c r="F128" s="5" t="str">
        <f>VLOOKUP('Programmes (ENG)'!F128, 'CWM &amp; Location'!B:D, 2, FALSE)</f>
        <v>Bwrdd Iechyd Prifysgol Caerdydd a'r Fro</v>
      </c>
      <c r="G128" s="5" t="str">
        <f>IF('Programmes (ENG)'!G128="Supervisor to be confirmed", "Goruchwyliwr I'w Gadarnhau", 'Programmes (ENG)'!G128)</f>
        <v>Dr Andrew Freedman</v>
      </c>
      <c r="H128" s="3" t="str">
        <f>VLOOKUP('Programmes (ENG)'!H128, 'CWM &amp; Location'!B:D, 2, FALSE)</f>
        <v>Ysbyty Athrofaol Cymru</v>
      </c>
      <c r="I128" s="3" t="str">
        <f>VLOOKUP('Programmes (ENG)'!I128, 'CWM &amp; Location'!B:D, 2, FALSE)</f>
        <v>Caerdydd</v>
      </c>
      <c r="J128" s="3" t="str">
        <f>IF('Master List'!K128="", VLOOKUP('Master List'!J128, 'CWM &amp; Location'!B:D, 2, FALSE), CONCATENATE(VLOOKUP('Master List'!J128, 'CWM &amp; Location'!B:D, 2, FALSE), " / ", VLOOKUP('Master List'!K128, 'CWM &amp; Location'!B:D, 2, FALSE)))</f>
        <v>Meddygaeth Gyffredinol (Mewnol) / Clefydau Heintus</v>
      </c>
      <c r="K128" s="3" t="str">
        <f>IF('Programmes (ENG)'!K128="Supervisor to be confirmed", "Goruchwyliwr I'w Gadarnhau", 'Programmes (ENG)'!K128)</f>
        <v>Dr Andrew Freedman</v>
      </c>
      <c r="L128" s="3" t="str">
        <f>VLOOKUP('Programmes (ENG)'!L128, 'CWM &amp; Location'!B:D, 2, FALSE)</f>
        <v>Ysbyty Athrofaol Cymru</v>
      </c>
      <c r="M128" s="3" t="str">
        <f>VLOOKUP('Programmes (ENG)'!M128, 'CWM &amp; Location'!B:D, 2, FALSE)</f>
        <v>Caerdydd</v>
      </c>
      <c r="N128" s="3" t="str">
        <f>IF('Master List'!Q128="", VLOOKUP('Master List'!P128, 'CWM &amp; Location'!B:D, 2, FALSE), CONCATENATE(VLOOKUP('Master List'!P128, 'CWM &amp; Location'!B:D, 2, FALSE), " / ", VLOOKUP('Master List'!Q128, 'CWM &amp; Location'!B:D, 2, FALSE)))</f>
        <v>Llawdriniaeth Gyffredinol / Llawdriniaeth Gastroberfeddol Usaf</v>
      </c>
      <c r="O128" s="3" t="str">
        <f>IF('Programmes (ENG)'!O128="Supervisor to be confirmed", "Goruchwyliwr I'w Gadarnhau", 'Programmes (ENG)'!O128)</f>
        <v>Mr Antonio Faliaki</v>
      </c>
      <c r="P128" s="3" t="str">
        <f>VLOOKUP('Programmes (ENG)'!P128, 'CWM &amp; Location'!B:D, 2, FALSE)</f>
        <v>Ysbyty Athrofaol Cymru</v>
      </c>
      <c r="Q128" s="3" t="str">
        <f>VLOOKUP('Programmes (ENG)'!Q128, 'CWM &amp; Location'!B:D, 2, FALSE)</f>
        <v>Caerdydd</v>
      </c>
      <c r="R128" s="3" t="str">
        <f>IF('Master List'!W128="", VLOOKUP('Master List'!V128, 'CWM &amp; Location'!B:D, 2, FALSE), CONCATENATE(VLOOKUP('Master List'!V128, 'CWM &amp; Location'!B:D, 2, FALSE), " / ", VLOOKUP('Master List'!W128, 'CWM &amp; Location'!B:D, 2, FALSE)))</f>
        <v>Clust, Trwyn a Gwddf</v>
      </c>
      <c r="S128" s="3" t="str">
        <f>IF('Programmes (ENG)'!S128="Supervisor to be confirmed", "Goruchwyliwr I'w Gadarnhau", 'Programmes (ENG)'!S128)</f>
        <v xml:space="preserve">Mr Graham Roblin </v>
      </c>
      <c r="T128" s="5" t="str">
        <f>IF('Master List'!AA128="", "", VLOOKUP('Programmes (ENG)'!T128, 'CWM &amp; Location'!B:D, 2, FALSE))</f>
        <v/>
      </c>
      <c r="U128" s="5" t="str">
        <f>IF(T128="", "", VLOOKUP('Programmes (ENG)'!U128, 'CWM &amp; Location'!B:D, 2, FALSE))</f>
        <v/>
      </c>
      <c r="V128" s="5" t="str">
        <f>IF('Programmes (ENG)'!V128="", "", VLOOKUP('Programmes (ENG)'!V128, 'CWM &amp; Location'!B:D, 2, FALSE))</f>
        <v/>
      </c>
      <c r="W128" s="5" t="str">
        <f>IF('Programmes (ENG)'!W128="", "", IF('Programmes (ENG)'!W128="Supervisor to be confirmed", 'CWM &amp; Location'!$C$216, 'Programmes (ENG)'!W128))</f>
        <v/>
      </c>
      <c r="X128" s="5" t="str">
        <f>IF('Programmes (ENG)'!X128="Supervisor to be confirmed", "Goruchwyliwr I'w Gadarnhau", 'Programmes (ENG)'!X128)</f>
        <v>Mr Huw Davies</v>
      </c>
      <c r="Y128" s="3" t="str">
        <f>VLOOKUP('Programmes (ENG)'!Y128, 'CWM &amp; Location'!B:D, 2, FALSE)</f>
        <v>Ysbyty Athrofaol Llandochau</v>
      </c>
      <c r="Z128" s="3" t="str">
        <f>VLOOKUP('Programmes (ENG)'!Z128, 'CWM &amp; Location'!B:D, 2, FALSE)</f>
        <v>Penarth</v>
      </c>
      <c r="AA128" s="3" t="str">
        <f>IF('Master List'!AK128="", VLOOKUP('Master List'!AJ128, 'CWM &amp; Location'!B:D, 2, FALSE), CONCATENATE(VLOOKUP('Master List'!AJ128, 'CWM &amp; Location'!B:D, 2, FALSE), " / ", VLOOKUP('Master List'!AK128, 'CWM &amp; Location'!B:D, 2, FALSE)))</f>
        <v>Llawdriniaeth Gyffredinol / Llawdriniaeth Fasgwlaidd</v>
      </c>
      <c r="AB128" s="3" t="str">
        <f>IF('Programmes (ENG)'!AB128="Supervisor to be confirmed", 'CWM &amp; Location'!$C$216, 'Programmes (ENG)'!AB128)</f>
        <v>Mr Huw Davies</v>
      </c>
      <c r="AC128" s="3" t="str">
        <f>VLOOKUP('Programmes (ENG)'!AC128, 'CWM &amp; Location'!B:D, 2, FALSE)</f>
        <v>Safle I'w Gadarnhau</v>
      </c>
      <c r="AD128" s="5" t="str">
        <f>VLOOKUP('Programmes (ENG)'!AD128, 'CWM &amp; Location'!B:D, 2, FALSE)</f>
        <v>Safle I'w Gadarnhau</v>
      </c>
      <c r="AE128" s="3" t="str">
        <f>IF('Master List'!AQ128="", VLOOKUP('Master List'!AP128, 'CWM &amp; Location'!B:D, 2, FALSE), CONCATENATE(VLOOKUP('Master List'!AP128, 'CWM &amp; Location'!B:D, 2, FALSE), " / ", VLOOKUP('Master List'!AQ128, 'CWM &amp; Location'!B:D, 2, FALSE)))</f>
        <v>Arbenigedd I'w Gadarnhau</v>
      </c>
      <c r="AF128" s="3" t="str">
        <f>IF('Programmes (ENG)'!AF128="Supervisor to be confirmed", 'CWM &amp; Location'!$C$216, 'Programmes (ENG)'!AF128)</f>
        <v>Goruchwyliwr I'w Gadarnhau</v>
      </c>
      <c r="AG128" s="3" t="str">
        <f>VLOOKUP('Programmes (ENG)'!AG128, 'CWM &amp; Location'!B:D, 2, FALSE)</f>
        <v>Ysbyty Athrofaol Cymru</v>
      </c>
      <c r="AH128" s="3" t="str">
        <f>VLOOKUP('Programmes (ENG)'!AH128, 'CWM &amp; Location'!B:D, 2, FALSE)</f>
        <v>Caerdydd</v>
      </c>
      <c r="AI128" s="3" t="str">
        <f>IF('Master List'!AW128="", VLOOKUP('Master List'!AV128, 'CWM &amp; Location'!B:D, 2, FALSE), CONCATENATE(VLOOKUP('Master List'!AV128, 'CWM &amp; Location'!B:D, 2, FALSE), " / ", VLOOKUP('Master List'!AW128, 'CWM &amp; Location'!B:D, 2, FALSE)))</f>
        <v>Meddygaeth Fewnol Acíwt</v>
      </c>
      <c r="AJ128" s="3" t="str">
        <f>IF('Programmes (ENG)'!AJ128="Supervisor to be confirmed", 'CWM &amp; Location'!$C$216, 'Programmes (ENG)'!AJ128)</f>
        <v>Dr Anna de Lloyd</v>
      </c>
      <c r="AK128" s="5" t="str">
        <f>IF('Programmes (ENG)'!AK128="","",VLOOKUP('Programmes (ENG)'!AK128,'CWM &amp; Location'!B:D,2,FALSE))</f>
        <v/>
      </c>
      <c r="AL128" s="5" t="str">
        <f>IF('Programmes (ENG)'!AL128="", "", VLOOKUP('Programmes (ENG)'!AL128, 'CWM &amp; Location'!B:D, 2, FALSE))</f>
        <v/>
      </c>
      <c r="AM128" s="5" t="str">
        <f>IF('Programmes (ENG)'!AM128="","",VLOOKUP('Programmes (ENG)'!AM128,'CWM &amp; Location'!B:D,2,FALSE))</f>
        <v/>
      </c>
      <c r="AN128" s="5" t="str">
        <f>IF('Programmes (ENG)'!AN128="Supervisor to be confirmed", 'CWM &amp; Location'!$C$216, 'Programmes (ENG)'!AN128)</f>
        <v/>
      </c>
    </row>
    <row r="129" spans="1:40" ht="33.75" customHeight="1" x14ac:dyDescent="0.25">
      <c r="A129" s="3" t="str">
        <f>'Master List'!A129</f>
        <v>FP</v>
      </c>
      <c r="B129" s="3" t="str">
        <f>'Master List'!D129</f>
        <v>FP/7A4/043b</v>
      </c>
      <c r="C129" s="3" t="str">
        <f>'Master List'!E129</f>
        <v>WAL/FP/043b</v>
      </c>
      <c r="D129" s="4">
        <f>'Programmes (ENG)'!D129</f>
        <v>1</v>
      </c>
      <c r="E129" s="9" t="str">
        <f>CONCATENATE("S1: ",J129,", ",N129,", ",R129,IF(V129="","",", "),IF(V129="","",V129),IF(V129="",""," ("),IF(V129="","",'Master List'!B129),IF(V129="","",")")," | S2: ",AA129,", ",AE129,", ",AI129,IF(AM129="","",", "),IF(AM129="","",AM129),IF(AM129="",""," ("),IF(AM129="","",'Master List'!C129),IF(AM129="","",")"))</f>
        <v>S1: Clust, Trwyn a Gwddf, Meddygaeth Gyffredinol (Mewnol) / Clefydau Heintus, Llawdriniaeth Gyffredinol / Llawdriniaeth Gastroberfeddol Usaf | S2: Meddygaeth Fewnol Acíwt, Llawdriniaeth Gyffredinol / Llawdriniaeth Fasgwlaidd, Arbenigedd I'w Gadarnhau</v>
      </c>
      <c r="F129" s="5" t="str">
        <f>VLOOKUP('Programmes (ENG)'!F129, 'CWM &amp; Location'!B:D, 2, FALSE)</f>
        <v>Bwrdd Iechyd Prifysgol Caerdydd a'r Fro</v>
      </c>
      <c r="G129" s="5" t="str">
        <f>IF('Programmes (ENG)'!G129="Supervisor to be confirmed", "Goruchwyliwr I'w Gadarnhau", 'Programmes (ENG)'!G129)</f>
        <v xml:space="preserve">Mr Graham Roblin </v>
      </c>
      <c r="H129" s="3" t="str">
        <f>VLOOKUP('Programmes (ENG)'!H129, 'CWM &amp; Location'!B:D, 2, FALSE)</f>
        <v>Ysbyty Athrofaol Cymru</v>
      </c>
      <c r="I129" s="3" t="str">
        <f>VLOOKUP('Programmes (ENG)'!I129, 'CWM &amp; Location'!B:D, 2, FALSE)</f>
        <v>Caerdydd</v>
      </c>
      <c r="J129" s="3" t="str">
        <f>IF('Master List'!K129="", VLOOKUP('Master List'!J129, 'CWM &amp; Location'!B:D, 2, FALSE), CONCATENATE(VLOOKUP('Master List'!J129, 'CWM &amp; Location'!B:D, 2, FALSE), " / ", VLOOKUP('Master List'!K129, 'CWM &amp; Location'!B:D, 2, FALSE)))</f>
        <v>Clust, Trwyn a Gwddf</v>
      </c>
      <c r="K129" s="3" t="str">
        <f>IF('Programmes (ENG)'!K129="Supervisor to be confirmed", "Goruchwyliwr I'w Gadarnhau", 'Programmes (ENG)'!K129)</f>
        <v xml:space="preserve">Mr Graham Roblin </v>
      </c>
      <c r="L129" s="3" t="str">
        <f>VLOOKUP('Programmes (ENG)'!L129, 'CWM &amp; Location'!B:D, 2, FALSE)</f>
        <v>Ysbyty Athrofaol Cymru</v>
      </c>
      <c r="M129" s="3" t="str">
        <f>VLOOKUP('Programmes (ENG)'!M129, 'CWM &amp; Location'!B:D, 2, FALSE)</f>
        <v>Caerdydd</v>
      </c>
      <c r="N129" s="3" t="str">
        <f>IF('Master List'!Q129="", VLOOKUP('Master List'!P129, 'CWM &amp; Location'!B:D, 2, FALSE), CONCATENATE(VLOOKUP('Master List'!P129, 'CWM &amp; Location'!B:D, 2, FALSE), " / ", VLOOKUP('Master List'!Q129, 'CWM &amp; Location'!B:D, 2, FALSE)))</f>
        <v>Meddygaeth Gyffredinol (Mewnol) / Clefydau Heintus</v>
      </c>
      <c r="O129" s="3" t="str">
        <f>IF('Programmes (ENG)'!O129="Supervisor to be confirmed", "Goruchwyliwr I'w Gadarnhau", 'Programmes (ENG)'!O129)</f>
        <v>Dr Andrew Freedman</v>
      </c>
      <c r="P129" s="3" t="str">
        <f>VLOOKUP('Programmes (ENG)'!P129, 'CWM &amp; Location'!B:D, 2, FALSE)</f>
        <v>Ysbyty Athrofaol Cymru</v>
      </c>
      <c r="Q129" s="3" t="str">
        <f>VLOOKUP('Programmes (ENG)'!Q129, 'CWM &amp; Location'!B:D, 2, FALSE)</f>
        <v>Caerdydd</v>
      </c>
      <c r="R129" s="3" t="str">
        <f>IF('Master List'!W129="", VLOOKUP('Master List'!V129, 'CWM &amp; Location'!B:D, 2, FALSE), CONCATENATE(VLOOKUP('Master List'!V129, 'CWM &amp; Location'!B:D, 2, FALSE), " / ", VLOOKUP('Master List'!W129, 'CWM &amp; Location'!B:D, 2, FALSE)))</f>
        <v>Llawdriniaeth Gyffredinol / Llawdriniaeth Gastroberfeddol Usaf</v>
      </c>
      <c r="S129" s="3" t="str">
        <f>IF('Programmes (ENG)'!S129="Supervisor to be confirmed", "Goruchwyliwr I'w Gadarnhau", 'Programmes (ENG)'!S129)</f>
        <v>Mr Antonio Faliaki</v>
      </c>
      <c r="T129" s="5" t="str">
        <f>IF('Master List'!AA129="", "", VLOOKUP('Programmes (ENG)'!T129, 'CWM &amp; Location'!B:D, 2, FALSE))</f>
        <v/>
      </c>
      <c r="U129" s="5" t="str">
        <f>IF(T129="", "", VLOOKUP('Programmes (ENG)'!U129, 'CWM &amp; Location'!B:D, 2, FALSE))</f>
        <v/>
      </c>
      <c r="V129" s="5" t="str">
        <f>IF('Programmes (ENG)'!V129="", "", VLOOKUP('Programmes (ENG)'!V129, 'CWM &amp; Location'!B:D, 2, FALSE))</f>
        <v/>
      </c>
      <c r="W129" s="5" t="str">
        <f>IF('Programmes (ENG)'!W129="", "", IF('Programmes (ENG)'!W129="Supervisor to be confirmed", 'CWM &amp; Location'!$C$216, 'Programmes (ENG)'!W129))</f>
        <v/>
      </c>
      <c r="X129" s="5" t="str">
        <f>IF('Programmes (ENG)'!X129="Supervisor to be confirmed", "Goruchwyliwr I'w Gadarnhau", 'Programmes (ENG)'!X129)</f>
        <v>Dr Anna de Lloyd</v>
      </c>
      <c r="Y129" s="3" t="str">
        <f>VLOOKUP('Programmes (ENG)'!Y129, 'CWM &amp; Location'!B:D, 2, FALSE)</f>
        <v>Ysbyty Athrofaol Cymru</v>
      </c>
      <c r="Z129" s="3" t="str">
        <f>VLOOKUP('Programmes (ENG)'!Z129, 'CWM &amp; Location'!B:D, 2, FALSE)</f>
        <v>Caerdydd</v>
      </c>
      <c r="AA129" s="3" t="str">
        <f>IF('Master List'!AK129="", VLOOKUP('Master List'!AJ129, 'CWM &amp; Location'!B:D, 2, FALSE), CONCATENATE(VLOOKUP('Master List'!AJ129, 'CWM &amp; Location'!B:D, 2, FALSE), " / ", VLOOKUP('Master List'!AK129, 'CWM &amp; Location'!B:D, 2, FALSE)))</f>
        <v>Meddygaeth Fewnol Acíwt</v>
      </c>
      <c r="AB129" s="3" t="str">
        <f>IF('Programmes (ENG)'!AB129="Supervisor to be confirmed", 'CWM &amp; Location'!$C$216, 'Programmes (ENG)'!AB129)</f>
        <v>Dr Anna de Lloyd</v>
      </c>
      <c r="AC129" s="3" t="str">
        <f>VLOOKUP('Programmes (ENG)'!AC129, 'CWM &amp; Location'!B:D, 2, FALSE)</f>
        <v>Ysbyty Athrofaol Llandochau</v>
      </c>
      <c r="AD129" s="5" t="str">
        <f>VLOOKUP('Programmes (ENG)'!AD129, 'CWM &amp; Location'!B:D, 2, FALSE)</f>
        <v>Penarth</v>
      </c>
      <c r="AE129" s="3" t="str">
        <f>IF('Master List'!AQ129="", VLOOKUP('Master List'!AP129, 'CWM &amp; Location'!B:D, 2, FALSE), CONCATENATE(VLOOKUP('Master List'!AP129, 'CWM &amp; Location'!B:D, 2, FALSE), " / ", VLOOKUP('Master List'!AQ129, 'CWM &amp; Location'!B:D, 2, FALSE)))</f>
        <v>Llawdriniaeth Gyffredinol / Llawdriniaeth Fasgwlaidd</v>
      </c>
      <c r="AF129" s="3" t="str">
        <f>IF('Programmes (ENG)'!AF129="Supervisor to be confirmed", 'CWM &amp; Location'!$C$216, 'Programmes (ENG)'!AF129)</f>
        <v>Mr Huw Davies</v>
      </c>
      <c r="AG129" s="3" t="str">
        <f>VLOOKUP('Programmes (ENG)'!AG129, 'CWM &amp; Location'!B:D, 2, FALSE)</f>
        <v>Safle I'w Gadarnhau</v>
      </c>
      <c r="AH129" s="3" t="str">
        <f>VLOOKUP('Programmes (ENG)'!AH129, 'CWM &amp; Location'!B:D, 2, FALSE)</f>
        <v>Safle I'w Gadarnhau</v>
      </c>
      <c r="AI129" s="3" t="str">
        <f>IF('Master List'!AW129="", VLOOKUP('Master List'!AV129, 'CWM &amp; Location'!B:D, 2, FALSE), CONCATENATE(VLOOKUP('Master List'!AV129, 'CWM &amp; Location'!B:D, 2, FALSE), " / ", VLOOKUP('Master List'!AW129, 'CWM &amp; Location'!B:D, 2, FALSE)))</f>
        <v>Arbenigedd I'w Gadarnhau</v>
      </c>
      <c r="AJ129" s="3" t="str">
        <f>IF('Programmes (ENG)'!AJ129="Supervisor to be confirmed", 'CWM &amp; Location'!$C$216, 'Programmes (ENG)'!AJ129)</f>
        <v>Goruchwyliwr I'w Gadarnhau</v>
      </c>
      <c r="AK129" s="5" t="str">
        <f>IF('Programmes (ENG)'!AK129="","",VLOOKUP('Programmes (ENG)'!AK129,'CWM &amp; Location'!B:D,2,FALSE))</f>
        <v/>
      </c>
      <c r="AL129" s="5" t="str">
        <f>IF('Programmes (ENG)'!AL129="", "", VLOOKUP('Programmes (ENG)'!AL129, 'CWM &amp; Location'!B:D, 2, FALSE))</f>
        <v/>
      </c>
      <c r="AM129" s="5" t="str">
        <f>IF('Programmes (ENG)'!AM129="","",VLOOKUP('Programmes (ENG)'!AM129,'CWM &amp; Location'!B:D,2,FALSE))</f>
        <v/>
      </c>
      <c r="AN129" s="5" t="str">
        <f>IF('Programmes (ENG)'!AN129="Supervisor to be confirmed", 'CWM &amp; Location'!$C$216, 'Programmes (ENG)'!AN129)</f>
        <v/>
      </c>
    </row>
    <row r="130" spans="1:40" ht="33.75" customHeight="1" x14ac:dyDescent="0.25">
      <c r="A130" s="3" t="str">
        <f>'Master List'!A130</f>
        <v>FP</v>
      </c>
      <c r="B130" s="3" t="str">
        <f>'Master List'!D130</f>
        <v>FP/7A4/043c</v>
      </c>
      <c r="C130" s="3" t="str">
        <f>'Master List'!E130</f>
        <v>WAL/FP/043c</v>
      </c>
      <c r="D130" s="4">
        <f>'Programmes (ENG)'!D130</f>
        <v>1</v>
      </c>
      <c r="E130" s="9" t="str">
        <f>CONCATENATE("S1: ",J130,", ",N130,", ",R130,IF(V130="","",", "),IF(V130="","",V130),IF(V130="",""," ("),IF(V130="","",'Master List'!B130),IF(V130="","",")")," | S2: ",AA130,", ",AE130,", ",AI130,IF(AM130="","",", "),IF(AM130="","",AM130),IF(AM130="",""," ("),IF(AM130="","",'Master List'!C130),IF(AM130="","",")"))</f>
        <v>S1: Llawdriniaeth Gyffredinol / Llawdriniaeth Gastroberfeddol Usaf, Clust, Trwyn a Gwddf, Meddygaeth Gyffredinol (Mewnol) / Clefydau Heintus | S2: Arbenigedd I'w Gadarnhau, Meddygaeth Fewnol Acíwt, Llawdriniaeth Gyffredinol / Llawdriniaeth Fasgwlaidd</v>
      </c>
      <c r="F130" s="5" t="str">
        <f>VLOOKUP('Programmes (ENG)'!F130, 'CWM &amp; Location'!B:D, 2, FALSE)</f>
        <v>Bwrdd Iechyd Prifysgol Caerdydd a'r Fro</v>
      </c>
      <c r="G130" s="5" t="str">
        <f>IF('Programmes (ENG)'!G130="Supervisor to be confirmed", "Goruchwyliwr I'w Gadarnhau", 'Programmes (ENG)'!G130)</f>
        <v>Mr Antonio Faliaki</v>
      </c>
      <c r="H130" s="3" t="str">
        <f>VLOOKUP('Programmes (ENG)'!H130, 'CWM &amp; Location'!B:D, 2, FALSE)</f>
        <v>Ysbyty Athrofaol Cymru</v>
      </c>
      <c r="I130" s="3" t="str">
        <f>VLOOKUP('Programmes (ENG)'!I130, 'CWM &amp; Location'!B:D, 2, FALSE)</f>
        <v>Caerdydd</v>
      </c>
      <c r="J130" s="3" t="str">
        <f>IF('Master List'!K130="", VLOOKUP('Master List'!J130, 'CWM &amp; Location'!B:D, 2, FALSE), CONCATENATE(VLOOKUP('Master List'!J130, 'CWM &amp; Location'!B:D, 2, FALSE), " / ", VLOOKUP('Master List'!K130, 'CWM &amp; Location'!B:D, 2, FALSE)))</f>
        <v>Llawdriniaeth Gyffredinol / Llawdriniaeth Gastroberfeddol Usaf</v>
      </c>
      <c r="K130" s="3" t="str">
        <f>IF('Programmes (ENG)'!K130="Supervisor to be confirmed", "Goruchwyliwr I'w Gadarnhau", 'Programmes (ENG)'!K130)</f>
        <v>Mr Antonio Faliaki</v>
      </c>
      <c r="L130" s="3" t="str">
        <f>VLOOKUP('Programmes (ENG)'!L130, 'CWM &amp; Location'!B:D, 2, FALSE)</f>
        <v>Ysbyty Athrofaol Cymru</v>
      </c>
      <c r="M130" s="3" t="str">
        <f>VLOOKUP('Programmes (ENG)'!M130, 'CWM &amp; Location'!B:D, 2, FALSE)</f>
        <v>Caerdydd</v>
      </c>
      <c r="N130" s="3" t="str">
        <f>IF('Master List'!Q130="", VLOOKUP('Master List'!P130, 'CWM &amp; Location'!B:D, 2, FALSE), CONCATENATE(VLOOKUP('Master List'!P130, 'CWM &amp; Location'!B:D, 2, FALSE), " / ", VLOOKUP('Master List'!Q130, 'CWM &amp; Location'!B:D, 2, FALSE)))</f>
        <v>Clust, Trwyn a Gwddf</v>
      </c>
      <c r="O130" s="3" t="str">
        <f>IF('Programmes (ENG)'!O130="Supervisor to be confirmed", "Goruchwyliwr I'w Gadarnhau", 'Programmes (ENG)'!O130)</f>
        <v xml:space="preserve">Mr Graham Roblin </v>
      </c>
      <c r="P130" s="3" t="str">
        <f>VLOOKUP('Programmes (ENG)'!P130, 'CWM &amp; Location'!B:D, 2, FALSE)</f>
        <v>Ysbyty Athrofaol Cymru</v>
      </c>
      <c r="Q130" s="3" t="str">
        <f>VLOOKUP('Programmes (ENG)'!Q130, 'CWM &amp; Location'!B:D, 2, FALSE)</f>
        <v>Caerdydd</v>
      </c>
      <c r="R130" s="3" t="str">
        <f>IF('Master List'!W130="", VLOOKUP('Master List'!V130, 'CWM &amp; Location'!B:D, 2, FALSE), CONCATENATE(VLOOKUP('Master List'!V130, 'CWM &amp; Location'!B:D, 2, FALSE), " / ", VLOOKUP('Master List'!W130, 'CWM &amp; Location'!B:D, 2, FALSE)))</f>
        <v>Meddygaeth Gyffredinol (Mewnol) / Clefydau Heintus</v>
      </c>
      <c r="S130" s="3" t="str">
        <f>IF('Programmes (ENG)'!S130="Supervisor to be confirmed", "Goruchwyliwr I'w Gadarnhau", 'Programmes (ENG)'!S130)</f>
        <v>Dr Andrew Freedman</v>
      </c>
      <c r="T130" s="5" t="str">
        <f>IF('Master List'!AA130="", "", VLOOKUP('Programmes (ENG)'!T130, 'CWM &amp; Location'!B:D, 2, FALSE))</f>
        <v/>
      </c>
      <c r="U130" s="5" t="str">
        <f>IF(T130="", "", VLOOKUP('Programmes (ENG)'!U130, 'CWM &amp; Location'!B:D, 2, FALSE))</f>
        <v/>
      </c>
      <c r="V130" s="5" t="str">
        <f>IF('Programmes (ENG)'!V130="", "", VLOOKUP('Programmes (ENG)'!V130, 'CWM &amp; Location'!B:D, 2, FALSE))</f>
        <v/>
      </c>
      <c r="W130" s="5" t="str">
        <f>IF('Programmes (ENG)'!W130="", "", IF('Programmes (ENG)'!W130="Supervisor to be confirmed", 'CWM &amp; Location'!$C$216, 'Programmes (ENG)'!W130))</f>
        <v/>
      </c>
      <c r="X130" s="5" t="str">
        <f>IF('Programmes (ENG)'!X130="Supervisor to be confirmed", "Goruchwyliwr I'w Gadarnhau", 'Programmes (ENG)'!X130)</f>
        <v>Goruchwyliwr I'w Gadarnhau</v>
      </c>
      <c r="Y130" s="3" t="str">
        <f>VLOOKUP('Programmes (ENG)'!Y130, 'CWM &amp; Location'!B:D, 2, FALSE)</f>
        <v>Safle I'w Gadarnhau</v>
      </c>
      <c r="Z130" s="3" t="str">
        <f>VLOOKUP('Programmes (ENG)'!Z130, 'CWM &amp; Location'!B:D, 2, FALSE)</f>
        <v>Safle I'w Gadarnhau</v>
      </c>
      <c r="AA130" s="3" t="str">
        <f>IF('Master List'!AK130="", VLOOKUP('Master List'!AJ130, 'CWM &amp; Location'!B:D, 2, FALSE), CONCATENATE(VLOOKUP('Master List'!AJ130, 'CWM &amp; Location'!B:D, 2, FALSE), " / ", VLOOKUP('Master List'!AK130, 'CWM &amp; Location'!B:D, 2, FALSE)))</f>
        <v>Arbenigedd I'w Gadarnhau</v>
      </c>
      <c r="AB130" s="3" t="str">
        <f>IF('Programmes (ENG)'!AB130="Supervisor to be confirmed", 'CWM &amp; Location'!$C$216, 'Programmes (ENG)'!AB130)</f>
        <v>Goruchwyliwr I'w Gadarnhau</v>
      </c>
      <c r="AC130" s="3" t="str">
        <f>VLOOKUP('Programmes (ENG)'!AC130, 'CWM &amp; Location'!B:D, 2, FALSE)</f>
        <v>Ysbyty Athrofaol Cymru</v>
      </c>
      <c r="AD130" s="5" t="str">
        <f>VLOOKUP('Programmes (ENG)'!AD130, 'CWM &amp; Location'!B:D, 2, FALSE)</f>
        <v>Caerdydd</v>
      </c>
      <c r="AE130" s="3" t="str">
        <f>IF('Master List'!AQ130="", VLOOKUP('Master List'!AP130, 'CWM &amp; Location'!B:D, 2, FALSE), CONCATENATE(VLOOKUP('Master List'!AP130, 'CWM &amp; Location'!B:D, 2, FALSE), " / ", VLOOKUP('Master List'!AQ130, 'CWM &amp; Location'!B:D, 2, FALSE)))</f>
        <v>Meddygaeth Fewnol Acíwt</v>
      </c>
      <c r="AF130" s="3" t="str">
        <f>IF('Programmes (ENG)'!AF130="Supervisor to be confirmed", 'CWM &amp; Location'!$C$216, 'Programmes (ENG)'!AF130)</f>
        <v>Dr Anna de Lloyd</v>
      </c>
      <c r="AG130" s="3" t="str">
        <f>VLOOKUP('Programmes (ENG)'!AG130, 'CWM &amp; Location'!B:D, 2, FALSE)</f>
        <v>Ysbyty Athrofaol Llandochau</v>
      </c>
      <c r="AH130" s="3" t="str">
        <f>VLOOKUP('Programmes (ENG)'!AH130, 'CWM &amp; Location'!B:D, 2, FALSE)</f>
        <v>Penarth</v>
      </c>
      <c r="AI130" s="3" t="str">
        <f>IF('Master List'!AW130="", VLOOKUP('Master List'!AV130, 'CWM &amp; Location'!B:D, 2, FALSE), CONCATENATE(VLOOKUP('Master List'!AV130, 'CWM &amp; Location'!B:D, 2, FALSE), " / ", VLOOKUP('Master List'!AW130, 'CWM &amp; Location'!B:D, 2, FALSE)))</f>
        <v>Llawdriniaeth Gyffredinol / Llawdriniaeth Fasgwlaidd</v>
      </c>
      <c r="AJ130" s="3" t="str">
        <f>IF('Programmes (ENG)'!AJ130="Supervisor to be confirmed", 'CWM &amp; Location'!$C$216, 'Programmes (ENG)'!AJ130)</f>
        <v>Mr Huw Davies</v>
      </c>
      <c r="AK130" s="5" t="str">
        <f>IF('Programmes (ENG)'!AK130="","",VLOOKUP('Programmes (ENG)'!AK130,'CWM &amp; Location'!B:D,2,FALSE))</f>
        <v/>
      </c>
      <c r="AL130" s="5" t="str">
        <f>IF('Programmes (ENG)'!AL130="", "", VLOOKUP('Programmes (ENG)'!AL130, 'CWM &amp; Location'!B:D, 2, FALSE))</f>
        <v/>
      </c>
      <c r="AM130" s="5" t="str">
        <f>IF('Programmes (ENG)'!AM130="","",VLOOKUP('Programmes (ENG)'!AM130,'CWM &amp; Location'!B:D,2,FALSE))</f>
        <v/>
      </c>
      <c r="AN130" s="5" t="str">
        <f>IF('Programmes (ENG)'!AN130="Supervisor to be confirmed", 'CWM &amp; Location'!$C$216, 'Programmes (ENG)'!AN130)</f>
        <v/>
      </c>
    </row>
    <row r="131" spans="1:40" ht="33.75" customHeight="1" x14ac:dyDescent="0.25">
      <c r="A131" s="3" t="str">
        <f>'Master List'!A131</f>
        <v>FP</v>
      </c>
      <c r="B131" s="3" t="str">
        <f>'Master List'!D131</f>
        <v>FP/7A4/044a</v>
      </c>
      <c r="C131" s="3" t="str">
        <f>'Master List'!E131</f>
        <v>WAL/FP/044a</v>
      </c>
      <c r="D131" s="4">
        <f>'Programmes (ENG)'!D131</f>
        <v>1</v>
      </c>
      <c r="E131" s="9" t="str">
        <f>CONCATENATE("S1: ",J131,", ",N131,", ",R131,IF(V131="","",", "),IF(V131="","",V131),IF(V131="",""," ("),IF(V131="","",'Master List'!B131),IF(V131="","",")")," | S2: ",AA131,", ",AE131,", ",AI131,IF(AM131="","",", "),IF(AM131="","",AM131),IF(AM131="",""," ("),IF(AM131="","",'Master List'!C131),IF(AM131="","",")"))</f>
        <v>S1: Meddygaeth Gyffredinol (Mewnol) / Endocrinoleg a Diabetes Mellitus, Llawdriniaeth Gyffredinol / Llawdriniaeth Hepato-Pancreatico-Biliary, Meddygaeth Gyffredinol (Mewnol) / Uned Asesu Meddygol | S2: Trawma Llawdriniaeth Orthopedig, Meddygaeth Arennol, Llawdriniaeth Gyffredinol / Llawdriniaeth y Colon a'r Rhefr</v>
      </c>
      <c r="F131" s="5" t="str">
        <f>VLOOKUP('Programmes (ENG)'!F131, 'CWM &amp; Location'!B:D, 2, FALSE)</f>
        <v>Bwrdd Iechyd Prifysgol Caerdydd a'r Fro</v>
      </c>
      <c r="G131" s="5" t="str">
        <f>IF('Programmes (ENG)'!G131="Supervisor to be confirmed", "Goruchwyliwr I'w Gadarnhau", 'Programmes (ENG)'!G131)</f>
        <v xml:space="preserve">Dr Andrew Lansdown </v>
      </c>
      <c r="H131" s="3" t="str">
        <f>VLOOKUP('Programmes (ENG)'!H131, 'CWM &amp; Location'!B:D, 2, FALSE)</f>
        <v>Ysbyty Athrofaol Cymru</v>
      </c>
      <c r="I131" s="3" t="str">
        <f>VLOOKUP('Programmes (ENG)'!I131, 'CWM &amp; Location'!B:D, 2, FALSE)</f>
        <v>Caerdydd</v>
      </c>
      <c r="J131" s="3" t="str">
        <f>IF('Master List'!K131="", VLOOKUP('Master List'!J131, 'CWM &amp; Location'!B:D, 2, FALSE), CONCATENATE(VLOOKUP('Master List'!J131, 'CWM &amp; Location'!B:D, 2, FALSE), " / ", VLOOKUP('Master List'!K131, 'CWM &amp; Location'!B:D, 2, FALSE)))</f>
        <v>Meddygaeth Gyffredinol (Mewnol) / Endocrinoleg a Diabetes Mellitus</v>
      </c>
      <c r="K131" s="3" t="str">
        <f>IF('Programmes (ENG)'!K131="Supervisor to be confirmed", "Goruchwyliwr I'w Gadarnhau", 'Programmes (ENG)'!K131)</f>
        <v xml:space="preserve">Dr Andrew Lansdown </v>
      </c>
      <c r="L131" s="3" t="str">
        <f>VLOOKUP('Programmes (ENG)'!L131, 'CWM &amp; Location'!B:D, 2, FALSE)</f>
        <v>Ysbyty Athrofaol Cymru</v>
      </c>
      <c r="M131" s="3" t="str">
        <f>VLOOKUP('Programmes (ENG)'!M131, 'CWM &amp; Location'!B:D, 2, FALSE)</f>
        <v>Caerdydd</v>
      </c>
      <c r="N131" s="3" t="str">
        <f>IF('Master List'!Q131="", VLOOKUP('Master List'!P131, 'CWM &amp; Location'!B:D, 2, FALSE), CONCATENATE(VLOOKUP('Master List'!P131, 'CWM &amp; Location'!B:D, 2, FALSE), " / ", VLOOKUP('Master List'!Q131, 'CWM &amp; Location'!B:D, 2, FALSE)))</f>
        <v>Llawdriniaeth Gyffredinol / Llawdriniaeth Hepato-Pancreatico-Biliary</v>
      </c>
      <c r="O131" s="3" t="str">
        <f>IF('Programmes (ENG)'!O131="Supervisor to be confirmed", "Goruchwyliwr I'w Gadarnhau", 'Programmes (ENG)'!O131)</f>
        <v>Mr Nagappan Kumar</v>
      </c>
      <c r="P131" s="3" t="str">
        <f>VLOOKUP('Programmes (ENG)'!P131, 'CWM &amp; Location'!B:D, 2, FALSE)</f>
        <v>Ysbyty Athrofaol Cymru</v>
      </c>
      <c r="Q131" s="3" t="str">
        <f>VLOOKUP('Programmes (ENG)'!Q131, 'CWM &amp; Location'!B:D, 2, FALSE)</f>
        <v>Caerdydd</v>
      </c>
      <c r="R131" s="3" t="str">
        <f>IF('Master List'!W131="", VLOOKUP('Master List'!V131, 'CWM &amp; Location'!B:D, 2, FALSE), CONCATENATE(VLOOKUP('Master List'!V131, 'CWM &amp; Location'!B:D, 2, FALSE), " / ", VLOOKUP('Master List'!W131, 'CWM &amp; Location'!B:D, 2, FALSE)))</f>
        <v>Meddygaeth Gyffredinol (Mewnol) / Uned Asesu Meddygol</v>
      </c>
      <c r="S131" s="3" t="str">
        <f>IF('Programmes (ENG)'!S131="Supervisor to be confirmed", "Goruchwyliwr I'w Gadarnhau", 'Programmes (ENG)'!S131)</f>
        <v xml:space="preserve">Dr Maitrayee Choudhury </v>
      </c>
      <c r="T131" s="5" t="str">
        <f>IF('Master List'!AA131="", "", VLOOKUP('Programmes (ENG)'!T131, 'CWM &amp; Location'!B:D, 2, FALSE))</f>
        <v/>
      </c>
      <c r="U131" s="5" t="str">
        <f>IF(T131="", "", VLOOKUP('Programmes (ENG)'!U131, 'CWM &amp; Location'!B:D, 2, FALSE))</f>
        <v/>
      </c>
      <c r="V131" s="5" t="str">
        <f>IF('Programmes (ENG)'!V131="", "", VLOOKUP('Programmes (ENG)'!V131, 'CWM &amp; Location'!B:D, 2, FALSE))</f>
        <v/>
      </c>
      <c r="W131" s="5" t="str">
        <f>IF('Programmes (ENG)'!W131="", "", IF('Programmes (ENG)'!W131="Supervisor to be confirmed", 'CWM &amp; Location'!$C$216, 'Programmes (ENG)'!W131))</f>
        <v/>
      </c>
      <c r="X131" s="5" t="str">
        <f>IF('Programmes (ENG)'!X131="Supervisor to be confirmed", "Goruchwyliwr I'w Gadarnhau", 'Programmes (ENG)'!X131)</f>
        <v>Miss Tamsin Wilkinson</v>
      </c>
      <c r="Y131" s="3" t="str">
        <f>VLOOKUP('Programmes (ENG)'!Y131, 'CWM &amp; Location'!B:D, 2, FALSE)</f>
        <v>Ysbyty Athrofaol Llandochau</v>
      </c>
      <c r="Z131" s="3" t="str">
        <f>VLOOKUP('Programmes (ENG)'!Z131, 'CWM &amp; Location'!B:D, 2, FALSE)</f>
        <v>Penarth</v>
      </c>
      <c r="AA131" s="3" t="str">
        <f>IF('Master List'!AK131="", VLOOKUP('Master List'!AJ131, 'CWM &amp; Location'!B:D, 2, FALSE), CONCATENATE(VLOOKUP('Master List'!AJ131, 'CWM &amp; Location'!B:D, 2, FALSE), " / ", VLOOKUP('Master List'!AK131, 'CWM &amp; Location'!B:D, 2, FALSE)))</f>
        <v>Trawma Llawdriniaeth Orthopedig</v>
      </c>
      <c r="AB131" s="3" t="str">
        <f>IF('Programmes (ENG)'!AB131="Supervisor to be confirmed", 'CWM &amp; Location'!$C$216, 'Programmes (ENG)'!AB131)</f>
        <v>Miss Tamsin Wilkinson</v>
      </c>
      <c r="AC131" s="3" t="str">
        <f>VLOOKUP('Programmes (ENG)'!AC131, 'CWM &amp; Location'!B:D, 2, FALSE)</f>
        <v>Ysbyty Athrofaol Cymru</v>
      </c>
      <c r="AD131" s="5" t="str">
        <f>VLOOKUP('Programmes (ENG)'!AD131, 'CWM &amp; Location'!B:D, 2, FALSE)</f>
        <v>Caerdydd</v>
      </c>
      <c r="AE131" s="3" t="str">
        <f>IF('Master List'!AQ131="", VLOOKUP('Master List'!AP131, 'CWM &amp; Location'!B:D, 2, FALSE), CONCATENATE(VLOOKUP('Master List'!AP131, 'CWM &amp; Location'!B:D, 2, FALSE), " / ", VLOOKUP('Master List'!AQ131, 'CWM &amp; Location'!B:D, 2, FALSE)))</f>
        <v>Meddygaeth Arennol</v>
      </c>
      <c r="AF131" s="3" t="str">
        <f>IF('Programmes (ENG)'!AF131="Supervisor to be confirmed", 'CWM &amp; Location'!$C$216, 'Programmes (ENG)'!AF131)</f>
        <v>Dr Mat Davies</v>
      </c>
      <c r="AG131" s="3" t="str">
        <f>VLOOKUP('Programmes (ENG)'!AG131, 'CWM &amp; Location'!B:D, 2, FALSE)</f>
        <v>Ysbyty Athrofaol Cymru</v>
      </c>
      <c r="AH131" s="3" t="str">
        <f>VLOOKUP('Programmes (ENG)'!AH131, 'CWM &amp; Location'!B:D, 2, FALSE)</f>
        <v>Caerdydd</v>
      </c>
      <c r="AI131" s="3" t="str">
        <f>IF('Master List'!AW131="", VLOOKUP('Master List'!AV131, 'CWM &amp; Location'!B:D, 2, FALSE), CONCATENATE(VLOOKUP('Master List'!AV131, 'CWM &amp; Location'!B:D, 2, FALSE), " / ", VLOOKUP('Master List'!AW131, 'CWM &amp; Location'!B:D, 2, FALSE)))</f>
        <v>Llawdriniaeth Gyffredinol / Llawdriniaeth y Colon a'r Rhefr</v>
      </c>
      <c r="AJ131" s="3" t="str">
        <f>IF('Programmes (ENG)'!AJ131="Supervisor to be confirmed", 'CWM &amp; Location'!$C$216, 'Programmes (ENG)'!AJ131)</f>
        <v>Mr Michael Davies</v>
      </c>
      <c r="AK131" s="5" t="str">
        <f>IF('Programmes (ENG)'!AK131="","",VLOOKUP('Programmes (ENG)'!AK131,'CWM &amp; Location'!B:D,2,FALSE))</f>
        <v/>
      </c>
      <c r="AL131" s="5" t="str">
        <f>IF('Programmes (ENG)'!AL131="", "", VLOOKUP('Programmes (ENG)'!AL131, 'CWM &amp; Location'!B:D, 2, FALSE))</f>
        <v/>
      </c>
      <c r="AM131" s="5" t="str">
        <f>IF('Programmes (ENG)'!AM131="","",VLOOKUP('Programmes (ENG)'!AM131,'CWM &amp; Location'!B:D,2,FALSE))</f>
        <v/>
      </c>
      <c r="AN131" s="5" t="str">
        <f>IF('Programmes (ENG)'!AN131="Supervisor to be confirmed", 'CWM &amp; Location'!$C$216, 'Programmes (ENG)'!AN131)</f>
        <v/>
      </c>
    </row>
    <row r="132" spans="1:40" ht="33.75" customHeight="1" x14ac:dyDescent="0.25">
      <c r="A132" s="3" t="str">
        <f>'Master List'!A132</f>
        <v>FP</v>
      </c>
      <c r="B132" s="3" t="str">
        <f>'Master List'!D132</f>
        <v>FP/7A4/044b</v>
      </c>
      <c r="C132" s="3" t="str">
        <f>'Master List'!E132</f>
        <v>WAL/FP/044b</v>
      </c>
      <c r="D132" s="4">
        <f>'Programmes (ENG)'!D132</f>
        <v>1</v>
      </c>
      <c r="E132" s="9" t="str">
        <f>CONCATENATE("S1: ",J132,", ",N132,", ",R132,IF(V132="","",", "),IF(V132="","",V132),IF(V132="",""," ("),IF(V132="","",'Master List'!B132),IF(V132="","",")")," | S2: ",AA132,", ",AE132,", ",AI132,IF(AM132="","",", "),IF(AM132="","",AM132),IF(AM132="",""," ("),IF(AM132="","",'Master List'!C132),IF(AM132="","",")"))</f>
        <v>S1: Meddygaeth Gyffredinol (Mewnol) / Uned Asesu Meddygol, Meddygaeth Gyffredinol (Mewnol) / Endocrinoleg a Diabetes Mellitus, Llawdriniaeth Gyffredinol / Llawdriniaeth Hepato-Pancreatico-Biliary | S2: Llawdriniaeth Gyffredinol / Llawdriniaeth y Colon a'r Rhefr, Trawma Llawdriniaeth Orthopedig, Meddygaeth Arennol</v>
      </c>
      <c r="F132" s="5" t="str">
        <f>VLOOKUP('Programmes (ENG)'!F132, 'CWM &amp; Location'!B:D, 2, FALSE)</f>
        <v>Bwrdd Iechyd Prifysgol Caerdydd a'r Fro</v>
      </c>
      <c r="G132" s="5" t="str">
        <f>IF('Programmes (ENG)'!G132="Supervisor to be confirmed", "Goruchwyliwr I'w Gadarnhau", 'Programmes (ENG)'!G132)</f>
        <v xml:space="preserve">Dr Maitrayee Choudhury </v>
      </c>
      <c r="H132" s="3" t="str">
        <f>VLOOKUP('Programmes (ENG)'!H132, 'CWM &amp; Location'!B:D, 2, FALSE)</f>
        <v>Ysbyty Athrofaol Cymru</v>
      </c>
      <c r="I132" s="3" t="str">
        <f>VLOOKUP('Programmes (ENG)'!I132, 'CWM &amp; Location'!B:D, 2, FALSE)</f>
        <v>Caerdydd</v>
      </c>
      <c r="J132" s="3" t="str">
        <f>IF('Master List'!K132="", VLOOKUP('Master List'!J132, 'CWM &amp; Location'!B:D, 2, FALSE), CONCATENATE(VLOOKUP('Master List'!J132, 'CWM &amp; Location'!B:D, 2, FALSE), " / ", VLOOKUP('Master List'!K132, 'CWM &amp; Location'!B:D, 2, FALSE)))</f>
        <v>Meddygaeth Gyffredinol (Mewnol) / Uned Asesu Meddygol</v>
      </c>
      <c r="K132" s="3" t="str">
        <f>IF('Programmes (ENG)'!K132="Supervisor to be confirmed", "Goruchwyliwr I'w Gadarnhau", 'Programmes (ENG)'!K132)</f>
        <v xml:space="preserve">Dr Maitrayee Choudhury </v>
      </c>
      <c r="L132" s="3" t="str">
        <f>VLOOKUP('Programmes (ENG)'!L132, 'CWM &amp; Location'!B:D, 2, FALSE)</f>
        <v>Ysbyty Athrofaol Cymru</v>
      </c>
      <c r="M132" s="3" t="str">
        <f>VLOOKUP('Programmes (ENG)'!M132, 'CWM &amp; Location'!B:D, 2, FALSE)</f>
        <v>Caerdydd</v>
      </c>
      <c r="N132" s="3" t="str">
        <f>IF('Master List'!Q132="", VLOOKUP('Master List'!P132, 'CWM &amp; Location'!B:D, 2, FALSE), CONCATENATE(VLOOKUP('Master List'!P132, 'CWM &amp; Location'!B:D, 2, FALSE), " / ", VLOOKUP('Master List'!Q132, 'CWM &amp; Location'!B:D, 2, FALSE)))</f>
        <v>Meddygaeth Gyffredinol (Mewnol) / Endocrinoleg a Diabetes Mellitus</v>
      </c>
      <c r="O132" s="3" t="str">
        <f>IF('Programmes (ENG)'!O132="Supervisor to be confirmed", "Goruchwyliwr I'w Gadarnhau", 'Programmes (ENG)'!O132)</f>
        <v xml:space="preserve">Dr Andrew Lansdown </v>
      </c>
      <c r="P132" s="3" t="str">
        <f>VLOOKUP('Programmes (ENG)'!P132, 'CWM &amp; Location'!B:D, 2, FALSE)</f>
        <v>Ysbyty Athrofaol Cymru</v>
      </c>
      <c r="Q132" s="3" t="str">
        <f>VLOOKUP('Programmes (ENG)'!Q132, 'CWM &amp; Location'!B:D, 2, FALSE)</f>
        <v>Caerdydd</v>
      </c>
      <c r="R132" s="3" t="str">
        <f>IF('Master List'!W132="", VLOOKUP('Master List'!V132, 'CWM &amp; Location'!B:D, 2, FALSE), CONCATENATE(VLOOKUP('Master List'!V132, 'CWM &amp; Location'!B:D, 2, FALSE), " / ", VLOOKUP('Master List'!W132, 'CWM &amp; Location'!B:D, 2, FALSE)))</f>
        <v>Llawdriniaeth Gyffredinol / Llawdriniaeth Hepato-Pancreatico-Biliary</v>
      </c>
      <c r="S132" s="3" t="str">
        <f>IF('Programmes (ENG)'!S132="Supervisor to be confirmed", "Goruchwyliwr I'w Gadarnhau", 'Programmes (ENG)'!S132)</f>
        <v>Mr Nagappan Kumar</v>
      </c>
      <c r="T132" s="5" t="str">
        <f>IF('Master List'!AA132="", "", VLOOKUP('Programmes (ENG)'!T132, 'CWM &amp; Location'!B:D, 2, FALSE))</f>
        <v/>
      </c>
      <c r="U132" s="5" t="str">
        <f>IF(T132="", "", VLOOKUP('Programmes (ENG)'!U132, 'CWM &amp; Location'!B:D, 2, FALSE))</f>
        <v/>
      </c>
      <c r="V132" s="5" t="str">
        <f>IF('Programmes (ENG)'!V132="", "", VLOOKUP('Programmes (ENG)'!V132, 'CWM &amp; Location'!B:D, 2, FALSE))</f>
        <v/>
      </c>
      <c r="W132" s="5" t="str">
        <f>IF('Programmes (ENG)'!W132="", "", IF('Programmes (ENG)'!W132="Supervisor to be confirmed", 'CWM &amp; Location'!$C$216, 'Programmes (ENG)'!W132))</f>
        <v/>
      </c>
      <c r="X132" s="5" t="str">
        <f>IF('Programmes (ENG)'!X132="Supervisor to be confirmed", "Goruchwyliwr I'w Gadarnhau", 'Programmes (ENG)'!X132)</f>
        <v>Mr Michael Davies</v>
      </c>
      <c r="Y132" s="3" t="str">
        <f>VLOOKUP('Programmes (ENG)'!Y132, 'CWM &amp; Location'!B:D, 2, FALSE)</f>
        <v>Ysbyty Athrofaol Cymru</v>
      </c>
      <c r="Z132" s="3" t="str">
        <f>VLOOKUP('Programmes (ENG)'!Z132, 'CWM &amp; Location'!B:D, 2, FALSE)</f>
        <v>Caerdydd</v>
      </c>
      <c r="AA132" s="3" t="str">
        <f>IF('Master List'!AK132="", VLOOKUP('Master List'!AJ132, 'CWM &amp; Location'!B:D, 2, FALSE), CONCATENATE(VLOOKUP('Master List'!AJ132, 'CWM &amp; Location'!B:D, 2, FALSE), " / ", VLOOKUP('Master List'!AK132, 'CWM &amp; Location'!B:D, 2, FALSE)))</f>
        <v>Llawdriniaeth Gyffredinol / Llawdriniaeth y Colon a'r Rhefr</v>
      </c>
      <c r="AB132" s="3" t="str">
        <f>IF('Programmes (ENG)'!AB132="Supervisor to be confirmed", 'CWM &amp; Location'!$C$216, 'Programmes (ENG)'!AB132)</f>
        <v>Mr Michael Davies</v>
      </c>
      <c r="AC132" s="3" t="str">
        <f>VLOOKUP('Programmes (ENG)'!AC132, 'CWM &amp; Location'!B:D, 2, FALSE)</f>
        <v>Ysbyty Athrofaol Llandochau</v>
      </c>
      <c r="AD132" s="5" t="str">
        <f>VLOOKUP('Programmes (ENG)'!AD132, 'CWM &amp; Location'!B:D, 2, FALSE)</f>
        <v>Penarth</v>
      </c>
      <c r="AE132" s="3" t="str">
        <f>IF('Master List'!AQ132="", VLOOKUP('Master List'!AP132, 'CWM &amp; Location'!B:D, 2, FALSE), CONCATENATE(VLOOKUP('Master List'!AP132, 'CWM &amp; Location'!B:D, 2, FALSE), " / ", VLOOKUP('Master List'!AQ132, 'CWM &amp; Location'!B:D, 2, FALSE)))</f>
        <v>Trawma Llawdriniaeth Orthopedig</v>
      </c>
      <c r="AF132" s="3" t="str">
        <f>IF('Programmes (ENG)'!AF132="Supervisor to be confirmed", 'CWM &amp; Location'!$C$216, 'Programmes (ENG)'!AF132)</f>
        <v>Miss Tamsin Wilkinson</v>
      </c>
      <c r="AG132" s="3" t="str">
        <f>VLOOKUP('Programmes (ENG)'!AG132, 'CWM &amp; Location'!B:D, 2, FALSE)</f>
        <v>Ysbyty Athrofaol Cymru</v>
      </c>
      <c r="AH132" s="3" t="str">
        <f>VLOOKUP('Programmes (ENG)'!AH132, 'CWM &amp; Location'!B:D, 2, FALSE)</f>
        <v>Caerdydd</v>
      </c>
      <c r="AI132" s="3" t="str">
        <f>IF('Master List'!AW132="", VLOOKUP('Master List'!AV132, 'CWM &amp; Location'!B:D, 2, FALSE), CONCATENATE(VLOOKUP('Master List'!AV132, 'CWM &amp; Location'!B:D, 2, FALSE), " / ", VLOOKUP('Master List'!AW132, 'CWM &amp; Location'!B:D, 2, FALSE)))</f>
        <v>Meddygaeth Arennol</v>
      </c>
      <c r="AJ132" s="3" t="str">
        <f>IF('Programmes (ENG)'!AJ132="Supervisor to be confirmed", 'CWM &amp; Location'!$C$216, 'Programmes (ENG)'!AJ132)</f>
        <v>Dr Mat Davies</v>
      </c>
      <c r="AK132" s="5" t="str">
        <f>IF('Programmes (ENG)'!AK132="","",VLOOKUP('Programmes (ENG)'!AK132,'CWM &amp; Location'!B:D,2,FALSE))</f>
        <v/>
      </c>
      <c r="AL132" s="5" t="str">
        <f>IF('Programmes (ENG)'!AL132="", "", VLOOKUP('Programmes (ENG)'!AL132, 'CWM &amp; Location'!B:D, 2, FALSE))</f>
        <v/>
      </c>
      <c r="AM132" s="5" t="str">
        <f>IF('Programmes (ENG)'!AM132="","",VLOOKUP('Programmes (ENG)'!AM132,'CWM &amp; Location'!B:D,2,FALSE))</f>
        <v/>
      </c>
      <c r="AN132" s="5" t="str">
        <f>IF('Programmes (ENG)'!AN132="Supervisor to be confirmed", 'CWM &amp; Location'!$C$216, 'Programmes (ENG)'!AN132)</f>
        <v/>
      </c>
    </row>
    <row r="133" spans="1:40" ht="33.75" customHeight="1" x14ac:dyDescent="0.25">
      <c r="A133" s="3" t="str">
        <f>'Master List'!A133</f>
        <v>FP</v>
      </c>
      <c r="B133" s="3" t="str">
        <f>'Master List'!D133</f>
        <v>FP/7A4/044c</v>
      </c>
      <c r="C133" s="3" t="str">
        <f>'Master List'!E133</f>
        <v>WAL/FP/044c</v>
      </c>
      <c r="D133" s="4">
        <f>'Programmes (ENG)'!D133</f>
        <v>1</v>
      </c>
      <c r="E133" s="9" t="str">
        <f>CONCATENATE("S1: ",J133,", ",N133,", ",R133,IF(V133="","",", "),IF(V133="","",V133),IF(V133="",""," ("),IF(V133="","",'Master List'!B133),IF(V133="","",")")," | S2: ",AA133,", ",AE133,", ",AI133,IF(AM133="","",", "),IF(AM133="","",AM133),IF(AM133="",""," ("),IF(AM133="","",'Master List'!C133),IF(AM133="","",")"))</f>
        <v>S1: Llawdriniaeth Gyffredinol / Llawdriniaeth Hepato-Pancreatico-Biliary, Meddygaeth Gyffredinol (Mewnol) / Uned Asesu Meddygol, Meddygaeth Gyffredinol (Mewnol) / Endocrinoleg a Diabetes Mellitus | S2: Meddygaeth Arennol, Llawdriniaeth Gyffredinol / Llawdriniaeth y Colon a'r Rhefr, Trawma Llawdriniaeth Orthopedig</v>
      </c>
      <c r="F133" s="5" t="str">
        <f>VLOOKUP('Programmes (ENG)'!F133, 'CWM &amp; Location'!B:D, 2, FALSE)</f>
        <v>Bwrdd Iechyd Prifysgol Caerdydd a'r Fro</v>
      </c>
      <c r="G133" s="5" t="str">
        <f>IF('Programmes (ENG)'!G133="Supervisor to be confirmed", "Goruchwyliwr I'w Gadarnhau", 'Programmes (ENG)'!G133)</f>
        <v>Mr Nagappan Kumar</v>
      </c>
      <c r="H133" s="3" t="str">
        <f>VLOOKUP('Programmes (ENG)'!H133, 'CWM &amp; Location'!B:D, 2, FALSE)</f>
        <v>Ysbyty Athrofaol Cymru</v>
      </c>
      <c r="I133" s="3" t="str">
        <f>VLOOKUP('Programmes (ENG)'!I133, 'CWM &amp; Location'!B:D, 2, FALSE)</f>
        <v>Caerdydd</v>
      </c>
      <c r="J133" s="3" t="str">
        <f>IF('Master List'!K133="", VLOOKUP('Master List'!J133, 'CWM &amp; Location'!B:D, 2, FALSE), CONCATENATE(VLOOKUP('Master List'!J133, 'CWM &amp; Location'!B:D, 2, FALSE), " / ", VLOOKUP('Master List'!K133, 'CWM &amp; Location'!B:D, 2, FALSE)))</f>
        <v>Llawdriniaeth Gyffredinol / Llawdriniaeth Hepato-Pancreatico-Biliary</v>
      </c>
      <c r="K133" s="3" t="str">
        <f>IF('Programmes (ENG)'!K133="Supervisor to be confirmed", "Goruchwyliwr I'w Gadarnhau", 'Programmes (ENG)'!K133)</f>
        <v>Mr Nagappan Kumar</v>
      </c>
      <c r="L133" s="3" t="str">
        <f>VLOOKUP('Programmes (ENG)'!L133, 'CWM &amp; Location'!B:D, 2, FALSE)</f>
        <v>Ysbyty Athrofaol Cymru</v>
      </c>
      <c r="M133" s="3" t="str">
        <f>VLOOKUP('Programmes (ENG)'!M133, 'CWM &amp; Location'!B:D, 2, FALSE)</f>
        <v>Caerdydd</v>
      </c>
      <c r="N133" s="3" t="str">
        <f>IF('Master List'!Q133="", VLOOKUP('Master List'!P133, 'CWM &amp; Location'!B:D, 2, FALSE), CONCATENATE(VLOOKUP('Master List'!P133, 'CWM &amp; Location'!B:D, 2, FALSE), " / ", VLOOKUP('Master List'!Q133, 'CWM &amp; Location'!B:D, 2, FALSE)))</f>
        <v>Meddygaeth Gyffredinol (Mewnol) / Uned Asesu Meddygol</v>
      </c>
      <c r="O133" s="3" t="str">
        <f>IF('Programmes (ENG)'!O133="Supervisor to be confirmed", "Goruchwyliwr I'w Gadarnhau", 'Programmes (ENG)'!O133)</f>
        <v xml:space="preserve">Dr Maitrayee Choudhury </v>
      </c>
      <c r="P133" s="3" t="str">
        <f>VLOOKUP('Programmes (ENG)'!P133, 'CWM &amp; Location'!B:D, 2, FALSE)</f>
        <v>Ysbyty Athrofaol Cymru</v>
      </c>
      <c r="Q133" s="3" t="str">
        <f>VLOOKUP('Programmes (ENG)'!Q133, 'CWM &amp; Location'!B:D, 2, FALSE)</f>
        <v>Caerdydd</v>
      </c>
      <c r="R133" s="3" t="str">
        <f>IF('Master List'!W133="", VLOOKUP('Master List'!V133, 'CWM &amp; Location'!B:D, 2, FALSE), CONCATENATE(VLOOKUP('Master List'!V133, 'CWM &amp; Location'!B:D, 2, FALSE), " / ", VLOOKUP('Master List'!W133, 'CWM &amp; Location'!B:D, 2, FALSE)))</f>
        <v>Meddygaeth Gyffredinol (Mewnol) / Endocrinoleg a Diabetes Mellitus</v>
      </c>
      <c r="S133" s="3" t="str">
        <f>IF('Programmes (ENG)'!S133="Supervisor to be confirmed", "Goruchwyliwr I'w Gadarnhau", 'Programmes (ENG)'!S133)</f>
        <v xml:space="preserve">Dr Andrew Lansdown </v>
      </c>
      <c r="T133" s="5" t="str">
        <f>IF('Master List'!AA133="", "", VLOOKUP('Programmes (ENG)'!T133, 'CWM &amp; Location'!B:D, 2, FALSE))</f>
        <v/>
      </c>
      <c r="U133" s="5" t="str">
        <f>IF(T133="", "", VLOOKUP('Programmes (ENG)'!U133, 'CWM &amp; Location'!B:D, 2, FALSE))</f>
        <v/>
      </c>
      <c r="V133" s="5" t="str">
        <f>IF('Programmes (ENG)'!V133="", "", VLOOKUP('Programmes (ENG)'!V133, 'CWM &amp; Location'!B:D, 2, FALSE))</f>
        <v/>
      </c>
      <c r="W133" s="5" t="str">
        <f>IF('Programmes (ENG)'!W133="", "", IF('Programmes (ENG)'!W133="Supervisor to be confirmed", 'CWM &amp; Location'!$C$216, 'Programmes (ENG)'!W133))</f>
        <v/>
      </c>
      <c r="X133" s="5" t="str">
        <f>IF('Programmes (ENG)'!X133="Supervisor to be confirmed", "Goruchwyliwr I'w Gadarnhau", 'Programmes (ENG)'!X133)</f>
        <v>Dr Mat Davies</v>
      </c>
      <c r="Y133" s="3" t="str">
        <f>VLOOKUP('Programmes (ENG)'!Y133, 'CWM &amp; Location'!B:D, 2, FALSE)</f>
        <v>Ysbyty Athrofaol Cymru</v>
      </c>
      <c r="Z133" s="3" t="str">
        <f>VLOOKUP('Programmes (ENG)'!Z133, 'CWM &amp; Location'!B:D, 2, FALSE)</f>
        <v>Caerdydd</v>
      </c>
      <c r="AA133" s="3" t="str">
        <f>IF('Master List'!AK133="", VLOOKUP('Master List'!AJ133, 'CWM &amp; Location'!B:D, 2, FALSE), CONCATENATE(VLOOKUP('Master List'!AJ133, 'CWM &amp; Location'!B:D, 2, FALSE), " / ", VLOOKUP('Master List'!AK133, 'CWM &amp; Location'!B:D, 2, FALSE)))</f>
        <v>Meddygaeth Arennol</v>
      </c>
      <c r="AB133" s="3" t="str">
        <f>IF('Programmes (ENG)'!AB133="Supervisor to be confirmed", 'CWM &amp; Location'!$C$216, 'Programmes (ENG)'!AB133)</f>
        <v>Dr Mat Davies</v>
      </c>
      <c r="AC133" s="3" t="str">
        <f>VLOOKUP('Programmes (ENG)'!AC133, 'CWM &amp; Location'!B:D, 2, FALSE)</f>
        <v>Ysbyty Athrofaol Cymru</v>
      </c>
      <c r="AD133" s="5" t="str">
        <f>VLOOKUP('Programmes (ENG)'!AD133, 'CWM &amp; Location'!B:D, 2, FALSE)</f>
        <v>Caerdydd</v>
      </c>
      <c r="AE133" s="3" t="str">
        <f>IF('Master List'!AQ133="", VLOOKUP('Master List'!AP133, 'CWM &amp; Location'!B:D, 2, FALSE), CONCATENATE(VLOOKUP('Master List'!AP133, 'CWM &amp; Location'!B:D, 2, FALSE), " / ", VLOOKUP('Master List'!AQ133, 'CWM &amp; Location'!B:D, 2, FALSE)))</f>
        <v>Llawdriniaeth Gyffredinol / Llawdriniaeth y Colon a'r Rhefr</v>
      </c>
      <c r="AF133" s="3" t="str">
        <f>IF('Programmes (ENG)'!AF133="Supervisor to be confirmed", 'CWM &amp; Location'!$C$216, 'Programmes (ENG)'!AF133)</f>
        <v>Mr Michael Davies</v>
      </c>
      <c r="AG133" s="3" t="str">
        <f>VLOOKUP('Programmes (ENG)'!AG133, 'CWM &amp; Location'!B:D, 2, FALSE)</f>
        <v>Ysbyty Athrofaol Llandochau</v>
      </c>
      <c r="AH133" s="3" t="str">
        <f>VLOOKUP('Programmes (ENG)'!AH133, 'CWM &amp; Location'!B:D, 2, FALSE)</f>
        <v>Penarth</v>
      </c>
      <c r="AI133" s="3" t="str">
        <f>IF('Master List'!AW133="", VLOOKUP('Master List'!AV133, 'CWM &amp; Location'!B:D, 2, FALSE), CONCATENATE(VLOOKUP('Master List'!AV133, 'CWM &amp; Location'!B:D, 2, FALSE), " / ", VLOOKUP('Master List'!AW133, 'CWM &amp; Location'!B:D, 2, FALSE)))</f>
        <v>Trawma Llawdriniaeth Orthopedig</v>
      </c>
      <c r="AJ133" s="3" t="str">
        <f>IF('Programmes (ENG)'!AJ133="Supervisor to be confirmed", 'CWM &amp; Location'!$C$216, 'Programmes (ENG)'!AJ133)</f>
        <v>Miss Tamsin Wilkinson</v>
      </c>
      <c r="AK133" s="5" t="str">
        <f>IF('Programmes (ENG)'!AK133="","",VLOOKUP('Programmes (ENG)'!AK133,'CWM &amp; Location'!B:D,2,FALSE))</f>
        <v/>
      </c>
      <c r="AL133" s="5" t="str">
        <f>IF('Programmes (ENG)'!AL133="", "", VLOOKUP('Programmes (ENG)'!AL133, 'CWM &amp; Location'!B:D, 2, FALSE))</f>
        <v/>
      </c>
      <c r="AM133" s="5" t="str">
        <f>IF('Programmes (ENG)'!AM133="","",VLOOKUP('Programmes (ENG)'!AM133,'CWM &amp; Location'!B:D,2,FALSE))</f>
        <v/>
      </c>
      <c r="AN133" s="5" t="str">
        <f>IF('Programmes (ENG)'!AN133="Supervisor to be confirmed", 'CWM &amp; Location'!$C$216, 'Programmes (ENG)'!AN133)</f>
        <v/>
      </c>
    </row>
    <row r="134" spans="1:40" ht="33.75" customHeight="1" x14ac:dyDescent="0.25">
      <c r="A134" s="3" t="str">
        <f>'Master List'!A134</f>
        <v>FP</v>
      </c>
      <c r="B134" s="3" t="str">
        <f>'Master List'!D134</f>
        <v>FP/7A4/045a</v>
      </c>
      <c r="C134" s="3" t="str">
        <f>'Master List'!E134</f>
        <v>WAL/FP/045a</v>
      </c>
      <c r="D134" s="4">
        <f>'Programmes (ENG)'!D134</f>
        <v>1</v>
      </c>
      <c r="E134" s="9" t="str">
        <f>CONCATENATE("S1: ",J134,", ",N134,", ",R134,IF(V134="","",", "),IF(V134="","",V134),IF(V134="",""," ("),IF(V134="","",'Master List'!B134),IF(V134="","",")")," | S2: ",AA134,", ",AE134,", ",AI134,IF(AM134="","",", "),IF(AM134="","",AM134),IF(AM134="",""," ("),IF(AM134="","",'Master List'!C134),IF(AM134="","",")"))</f>
        <v>S1: Meddygaeth Gyffredinol (Mewnol) / Meddygaeth Geriatreg, Llawdriniaeth Gyffredinol / Llawdriniaeth Gastroberfeddol Usaf, Meddygaeth Gyffredinol (Mewnol) / Gastroenteroleg | S2: Arbenigedd I'w Gadarnhau, Arbenigedd I'w Gadarnhau, Arbenigedd I'w Gadarnhau</v>
      </c>
      <c r="F134" s="5" t="str">
        <f>VLOOKUP('Programmes (ENG)'!F134, 'CWM &amp; Location'!B:D, 2, FALSE)</f>
        <v>Bwrdd Iechyd Prifysgol Caerdydd a'r Fro</v>
      </c>
      <c r="G134" s="5" t="str">
        <f>IF('Programmes (ENG)'!G134="Supervisor to be confirmed", "Goruchwyliwr I'w Gadarnhau", 'Programmes (ENG)'!G134)</f>
        <v>Dr Laura Rozier</v>
      </c>
      <c r="H134" s="3" t="str">
        <f>VLOOKUP('Programmes (ENG)'!H134, 'CWM &amp; Location'!B:D, 2, FALSE)</f>
        <v>Ysbyty Athrofaol Cymru</v>
      </c>
      <c r="I134" s="3" t="str">
        <f>VLOOKUP('Programmes (ENG)'!I134, 'CWM &amp; Location'!B:D, 2, FALSE)</f>
        <v>Caerdydd</v>
      </c>
      <c r="J134" s="3" t="str">
        <f>IF('Master List'!K134="", VLOOKUP('Master List'!J134, 'CWM &amp; Location'!B:D, 2, FALSE), CONCATENATE(VLOOKUP('Master List'!J134, 'CWM &amp; Location'!B:D, 2, FALSE), " / ", VLOOKUP('Master List'!K134, 'CWM &amp; Location'!B:D, 2, FALSE)))</f>
        <v>Meddygaeth Gyffredinol (Mewnol) / Meddygaeth Geriatreg</v>
      </c>
      <c r="K134" s="3" t="str">
        <f>IF('Programmes (ENG)'!K134="Supervisor to be confirmed", "Goruchwyliwr I'w Gadarnhau", 'Programmes (ENG)'!K134)</f>
        <v>Dr Laura Rozier</v>
      </c>
      <c r="L134" s="3" t="str">
        <f>VLOOKUP('Programmes (ENG)'!L134, 'CWM &amp; Location'!B:D, 2, FALSE)</f>
        <v>Ysbyty Athrofaol Cymru</v>
      </c>
      <c r="M134" s="3" t="str">
        <f>VLOOKUP('Programmes (ENG)'!M134, 'CWM &amp; Location'!B:D, 2, FALSE)</f>
        <v>Caerdydd</v>
      </c>
      <c r="N134" s="3" t="str">
        <f>IF('Master List'!Q134="", VLOOKUP('Master List'!P134, 'CWM &amp; Location'!B:D, 2, FALSE), CONCATENATE(VLOOKUP('Master List'!P134, 'CWM &amp; Location'!B:D, 2, FALSE), " / ", VLOOKUP('Master List'!Q134, 'CWM &amp; Location'!B:D, 2, FALSE)))</f>
        <v>Llawdriniaeth Gyffredinol / Llawdriniaeth Gastroberfeddol Usaf</v>
      </c>
      <c r="O134" s="3" t="str">
        <f>IF('Programmes (ENG)'!O134="Supervisor to be confirmed", "Goruchwyliwr I'w Gadarnhau", 'Programmes (ENG)'!O134)</f>
        <v>Mr Tarig Abdelrahman</v>
      </c>
      <c r="P134" s="3" t="str">
        <f>VLOOKUP('Programmes (ENG)'!P134, 'CWM &amp; Location'!B:D, 2, FALSE)</f>
        <v>Ysbyty Athrofaol Cymru</v>
      </c>
      <c r="Q134" s="3" t="str">
        <f>VLOOKUP('Programmes (ENG)'!Q134, 'CWM &amp; Location'!B:D, 2, FALSE)</f>
        <v>Caerdydd</v>
      </c>
      <c r="R134" s="3" t="str">
        <f>IF('Master List'!W134="", VLOOKUP('Master List'!V134, 'CWM &amp; Location'!B:D, 2, FALSE), CONCATENATE(VLOOKUP('Master List'!V134, 'CWM &amp; Location'!B:D, 2, FALSE), " / ", VLOOKUP('Master List'!W134, 'CWM &amp; Location'!B:D, 2, FALSE)))</f>
        <v>Meddygaeth Gyffredinol (Mewnol) / Gastroenteroleg</v>
      </c>
      <c r="S134" s="3" t="str">
        <f>IF('Programmes (ENG)'!S134="Supervisor to be confirmed", "Goruchwyliwr I'w Gadarnhau", 'Programmes (ENG)'!S134)</f>
        <v xml:space="preserve">Dr Gareth Thomas </v>
      </c>
      <c r="T134" s="5" t="str">
        <f>IF('Master List'!AA134="", "", VLOOKUP('Programmes (ENG)'!T134, 'CWM &amp; Location'!B:D, 2, FALSE))</f>
        <v/>
      </c>
      <c r="U134" s="5" t="str">
        <f>IF(T134="", "", VLOOKUP('Programmes (ENG)'!U134, 'CWM &amp; Location'!B:D, 2, FALSE))</f>
        <v/>
      </c>
      <c r="V134" s="5" t="str">
        <f>IF('Programmes (ENG)'!V134="", "", VLOOKUP('Programmes (ENG)'!V134, 'CWM &amp; Location'!B:D, 2, FALSE))</f>
        <v/>
      </c>
      <c r="W134" s="5" t="str">
        <f>IF('Programmes (ENG)'!W134="", "", IF('Programmes (ENG)'!W134="Supervisor to be confirmed", 'CWM &amp; Location'!$C$216, 'Programmes (ENG)'!W134))</f>
        <v/>
      </c>
      <c r="X134" s="5" t="str">
        <f>IF('Programmes (ENG)'!X134="Supervisor to be confirmed", "Goruchwyliwr I'w Gadarnhau", 'Programmes (ENG)'!X134)</f>
        <v>Goruchwyliwr I'w Gadarnhau</v>
      </c>
      <c r="Y134" s="3" t="str">
        <f>VLOOKUP('Programmes (ENG)'!Y134, 'CWM &amp; Location'!B:D, 2, FALSE)</f>
        <v>Safle I'w Gadarnhau</v>
      </c>
      <c r="Z134" s="3" t="str">
        <f>VLOOKUP('Programmes (ENG)'!Z134, 'CWM &amp; Location'!B:D, 2, FALSE)</f>
        <v>Safle I'w Gadarnhau</v>
      </c>
      <c r="AA134" s="3" t="str">
        <f>IF('Master List'!AK134="", VLOOKUP('Master List'!AJ134, 'CWM &amp; Location'!B:D, 2, FALSE), CONCATENATE(VLOOKUP('Master List'!AJ134, 'CWM &amp; Location'!B:D, 2, FALSE), " / ", VLOOKUP('Master List'!AK134, 'CWM &amp; Location'!B:D, 2, FALSE)))</f>
        <v>Arbenigedd I'w Gadarnhau</v>
      </c>
      <c r="AB134" s="3" t="str">
        <f>IF('Programmes (ENG)'!AB134="Supervisor to be confirmed", 'CWM &amp; Location'!$C$216, 'Programmes (ENG)'!AB134)</f>
        <v>Goruchwyliwr I'w Gadarnhau</v>
      </c>
      <c r="AC134" s="3" t="str">
        <f>VLOOKUP('Programmes (ENG)'!AC134, 'CWM &amp; Location'!B:D, 2, FALSE)</f>
        <v>Safle I'w Gadarnhau</v>
      </c>
      <c r="AD134" s="5" t="str">
        <f>VLOOKUP('Programmes (ENG)'!AD134, 'CWM &amp; Location'!B:D, 2, FALSE)</f>
        <v>Safle I'w Gadarnhau</v>
      </c>
      <c r="AE134" s="3" t="str">
        <f>IF('Master List'!AQ134="", VLOOKUP('Master List'!AP134, 'CWM &amp; Location'!B:D, 2, FALSE), CONCATENATE(VLOOKUP('Master List'!AP134, 'CWM &amp; Location'!B:D, 2, FALSE), " / ", VLOOKUP('Master List'!AQ134, 'CWM &amp; Location'!B:D, 2, FALSE)))</f>
        <v>Arbenigedd I'w Gadarnhau</v>
      </c>
      <c r="AF134" s="3" t="str">
        <f>IF('Programmes (ENG)'!AF134="Supervisor to be confirmed", 'CWM &amp; Location'!$C$216, 'Programmes (ENG)'!AF134)</f>
        <v>Goruchwyliwr I'w Gadarnhau</v>
      </c>
      <c r="AG134" s="3" t="str">
        <f>VLOOKUP('Programmes (ENG)'!AG134, 'CWM &amp; Location'!B:D, 2, FALSE)</f>
        <v>Safle I'w Gadarnhau</v>
      </c>
      <c r="AH134" s="3" t="str">
        <f>VLOOKUP('Programmes (ENG)'!AH134, 'CWM &amp; Location'!B:D, 2, FALSE)</f>
        <v>Safle I'w Gadarnhau</v>
      </c>
      <c r="AI134" s="3" t="str">
        <f>IF('Master List'!AW134="", VLOOKUP('Master List'!AV134, 'CWM &amp; Location'!B:D, 2, FALSE), CONCATENATE(VLOOKUP('Master List'!AV134, 'CWM &amp; Location'!B:D, 2, FALSE), " / ", VLOOKUP('Master List'!AW134, 'CWM &amp; Location'!B:D, 2, FALSE)))</f>
        <v>Arbenigedd I'w Gadarnhau</v>
      </c>
      <c r="AJ134" s="3" t="str">
        <f>IF('Programmes (ENG)'!AJ134="Supervisor to be confirmed", 'CWM &amp; Location'!$C$216, 'Programmes (ENG)'!AJ134)</f>
        <v>Goruchwyliwr I'w Gadarnhau</v>
      </c>
      <c r="AK134" s="5" t="str">
        <f>IF('Programmes (ENG)'!AK134="","",VLOOKUP('Programmes (ENG)'!AK134,'CWM &amp; Location'!B:D,2,FALSE))</f>
        <v/>
      </c>
      <c r="AL134" s="5" t="str">
        <f>IF('Programmes (ENG)'!AL134="", "", VLOOKUP('Programmes (ENG)'!AL134, 'CWM &amp; Location'!B:D, 2, FALSE))</f>
        <v/>
      </c>
      <c r="AM134" s="5" t="str">
        <f>IF('Programmes (ENG)'!AM134="","",VLOOKUP('Programmes (ENG)'!AM134,'CWM &amp; Location'!B:D,2,FALSE))</f>
        <v/>
      </c>
      <c r="AN134" s="5" t="str">
        <f>IF('Programmes (ENG)'!AN134="Supervisor to be confirmed", 'CWM &amp; Location'!$C$216, 'Programmes (ENG)'!AN134)</f>
        <v/>
      </c>
    </row>
    <row r="135" spans="1:40" ht="33.75" customHeight="1" x14ac:dyDescent="0.25">
      <c r="A135" s="3" t="str">
        <f>'Master List'!A135</f>
        <v>FP</v>
      </c>
      <c r="B135" s="3" t="str">
        <f>'Master List'!D135</f>
        <v>FP/7A4/045b</v>
      </c>
      <c r="C135" s="3" t="str">
        <f>'Master List'!E135</f>
        <v>WAL/FP/045b</v>
      </c>
      <c r="D135" s="4">
        <f>'Programmes (ENG)'!D135</f>
        <v>1</v>
      </c>
      <c r="E135" s="9" t="str">
        <f>CONCATENATE("S1: ",J135,", ",N135,", ",R135,IF(V135="","",", "),IF(V135="","",V135),IF(V135="",""," ("),IF(V135="","",'Master List'!B135),IF(V135="","",")")," | S2: ",AA135,", ",AE135,", ",AI135,IF(AM135="","",", "),IF(AM135="","",AM135),IF(AM135="",""," ("),IF(AM135="","",'Master List'!C135),IF(AM135="","",")"))</f>
        <v>S1: Meddygaeth Gyffredinol (Mewnol) / Gastroenteroleg, Meddygaeth Gyffredinol (Mewnol) / Meddygaeth Geriatreg, Llawdriniaeth Gyffredinol / Llawdriniaeth Gastroberfeddol Usaf | S2: Arbenigedd I'w Gadarnhau, Arbenigedd I'w Gadarnhau, Arbenigedd I'w Gadarnhau</v>
      </c>
      <c r="F135" s="5" t="str">
        <f>VLOOKUP('Programmes (ENG)'!F135, 'CWM &amp; Location'!B:D, 2, FALSE)</f>
        <v>Bwrdd Iechyd Prifysgol Caerdydd a'r Fro</v>
      </c>
      <c r="G135" s="5" t="str">
        <f>IF('Programmes (ENG)'!G135="Supervisor to be confirmed", "Goruchwyliwr I'w Gadarnhau", 'Programmes (ENG)'!G135)</f>
        <v xml:space="preserve">Dr Gareth Thomas </v>
      </c>
      <c r="H135" s="3" t="str">
        <f>VLOOKUP('Programmes (ENG)'!H135, 'CWM &amp; Location'!B:D, 2, FALSE)</f>
        <v>Ysbyty Athrofaol Cymru</v>
      </c>
      <c r="I135" s="3" t="str">
        <f>VLOOKUP('Programmes (ENG)'!I135, 'CWM &amp; Location'!B:D, 2, FALSE)</f>
        <v>Caerdydd</v>
      </c>
      <c r="J135" s="3" t="str">
        <f>IF('Master List'!K135="", VLOOKUP('Master List'!J135, 'CWM &amp; Location'!B:D, 2, FALSE), CONCATENATE(VLOOKUP('Master List'!J135, 'CWM &amp; Location'!B:D, 2, FALSE), " / ", VLOOKUP('Master List'!K135, 'CWM &amp; Location'!B:D, 2, FALSE)))</f>
        <v>Meddygaeth Gyffredinol (Mewnol) / Gastroenteroleg</v>
      </c>
      <c r="K135" s="3" t="str">
        <f>IF('Programmes (ENG)'!K135="Supervisor to be confirmed", "Goruchwyliwr I'w Gadarnhau", 'Programmes (ENG)'!K135)</f>
        <v xml:space="preserve">Dr Gareth Thomas </v>
      </c>
      <c r="L135" s="3" t="str">
        <f>VLOOKUP('Programmes (ENG)'!L135, 'CWM &amp; Location'!B:D, 2, FALSE)</f>
        <v>Ysbyty Athrofaol Cymru</v>
      </c>
      <c r="M135" s="3" t="str">
        <f>VLOOKUP('Programmes (ENG)'!M135, 'CWM &amp; Location'!B:D, 2, FALSE)</f>
        <v>Caerdydd</v>
      </c>
      <c r="N135" s="3" t="str">
        <f>IF('Master List'!Q135="", VLOOKUP('Master List'!P135, 'CWM &amp; Location'!B:D, 2, FALSE), CONCATENATE(VLOOKUP('Master List'!P135, 'CWM &amp; Location'!B:D, 2, FALSE), " / ", VLOOKUP('Master List'!Q135, 'CWM &amp; Location'!B:D, 2, FALSE)))</f>
        <v>Meddygaeth Gyffredinol (Mewnol) / Meddygaeth Geriatreg</v>
      </c>
      <c r="O135" s="3" t="str">
        <f>IF('Programmes (ENG)'!O135="Supervisor to be confirmed", "Goruchwyliwr I'w Gadarnhau", 'Programmes (ENG)'!O135)</f>
        <v>Dr Laura Rozier</v>
      </c>
      <c r="P135" s="3" t="str">
        <f>VLOOKUP('Programmes (ENG)'!P135, 'CWM &amp; Location'!B:D, 2, FALSE)</f>
        <v>Ysbyty Athrofaol Cymru</v>
      </c>
      <c r="Q135" s="3" t="str">
        <f>VLOOKUP('Programmes (ENG)'!Q135, 'CWM &amp; Location'!B:D, 2, FALSE)</f>
        <v>Caerdydd</v>
      </c>
      <c r="R135" s="3" t="str">
        <f>IF('Master List'!W135="", VLOOKUP('Master List'!V135, 'CWM &amp; Location'!B:D, 2, FALSE), CONCATENATE(VLOOKUP('Master List'!V135, 'CWM &amp; Location'!B:D, 2, FALSE), " / ", VLOOKUP('Master List'!W135, 'CWM &amp; Location'!B:D, 2, FALSE)))</f>
        <v>Llawdriniaeth Gyffredinol / Llawdriniaeth Gastroberfeddol Usaf</v>
      </c>
      <c r="S135" s="3" t="str">
        <f>IF('Programmes (ENG)'!S135="Supervisor to be confirmed", "Goruchwyliwr I'w Gadarnhau", 'Programmes (ENG)'!S135)</f>
        <v>Mr Tarig Abdelrahman</v>
      </c>
      <c r="T135" s="5" t="str">
        <f>IF('Master List'!AA135="", "", VLOOKUP('Programmes (ENG)'!T135, 'CWM &amp; Location'!B:D, 2, FALSE))</f>
        <v/>
      </c>
      <c r="U135" s="5" t="str">
        <f>IF(T135="", "", VLOOKUP('Programmes (ENG)'!U135, 'CWM &amp; Location'!B:D, 2, FALSE))</f>
        <v/>
      </c>
      <c r="V135" s="5" t="str">
        <f>IF('Programmes (ENG)'!V135="", "", VLOOKUP('Programmes (ENG)'!V135, 'CWM &amp; Location'!B:D, 2, FALSE))</f>
        <v/>
      </c>
      <c r="W135" s="5" t="str">
        <f>IF('Programmes (ENG)'!W135="", "", IF('Programmes (ENG)'!W135="Supervisor to be confirmed", 'CWM &amp; Location'!$C$216, 'Programmes (ENG)'!W135))</f>
        <v/>
      </c>
      <c r="X135" s="5" t="str">
        <f>IF('Programmes (ENG)'!X135="Supervisor to be confirmed", "Goruchwyliwr I'w Gadarnhau", 'Programmes (ENG)'!X135)</f>
        <v>Goruchwyliwr I'w Gadarnhau</v>
      </c>
      <c r="Y135" s="3" t="str">
        <f>VLOOKUP('Programmes (ENG)'!Y135, 'CWM &amp; Location'!B:D, 2, FALSE)</f>
        <v>Safle I'w Gadarnhau</v>
      </c>
      <c r="Z135" s="3" t="str">
        <f>VLOOKUP('Programmes (ENG)'!Z135, 'CWM &amp; Location'!B:D, 2, FALSE)</f>
        <v>Safle I'w Gadarnhau</v>
      </c>
      <c r="AA135" s="3" t="str">
        <f>IF('Master List'!AK135="", VLOOKUP('Master List'!AJ135, 'CWM &amp; Location'!B:D, 2, FALSE), CONCATENATE(VLOOKUP('Master List'!AJ135, 'CWM &amp; Location'!B:D, 2, FALSE), " / ", VLOOKUP('Master List'!AK135, 'CWM &amp; Location'!B:D, 2, FALSE)))</f>
        <v>Arbenigedd I'w Gadarnhau</v>
      </c>
      <c r="AB135" s="3" t="str">
        <f>IF('Programmes (ENG)'!AB135="Supervisor to be confirmed", 'CWM &amp; Location'!$C$216, 'Programmes (ENG)'!AB135)</f>
        <v>Goruchwyliwr I'w Gadarnhau</v>
      </c>
      <c r="AC135" s="3" t="str">
        <f>VLOOKUP('Programmes (ENG)'!AC135, 'CWM &amp; Location'!B:D, 2, FALSE)</f>
        <v>Safle I'w Gadarnhau</v>
      </c>
      <c r="AD135" s="5" t="str">
        <f>VLOOKUP('Programmes (ENG)'!AD135, 'CWM &amp; Location'!B:D, 2, FALSE)</f>
        <v>Safle I'w Gadarnhau</v>
      </c>
      <c r="AE135" s="3" t="str">
        <f>IF('Master List'!AQ135="", VLOOKUP('Master List'!AP135, 'CWM &amp; Location'!B:D, 2, FALSE), CONCATENATE(VLOOKUP('Master List'!AP135, 'CWM &amp; Location'!B:D, 2, FALSE), " / ", VLOOKUP('Master List'!AQ135, 'CWM &amp; Location'!B:D, 2, FALSE)))</f>
        <v>Arbenigedd I'w Gadarnhau</v>
      </c>
      <c r="AF135" s="3" t="str">
        <f>IF('Programmes (ENG)'!AF135="Supervisor to be confirmed", 'CWM &amp; Location'!$C$216, 'Programmes (ENG)'!AF135)</f>
        <v>Goruchwyliwr I'w Gadarnhau</v>
      </c>
      <c r="AG135" s="3" t="str">
        <f>VLOOKUP('Programmes (ENG)'!AG135, 'CWM &amp; Location'!B:D, 2, FALSE)</f>
        <v>Safle I'w Gadarnhau</v>
      </c>
      <c r="AH135" s="3" t="str">
        <f>VLOOKUP('Programmes (ENG)'!AH135, 'CWM &amp; Location'!B:D, 2, FALSE)</f>
        <v>Safle I'w Gadarnhau</v>
      </c>
      <c r="AI135" s="3" t="str">
        <f>IF('Master List'!AW135="", VLOOKUP('Master List'!AV135, 'CWM &amp; Location'!B:D, 2, FALSE), CONCATENATE(VLOOKUP('Master List'!AV135, 'CWM &amp; Location'!B:D, 2, FALSE), " / ", VLOOKUP('Master List'!AW135, 'CWM &amp; Location'!B:D, 2, FALSE)))</f>
        <v>Arbenigedd I'w Gadarnhau</v>
      </c>
      <c r="AJ135" s="3" t="str">
        <f>IF('Programmes (ENG)'!AJ135="Supervisor to be confirmed", 'CWM &amp; Location'!$C$216, 'Programmes (ENG)'!AJ135)</f>
        <v>Goruchwyliwr I'w Gadarnhau</v>
      </c>
      <c r="AK135" s="5" t="str">
        <f>IF('Programmes (ENG)'!AK135="","",VLOOKUP('Programmes (ENG)'!AK135,'CWM &amp; Location'!B:D,2,FALSE))</f>
        <v/>
      </c>
      <c r="AL135" s="5" t="str">
        <f>IF('Programmes (ENG)'!AL135="", "", VLOOKUP('Programmes (ENG)'!AL135, 'CWM &amp; Location'!B:D, 2, FALSE))</f>
        <v/>
      </c>
      <c r="AM135" s="5" t="str">
        <f>IF('Programmes (ENG)'!AM135="","",VLOOKUP('Programmes (ENG)'!AM135,'CWM &amp; Location'!B:D,2,FALSE))</f>
        <v/>
      </c>
      <c r="AN135" s="5" t="str">
        <f>IF('Programmes (ENG)'!AN135="Supervisor to be confirmed", 'CWM &amp; Location'!$C$216, 'Programmes (ENG)'!AN135)</f>
        <v/>
      </c>
    </row>
    <row r="136" spans="1:40" ht="33.75" customHeight="1" x14ac:dyDescent="0.25">
      <c r="A136" s="3" t="str">
        <f>'Master List'!A136</f>
        <v>FP</v>
      </c>
      <c r="B136" s="3" t="str">
        <f>'Master List'!D136</f>
        <v>FP/7A4/045c</v>
      </c>
      <c r="C136" s="3" t="str">
        <f>'Master List'!E136</f>
        <v>WAL/FP/045c</v>
      </c>
      <c r="D136" s="4">
        <f>'Programmes (ENG)'!D136</f>
        <v>1</v>
      </c>
      <c r="E136" s="9" t="str">
        <f>CONCATENATE("S1: ",J136,", ",N136,", ",R136,IF(V136="","",", "),IF(V136="","",V136),IF(V136="",""," ("),IF(V136="","",'Master List'!B136),IF(V136="","",")")," | S2: ",AA136,", ",AE136,", ",AI136,IF(AM136="","",", "),IF(AM136="","",AM136),IF(AM136="",""," ("),IF(AM136="","",'Master List'!C136),IF(AM136="","",")"))</f>
        <v>S1: Llawdriniaeth Gyffredinol / Llawdriniaeth Gastroberfeddol Usaf, Meddygaeth Gyffredinol (Mewnol) / Gastroenteroleg, Meddygaeth Gyffredinol (Mewnol) / Meddygaeth Geriatreg | S2: Arbenigedd I'w Gadarnhau, Arbenigedd I'w Gadarnhau, Arbenigedd I'w Gadarnhau</v>
      </c>
      <c r="F136" s="5" t="str">
        <f>VLOOKUP('Programmes (ENG)'!F136, 'CWM &amp; Location'!B:D, 2, FALSE)</f>
        <v>Bwrdd Iechyd Prifysgol Caerdydd a'r Fro</v>
      </c>
      <c r="G136" s="5" t="str">
        <f>IF('Programmes (ENG)'!G136="Supervisor to be confirmed", "Goruchwyliwr I'w Gadarnhau", 'Programmes (ENG)'!G136)</f>
        <v>Mr Tarig Abdelrahman</v>
      </c>
      <c r="H136" s="3" t="str">
        <f>VLOOKUP('Programmes (ENG)'!H136, 'CWM &amp; Location'!B:D, 2, FALSE)</f>
        <v>Ysbyty Athrofaol Cymru</v>
      </c>
      <c r="I136" s="3" t="str">
        <f>VLOOKUP('Programmes (ENG)'!I136, 'CWM &amp; Location'!B:D, 2, FALSE)</f>
        <v>Caerdydd</v>
      </c>
      <c r="J136" s="3" t="str">
        <f>IF('Master List'!K136="", VLOOKUP('Master List'!J136, 'CWM &amp; Location'!B:D, 2, FALSE), CONCATENATE(VLOOKUP('Master List'!J136, 'CWM &amp; Location'!B:D, 2, FALSE), " / ", VLOOKUP('Master List'!K136, 'CWM &amp; Location'!B:D, 2, FALSE)))</f>
        <v>Llawdriniaeth Gyffredinol / Llawdriniaeth Gastroberfeddol Usaf</v>
      </c>
      <c r="K136" s="3" t="str">
        <f>IF('Programmes (ENG)'!K136="Supervisor to be confirmed", "Goruchwyliwr I'w Gadarnhau", 'Programmes (ENG)'!K136)</f>
        <v>Mr Tarig Abdelrahman</v>
      </c>
      <c r="L136" s="3" t="str">
        <f>VLOOKUP('Programmes (ENG)'!L136, 'CWM &amp; Location'!B:D, 2, FALSE)</f>
        <v>Ysbyty Athrofaol Cymru</v>
      </c>
      <c r="M136" s="3" t="str">
        <f>VLOOKUP('Programmes (ENG)'!M136, 'CWM &amp; Location'!B:D, 2, FALSE)</f>
        <v>Caerdydd</v>
      </c>
      <c r="N136" s="3" t="str">
        <f>IF('Master List'!Q136="", VLOOKUP('Master List'!P136, 'CWM &amp; Location'!B:D, 2, FALSE), CONCATENATE(VLOOKUP('Master List'!P136, 'CWM &amp; Location'!B:D, 2, FALSE), " / ", VLOOKUP('Master List'!Q136, 'CWM &amp; Location'!B:D, 2, FALSE)))</f>
        <v>Meddygaeth Gyffredinol (Mewnol) / Gastroenteroleg</v>
      </c>
      <c r="O136" s="3" t="str">
        <f>IF('Programmes (ENG)'!O136="Supervisor to be confirmed", "Goruchwyliwr I'w Gadarnhau", 'Programmes (ENG)'!O136)</f>
        <v xml:space="preserve">Dr Gareth Thomas </v>
      </c>
      <c r="P136" s="3" t="str">
        <f>VLOOKUP('Programmes (ENG)'!P136, 'CWM &amp; Location'!B:D, 2, FALSE)</f>
        <v>Ysbyty Athrofaol Cymru</v>
      </c>
      <c r="Q136" s="3" t="str">
        <f>VLOOKUP('Programmes (ENG)'!Q136, 'CWM &amp; Location'!B:D, 2, FALSE)</f>
        <v>Caerdydd</v>
      </c>
      <c r="R136" s="3" t="str">
        <f>IF('Master List'!W136="", VLOOKUP('Master List'!V136, 'CWM &amp; Location'!B:D, 2, FALSE), CONCATENATE(VLOOKUP('Master List'!V136, 'CWM &amp; Location'!B:D, 2, FALSE), " / ", VLOOKUP('Master List'!W136, 'CWM &amp; Location'!B:D, 2, FALSE)))</f>
        <v>Meddygaeth Gyffredinol (Mewnol) / Meddygaeth Geriatreg</v>
      </c>
      <c r="S136" s="3" t="str">
        <f>IF('Programmes (ENG)'!S136="Supervisor to be confirmed", "Goruchwyliwr I'w Gadarnhau", 'Programmes (ENG)'!S136)</f>
        <v>Dr Laura Rozier</v>
      </c>
      <c r="T136" s="5" t="str">
        <f>IF('Master List'!AA136="", "", VLOOKUP('Programmes (ENG)'!T136, 'CWM &amp; Location'!B:D, 2, FALSE))</f>
        <v/>
      </c>
      <c r="U136" s="5" t="str">
        <f>IF(T136="", "", VLOOKUP('Programmes (ENG)'!U136, 'CWM &amp; Location'!B:D, 2, FALSE))</f>
        <v/>
      </c>
      <c r="V136" s="5" t="str">
        <f>IF('Programmes (ENG)'!V136="", "", VLOOKUP('Programmes (ENG)'!V136, 'CWM &amp; Location'!B:D, 2, FALSE))</f>
        <v/>
      </c>
      <c r="W136" s="5" t="str">
        <f>IF('Programmes (ENG)'!W136="", "", IF('Programmes (ENG)'!W136="Supervisor to be confirmed", 'CWM &amp; Location'!$C$216, 'Programmes (ENG)'!W136))</f>
        <v/>
      </c>
      <c r="X136" s="5" t="str">
        <f>IF('Programmes (ENG)'!X136="Supervisor to be confirmed", "Goruchwyliwr I'w Gadarnhau", 'Programmes (ENG)'!X136)</f>
        <v>Goruchwyliwr I'w Gadarnhau</v>
      </c>
      <c r="Y136" s="3" t="str">
        <f>VLOOKUP('Programmes (ENG)'!Y136, 'CWM &amp; Location'!B:D, 2, FALSE)</f>
        <v>Safle I'w Gadarnhau</v>
      </c>
      <c r="Z136" s="3" t="str">
        <f>VLOOKUP('Programmes (ENG)'!Z136, 'CWM &amp; Location'!B:D, 2, FALSE)</f>
        <v>Safle I'w Gadarnhau</v>
      </c>
      <c r="AA136" s="3" t="str">
        <f>IF('Master List'!AK136="", VLOOKUP('Master List'!AJ136, 'CWM &amp; Location'!B:D, 2, FALSE), CONCATENATE(VLOOKUP('Master List'!AJ136, 'CWM &amp; Location'!B:D, 2, FALSE), " / ", VLOOKUP('Master List'!AK136, 'CWM &amp; Location'!B:D, 2, FALSE)))</f>
        <v>Arbenigedd I'w Gadarnhau</v>
      </c>
      <c r="AB136" s="3" t="str">
        <f>IF('Programmes (ENG)'!AB136="Supervisor to be confirmed", 'CWM &amp; Location'!$C$216, 'Programmes (ENG)'!AB136)</f>
        <v>Goruchwyliwr I'w Gadarnhau</v>
      </c>
      <c r="AC136" s="3" t="str">
        <f>VLOOKUP('Programmes (ENG)'!AC136, 'CWM &amp; Location'!B:D, 2, FALSE)</f>
        <v>Safle I'w Gadarnhau</v>
      </c>
      <c r="AD136" s="5" t="str">
        <f>VLOOKUP('Programmes (ENG)'!AD136, 'CWM &amp; Location'!B:D, 2, FALSE)</f>
        <v>Safle I'w Gadarnhau</v>
      </c>
      <c r="AE136" s="3" t="str">
        <f>IF('Master List'!AQ136="", VLOOKUP('Master List'!AP136, 'CWM &amp; Location'!B:D, 2, FALSE), CONCATENATE(VLOOKUP('Master List'!AP136, 'CWM &amp; Location'!B:D, 2, FALSE), " / ", VLOOKUP('Master List'!AQ136, 'CWM &amp; Location'!B:D, 2, FALSE)))</f>
        <v>Arbenigedd I'w Gadarnhau</v>
      </c>
      <c r="AF136" s="3" t="str">
        <f>IF('Programmes (ENG)'!AF136="Supervisor to be confirmed", 'CWM &amp; Location'!$C$216, 'Programmes (ENG)'!AF136)</f>
        <v>Goruchwyliwr I'w Gadarnhau</v>
      </c>
      <c r="AG136" s="3" t="str">
        <f>VLOOKUP('Programmes (ENG)'!AG136, 'CWM &amp; Location'!B:D, 2, FALSE)</f>
        <v>Safle I'w Gadarnhau</v>
      </c>
      <c r="AH136" s="3" t="str">
        <f>VLOOKUP('Programmes (ENG)'!AH136, 'CWM &amp; Location'!B:D, 2, FALSE)</f>
        <v>Safle I'w Gadarnhau</v>
      </c>
      <c r="AI136" s="3" t="str">
        <f>IF('Master List'!AW136="", VLOOKUP('Master List'!AV136, 'CWM &amp; Location'!B:D, 2, FALSE), CONCATENATE(VLOOKUP('Master List'!AV136, 'CWM &amp; Location'!B:D, 2, FALSE), " / ", VLOOKUP('Master List'!AW136, 'CWM &amp; Location'!B:D, 2, FALSE)))</f>
        <v>Arbenigedd I'w Gadarnhau</v>
      </c>
      <c r="AJ136" s="3" t="str">
        <f>IF('Programmes (ENG)'!AJ136="Supervisor to be confirmed", 'CWM &amp; Location'!$C$216, 'Programmes (ENG)'!AJ136)</f>
        <v>Goruchwyliwr I'w Gadarnhau</v>
      </c>
      <c r="AK136" s="5" t="str">
        <f>IF('Programmes (ENG)'!AK136="","",VLOOKUP('Programmes (ENG)'!AK136,'CWM &amp; Location'!B:D,2,FALSE))</f>
        <v/>
      </c>
      <c r="AL136" s="5" t="str">
        <f>IF('Programmes (ENG)'!AL136="", "", VLOOKUP('Programmes (ENG)'!AL136, 'CWM &amp; Location'!B:D, 2, FALSE))</f>
        <v/>
      </c>
      <c r="AM136" s="5" t="str">
        <f>IF('Programmes (ENG)'!AM136="","",VLOOKUP('Programmes (ENG)'!AM136,'CWM &amp; Location'!B:D,2,FALSE))</f>
        <v/>
      </c>
      <c r="AN136" s="5" t="str">
        <f>IF('Programmes (ENG)'!AN136="Supervisor to be confirmed", 'CWM &amp; Location'!$C$216, 'Programmes (ENG)'!AN136)</f>
        <v/>
      </c>
    </row>
    <row r="137" spans="1:40" ht="33.75" customHeight="1" x14ac:dyDescent="0.25">
      <c r="A137" s="3" t="str">
        <f>'Master List'!A137</f>
        <v>FP</v>
      </c>
      <c r="B137" s="3" t="str">
        <f>'Master List'!D137</f>
        <v>FP/7A4/046a</v>
      </c>
      <c r="C137" s="3" t="str">
        <f>'Master List'!E137</f>
        <v>WAL/FP/046a</v>
      </c>
      <c r="D137" s="4">
        <f>'Programmes (ENG)'!D137</f>
        <v>1</v>
      </c>
      <c r="E137" s="9" t="str">
        <f>CONCATENATE("S1: ",J137,", ",N137,", ",R137,IF(V137="","",", "),IF(V137="","",V137),IF(V137="",""," ("),IF(V137="","",'Master List'!B137),IF(V137="","",")")," | S2: ",AA137,", ",AE137,", ",AI137,IF(AM137="","",", "),IF(AM137="","",AM137),IF(AM137="",""," ("),IF(AM137="","",'Master List'!C137),IF(AM137="","",")"))</f>
        <v>S1: Meddygaeth Gyffredinol (Mewnol) / Endocrinoleg a Diabetes Mellitus, Llawdriniaeth Gyffredinol / Llawdriniaeth y Colon a'r Rhefr, Meddygaeth Gyffredinol (Mewnol) / Meddygaeth Geriatreg | S2: Seiciatreg Gyffredinol, Trawma Llawdriniaeth Orthopedig, Meddygaeth Liniarol</v>
      </c>
      <c r="F137" s="5" t="str">
        <f>VLOOKUP('Programmes (ENG)'!F137, 'CWM &amp; Location'!B:D, 2, FALSE)</f>
        <v>Bwrdd Iechyd Prifysgol Caerdydd a'r Fro</v>
      </c>
      <c r="G137" s="5" t="str">
        <f>IF('Programmes (ENG)'!G137="Supervisor to be confirmed", "Goruchwyliwr I'w Gadarnhau", 'Programmes (ENG)'!G137)</f>
        <v xml:space="preserve">Dr Aled Roberts </v>
      </c>
      <c r="H137" s="3" t="str">
        <f>VLOOKUP('Programmes (ENG)'!H137, 'CWM &amp; Location'!B:D, 2, FALSE)</f>
        <v>Ysbyty Athrofaol Cymru</v>
      </c>
      <c r="I137" s="3" t="str">
        <f>VLOOKUP('Programmes (ENG)'!I137, 'CWM &amp; Location'!B:D, 2, FALSE)</f>
        <v>Caerdydd</v>
      </c>
      <c r="J137" s="3" t="str">
        <f>IF('Master List'!K137="", VLOOKUP('Master List'!J137, 'CWM &amp; Location'!B:D, 2, FALSE), CONCATENATE(VLOOKUP('Master List'!J137, 'CWM &amp; Location'!B:D, 2, FALSE), " / ", VLOOKUP('Master List'!K137, 'CWM &amp; Location'!B:D, 2, FALSE)))</f>
        <v>Meddygaeth Gyffredinol (Mewnol) / Endocrinoleg a Diabetes Mellitus</v>
      </c>
      <c r="K137" s="3" t="str">
        <f>IF('Programmes (ENG)'!K137="Supervisor to be confirmed", "Goruchwyliwr I'w Gadarnhau", 'Programmes (ENG)'!K137)</f>
        <v xml:space="preserve">Dr Aled Roberts </v>
      </c>
      <c r="L137" s="3" t="str">
        <f>VLOOKUP('Programmes (ENG)'!L137, 'CWM &amp; Location'!B:D, 2, FALSE)</f>
        <v>Ysbyty Athrofaol Cymru</v>
      </c>
      <c r="M137" s="3" t="str">
        <f>VLOOKUP('Programmes (ENG)'!M137, 'CWM &amp; Location'!B:D, 2, FALSE)</f>
        <v>Caerdydd</v>
      </c>
      <c r="N137" s="3" t="str">
        <f>IF('Master List'!Q137="", VLOOKUP('Master List'!P137, 'CWM &amp; Location'!B:D, 2, FALSE), CONCATENATE(VLOOKUP('Master List'!P137, 'CWM &amp; Location'!B:D, 2, FALSE), " / ", VLOOKUP('Master List'!Q137, 'CWM &amp; Location'!B:D, 2, FALSE)))</f>
        <v>Llawdriniaeth Gyffredinol / Llawdriniaeth y Colon a'r Rhefr</v>
      </c>
      <c r="O137" s="3" t="str">
        <f>IF('Programmes (ENG)'!O137="Supervisor to be confirmed", "Goruchwyliwr I'w Gadarnhau", 'Programmes (ENG)'!O137)</f>
        <v xml:space="preserve">Mr Simon Phillips </v>
      </c>
      <c r="P137" s="3" t="str">
        <f>VLOOKUP('Programmes (ENG)'!P137, 'CWM &amp; Location'!B:D, 2, FALSE)</f>
        <v>Ysbyty Athrofaol Cymru</v>
      </c>
      <c r="Q137" s="3" t="str">
        <f>VLOOKUP('Programmes (ENG)'!Q137, 'CWM &amp; Location'!B:D, 2, FALSE)</f>
        <v>Caerdydd</v>
      </c>
      <c r="R137" s="3" t="str">
        <f>IF('Master List'!W137="", VLOOKUP('Master List'!V137, 'CWM &amp; Location'!B:D, 2, FALSE), CONCATENATE(VLOOKUP('Master List'!V137, 'CWM &amp; Location'!B:D, 2, FALSE), " / ", VLOOKUP('Master List'!W137, 'CWM &amp; Location'!B:D, 2, FALSE)))</f>
        <v>Meddygaeth Gyffredinol (Mewnol) / Meddygaeth Geriatreg</v>
      </c>
      <c r="S137" s="3" t="str">
        <f>IF('Programmes (ENG)'!S137="Supervisor to be confirmed", "Goruchwyliwr I'w Gadarnhau", 'Programmes (ENG)'!S137)</f>
        <v>Dr Laura Rozier</v>
      </c>
      <c r="T137" s="5" t="str">
        <f>IF('Master List'!AA137="", "", VLOOKUP('Programmes (ENG)'!T137, 'CWM &amp; Location'!B:D, 2, FALSE))</f>
        <v/>
      </c>
      <c r="U137" s="5" t="str">
        <f>IF(T137="", "", VLOOKUP('Programmes (ENG)'!U137, 'CWM &amp; Location'!B:D, 2, FALSE))</f>
        <v/>
      </c>
      <c r="V137" s="5" t="str">
        <f>IF('Programmes (ENG)'!V137="", "", VLOOKUP('Programmes (ENG)'!V137, 'CWM &amp; Location'!B:D, 2, FALSE))</f>
        <v/>
      </c>
      <c r="W137" s="5" t="str">
        <f>IF('Programmes (ENG)'!W137="", "", IF('Programmes (ENG)'!W137="Supervisor to be confirmed", 'CWM &amp; Location'!$C$216, 'Programmes (ENG)'!W137))</f>
        <v/>
      </c>
      <c r="X137" s="5" t="str">
        <f>IF('Programmes (ENG)'!X137="Supervisor to be confirmed", "Goruchwyliwr I'w Gadarnhau", 'Programmes (ENG)'!X137)</f>
        <v>Dr Isabella Jurewicz</v>
      </c>
      <c r="Y137" s="3" t="str">
        <f>VLOOKUP('Programmes (ENG)'!Y137, 'CWM &amp; Location'!B:D, 2, FALSE)</f>
        <v>Ysbyty Athrofaol Llandochau</v>
      </c>
      <c r="Z137" s="3" t="str">
        <f>VLOOKUP('Programmes (ENG)'!Z137, 'CWM &amp; Location'!B:D, 2, FALSE)</f>
        <v>Penarth</v>
      </c>
      <c r="AA137" s="3" t="str">
        <f>IF('Master List'!AK137="", VLOOKUP('Master List'!AJ137, 'CWM &amp; Location'!B:D, 2, FALSE), CONCATENATE(VLOOKUP('Master List'!AJ137, 'CWM &amp; Location'!B:D, 2, FALSE), " / ", VLOOKUP('Master List'!AK137, 'CWM &amp; Location'!B:D, 2, FALSE)))</f>
        <v>Seiciatreg Gyffredinol</v>
      </c>
      <c r="AB137" s="3" t="str">
        <f>IF('Programmes (ENG)'!AB137="Supervisor to be confirmed", 'CWM &amp; Location'!$C$216, 'Programmes (ENG)'!AB137)</f>
        <v>Dr Isabella Jurewicz</v>
      </c>
      <c r="AC137" s="3" t="str">
        <f>VLOOKUP('Programmes (ENG)'!AC137, 'CWM &amp; Location'!B:D, 2, FALSE)</f>
        <v>Ysbyty Athrofaol Llandochau</v>
      </c>
      <c r="AD137" s="5" t="str">
        <f>VLOOKUP('Programmes (ENG)'!AD137, 'CWM &amp; Location'!B:D, 2, FALSE)</f>
        <v>Penarth</v>
      </c>
      <c r="AE137" s="3" t="str">
        <f>IF('Master List'!AQ137="", VLOOKUP('Master List'!AP137, 'CWM &amp; Location'!B:D, 2, FALSE), CONCATENATE(VLOOKUP('Master List'!AP137, 'CWM &amp; Location'!B:D, 2, FALSE), " / ", VLOOKUP('Master List'!AQ137, 'CWM &amp; Location'!B:D, 2, FALSE)))</f>
        <v>Trawma Llawdriniaeth Orthopedig</v>
      </c>
      <c r="AF137" s="3" t="str">
        <f>IF('Programmes (ENG)'!AF137="Supervisor to be confirmed", 'CWM &amp; Location'!$C$216, 'Programmes (ENG)'!AF137)</f>
        <v>Mr Sanjeev Agarwal</v>
      </c>
      <c r="AG137" s="3" t="str">
        <f>VLOOKUP('Programmes (ENG)'!AG137, 'CWM &amp; Location'!B:D, 2, FALSE)</f>
        <v>Hosbis Marie Curie (Ysbyty Athrofaol Llandochau ar alwad)</v>
      </c>
      <c r="AH137" s="3" t="str">
        <f>VLOOKUP('Programmes (ENG)'!AH137, 'CWM &amp; Location'!B:D, 2, FALSE)</f>
        <v>Penarth</v>
      </c>
      <c r="AI137" s="3" t="str">
        <f>IF('Master List'!AW137="", VLOOKUP('Master List'!AV137, 'CWM &amp; Location'!B:D, 2, FALSE), CONCATENATE(VLOOKUP('Master List'!AV137, 'CWM &amp; Location'!B:D, 2, FALSE), " / ", VLOOKUP('Master List'!AW137, 'CWM &amp; Location'!B:D, 2, FALSE)))</f>
        <v>Meddygaeth Liniarol</v>
      </c>
      <c r="AJ137" s="3" t="str">
        <f>IF('Programmes (ENG)'!AJ137="Supervisor to be confirmed", 'CWM &amp; Location'!$C$216, 'Programmes (ENG)'!AJ137)</f>
        <v>Dr Hannah Osborn</v>
      </c>
      <c r="AK137" s="5" t="str">
        <f>IF('Programmes (ENG)'!AK137="","",VLOOKUP('Programmes (ENG)'!AK137,'CWM &amp; Location'!B:D,2,FALSE))</f>
        <v/>
      </c>
      <c r="AL137" s="5" t="str">
        <f>IF('Programmes (ENG)'!AL137="", "", VLOOKUP('Programmes (ENG)'!AL137, 'CWM &amp; Location'!B:D, 2, FALSE))</f>
        <v/>
      </c>
      <c r="AM137" s="5" t="str">
        <f>IF('Programmes (ENG)'!AM137="","",VLOOKUP('Programmes (ENG)'!AM137,'CWM &amp; Location'!B:D,2,FALSE))</f>
        <v/>
      </c>
      <c r="AN137" s="5" t="str">
        <f>IF('Programmes (ENG)'!AN137="Supervisor to be confirmed", 'CWM &amp; Location'!$C$216, 'Programmes (ENG)'!AN137)</f>
        <v/>
      </c>
    </row>
    <row r="138" spans="1:40" ht="33.75" customHeight="1" x14ac:dyDescent="0.25">
      <c r="A138" s="3" t="str">
        <f>'Master List'!A138</f>
        <v>FP</v>
      </c>
      <c r="B138" s="3" t="str">
        <f>'Master List'!D138</f>
        <v>FP/7A4/046b</v>
      </c>
      <c r="C138" s="3" t="str">
        <f>'Master List'!E138</f>
        <v>WAL/FP/046b</v>
      </c>
      <c r="D138" s="4">
        <f>'Programmes (ENG)'!D138</f>
        <v>1</v>
      </c>
      <c r="E138" s="9" t="str">
        <f>CONCATENATE("S1: ",J138,", ",N138,", ",R138,IF(V138="","",", "),IF(V138="","",V138),IF(V138="",""," ("),IF(V138="","",'Master List'!B138),IF(V138="","",")")," | S2: ",AA138,", ",AE138,", ",AI138,IF(AM138="","",", "),IF(AM138="","",AM138),IF(AM138="",""," ("),IF(AM138="","",'Master List'!C138),IF(AM138="","",")"))</f>
        <v>S1: Meddygaeth Gyffredinol (Mewnol) / Meddygaeth Geriatreg, Meddygaeth Gyffredinol (Mewnol) / Endocrinoleg a Diabetes Mellitus, Llawdriniaeth Gyffredinol / Llawdriniaeth y Colon a'r Rhefr | S2: Meddygaeth Liniarol, Seiciatreg Gyffredinol, Trawma Llawdriniaeth Orthopedig</v>
      </c>
      <c r="F138" s="5" t="str">
        <f>VLOOKUP('Programmes (ENG)'!F138, 'CWM &amp; Location'!B:D, 2, FALSE)</f>
        <v>Bwrdd Iechyd Prifysgol Caerdydd a'r Fro</v>
      </c>
      <c r="G138" s="5" t="str">
        <f>IF('Programmes (ENG)'!G138="Supervisor to be confirmed", "Goruchwyliwr I'w Gadarnhau", 'Programmes (ENG)'!G138)</f>
        <v>Dr Laura Rozier</v>
      </c>
      <c r="H138" s="3" t="str">
        <f>VLOOKUP('Programmes (ENG)'!H138, 'CWM &amp; Location'!B:D, 2, FALSE)</f>
        <v>Ysbyty Athrofaol Cymru</v>
      </c>
      <c r="I138" s="3" t="str">
        <f>VLOOKUP('Programmes (ENG)'!I138, 'CWM &amp; Location'!B:D, 2, FALSE)</f>
        <v>Caerdydd</v>
      </c>
      <c r="J138" s="3" t="str">
        <f>IF('Master List'!K138="", VLOOKUP('Master List'!J138, 'CWM &amp; Location'!B:D, 2, FALSE), CONCATENATE(VLOOKUP('Master List'!J138, 'CWM &amp; Location'!B:D, 2, FALSE), " / ", VLOOKUP('Master List'!K138, 'CWM &amp; Location'!B:D, 2, FALSE)))</f>
        <v>Meddygaeth Gyffredinol (Mewnol) / Meddygaeth Geriatreg</v>
      </c>
      <c r="K138" s="3" t="str">
        <f>IF('Programmes (ENG)'!K138="Supervisor to be confirmed", "Goruchwyliwr I'w Gadarnhau", 'Programmes (ENG)'!K138)</f>
        <v>Dr Laura Rozier</v>
      </c>
      <c r="L138" s="3" t="str">
        <f>VLOOKUP('Programmes (ENG)'!L138, 'CWM &amp; Location'!B:D, 2, FALSE)</f>
        <v>Ysbyty Athrofaol Cymru</v>
      </c>
      <c r="M138" s="3" t="str">
        <f>VLOOKUP('Programmes (ENG)'!M138, 'CWM &amp; Location'!B:D, 2, FALSE)</f>
        <v>Caerdydd</v>
      </c>
      <c r="N138" s="3" t="str">
        <f>IF('Master List'!Q138="", VLOOKUP('Master List'!P138, 'CWM &amp; Location'!B:D, 2, FALSE), CONCATENATE(VLOOKUP('Master List'!P138, 'CWM &amp; Location'!B:D, 2, FALSE), " / ", VLOOKUP('Master List'!Q138, 'CWM &amp; Location'!B:D, 2, FALSE)))</f>
        <v>Meddygaeth Gyffredinol (Mewnol) / Endocrinoleg a Diabetes Mellitus</v>
      </c>
      <c r="O138" s="3" t="str">
        <f>IF('Programmes (ENG)'!O138="Supervisor to be confirmed", "Goruchwyliwr I'w Gadarnhau", 'Programmes (ENG)'!O138)</f>
        <v xml:space="preserve">Dr Aled Roberts </v>
      </c>
      <c r="P138" s="3" t="str">
        <f>VLOOKUP('Programmes (ENG)'!P138, 'CWM &amp; Location'!B:D, 2, FALSE)</f>
        <v>Ysbyty Athrofaol Cymru</v>
      </c>
      <c r="Q138" s="3" t="str">
        <f>VLOOKUP('Programmes (ENG)'!Q138, 'CWM &amp; Location'!B:D, 2, FALSE)</f>
        <v>Caerdydd</v>
      </c>
      <c r="R138" s="3" t="str">
        <f>IF('Master List'!W138="", VLOOKUP('Master List'!V138, 'CWM &amp; Location'!B:D, 2, FALSE), CONCATENATE(VLOOKUP('Master List'!V138, 'CWM &amp; Location'!B:D, 2, FALSE), " / ", VLOOKUP('Master List'!W138, 'CWM &amp; Location'!B:D, 2, FALSE)))</f>
        <v>Llawdriniaeth Gyffredinol / Llawdriniaeth y Colon a'r Rhefr</v>
      </c>
      <c r="S138" s="3" t="str">
        <f>IF('Programmes (ENG)'!S138="Supervisor to be confirmed", "Goruchwyliwr I'w Gadarnhau", 'Programmes (ENG)'!S138)</f>
        <v xml:space="preserve">Mr Simon Phillips </v>
      </c>
      <c r="T138" s="5" t="str">
        <f>IF('Master List'!AA138="", "", VLOOKUP('Programmes (ENG)'!T138, 'CWM &amp; Location'!B:D, 2, FALSE))</f>
        <v/>
      </c>
      <c r="U138" s="5" t="str">
        <f>IF(T138="", "", VLOOKUP('Programmes (ENG)'!U138, 'CWM &amp; Location'!B:D, 2, FALSE))</f>
        <v/>
      </c>
      <c r="V138" s="5" t="str">
        <f>IF('Programmes (ENG)'!V138="", "", VLOOKUP('Programmes (ENG)'!V138, 'CWM &amp; Location'!B:D, 2, FALSE))</f>
        <v/>
      </c>
      <c r="W138" s="5" t="str">
        <f>IF('Programmes (ENG)'!W138="", "", IF('Programmes (ENG)'!W138="Supervisor to be confirmed", 'CWM &amp; Location'!$C$216, 'Programmes (ENG)'!W138))</f>
        <v/>
      </c>
      <c r="X138" s="5" t="str">
        <f>IF('Programmes (ENG)'!X138="Supervisor to be confirmed", "Goruchwyliwr I'w Gadarnhau", 'Programmes (ENG)'!X138)</f>
        <v>Dr Hannah Osborn</v>
      </c>
      <c r="Y138" s="3" t="str">
        <f>VLOOKUP('Programmes (ENG)'!Y138, 'CWM &amp; Location'!B:D, 2, FALSE)</f>
        <v>Hosbis Marie Curie (Ysbyty Athrofaol Llandochau ar alwad)</v>
      </c>
      <c r="Z138" s="3" t="str">
        <f>VLOOKUP('Programmes (ENG)'!Z138, 'CWM &amp; Location'!B:D, 2, FALSE)</f>
        <v>Penarth</v>
      </c>
      <c r="AA138" s="3" t="str">
        <f>IF('Master List'!AK138="", VLOOKUP('Master List'!AJ138, 'CWM &amp; Location'!B:D, 2, FALSE), CONCATENATE(VLOOKUP('Master List'!AJ138, 'CWM &amp; Location'!B:D, 2, FALSE), " / ", VLOOKUP('Master List'!AK138, 'CWM &amp; Location'!B:D, 2, FALSE)))</f>
        <v>Meddygaeth Liniarol</v>
      </c>
      <c r="AB138" s="3" t="str">
        <f>IF('Programmes (ENG)'!AB138="Supervisor to be confirmed", 'CWM &amp; Location'!$C$216, 'Programmes (ENG)'!AB138)</f>
        <v>Dr Hannah Osborn</v>
      </c>
      <c r="AC138" s="3" t="str">
        <f>VLOOKUP('Programmes (ENG)'!AC138, 'CWM &amp; Location'!B:D, 2, FALSE)</f>
        <v>Ysbyty Athrofaol Llandochau</v>
      </c>
      <c r="AD138" s="5" t="str">
        <f>VLOOKUP('Programmes (ENG)'!AD138, 'CWM &amp; Location'!B:D, 2, FALSE)</f>
        <v>Penarth</v>
      </c>
      <c r="AE138" s="3" t="str">
        <f>IF('Master List'!AQ138="", VLOOKUP('Master List'!AP138, 'CWM &amp; Location'!B:D, 2, FALSE), CONCATENATE(VLOOKUP('Master List'!AP138, 'CWM &amp; Location'!B:D, 2, FALSE), " / ", VLOOKUP('Master List'!AQ138, 'CWM &amp; Location'!B:D, 2, FALSE)))</f>
        <v>Seiciatreg Gyffredinol</v>
      </c>
      <c r="AF138" s="3" t="str">
        <f>IF('Programmes (ENG)'!AF138="Supervisor to be confirmed", 'CWM &amp; Location'!$C$216, 'Programmes (ENG)'!AF138)</f>
        <v>Dr Isabella Jurewicz</v>
      </c>
      <c r="AG138" s="3" t="str">
        <f>VLOOKUP('Programmes (ENG)'!AG138, 'CWM &amp; Location'!B:D, 2, FALSE)</f>
        <v>Ysbyty Athrofaol Llandochau</v>
      </c>
      <c r="AH138" s="3" t="str">
        <f>VLOOKUP('Programmes (ENG)'!AH138, 'CWM &amp; Location'!B:D, 2, FALSE)</f>
        <v>Penarth</v>
      </c>
      <c r="AI138" s="3" t="str">
        <f>IF('Master List'!AW138="", VLOOKUP('Master List'!AV138, 'CWM &amp; Location'!B:D, 2, FALSE), CONCATENATE(VLOOKUP('Master List'!AV138, 'CWM &amp; Location'!B:D, 2, FALSE), " / ", VLOOKUP('Master List'!AW138, 'CWM &amp; Location'!B:D, 2, FALSE)))</f>
        <v>Trawma Llawdriniaeth Orthopedig</v>
      </c>
      <c r="AJ138" s="3" t="str">
        <f>IF('Programmes (ENG)'!AJ138="Supervisor to be confirmed", 'CWM &amp; Location'!$C$216, 'Programmes (ENG)'!AJ138)</f>
        <v>Mr Sanjeev Agarwal</v>
      </c>
      <c r="AK138" s="5" t="str">
        <f>IF('Programmes (ENG)'!AK138="","",VLOOKUP('Programmes (ENG)'!AK138,'CWM &amp; Location'!B:D,2,FALSE))</f>
        <v/>
      </c>
      <c r="AL138" s="5" t="str">
        <f>IF('Programmes (ENG)'!AL138="", "", VLOOKUP('Programmes (ENG)'!AL138, 'CWM &amp; Location'!B:D, 2, FALSE))</f>
        <v/>
      </c>
      <c r="AM138" s="5" t="str">
        <f>IF('Programmes (ENG)'!AM138="","",VLOOKUP('Programmes (ENG)'!AM138,'CWM &amp; Location'!B:D,2,FALSE))</f>
        <v/>
      </c>
      <c r="AN138" s="5" t="str">
        <f>IF('Programmes (ENG)'!AN138="Supervisor to be confirmed", 'CWM &amp; Location'!$C$216, 'Programmes (ENG)'!AN138)</f>
        <v/>
      </c>
    </row>
    <row r="139" spans="1:40" ht="33.75" customHeight="1" x14ac:dyDescent="0.25">
      <c r="A139" s="3" t="str">
        <f>'Master List'!A139</f>
        <v>FP</v>
      </c>
      <c r="B139" s="3" t="str">
        <f>'Master List'!D139</f>
        <v>FP/7A4/046c</v>
      </c>
      <c r="C139" s="3" t="str">
        <f>'Master List'!E139</f>
        <v>WAL/FP/046c</v>
      </c>
      <c r="D139" s="4">
        <f>'Programmes (ENG)'!D139</f>
        <v>1</v>
      </c>
      <c r="E139" s="9" t="str">
        <f>CONCATENATE("S1: ",J139,", ",N139,", ",R139,IF(V139="","",", "),IF(V139="","",V139),IF(V139="",""," ("),IF(V139="","",'Master List'!B139),IF(V139="","",")")," | S2: ",AA139,", ",AE139,", ",AI139,IF(AM139="","",", "),IF(AM139="","",AM139),IF(AM139="",""," ("),IF(AM139="","",'Master List'!C139),IF(AM139="","",")"))</f>
        <v>S1: Llawdriniaeth Gyffredinol / Llawdriniaeth y Colon a'r Rhefr, Meddygaeth Gyffredinol (Mewnol) / Meddygaeth Geriatreg, Meddygaeth Gyffredinol (Mewnol) / Endocrinoleg a Diabetes Mellitus | S2: Trawma Llawdriniaeth Orthopedig, Meddygaeth Liniarol, Seiciatreg Gyffredinol</v>
      </c>
      <c r="F139" s="5" t="str">
        <f>VLOOKUP('Programmes (ENG)'!F139, 'CWM &amp; Location'!B:D, 2, FALSE)</f>
        <v>Bwrdd Iechyd Prifysgol Caerdydd a'r Fro</v>
      </c>
      <c r="G139" s="5" t="str">
        <f>IF('Programmes (ENG)'!G139="Supervisor to be confirmed", "Goruchwyliwr I'w Gadarnhau", 'Programmes (ENG)'!G139)</f>
        <v xml:space="preserve">Mr Simon Phillips </v>
      </c>
      <c r="H139" s="3" t="str">
        <f>VLOOKUP('Programmes (ENG)'!H139, 'CWM &amp; Location'!B:D, 2, FALSE)</f>
        <v>Ysbyty Athrofaol Cymru</v>
      </c>
      <c r="I139" s="3" t="str">
        <f>VLOOKUP('Programmes (ENG)'!I139, 'CWM &amp; Location'!B:D, 2, FALSE)</f>
        <v>Caerdydd</v>
      </c>
      <c r="J139" s="3" t="str">
        <f>IF('Master List'!K139="", VLOOKUP('Master List'!J139, 'CWM &amp; Location'!B:D, 2, FALSE), CONCATENATE(VLOOKUP('Master List'!J139, 'CWM &amp; Location'!B:D, 2, FALSE), " / ", VLOOKUP('Master List'!K139, 'CWM &amp; Location'!B:D, 2, FALSE)))</f>
        <v>Llawdriniaeth Gyffredinol / Llawdriniaeth y Colon a'r Rhefr</v>
      </c>
      <c r="K139" s="3" t="str">
        <f>IF('Programmes (ENG)'!K139="Supervisor to be confirmed", "Goruchwyliwr I'w Gadarnhau", 'Programmes (ENG)'!K139)</f>
        <v xml:space="preserve">Mr Simon Phillips </v>
      </c>
      <c r="L139" s="3" t="str">
        <f>VLOOKUP('Programmes (ENG)'!L139, 'CWM &amp; Location'!B:D, 2, FALSE)</f>
        <v>Ysbyty Athrofaol Cymru</v>
      </c>
      <c r="M139" s="3" t="str">
        <f>VLOOKUP('Programmes (ENG)'!M139, 'CWM &amp; Location'!B:D, 2, FALSE)</f>
        <v>Caerdydd</v>
      </c>
      <c r="N139" s="3" t="str">
        <f>IF('Master List'!Q139="", VLOOKUP('Master List'!P139, 'CWM &amp; Location'!B:D, 2, FALSE), CONCATENATE(VLOOKUP('Master List'!P139, 'CWM &amp; Location'!B:D, 2, FALSE), " / ", VLOOKUP('Master List'!Q139, 'CWM &amp; Location'!B:D, 2, FALSE)))</f>
        <v>Meddygaeth Gyffredinol (Mewnol) / Meddygaeth Geriatreg</v>
      </c>
      <c r="O139" s="3" t="str">
        <f>IF('Programmes (ENG)'!O139="Supervisor to be confirmed", "Goruchwyliwr I'w Gadarnhau", 'Programmes (ENG)'!O139)</f>
        <v>Dr Laura Rozier</v>
      </c>
      <c r="P139" s="3" t="str">
        <f>VLOOKUP('Programmes (ENG)'!P139, 'CWM &amp; Location'!B:D, 2, FALSE)</f>
        <v>Ysbyty Athrofaol Cymru</v>
      </c>
      <c r="Q139" s="3" t="str">
        <f>VLOOKUP('Programmes (ENG)'!Q139, 'CWM &amp; Location'!B:D, 2, FALSE)</f>
        <v>Caerdydd</v>
      </c>
      <c r="R139" s="3" t="str">
        <f>IF('Master List'!W139="", VLOOKUP('Master List'!V139, 'CWM &amp; Location'!B:D, 2, FALSE), CONCATENATE(VLOOKUP('Master List'!V139, 'CWM &amp; Location'!B:D, 2, FALSE), " / ", VLOOKUP('Master List'!W139, 'CWM &amp; Location'!B:D, 2, FALSE)))</f>
        <v>Meddygaeth Gyffredinol (Mewnol) / Endocrinoleg a Diabetes Mellitus</v>
      </c>
      <c r="S139" s="3" t="str">
        <f>IF('Programmes (ENG)'!S139="Supervisor to be confirmed", "Goruchwyliwr I'w Gadarnhau", 'Programmes (ENG)'!S139)</f>
        <v xml:space="preserve">Dr Aled Roberts </v>
      </c>
      <c r="T139" s="5" t="str">
        <f>IF('Master List'!AA139="", "", VLOOKUP('Programmes (ENG)'!T139, 'CWM &amp; Location'!B:D, 2, FALSE))</f>
        <v/>
      </c>
      <c r="U139" s="5" t="str">
        <f>IF(T139="", "", VLOOKUP('Programmes (ENG)'!U139, 'CWM &amp; Location'!B:D, 2, FALSE))</f>
        <v/>
      </c>
      <c r="V139" s="5" t="str">
        <f>IF('Programmes (ENG)'!V139="", "", VLOOKUP('Programmes (ENG)'!V139, 'CWM &amp; Location'!B:D, 2, FALSE))</f>
        <v/>
      </c>
      <c r="W139" s="5" t="str">
        <f>IF('Programmes (ENG)'!W139="", "", IF('Programmes (ENG)'!W139="Supervisor to be confirmed", 'CWM &amp; Location'!$C$216, 'Programmes (ENG)'!W139))</f>
        <v/>
      </c>
      <c r="X139" s="5" t="str">
        <f>IF('Programmes (ENG)'!X139="Supervisor to be confirmed", "Goruchwyliwr I'w Gadarnhau", 'Programmes (ENG)'!X139)</f>
        <v>Mr Sanjeev Agarwal</v>
      </c>
      <c r="Y139" s="3" t="str">
        <f>VLOOKUP('Programmes (ENG)'!Y139, 'CWM &amp; Location'!B:D, 2, FALSE)</f>
        <v>Ysbyty Athrofaol Llandochau</v>
      </c>
      <c r="Z139" s="3" t="str">
        <f>VLOOKUP('Programmes (ENG)'!Z139, 'CWM &amp; Location'!B:D, 2, FALSE)</f>
        <v>Penarth</v>
      </c>
      <c r="AA139" s="3" t="str">
        <f>IF('Master List'!AK139="", VLOOKUP('Master List'!AJ139, 'CWM &amp; Location'!B:D, 2, FALSE), CONCATENATE(VLOOKUP('Master List'!AJ139, 'CWM &amp; Location'!B:D, 2, FALSE), " / ", VLOOKUP('Master List'!AK139, 'CWM &amp; Location'!B:D, 2, FALSE)))</f>
        <v>Trawma Llawdriniaeth Orthopedig</v>
      </c>
      <c r="AB139" s="3" t="str">
        <f>IF('Programmes (ENG)'!AB139="Supervisor to be confirmed", 'CWM &amp; Location'!$C$216, 'Programmes (ENG)'!AB139)</f>
        <v>Mr Sanjeev Agarwal</v>
      </c>
      <c r="AC139" s="3" t="str">
        <f>VLOOKUP('Programmes (ENG)'!AC139, 'CWM &amp; Location'!B:D, 2, FALSE)</f>
        <v>Hosbis Marie Curie (Ysbyty Athrofaol Llandochau ar alwad)</v>
      </c>
      <c r="AD139" s="5" t="str">
        <f>VLOOKUP('Programmes (ENG)'!AD139, 'CWM &amp; Location'!B:D, 2, FALSE)</f>
        <v>Penarth</v>
      </c>
      <c r="AE139" s="3" t="str">
        <f>IF('Master List'!AQ139="", VLOOKUP('Master List'!AP139, 'CWM &amp; Location'!B:D, 2, FALSE), CONCATENATE(VLOOKUP('Master List'!AP139, 'CWM &amp; Location'!B:D, 2, FALSE), " / ", VLOOKUP('Master List'!AQ139, 'CWM &amp; Location'!B:D, 2, FALSE)))</f>
        <v>Meddygaeth Liniarol</v>
      </c>
      <c r="AF139" s="3" t="str">
        <f>IF('Programmes (ENG)'!AF139="Supervisor to be confirmed", 'CWM &amp; Location'!$C$216, 'Programmes (ENG)'!AF139)</f>
        <v>Dr Hannah Osborn</v>
      </c>
      <c r="AG139" s="3" t="str">
        <f>VLOOKUP('Programmes (ENG)'!AG139, 'CWM &amp; Location'!B:D, 2, FALSE)</f>
        <v>Ysbyty Athrofaol Llandochau</v>
      </c>
      <c r="AH139" s="3" t="str">
        <f>VLOOKUP('Programmes (ENG)'!AH139, 'CWM &amp; Location'!B:D, 2, FALSE)</f>
        <v>Penarth</v>
      </c>
      <c r="AI139" s="3" t="str">
        <f>IF('Master List'!AW139="", VLOOKUP('Master List'!AV139, 'CWM &amp; Location'!B:D, 2, FALSE), CONCATENATE(VLOOKUP('Master List'!AV139, 'CWM &amp; Location'!B:D, 2, FALSE), " / ", VLOOKUP('Master List'!AW139, 'CWM &amp; Location'!B:D, 2, FALSE)))</f>
        <v>Seiciatreg Gyffredinol</v>
      </c>
      <c r="AJ139" s="3" t="str">
        <f>IF('Programmes (ENG)'!AJ139="Supervisor to be confirmed", 'CWM &amp; Location'!$C$216, 'Programmes (ENG)'!AJ139)</f>
        <v>Dr Isabella Jurewicz</v>
      </c>
      <c r="AK139" s="5" t="str">
        <f>IF('Programmes (ENG)'!AK139="","",VLOOKUP('Programmes (ENG)'!AK139,'CWM &amp; Location'!B:D,2,FALSE))</f>
        <v/>
      </c>
      <c r="AL139" s="5" t="str">
        <f>IF('Programmes (ENG)'!AL139="", "", VLOOKUP('Programmes (ENG)'!AL139, 'CWM &amp; Location'!B:D, 2, FALSE))</f>
        <v/>
      </c>
      <c r="AM139" s="5" t="str">
        <f>IF('Programmes (ENG)'!AM139="","",VLOOKUP('Programmes (ENG)'!AM139,'CWM &amp; Location'!B:D,2,FALSE))</f>
        <v/>
      </c>
      <c r="AN139" s="5" t="str">
        <f>IF('Programmes (ENG)'!AN139="Supervisor to be confirmed", 'CWM &amp; Location'!$C$216, 'Programmes (ENG)'!AN139)</f>
        <v/>
      </c>
    </row>
    <row r="140" spans="1:40" ht="33.75" customHeight="1" x14ac:dyDescent="0.25">
      <c r="A140" s="3" t="str">
        <f>'Master List'!A140</f>
        <v>FP</v>
      </c>
      <c r="B140" s="3" t="str">
        <f>'Master List'!D140</f>
        <v>FP/7A4/047a</v>
      </c>
      <c r="C140" s="3" t="str">
        <f>'Master List'!E140</f>
        <v>WAL/FP/047a</v>
      </c>
      <c r="D140" s="4">
        <f>'Programmes (ENG)'!D140</f>
        <v>1</v>
      </c>
      <c r="E140" s="9" t="str">
        <f>CONCATENATE("S1: ",J140,", ",N140,", ",R140,IF(V140="","",", "),IF(V140="","",V140),IF(V140="",""," ("),IF(V140="","",'Master List'!B140),IF(V140="","",")")," | S2: ",AA140,", ",AE140,", ",AI140,IF(AM140="","",", "),IF(AM140="","",AM140),IF(AM140="",""," ("),IF(AM140="","",'Master List'!C140),IF(AM140="","",")"))</f>
        <v>S1: Meddygaeth Gyffredinol (Mewnol) / Meddygaeth Geriatreg, Llawdriniaeth Gyffredinol / Llawdriniaeth Fasgwlaidd, Meddygaeth Adsefydlu | S2: Anestheteg, Practis Cyffredinol, Llawdriniaeth Gyffredinol / Llawdriniaeth y Colon a'r Rhefr</v>
      </c>
      <c r="F140" s="5" t="str">
        <f>VLOOKUP('Programmes (ENG)'!F140, 'CWM &amp; Location'!B:D, 2, FALSE)</f>
        <v>Bwrdd Iechyd Prifysgol Caerdydd a'r Fro</v>
      </c>
      <c r="G140" s="5" t="str">
        <f>IF('Programmes (ENG)'!G140="Supervisor to be confirmed", "Goruchwyliwr I'w Gadarnhau", 'Programmes (ENG)'!G140)</f>
        <v>Dr Edward Christopher Thomas</v>
      </c>
      <c r="H140" s="3" t="str">
        <f>VLOOKUP('Programmes (ENG)'!H140, 'CWM &amp; Location'!B:D, 2, FALSE)</f>
        <v>Ysbyty Athrofaol Cymru</v>
      </c>
      <c r="I140" s="3" t="str">
        <f>VLOOKUP('Programmes (ENG)'!I140, 'CWM &amp; Location'!B:D, 2, FALSE)</f>
        <v>Caerdydd</v>
      </c>
      <c r="J140" s="3" t="str">
        <f>IF('Master List'!K140="", VLOOKUP('Master List'!J140, 'CWM &amp; Location'!B:D, 2, FALSE), CONCATENATE(VLOOKUP('Master List'!J140, 'CWM &amp; Location'!B:D, 2, FALSE), " / ", VLOOKUP('Master List'!K140, 'CWM &amp; Location'!B:D, 2, FALSE)))</f>
        <v>Meddygaeth Gyffredinol (Mewnol) / Meddygaeth Geriatreg</v>
      </c>
      <c r="K140" s="3" t="str">
        <f>IF('Programmes (ENG)'!K140="Supervisor to be confirmed", "Goruchwyliwr I'w Gadarnhau", 'Programmes (ENG)'!K140)</f>
        <v>Dr Edward Christopher Thomas</v>
      </c>
      <c r="L140" s="3" t="str">
        <f>VLOOKUP('Programmes (ENG)'!L140, 'CWM &amp; Location'!B:D, 2, FALSE)</f>
        <v>Ysbyty Athrofaol Cymru</v>
      </c>
      <c r="M140" s="3" t="str">
        <f>VLOOKUP('Programmes (ENG)'!M140, 'CWM &amp; Location'!B:D, 2, FALSE)</f>
        <v>Caerdydd</v>
      </c>
      <c r="N140" s="3" t="str">
        <f>IF('Master List'!Q140="", VLOOKUP('Master List'!P140, 'CWM &amp; Location'!B:D, 2, FALSE), CONCATENATE(VLOOKUP('Master List'!P140, 'CWM &amp; Location'!B:D, 2, FALSE), " / ", VLOOKUP('Master List'!Q140, 'CWM &amp; Location'!B:D, 2, FALSE)))</f>
        <v>Llawdriniaeth Gyffredinol / Llawdriniaeth Fasgwlaidd</v>
      </c>
      <c r="O140" s="3" t="str">
        <f>IF('Programmes (ENG)'!O140="Supervisor to be confirmed", "Goruchwyliwr I'w Gadarnhau", 'Programmes (ENG)'!O140)</f>
        <v>Mr Ian Williams</v>
      </c>
      <c r="P140" s="3" t="str">
        <f>VLOOKUP('Programmes (ENG)'!P140, 'CWM &amp; Location'!B:D, 2, FALSE)</f>
        <v>Ysbyty Athrofaol Llandochau</v>
      </c>
      <c r="Q140" s="3" t="str">
        <f>VLOOKUP('Programmes (ENG)'!Q140, 'CWM &amp; Location'!B:D, 2, FALSE)</f>
        <v>Penarth</v>
      </c>
      <c r="R140" s="3" t="str">
        <f>IF('Master List'!W140="", VLOOKUP('Master List'!V140, 'CWM &amp; Location'!B:D, 2, FALSE), CONCATENATE(VLOOKUP('Master List'!V140, 'CWM &amp; Location'!B:D, 2, FALSE), " / ", VLOOKUP('Master List'!W140, 'CWM &amp; Location'!B:D, 2, FALSE)))</f>
        <v>Meddygaeth Adsefydlu</v>
      </c>
      <c r="S140" s="3" t="str">
        <f>IF('Programmes (ENG)'!S140="Supervisor to be confirmed", "Goruchwyliwr I'w Gadarnhau", 'Programmes (ENG)'!S140)</f>
        <v>Goruchwyliwr I'w Gadarnhau</v>
      </c>
      <c r="T140" s="5" t="str">
        <f>IF('Master List'!AA140="", "", VLOOKUP('Programmes (ENG)'!T140, 'CWM &amp; Location'!B:D, 2, FALSE))</f>
        <v/>
      </c>
      <c r="U140" s="5" t="str">
        <f>IF(T140="", "", VLOOKUP('Programmes (ENG)'!U140, 'CWM &amp; Location'!B:D, 2, FALSE))</f>
        <v/>
      </c>
      <c r="V140" s="5" t="str">
        <f>IF('Programmes (ENG)'!V140="", "", VLOOKUP('Programmes (ENG)'!V140, 'CWM &amp; Location'!B:D, 2, FALSE))</f>
        <v/>
      </c>
      <c r="W140" s="5" t="str">
        <f>IF('Programmes (ENG)'!W140="", "", IF('Programmes (ENG)'!W140="Supervisor to be confirmed", 'CWM &amp; Location'!$C$216, 'Programmes (ENG)'!W140))</f>
        <v/>
      </c>
      <c r="X140" s="5" t="str">
        <f>IF('Programmes (ENG)'!X140="Supervisor to be confirmed", "Goruchwyliwr I'w Gadarnhau", 'Programmes (ENG)'!X140)</f>
        <v>Dr Sarah Voisey</v>
      </c>
      <c r="Y140" s="3" t="str">
        <f>VLOOKUP('Programmes (ENG)'!Y140, 'CWM &amp; Location'!B:D, 2, FALSE)</f>
        <v>Ysbyty Athrofaol Cymru</v>
      </c>
      <c r="Z140" s="3" t="str">
        <f>VLOOKUP('Programmes (ENG)'!Z140, 'CWM &amp; Location'!B:D, 2, FALSE)</f>
        <v>Caerdydd</v>
      </c>
      <c r="AA140" s="3" t="str">
        <f>IF('Master List'!AK140="", VLOOKUP('Master List'!AJ140, 'CWM &amp; Location'!B:D, 2, FALSE), CONCATENATE(VLOOKUP('Master List'!AJ140, 'CWM &amp; Location'!B:D, 2, FALSE), " / ", VLOOKUP('Master List'!AK140, 'CWM &amp; Location'!B:D, 2, FALSE)))</f>
        <v>Anestheteg</v>
      </c>
      <c r="AB140" s="3" t="str">
        <f>IF('Programmes (ENG)'!AB140="Supervisor to be confirmed", 'CWM &amp; Location'!$C$216, 'Programmes (ENG)'!AB140)</f>
        <v>Dr Sarah Voisey</v>
      </c>
      <c r="AC140" s="3" t="str">
        <f>VLOOKUP('Programmes (ENG)'!AC140, 'CWM &amp; Location'!B:D, 2, FALSE)</f>
        <v>Roathwell Surgery</v>
      </c>
      <c r="AD140" s="5" t="str">
        <f>VLOOKUP('Programmes (ENG)'!AD140, 'CWM &amp; Location'!B:D, 2, FALSE)</f>
        <v>Caerdydd</v>
      </c>
      <c r="AE140" s="3" t="str">
        <f>IF('Master List'!AQ140="", VLOOKUP('Master List'!AP140, 'CWM &amp; Location'!B:D, 2, FALSE), CONCATENATE(VLOOKUP('Master List'!AP140, 'CWM &amp; Location'!B:D, 2, FALSE), " / ", VLOOKUP('Master List'!AQ140, 'CWM &amp; Location'!B:D, 2, FALSE)))</f>
        <v>Practis Cyffredinol</v>
      </c>
      <c r="AF140" s="3" t="str">
        <f>IF('Programmes (ENG)'!AF140="Supervisor to be confirmed", 'CWM &amp; Location'!$C$216, 'Programmes (ENG)'!AF140)</f>
        <v>Dr Uroosa Kabeer</v>
      </c>
      <c r="AG140" s="3" t="str">
        <f>VLOOKUP('Programmes (ENG)'!AG140, 'CWM &amp; Location'!B:D, 2, FALSE)</f>
        <v>Ysbyty Athrofaol Cymru</v>
      </c>
      <c r="AH140" s="3" t="str">
        <f>VLOOKUP('Programmes (ENG)'!AH140, 'CWM &amp; Location'!B:D, 2, FALSE)</f>
        <v>Caerdydd</v>
      </c>
      <c r="AI140" s="3" t="str">
        <f>IF('Master List'!AW140="", VLOOKUP('Master List'!AV140, 'CWM &amp; Location'!B:D, 2, FALSE), CONCATENATE(VLOOKUP('Master List'!AV140, 'CWM &amp; Location'!B:D, 2, FALSE), " / ", VLOOKUP('Master List'!AW140, 'CWM &amp; Location'!B:D, 2, FALSE)))</f>
        <v>Llawdriniaeth Gyffredinol / Llawdriniaeth y Colon a'r Rhefr</v>
      </c>
      <c r="AJ140" s="3" t="str">
        <f>IF('Programmes (ENG)'!AJ140="Supervisor to be confirmed", 'CWM &amp; Location'!$C$216, 'Programmes (ENG)'!AJ140)</f>
        <v>Ms Rachel Hargest</v>
      </c>
      <c r="AK140" s="5" t="str">
        <f>IF('Programmes (ENG)'!AK140="","",VLOOKUP('Programmes (ENG)'!AK140,'CWM &amp; Location'!B:D,2,FALSE))</f>
        <v/>
      </c>
      <c r="AL140" s="5" t="str">
        <f>IF('Programmes (ENG)'!AL140="", "", VLOOKUP('Programmes (ENG)'!AL140, 'CWM &amp; Location'!B:D, 2, FALSE))</f>
        <v/>
      </c>
      <c r="AM140" s="5" t="str">
        <f>IF('Programmes (ENG)'!AM140="","",VLOOKUP('Programmes (ENG)'!AM140,'CWM &amp; Location'!B:D,2,FALSE))</f>
        <v/>
      </c>
      <c r="AN140" s="5" t="str">
        <f>IF('Programmes (ENG)'!AN140="Supervisor to be confirmed", 'CWM &amp; Location'!$C$216, 'Programmes (ENG)'!AN140)</f>
        <v/>
      </c>
    </row>
    <row r="141" spans="1:40" ht="33.75" customHeight="1" x14ac:dyDescent="0.25">
      <c r="A141" s="3" t="str">
        <f>'Master List'!A141</f>
        <v>FP</v>
      </c>
      <c r="B141" s="3" t="str">
        <f>'Master List'!D141</f>
        <v>FP/7A4/047b</v>
      </c>
      <c r="C141" s="3" t="str">
        <f>'Master List'!E141</f>
        <v>WAL/FP/047b</v>
      </c>
      <c r="D141" s="4">
        <f>'Programmes (ENG)'!D141</f>
        <v>1</v>
      </c>
      <c r="E141" s="9" t="str">
        <f>CONCATENATE("S1: ",J141,", ",N141,", ",R141,IF(V141="","",", "),IF(V141="","",V141),IF(V141="",""," ("),IF(V141="","",'Master List'!B141),IF(V141="","",")")," | S2: ",AA141,", ",AE141,", ",AI141,IF(AM141="","",", "),IF(AM141="","",AM141),IF(AM141="",""," ("),IF(AM141="","",'Master List'!C141),IF(AM141="","",")"))</f>
        <v>S1: Meddygaeth Adsefydlu, Meddygaeth Gyffredinol (Mewnol) / Meddygaeth Geriatreg, Llawdriniaeth Gyffredinol / Llawdriniaeth Fasgwlaidd | S2: Llawdriniaeth Gyffredinol / Llawdriniaeth y Colon a'r Rhefr, Anestheteg, Practis Cyffredinol</v>
      </c>
      <c r="F141" s="5" t="str">
        <f>VLOOKUP('Programmes (ENG)'!F141, 'CWM &amp; Location'!B:D, 2, FALSE)</f>
        <v>Bwrdd Iechyd Prifysgol Caerdydd a'r Fro</v>
      </c>
      <c r="G141" s="5" t="str">
        <f>IF('Programmes (ENG)'!G141="Supervisor to be confirmed", "Goruchwyliwr I'w Gadarnhau", 'Programmes (ENG)'!G141)</f>
        <v>Goruchwyliwr I'w Gadarnhau</v>
      </c>
      <c r="H141" s="3" t="str">
        <f>VLOOKUP('Programmes (ENG)'!H141, 'CWM &amp; Location'!B:D, 2, FALSE)</f>
        <v>Ysbyty Athrofaol Llandochau</v>
      </c>
      <c r="I141" s="3" t="str">
        <f>VLOOKUP('Programmes (ENG)'!I141, 'CWM &amp; Location'!B:D, 2, FALSE)</f>
        <v>Penarth</v>
      </c>
      <c r="J141" s="3" t="str">
        <f>IF('Master List'!K141="", VLOOKUP('Master List'!J141, 'CWM &amp; Location'!B:D, 2, FALSE), CONCATENATE(VLOOKUP('Master List'!J141, 'CWM &amp; Location'!B:D, 2, FALSE), " / ", VLOOKUP('Master List'!K141, 'CWM &amp; Location'!B:D, 2, FALSE)))</f>
        <v>Meddygaeth Adsefydlu</v>
      </c>
      <c r="K141" s="3" t="str">
        <f>IF('Programmes (ENG)'!K141="Supervisor to be confirmed", "Goruchwyliwr I'w Gadarnhau", 'Programmes (ENG)'!K141)</f>
        <v>Goruchwyliwr I'w Gadarnhau</v>
      </c>
      <c r="L141" s="3" t="str">
        <f>VLOOKUP('Programmes (ENG)'!L141, 'CWM &amp; Location'!B:D, 2, FALSE)</f>
        <v>Ysbyty Athrofaol Cymru</v>
      </c>
      <c r="M141" s="3" t="str">
        <f>VLOOKUP('Programmes (ENG)'!M141, 'CWM &amp; Location'!B:D, 2, FALSE)</f>
        <v>Caerdydd</v>
      </c>
      <c r="N141" s="3" t="str">
        <f>IF('Master List'!Q141="", VLOOKUP('Master List'!P141, 'CWM &amp; Location'!B:D, 2, FALSE), CONCATENATE(VLOOKUP('Master List'!P141, 'CWM &amp; Location'!B:D, 2, FALSE), " / ", VLOOKUP('Master List'!Q141, 'CWM &amp; Location'!B:D, 2, FALSE)))</f>
        <v>Meddygaeth Gyffredinol (Mewnol) / Meddygaeth Geriatreg</v>
      </c>
      <c r="O141" s="3" t="str">
        <f>IF('Programmes (ENG)'!O141="Supervisor to be confirmed", "Goruchwyliwr I'w Gadarnhau", 'Programmes (ENG)'!O141)</f>
        <v>Dr Edward Christopher Thomas</v>
      </c>
      <c r="P141" s="3" t="str">
        <f>VLOOKUP('Programmes (ENG)'!P141, 'CWM &amp; Location'!B:D, 2, FALSE)</f>
        <v>Ysbyty Athrofaol Cymru</v>
      </c>
      <c r="Q141" s="3" t="str">
        <f>VLOOKUP('Programmes (ENG)'!Q141, 'CWM &amp; Location'!B:D, 2, FALSE)</f>
        <v>Caerdydd</v>
      </c>
      <c r="R141" s="3" t="str">
        <f>IF('Master List'!W141="", VLOOKUP('Master List'!V141, 'CWM &amp; Location'!B:D, 2, FALSE), CONCATENATE(VLOOKUP('Master List'!V141, 'CWM &amp; Location'!B:D, 2, FALSE), " / ", VLOOKUP('Master List'!W141, 'CWM &amp; Location'!B:D, 2, FALSE)))</f>
        <v>Llawdriniaeth Gyffredinol / Llawdriniaeth Fasgwlaidd</v>
      </c>
      <c r="S141" s="3" t="str">
        <f>IF('Programmes (ENG)'!S141="Supervisor to be confirmed", "Goruchwyliwr I'w Gadarnhau", 'Programmes (ENG)'!S141)</f>
        <v>Mr Ian Williams</v>
      </c>
      <c r="T141" s="5" t="str">
        <f>IF('Master List'!AA141="", "", VLOOKUP('Programmes (ENG)'!T141, 'CWM &amp; Location'!B:D, 2, FALSE))</f>
        <v/>
      </c>
      <c r="U141" s="5" t="str">
        <f>IF(T141="", "", VLOOKUP('Programmes (ENG)'!U141, 'CWM &amp; Location'!B:D, 2, FALSE))</f>
        <v/>
      </c>
      <c r="V141" s="5" t="str">
        <f>IF('Programmes (ENG)'!V141="", "", VLOOKUP('Programmes (ENG)'!V141, 'CWM &amp; Location'!B:D, 2, FALSE))</f>
        <v/>
      </c>
      <c r="W141" s="5" t="str">
        <f>IF('Programmes (ENG)'!W141="", "", IF('Programmes (ENG)'!W141="Supervisor to be confirmed", 'CWM &amp; Location'!$C$216, 'Programmes (ENG)'!W141))</f>
        <v/>
      </c>
      <c r="X141" s="5" t="str">
        <f>IF('Programmes (ENG)'!X141="Supervisor to be confirmed", "Goruchwyliwr I'w Gadarnhau", 'Programmes (ENG)'!X141)</f>
        <v>Ms Rachel Hargest</v>
      </c>
      <c r="Y141" s="3" t="str">
        <f>VLOOKUP('Programmes (ENG)'!Y141, 'CWM &amp; Location'!B:D, 2, FALSE)</f>
        <v>Ysbyty Athrofaol Cymru</v>
      </c>
      <c r="Z141" s="3" t="str">
        <f>VLOOKUP('Programmes (ENG)'!Z141, 'CWM &amp; Location'!B:D, 2, FALSE)</f>
        <v>Caerdydd</v>
      </c>
      <c r="AA141" s="3" t="str">
        <f>IF('Master List'!AK141="", VLOOKUP('Master List'!AJ141, 'CWM &amp; Location'!B:D, 2, FALSE), CONCATENATE(VLOOKUP('Master List'!AJ141, 'CWM &amp; Location'!B:D, 2, FALSE), " / ", VLOOKUP('Master List'!AK141, 'CWM &amp; Location'!B:D, 2, FALSE)))</f>
        <v>Llawdriniaeth Gyffredinol / Llawdriniaeth y Colon a'r Rhefr</v>
      </c>
      <c r="AB141" s="3" t="str">
        <f>IF('Programmes (ENG)'!AB141="Supervisor to be confirmed", 'CWM &amp; Location'!$C$216, 'Programmes (ENG)'!AB141)</f>
        <v>Ms Rachel Hargest</v>
      </c>
      <c r="AC141" s="3" t="str">
        <f>VLOOKUP('Programmes (ENG)'!AC141, 'CWM &amp; Location'!B:D, 2, FALSE)</f>
        <v>Ysbyty Athrofaol Cymru</v>
      </c>
      <c r="AD141" s="5" t="str">
        <f>VLOOKUP('Programmes (ENG)'!AD141, 'CWM &amp; Location'!B:D, 2, FALSE)</f>
        <v>Caerdydd</v>
      </c>
      <c r="AE141" s="3" t="str">
        <f>IF('Master List'!AQ141="", VLOOKUP('Master List'!AP141, 'CWM &amp; Location'!B:D, 2, FALSE), CONCATENATE(VLOOKUP('Master List'!AP141, 'CWM &amp; Location'!B:D, 2, FALSE), " / ", VLOOKUP('Master List'!AQ141, 'CWM &amp; Location'!B:D, 2, FALSE)))</f>
        <v>Anestheteg</v>
      </c>
      <c r="AF141" s="3" t="str">
        <f>IF('Programmes (ENG)'!AF141="Supervisor to be confirmed", 'CWM &amp; Location'!$C$216, 'Programmes (ENG)'!AF141)</f>
        <v>Dr Sarah Voisey</v>
      </c>
      <c r="AG141" s="3" t="str">
        <f>VLOOKUP('Programmes (ENG)'!AG141, 'CWM &amp; Location'!B:D, 2, FALSE)</f>
        <v>Roathwell Surgery</v>
      </c>
      <c r="AH141" s="3" t="str">
        <f>VLOOKUP('Programmes (ENG)'!AH141, 'CWM &amp; Location'!B:D, 2, FALSE)</f>
        <v>Caerdydd</v>
      </c>
      <c r="AI141" s="3" t="str">
        <f>IF('Master List'!AW141="", VLOOKUP('Master List'!AV141, 'CWM &amp; Location'!B:D, 2, FALSE), CONCATENATE(VLOOKUP('Master List'!AV141, 'CWM &amp; Location'!B:D, 2, FALSE), " / ", VLOOKUP('Master List'!AW141, 'CWM &amp; Location'!B:D, 2, FALSE)))</f>
        <v>Practis Cyffredinol</v>
      </c>
      <c r="AJ141" s="3" t="str">
        <f>IF('Programmes (ENG)'!AJ141="Supervisor to be confirmed", 'CWM &amp; Location'!$C$216, 'Programmes (ENG)'!AJ141)</f>
        <v>Dr Uroosa Kabeer</v>
      </c>
      <c r="AK141" s="5" t="str">
        <f>IF('Programmes (ENG)'!AK141="","",VLOOKUP('Programmes (ENG)'!AK141,'CWM &amp; Location'!B:D,2,FALSE))</f>
        <v/>
      </c>
      <c r="AL141" s="5" t="str">
        <f>IF('Programmes (ENG)'!AL141="", "", VLOOKUP('Programmes (ENG)'!AL141, 'CWM &amp; Location'!B:D, 2, FALSE))</f>
        <v/>
      </c>
      <c r="AM141" s="5" t="str">
        <f>IF('Programmes (ENG)'!AM141="","",VLOOKUP('Programmes (ENG)'!AM141,'CWM &amp; Location'!B:D,2,FALSE))</f>
        <v/>
      </c>
      <c r="AN141" s="5" t="str">
        <f>IF('Programmes (ENG)'!AN141="Supervisor to be confirmed", 'CWM &amp; Location'!$C$216, 'Programmes (ENG)'!AN141)</f>
        <v/>
      </c>
    </row>
    <row r="142" spans="1:40" ht="33.75" customHeight="1" x14ac:dyDescent="0.25">
      <c r="A142" s="3" t="str">
        <f>'Master List'!A142</f>
        <v>FP</v>
      </c>
      <c r="B142" s="3" t="str">
        <f>'Master List'!D142</f>
        <v>FP/7A4/047c</v>
      </c>
      <c r="C142" s="3" t="str">
        <f>'Master List'!E142</f>
        <v>WAL/FP/047c</v>
      </c>
      <c r="D142" s="4">
        <f>'Programmes (ENG)'!D142</f>
        <v>1</v>
      </c>
      <c r="E142" s="9" t="str">
        <f>CONCATENATE("S1: ",J142,", ",N142,", ",R142,IF(V142="","",", "),IF(V142="","",V142),IF(V142="",""," ("),IF(V142="","",'Master List'!B142),IF(V142="","",")")," | S2: ",AA142,", ",AE142,", ",AI142,IF(AM142="","",", "),IF(AM142="","",AM142),IF(AM142="",""," ("),IF(AM142="","",'Master List'!C142),IF(AM142="","",")"))</f>
        <v>S1: Llawdriniaeth Gyffredinol / Llawdriniaeth Fasgwlaidd, Meddygaeth Adsefydlu, Meddygaeth Gyffredinol (Mewnol) / Meddygaeth Geriatreg | S2: Practis Cyffredinol, Llawdriniaeth Gyffredinol / Llawdriniaeth y Colon a'r Rhefr, Anestheteg</v>
      </c>
      <c r="F142" s="5" t="str">
        <f>VLOOKUP('Programmes (ENG)'!F142, 'CWM &amp; Location'!B:D, 2, FALSE)</f>
        <v>Bwrdd Iechyd Prifysgol Caerdydd a'r Fro</v>
      </c>
      <c r="G142" s="5" t="str">
        <f>IF('Programmes (ENG)'!G142="Supervisor to be confirmed", "Goruchwyliwr I'w Gadarnhau", 'Programmes (ENG)'!G142)</f>
        <v>Mr Ian Williams</v>
      </c>
      <c r="H142" s="3" t="str">
        <f>VLOOKUP('Programmes (ENG)'!H142, 'CWM &amp; Location'!B:D, 2, FALSE)</f>
        <v>Ysbyty Athrofaol Cymru</v>
      </c>
      <c r="I142" s="3" t="str">
        <f>VLOOKUP('Programmes (ENG)'!I142, 'CWM &amp; Location'!B:D, 2, FALSE)</f>
        <v>Caerdydd</v>
      </c>
      <c r="J142" s="3" t="str">
        <f>IF('Master List'!K142="", VLOOKUP('Master List'!J142, 'CWM &amp; Location'!B:D, 2, FALSE), CONCATENATE(VLOOKUP('Master List'!J142, 'CWM &amp; Location'!B:D, 2, FALSE), " / ", VLOOKUP('Master List'!K142, 'CWM &amp; Location'!B:D, 2, FALSE)))</f>
        <v>Llawdriniaeth Gyffredinol / Llawdriniaeth Fasgwlaidd</v>
      </c>
      <c r="K142" s="3" t="str">
        <f>IF('Programmes (ENG)'!K142="Supervisor to be confirmed", "Goruchwyliwr I'w Gadarnhau", 'Programmes (ENG)'!K142)</f>
        <v>Mr Ian Williams</v>
      </c>
      <c r="L142" s="3" t="str">
        <f>VLOOKUP('Programmes (ENG)'!L142, 'CWM &amp; Location'!B:D, 2, FALSE)</f>
        <v>Ysbyty Athrofaol Llandochau</v>
      </c>
      <c r="M142" s="3" t="str">
        <f>VLOOKUP('Programmes (ENG)'!M142, 'CWM &amp; Location'!B:D, 2, FALSE)</f>
        <v>Penarth</v>
      </c>
      <c r="N142" s="3" t="str">
        <f>IF('Master List'!Q142="", VLOOKUP('Master List'!P142, 'CWM &amp; Location'!B:D, 2, FALSE), CONCATENATE(VLOOKUP('Master List'!P142, 'CWM &amp; Location'!B:D, 2, FALSE), " / ", VLOOKUP('Master List'!Q142, 'CWM &amp; Location'!B:D, 2, FALSE)))</f>
        <v>Meddygaeth Adsefydlu</v>
      </c>
      <c r="O142" s="3" t="str">
        <f>IF('Programmes (ENG)'!O142="Supervisor to be confirmed", "Goruchwyliwr I'w Gadarnhau", 'Programmes (ENG)'!O142)</f>
        <v>Goruchwyliwr I'w Gadarnhau</v>
      </c>
      <c r="P142" s="3" t="str">
        <f>VLOOKUP('Programmes (ENG)'!P142, 'CWM &amp; Location'!B:D, 2, FALSE)</f>
        <v>Ysbyty Athrofaol Cymru</v>
      </c>
      <c r="Q142" s="3" t="str">
        <f>VLOOKUP('Programmes (ENG)'!Q142, 'CWM &amp; Location'!B:D, 2, FALSE)</f>
        <v>Caerdydd</v>
      </c>
      <c r="R142" s="3" t="str">
        <f>IF('Master List'!W142="", VLOOKUP('Master List'!V142, 'CWM &amp; Location'!B:D, 2, FALSE), CONCATENATE(VLOOKUP('Master List'!V142, 'CWM &amp; Location'!B:D, 2, FALSE), " / ", VLOOKUP('Master List'!W142, 'CWM &amp; Location'!B:D, 2, FALSE)))</f>
        <v>Meddygaeth Gyffredinol (Mewnol) / Meddygaeth Geriatreg</v>
      </c>
      <c r="S142" s="3" t="str">
        <f>IF('Programmes (ENG)'!S142="Supervisor to be confirmed", "Goruchwyliwr I'w Gadarnhau", 'Programmes (ENG)'!S142)</f>
        <v>Dr Edward Christopher Thomas</v>
      </c>
      <c r="T142" s="5" t="str">
        <f>IF('Master List'!AA142="", "", VLOOKUP('Programmes (ENG)'!T142, 'CWM &amp; Location'!B:D, 2, FALSE))</f>
        <v/>
      </c>
      <c r="U142" s="5" t="str">
        <f>IF(T142="", "", VLOOKUP('Programmes (ENG)'!U142, 'CWM &amp; Location'!B:D, 2, FALSE))</f>
        <v/>
      </c>
      <c r="V142" s="5" t="str">
        <f>IF('Programmes (ENG)'!V142="", "", VLOOKUP('Programmes (ENG)'!V142, 'CWM &amp; Location'!B:D, 2, FALSE))</f>
        <v/>
      </c>
      <c r="W142" s="5" t="str">
        <f>IF('Programmes (ENG)'!W142="", "", IF('Programmes (ENG)'!W142="Supervisor to be confirmed", 'CWM &amp; Location'!$C$216, 'Programmes (ENG)'!W142))</f>
        <v/>
      </c>
      <c r="X142" s="5" t="str">
        <f>IF('Programmes (ENG)'!X142="Supervisor to be confirmed", "Goruchwyliwr I'w Gadarnhau", 'Programmes (ENG)'!X142)</f>
        <v>Dr Uroosa Kabeer</v>
      </c>
      <c r="Y142" s="3" t="str">
        <f>VLOOKUP('Programmes (ENG)'!Y142, 'CWM &amp; Location'!B:D, 2, FALSE)</f>
        <v>Roathwell Surgery</v>
      </c>
      <c r="Z142" s="3" t="str">
        <f>VLOOKUP('Programmes (ENG)'!Z142, 'CWM &amp; Location'!B:D, 2, FALSE)</f>
        <v>Caerdydd</v>
      </c>
      <c r="AA142" s="3" t="str">
        <f>IF('Master List'!AK142="", VLOOKUP('Master List'!AJ142, 'CWM &amp; Location'!B:D, 2, FALSE), CONCATENATE(VLOOKUP('Master List'!AJ142, 'CWM &amp; Location'!B:D, 2, FALSE), " / ", VLOOKUP('Master List'!AK142, 'CWM &amp; Location'!B:D, 2, FALSE)))</f>
        <v>Practis Cyffredinol</v>
      </c>
      <c r="AB142" s="3" t="str">
        <f>IF('Programmes (ENG)'!AB142="Supervisor to be confirmed", 'CWM &amp; Location'!$C$216, 'Programmes (ENG)'!AB142)</f>
        <v>Dr Uroosa Kabeer</v>
      </c>
      <c r="AC142" s="3" t="str">
        <f>VLOOKUP('Programmes (ENG)'!AC142, 'CWM &amp; Location'!B:D, 2, FALSE)</f>
        <v>Ysbyty Athrofaol Cymru</v>
      </c>
      <c r="AD142" s="5" t="str">
        <f>VLOOKUP('Programmes (ENG)'!AD142, 'CWM &amp; Location'!B:D, 2, FALSE)</f>
        <v>Caerdydd</v>
      </c>
      <c r="AE142" s="3" t="str">
        <f>IF('Master List'!AQ142="", VLOOKUP('Master List'!AP142, 'CWM &amp; Location'!B:D, 2, FALSE), CONCATENATE(VLOOKUP('Master List'!AP142, 'CWM &amp; Location'!B:D, 2, FALSE), " / ", VLOOKUP('Master List'!AQ142, 'CWM &amp; Location'!B:D, 2, FALSE)))</f>
        <v>Llawdriniaeth Gyffredinol / Llawdriniaeth y Colon a'r Rhefr</v>
      </c>
      <c r="AF142" s="3" t="str">
        <f>IF('Programmes (ENG)'!AF142="Supervisor to be confirmed", 'CWM &amp; Location'!$C$216, 'Programmes (ENG)'!AF142)</f>
        <v>Ms Rachel Hargest</v>
      </c>
      <c r="AG142" s="3" t="str">
        <f>VLOOKUP('Programmes (ENG)'!AG142, 'CWM &amp; Location'!B:D, 2, FALSE)</f>
        <v>Ysbyty Athrofaol Cymru</v>
      </c>
      <c r="AH142" s="3" t="str">
        <f>VLOOKUP('Programmes (ENG)'!AH142, 'CWM &amp; Location'!B:D, 2, FALSE)</f>
        <v>Caerdydd</v>
      </c>
      <c r="AI142" s="3" t="str">
        <f>IF('Master List'!AW142="", VLOOKUP('Master List'!AV142, 'CWM &amp; Location'!B:D, 2, FALSE), CONCATENATE(VLOOKUP('Master List'!AV142, 'CWM &amp; Location'!B:D, 2, FALSE), " / ", VLOOKUP('Master List'!AW142, 'CWM &amp; Location'!B:D, 2, FALSE)))</f>
        <v>Anestheteg</v>
      </c>
      <c r="AJ142" s="3" t="str">
        <f>IF('Programmes (ENG)'!AJ142="Supervisor to be confirmed", 'CWM &amp; Location'!$C$216, 'Programmes (ENG)'!AJ142)</f>
        <v>Dr Sarah Voisey</v>
      </c>
      <c r="AK142" s="5" t="str">
        <f>IF('Programmes (ENG)'!AK142="","",VLOOKUP('Programmes (ENG)'!AK142,'CWM &amp; Location'!B:D,2,FALSE))</f>
        <v/>
      </c>
      <c r="AL142" s="5" t="str">
        <f>IF('Programmes (ENG)'!AL142="", "", VLOOKUP('Programmes (ENG)'!AL142, 'CWM &amp; Location'!B:D, 2, FALSE))</f>
        <v/>
      </c>
      <c r="AM142" s="5" t="str">
        <f>IF('Programmes (ENG)'!AM142="","",VLOOKUP('Programmes (ENG)'!AM142,'CWM &amp; Location'!B:D,2,FALSE))</f>
        <v/>
      </c>
      <c r="AN142" s="5" t="str">
        <f>IF('Programmes (ENG)'!AN142="Supervisor to be confirmed", 'CWM &amp; Location'!$C$216, 'Programmes (ENG)'!AN142)</f>
        <v/>
      </c>
    </row>
    <row r="143" spans="1:40" ht="33.75" customHeight="1" x14ac:dyDescent="0.25">
      <c r="A143" s="3" t="str">
        <f>'Master List'!A143</f>
        <v>LIFT</v>
      </c>
      <c r="B143" s="3" t="str">
        <f>'Master List'!D143</f>
        <v>LFP/7A4/048a</v>
      </c>
      <c r="C143" s="3" t="str">
        <f>'Master List'!E143</f>
        <v>WAL/FP/048a</v>
      </c>
      <c r="D143" s="4">
        <f>'Programmes (ENG)'!D143</f>
        <v>1</v>
      </c>
      <c r="E143" s="9" t="str">
        <f>CONCATENATE("S1: ",J143,", ",N143,", ",R143,IF(V143="","",", "),IF(V143="","",V143),IF(V143="",""," ("),IF(V143="","",'Master List'!B143),IF(V143="","",")")," | S2: ",AA143,", ",AE143,", ",AI143,IF(AM143="","",", "),IF(AM143="","",AM143),IF(AM143="",""," ("),IF(AM143="","",'Master List'!C143),IF(AM143="","",")"))</f>
        <v>S1: Meddygaeth Gyffredinol (Mewnol) / Meddygaeth Geriatreg, Llawdriniaeth Gyffredinol / Llawdriniaeth Fasgwlaidd, Trawma Llawdriniaeth Orthopedig, Clefydau Heintus (LIFT) | S2: Llawdriniaeth Gyffredinol / Llawdriniaeth Endocrinaidd, Meddygaeth Frys, Meddygaeth Anadlol</v>
      </c>
      <c r="F143" s="5" t="str">
        <f>VLOOKUP('Programmes (ENG)'!F143, 'CWM &amp; Location'!B:D, 2, FALSE)</f>
        <v>Bwrdd Iechyd Prifysgol Caerdydd a'r Fro</v>
      </c>
      <c r="G143" s="5" t="str">
        <f>IF('Programmes (ENG)'!G143="Supervisor to be confirmed", "Goruchwyliwr I'w Gadarnhau", 'Programmes (ENG)'!G143)</f>
        <v>Dr Amy Ferris</v>
      </c>
      <c r="H143" s="3" t="str">
        <f>VLOOKUP('Programmes (ENG)'!H143, 'CWM &amp; Location'!B:D, 2, FALSE)</f>
        <v>Ysbyty Athrofaol Cymru</v>
      </c>
      <c r="I143" s="3" t="str">
        <f>VLOOKUP('Programmes (ENG)'!I143, 'CWM &amp; Location'!B:D, 2, FALSE)</f>
        <v>Caerdydd</v>
      </c>
      <c r="J143" s="3" t="str">
        <f>IF('Master List'!K143="", VLOOKUP('Master List'!J143, 'CWM &amp; Location'!B:D, 2, FALSE), CONCATENATE(VLOOKUP('Master List'!J143, 'CWM &amp; Location'!B:D, 2, FALSE), " / ", VLOOKUP('Master List'!K143, 'CWM &amp; Location'!B:D, 2, FALSE)))</f>
        <v>Meddygaeth Gyffredinol (Mewnol) / Meddygaeth Geriatreg</v>
      </c>
      <c r="K143" s="3" t="str">
        <f>IF('Programmes (ENG)'!K143="Supervisor to be confirmed", "Goruchwyliwr I'w Gadarnhau", 'Programmes (ENG)'!K143)</f>
        <v>Dr Amy Ferris</v>
      </c>
      <c r="L143" s="3" t="str">
        <f>VLOOKUP('Programmes (ENG)'!L143, 'CWM &amp; Location'!B:D, 2, FALSE)</f>
        <v>Ysbyty Athrofaol Cymru</v>
      </c>
      <c r="M143" s="3" t="str">
        <f>VLOOKUP('Programmes (ENG)'!M143, 'CWM &amp; Location'!B:D, 2, FALSE)</f>
        <v>Caerdydd</v>
      </c>
      <c r="N143" s="3" t="str">
        <f>IF('Master List'!Q143="", VLOOKUP('Master List'!P143, 'CWM &amp; Location'!B:D, 2, FALSE), CONCATENATE(VLOOKUP('Master List'!P143, 'CWM &amp; Location'!B:D, 2, FALSE), " / ", VLOOKUP('Master List'!Q143, 'CWM &amp; Location'!B:D, 2, FALSE)))</f>
        <v>Llawdriniaeth Gyffredinol / Llawdriniaeth Fasgwlaidd</v>
      </c>
      <c r="O143" s="3" t="str">
        <f>IF('Programmes (ENG)'!O143="Supervisor to be confirmed", "Goruchwyliwr I'w Gadarnhau", 'Programmes (ENG)'!O143)</f>
        <v xml:space="preserve">Mr Richard Whiston </v>
      </c>
      <c r="P143" s="3" t="str">
        <f>VLOOKUP('Programmes (ENG)'!P143, 'CWM &amp; Location'!B:D, 2, FALSE)</f>
        <v>Ysbyty Athrofaol Cymru</v>
      </c>
      <c r="Q143" s="3" t="str">
        <f>VLOOKUP('Programmes (ENG)'!Q143, 'CWM &amp; Location'!B:D, 2, FALSE)</f>
        <v>Caerdydd</v>
      </c>
      <c r="R143" s="3" t="str">
        <f>IF('Master List'!W143="", VLOOKUP('Master List'!V143, 'CWM &amp; Location'!B:D, 2, FALSE), CONCATENATE(VLOOKUP('Master List'!V143, 'CWM &amp; Location'!B:D, 2, FALSE), " / ", VLOOKUP('Master List'!W143, 'CWM &amp; Location'!B:D, 2, FALSE)))</f>
        <v>Trawma Llawdriniaeth Orthopedig</v>
      </c>
      <c r="S143" s="3" t="str">
        <f>IF('Programmes (ENG)'!S143="Supervisor to be confirmed", "Goruchwyliwr I'w Gadarnhau", 'Programmes (ENG)'!S143)</f>
        <v>Dr Gareth Roberts</v>
      </c>
      <c r="T143" s="5" t="str">
        <f>IF('Master List'!AA143="", "", VLOOKUP('Programmes (ENG)'!T143, 'CWM &amp; Location'!B:D, 2, FALSE))</f>
        <v>Safle I'w Gadarnhau</v>
      </c>
      <c r="U143" s="5" t="str">
        <f>IF(T143="", "", VLOOKUP('Programmes (ENG)'!U143, 'CWM &amp; Location'!B:D, 2, FALSE))</f>
        <v>Safle I'w Gadarnhau</v>
      </c>
      <c r="V143" s="5" t="str">
        <f>IF('Programmes (ENG)'!V143="", "", VLOOKUP('Programmes (ENG)'!V143, 'CWM &amp; Location'!B:D, 2, FALSE))</f>
        <v>Clefydau Heintus</v>
      </c>
      <c r="W143" s="5" t="str">
        <f>IF('Programmes (ENG)'!W143="", "", IF('Programmes (ENG)'!W143="Supervisor to be confirmed", 'CWM &amp; Location'!$C$216, 'Programmes (ENG)'!W143))</f>
        <v>Goruchwyliwr I'w Gadarnhau</v>
      </c>
      <c r="X143" s="5" t="str">
        <f>IF('Programmes (ENG)'!X143="Supervisor to be confirmed", "Goruchwyliwr I'w Gadarnhau", 'Programmes (ENG)'!X143)</f>
        <v>Mr Michael Stechman</v>
      </c>
      <c r="Y143" s="3" t="str">
        <f>VLOOKUP('Programmes (ENG)'!Y143, 'CWM &amp; Location'!B:D, 2, FALSE)</f>
        <v>Ysbyty Athrofaol Cymru</v>
      </c>
      <c r="Z143" s="3" t="str">
        <f>VLOOKUP('Programmes (ENG)'!Z143, 'CWM &amp; Location'!B:D, 2, FALSE)</f>
        <v>Caerdydd</v>
      </c>
      <c r="AA143" s="3" t="str">
        <f>IF('Master List'!AK143="", VLOOKUP('Master List'!AJ143, 'CWM &amp; Location'!B:D, 2, FALSE), CONCATENATE(VLOOKUP('Master List'!AJ143, 'CWM &amp; Location'!B:D, 2, FALSE), " / ", VLOOKUP('Master List'!AK143, 'CWM &amp; Location'!B:D, 2, FALSE)))</f>
        <v>Llawdriniaeth Gyffredinol / Llawdriniaeth Endocrinaidd</v>
      </c>
      <c r="AB143" s="3" t="str">
        <f>IF('Programmes (ENG)'!AB143="Supervisor to be confirmed", 'CWM &amp; Location'!$C$216, 'Programmes (ENG)'!AB143)</f>
        <v>Mr Michael Stechman</v>
      </c>
      <c r="AC143" s="3" t="str">
        <f>VLOOKUP('Programmes (ENG)'!AC143, 'CWM &amp; Location'!B:D, 2, FALSE)</f>
        <v>Ysbyty Athrofaol Cymru</v>
      </c>
      <c r="AD143" s="5" t="str">
        <f>VLOOKUP('Programmes (ENG)'!AD143, 'CWM &amp; Location'!B:D, 2, FALSE)</f>
        <v>Caerdydd</v>
      </c>
      <c r="AE143" s="3" t="str">
        <f>IF('Master List'!AQ143="", VLOOKUP('Master List'!AP143, 'CWM &amp; Location'!B:D, 2, FALSE), CONCATENATE(VLOOKUP('Master List'!AP143, 'CWM &amp; Location'!B:D, 2, FALSE), " / ", VLOOKUP('Master List'!AQ143, 'CWM &amp; Location'!B:D, 2, FALSE)))</f>
        <v>Meddygaeth Frys</v>
      </c>
      <c r="AF143" s="3" t="str">
        <f>IF('Programmes (ENG)'!AF143="Supervisor to be confirmed", 'CWM &amp; Location'!$C$216, 'Programmes (ENG)'!AF143)</f>
        <v>Dr Bethan Nicholas</v>
      </c>
      <c r="AG143" s="3" t="str">
        <f>VLOOKUP('Programmes (ENG)'!AG143, 'CWM &amp; Location'!B:D, 2, FALSE)</f>
        <v>Ysbyty Athrofaol Llandochau</v>
      </c>
      <c r="AH143" s="3" t="str">
        <f>VLOOKUP('Programmes (ENG)'!AH143, 'CWM &amp; Location'!B:D, 2, FALSE)</f>
        <v>Penarth</v>
      </c>
      <c r="AI143" s="3" t="str">
        <f>IF('Master List'!AW143="", VLOOKUP('Master List'!AV143, 'CWM &amp; Location'!B:D, 2, FALSE), CONCATENATE(VLOOKUP('Master List'!AV143, 'CWM &amp; Location'!B:D, 2, FALSE), " / ", VLOOKUP('Master List'!AW143, 'CWM &amp; Location'!B:D, 2, FALSE)))</f>
        <v>Meddygaeth Anadlol</v>
      </c>
      <c r="AJ143" s="3" t="str">
        <f>IF('Programmes (ENG)'!AJ143="Supervisor to be confirmed", 'CWM &amp; Location'!$C$216, 'Programmes (ENG)'!AJ143)</f>
        <v>Dr Helen Davies</v>
      </c>
      <c r="AK143" s="5" t="str">
        <f>IF('Programmes (ENG)'!AK143="","",VLOOKUP('Programmes (ENG)'!AK143,'CWM &amp; Location'!B:D,2,FALSE))</f>
        <v/>
      </c>
      <c r="AL143" s="5" t="str">
        <f>IF('Programmes (ENG)'!AL143="", "", VLOOKUP('Programmes (ENG)'!AL143, 'CWM &amp; Location'!B:D, 2, FALSE))</f>
        <v/>
      </c>
      <c r="AM143" s="5" t="str">
        <f>IF('Programmes (ENG)'!AM143="","",VLOOKUP('Programmes (ENG)'!AM143,'CWM &amp; Location'!B:D,2,FALSE))</f>
        <v/>
      </c>
      <c r="AN143" s="5" t="str">
        <f>IF('Programmes (ENG)'!AN143="Supervisor to be confirmed", 'CWM &amp; Location'!$C$216, 'Programmes (ENG)'!AN143)</f>
        <v/>
      </c>
    </row>
    <row r="144" spans="1:40" ht="33.75" customHeight="1" x14ac:dyDescent="0.25">
      <c r="A144" s="3" t="str">
        <f>'Master List'!A144</f>
        <v>LIFT</v>
      </c>
      <c r="B144" s="3" t="str">
        <f>'Master List'!D144</f>
        <v>LFP/7A4/048b</v>
      </c>
      <c r="C144" s="3" t="str">
        <f>'Master List'!E144</f>
        <v>WAL/FP/048b</v>
      </c>
      <c r="D144" s="4">
        <f>'Programmes (ENG)'!D144</f>
        <v>1</v>
      </c>
      <c r="E144" s="9" t="str">
        <f>CONCATENATE("S1: ",J144,", ",N144,", ",R144,IF(V144="","",", "),IF(V144="","",V144),IF(V144="",""," ("),IF(V144="","",'Master List'!B144),IF(V144="","",")")," | S2: ",AA144,", ",AE144,", ",AI144,IF(AM144="","",", "),IF(AM144="","",AM144),IF(AM144="",""," ("),IF(AM144="","",'Master List'!C144),IF(AM144="","",")"))</f>
        <v>S1: Trawma Llawdriniaeth Orthopedig, Meddygaeth Gyffredinol (Mewnol) / Meddygaeth Geriatreg, Llawdriniaeth Gyffredinol / Llawdriniaeth Fasgwlaidd, Seiciatreg Anabledd Dysgu (LIFT) | S2: Meddygaeth Anadlol, Llawdriniaeth Gyffredinol / Llawdriniaeth ar y Fron &amp; Llawdriniaeth Endocrinaidd, Meddygaeth Frys</v>
      </c>
      <c r="F144" s="5" t="str">
        <f>VLOOKUP('Programmes (ENG)'!F144, 'CWM &amp; Location'!B:D, 2, FALSE)</f>
        <v>Bwrdd Iechyd Prifysgol Caerdydd a'r Fro</v>
      </c>
      <c r="G144" s="5" t="str">
        <f>IF('Programmes (ENG)'!G144="Supervisor to be confirmed", "Goruchwyliwr I'w Gadarnhau", 'Programmes (ENG)'!G144)</f>
        <v>Dr Gareth Roberts</v>
      </c>
      <c r="H144" s="3" t="str">
        <f>VLOOKUP('Programmes (ENG)'!H144, 'CWM &amp; Location'!B:D, 2, FALSE)</f>
        <v>Ysbyty Athrofaol Cymru</v>
      </c>
      <c r="I144" s="3" t="str">
        <f>VLOOKUP('Programmes (ENG)'!I144, 'CWM &amp; Location'!B:D, 2, FALSE)</f>
        <v>Caerdydd</v>
      </c>
      <c r="J144" s="3" t="str">
        <f>IF('Master List'!K144="", VLOOKUP('Master List'!J144, 'CWM &amp; Location'!B:D, 2, FALSE), CONCATENATE(VLOOKUP('Master List'!J144, 'CWM &amp; Location'!B:D, 2, FALSE), " / ", VLOOKUP('Master List'!K144, 'CWM &amp; Location'!B:D, 2, FALSE)))</f>
        <v>Trawma Llawdriniaeth Orthopedig</v>
      </c>
      <c r="K144" s="3" t="str">
        <f>IF('Programmes (ENG)'!K144="Supervisor to be confirmed", "Goruchwyliwr I'w Gadarnhau", 'Programmes (ENG)'!K144)</f>
        <v>Dr Gareth Roberts</v>
      </c>
      <c r="L144" s="3" t="str">
        <f>VLOOKUP('Programmes (ENG)'!L144, 'CWM &amp; Location'!B:D, 2, FALSE)</f>
        <v>Ysbyty Athrofaol Cymru</v>
      </c>
      <c r="M144" s="3" t="str">
        <f>VLOOKUP('Programmes (ENG)'!M144, 'CWM &amp; Location'!B:D, 2, FALSE)</f>
        <v>Caerdydd</v>
      </c>
      <c r="N144" s="3" t="str">
        <f>IF('Master List'!Q144="", VLOOKUP('Master List'!P144, 'CWM &amp; Location'!B:D, 2, FALSE), CONCATENATE(VLOOKUP('Master List'!P144, 'CWM &amp; Location'!B:D, 2, FALSE), " / ", VLOOKUP('Master List'!Q144, 'CWM &amp; Location'!B:D, 2, FALSE)))</f>
        <v>Meddygaeth Gyffredinol (Mewnol) / Meddygaeth Geriatreg</v>
      </c>
      <c r="O144" s="3" t="str">
        <f>IF('Programmes (ENG)'!O144="Supervisor to be confirmed", "Goruchwyliwr I'w Gadarnhau", 'Programmes (ENG)'!O144)</f>
        <v>Dr Amy Ferris</v>
      </c>
      <c r="P144" s="3" t="str">
        <f>VLOOKUP('Programmes (ENG)'!P144, 'CWM &amp; Location'!B:D, 2, FALSE)</f>
        <v>Ysbyty Athrofaol Cymru</v>
      </c>
      <c r="Q144" s="3" t="str">
        <f>VLOOKUP('Programmes (ENG)'!Q144, 'CWM &amp; Location'!B:D, 2, FALSE)</f>
        <v>Caerdydd</v>
      </c>
      <c r="R144" s="3" t="str">
        <f>IF('Master List'!W144="", VLOOKUP('Master List'!V144, 'CWM &amp; Location'!B:D, 2, FALSE), CONCATENATE(VLOOKUP('Master List'!V144, 'CWM &amp; Location'!B:D, 2, FALSE), " / ", VLOOKUP('Master List'!W144, 'CWM &amp; Location'!B:D, 2, FALSE)))</f>
        <v>Llawdriniaeth Gyffredinol / Llawdriniaeth Fasgwlaidd</v>
      </c>
      <c r="S144" s="3" t="str">
        <f>IF('Programmes (ENG)'!S144="Supervisor to be confirmed", "Goruchwyliwr I'w Gadarnhau", 'Programmes (ENG)'!S144)</f>
        <v xml:space="preserve">Mr Richard Whiston </v>
      </c>
      <c r="T144" s="5" t="str">
        <f>IF('Master List'!AA144="", "", VLOOKUP('Programmes (ENG)'!T144, 'CWM &amp; Location'!B:D, 2, FALSE))</f>
        <v>Safle I'w Gadarnhau</v>
      </c>
      <c r="U144" s="5" t="str">
        <f>IF(T144="", "", VLOOKUP('Programmes (ENG)'!U144, 'CWM &amp; Location'!B:D, 2, FALSE))</f>
        <v>Safle I'w Gadarnhau</v>
      </c>
      <c r="V144" s="5" t="str">
        <f>IF('Programmes (ENG)'!V144="", "", VLOOKUP('Programmes (ENG)'!V144, 'CWM &amp; Location'!B:D, 2, FALSE))</f>
        <v>Seiciatreg Anabledd Dysgu</v>
      </c>
      <c r="W144" s="5" t="str">
        <f>IF('Programmes (ENG)'!W144="", "", IF('Programmes (ENG)'!W144="Supervisor to be confirmed", 'CWM &amp; Location'!$C$216, 'Programmes (ENG)'!W144))</f>
        <v>Goruchwyliwr I'w Gadarnhau</v>
      </c>
      <c r="X144" s="5" t="str">
        <f>IF('Programmes (ENG)'!X144="Supervisor to be confirmed", "Goruchwyliwr I'w Gadarnhau", 'Programmes (ENG)'!X144)</f>
        <v>Dr Helen Davies</v>
      </c>
      <c r="Y144" s="3" t="str">
        <f>VLOOKUP('Programmes (ENG)'!Y144, 'CWM &amp; Location'!B:D, 2, FALSE)</f>
        <v>Ysbyty Athrofaol Llandochau</v>
      </c>
      <c r="Z144" s="3" t="str">
        <f>VLOOKUP('Programmes (ENG)'!Z144, 'CWM &amp; Location'!B:D, 2, FALSE)</f>
        <v>Penarth</v>
      </c>
      <c r="AA144" s="3" t="str">
        <f>IF('Master List'!AK144="", VLOOKUP('Master List'!AJ144, 'CWM &amp; Location'!B:D, 2, FALSE), CONCATENATE(VLOOKUP('Master List'!AJ144, 'CWM &amp; Location'!B:D, 2, FALSE), " / ", VLOOKUP('Master List'!AK144, 'CWM &amp; Location'!B:D, 2, FALSE)))</f>
        <v>Meddygaeth Anadlol</v>
      </c>
      <c r="AB144" s="3" t="str">
        <f>IF('Programmes (ENG)'!AB144="Supervisor to be confirmed", 'CWM &amp; Location'!$C$216, 'Programmes (ENG)'!AB144)</f>
        <v>Dr Helen Davies</v>
      </c>
      <c r="AC144" s="3" t="str">
        <f>VLOOKUP('Programmes (ENG)'!AC144, 'CWM &amp; Location'!B:D, 2, FALSE)</f>
        <v>Ysbyty Athrofaol Cymru</v>
      </c>
      <c r="AD144" s="5" t="str">
        <f>VLOOKUP('Programmes (ENG)'!AD144, 'CWM &amp; Location'!B:D, 2, FALSE)</f>
        <v>Caerdydd</v>
      </c>
      <c r="AE144" s="3" t="str">
        <f>IF('Master List'!AQ144="", VLOOKUP('Master List'!AP144, 'CWM &amp; Location'!B:D, 2, FALSE), CONCATENATE(VLOOKUP('Master List'!AP144, 'CWM &amp; Location'!B:D, 2, FALSE), " / ", VLOOKUP('Master List'!AQ144, 'CWM &amp; Location'!B:D, 2, FALSE)))</f>
        <v>Llawdriniaeth Gyffredinol / Llawdriniaeth ar y Fron &amp; Llawdriniaeth Endocrinaidd</v>
      </c>
      <c r="AF144" s="3" t="str">
        <f>IF('Programmes (ENG)'!AF144="Supervisor to be confirmed", 'CWM &amp; Location'!$C$216, 'Programmes (ENG)'!AF144)</f>
        <v>Mr Michael Stechman</v>
      </c>
      <c r="AG144" s="3" t="str">
        <f>VLOOKUP('Programmes (ENG)'!AG144, 'CWM &amp; Location'!B:D, 2, FALSE)</f>
        <v>Ysbyty Athrofaol Cymru</v>
      </c>
      <c r="AH144" s="3" t="str">
        <f>VLOOKUP('Programmes (ENG)'!AH144, 'CWM &amp; Location'!B:D, 2, FALSE)</f>
        <v>Caerdydd</v>
      </c>
      <c r="AI144" s="3" t="str">
        <f>IF('Master List'!AW144="", VLOOKUP('Master List'!AV144, 'CWM &amp; Location'!B:D, 2, FALSE), CONCATENATE(VLOOKUP('Master List'!AV144, 'CWM &amp; Location'!B:D, 2, FALSE), " / ", VLOOKUP('Master List'!AW144, 'CWM &amp; Location'!B:D, 2, FALSE)))</f>
        <v>Meddygaeth Frys</v>
      </c>
      <c r="AJ144" s="3" t="str">
        <f>IF('Programmes (ENG)'!AJ144="Supervisor to be confirmed", 'CWM &amp; Location'!$C$216, 'Programmes (ENG)'!AJ144)</f>
        <v>Dr Bethan Nicholas</v>
      </c>
      <c r="AK144" s="5" t="str">
        <f>IF('Programmes (ENG)'!AK144="","",VLOOKUP('Programmes (ENG)'!AK144,'CWM &amp; Location'!B:D,2,FALSE))</f>
        <v/>
      </c>
      <c r="AL144" s="5" t="str">
        <f>IF('Programmes (ENG)'!AL144="", "", VLOOKUP('Programmes (ENG)'!AL144, 'CWM &amp; Location'!B:D, 2, FALSE))</f>
        <v/>
      </c>
      <c r="AM144" s="5" t="str">
        <f>IF('Programmes (ENG)'!AM144="","",VLOOKUP('Programmes (ENG)'!AM144,'CWM &amp; Location'!B:D,2,FALSE))</f>
        <v/>
      </c>
      <c r="AN144" s="5" t="str">
        <f>IF('Programmes (ENG)'!AN144="Supervisor to be confirmed", 'CWM &amp; Location'!$C$216, 'Programmes (ENG)'!AN144)</f>
        <v/>
      </c>
    </row>
    <row r="145" spans="1:40" ht="33.75" customHeight="1" x14ac:dyDescent="0.25">
      <c r="A145" s="3" t="str">
        <f>'Master List'!A145</f>
        <v>LIFT</v>
      </c>
      <c r="B145" s="3" t="str">
        <f>'Master List'!D145</f>
        <v>LFP/7A4/048c</v>
      </c>
      <c r="C145" s="3" t="str">
        <f>'Master List'!E145</f>
        <v>WAL/FP/048c</v>
      </c>
      <c r="D145" s="4">
        <f>'Programmes (ENG)'!D145</f>
        <v>1</v>
      </c>
      <c r="E145" s="9" t="str">
        <f>CONCATENATE("S1: ",J145,", ",N145,", ",R145,IF(V145="","",", "),IF(V145="","",V145),IF(V145="",""," ("),IF(V145="","",'Master List'!B145),IF(V145="","",")")," | S2: ",AA145,", ",AE145,", ",AI145,IF(AM145="","",", "),IF(AM145="","",AM145),IF(AM145="",""," ("),IF(AM145="","",'Master List'!C145),IF(AM145="","",")"))</f>
        <v>S1: Llawdriniaeth Gyffredinol / Llawdriniaeth Fasgwlaidd, Trawma Llawdriniaeth Orthopedig, Meddygaeth Gyffredinol (Mewnol) / Meddygaeth Geriatreg, Geneteg Glinigol (LIFT) | S2: Meddygaeth Frys, Meddygaeth Anadlol, Llawdriniaeth Gyffredinol / Llawdriniaeth Endocrinaidd</v>
      </c>
      <c r="F145" s="5" t="str">
        <f>VLOOKUP('Programmes (ENG)'!F145, 'CWM &amp; Location'!B:D, 2, FALSE)</f>
        <v>Bwrdd Iechyd Prifysgol Caerdydd a'r Fro</v>
      </c>
      <c r="G145" s="5" t="str">
        <f>IF('Programmes (ENG)'!G145="Supervisor to be confirmed", "Goruchwyliwr I'w Gadarnhau", 'Programmes (ENG)'!G145)</f>
        <v xml:space="preserve">Mr Richard Whiston </v>
      </c>
      <c r="H145" s="3" t="str">
        <f>VLOOKUP('Programmes (ENG)'!H145, 'CWM &amp; Location'!B:D, 2, FALSE)</f>
        <v>Ysbyty Athrofaol Cymru</v>
      </c>
      <c r="I145" s="3" t="str">
        <f>VLOOKUP('Programmes (ENG)'!I145, 'CWM &amp; Location'!B:D, 2, FALSE)</f>
        <v>Caerdydd</v>
      </c>
      <c r="J145" s="3" t="str">
        <f>IF('Master List'!K145="", VLOOKUP('Master List'!J145, 'CWM &amp; Location'!B:D, 2, FALSE), CONCATENATE(VLOOKUP('Master List'!J145, 'CWM &amp; Location'!B:D, 2, FALSE), " / ", VLOOKUP('Master List'!K145, 'CWM &amp; Location'!B:D, 2, FALSE)))</f>
        <v>Llawdriniaeth Gyffredinol / Llawdriniaeth Fasgwlaidd</v>
      </c>
      <c r="K145" s="3" t="str">
        <f>IF('Programmes (ENG)'!K145="Supervisor to be confirmed", "Goruchwyliwr I'w Gadarnhau", 'Programmes (ENG)'!K145)</f>
        <v xml:space="preserve">Mr Richard Whiston </v>
      </c>
      <c r="L145" s="3" t="str">
        <f>VLOOKUP('Programmes (ENG)'!L145, 'CWM &amp; Location'!B:D, 2, FALSE)</f>
        <v>Ysbyty Athrofaol Cymru</v>
      </c>
      <c r="M145" s="3" t="str">
        <f>VLOOKUP('Programmes (ENG)'!M145, 'CWM &amp; Location'!B:D, 2, FALSE)</f>
        <v>Caerdydd</v>
      </c>
      <c r="N145" s="3" t="str">
        <f>IF('Master List'!Q145="", VLOOKUP('Master List'!P145, 'CWM &amp; Location'!B:D, 2, FALSE), CONCATENATE(VLOOKUP('Master List'!P145, 'CWM &amp; Location'!B:D, 2, FALSE), " / ", VLOOKUP('Master List'!Q145, 'CWM &amp; Location'!B:D, 2, FALSE)))</f>
        <v>Trawma Llawdriniaeth Orthopedig</v>
      </c>
      <c r="O145" s="3" t="str">
        <f>IF('Programmes (ENG)'!O145="Supervisor to be confirmed", "Goruchwyliwr I'w Gadarnhau", 'Programmes (ENG)'!O145)</f>
        <v>Dr Gareth Roberts</v>
      </c>
      <c r="P145" s="3" t="str">
        <f>VLOOKUP('Programmes (ENG)'!P145, 'CWM &amp; Location'!B:D, 2, FALSE)</f>
        <v>Ysbyty Athrofaol Cymru</v>
      </c>
      <c r="Q145" s="3" t="str">
        <f>VLOOKUP('Programmes (ENG)'!Q145, 'CWM &amp; Location'!B:D, 2, FALSE)</f>
        <v>Caerdydd</v>
      </c>
      <c r="R145" s="3" t="str">
        <f>IF('Master List'!W145="", VLOOKUP('Master List'!V145, 'CWM &amp; Location'!B:D, 2, FALSE), CONCATENATE(VLOOKUP('Master List'!V145, 'CWM &amp; Location'!B:D, 2, FALSE), " / ", VLOOKUP('Master List'!W145, 'CWM &amp; Location'!B:D, 2, FALSE)))</f>
        <v>Meddygaeth Gyffredinol (Mewnol) / Meddygaeth Geriatreg</v>
      </c>
      <c r="S145" s="3" t="str">
        <f>IF('Programmes (ENG)'!S145="Supervisor to be confirmed", "Goruchwyliwr I'w Gadarnhau", 'Programmes (ENG)'!S145)</f>
        <v>Dr Amy Ferris</v>
      </c>
      <c r="T145" s="5" t="str">
        <f>IF('Master List'!AA145="", "", VLOOKUP('Programmes (ENG)'!T145, 'CWM &amp; Location'!B:D, 2, FALSE))</f>
        <v>Safle I'w Gadarnhau</v>
      </c>
      <c r="U145" s="5" t="str">
        <f>IF(T145="", "", VLOOKUP('Programmes (ENG)'!U145, 'CWM &amp; Location'!B:D, 2, FALSE))</f>
        <v>Safle I'w Gadarnhau</v>
      </c>
      <c r="V145" s="5" t="str">
        <f>IF('Programmes (ENG)'!V145="", "", VLOOKUP('Programmes (ENG)'!V145, 'CWM &amp; Location'!B:D, 2, FALSE))</f>
        <v>Geneteg Glinigol</v>
      </c>
      <c r="W145" s="5" t="str">
        <f>IF('Programmes (ENG)'!W145="", "", IF('Programmes (ENG)'!W145="Supervisor to be confirmed", 'CWM &amp; Location'!$C$216, 'Programmes (ENG)'!W145))</f>
        <v>Goruchwyliwr I'w Gadarnhau</v>
      </c>
      <c r="X145" s="5" t="str">
        <f>IF('Programmes (ENG)'!X145="Supervisor to be confirmed", "Goruchwyliwr I'w Gadarnhau", 'Programmes (ENG)'!X145)</f>
        <v>Dr Bethan Nicholas</v>
      </c>
      <c r="Y145" s="3" t="str">
        <f>VLOOKUP('Programmes (ENG)'!Y145, 'CWM &amp; Location'!B:D, 2, FALSE)</f>
        <v>Ysbyty Athrofaol Cymru</v>
      </c>
      <c r="Z145" s="3" t="str">
        <f>VLOOKUP('Programmes (ENG)'!Z145, 'CWM &amp; Location'!B:D, 2, FALSE)</f>
        <v>Caerdydd</v>
      </c>
      <c r="AA145" s="3" t="str">
        <f>IF('Master List'!AK145="", VLOOKUP('Master List'!AJ145, 'CWM &amp; Location'!B:D, 2, FALSE), CONCATENATE(VLOOKUP('Master List'!AJ145, 'CWM &amp; Location'!B:D, 2, FALSE), " / ", VLOOKUP('Master List'!AK145, 'CWM &amp; Location'!B:D, 2, FALSE)))</f>
        <v>Meddygaeth Frys</v>
      </c>
      <c r="AB145" s="3" t="str">
        <f>IF('Programmes (ENG)'!AB145="Supervisor to be confirmed", 'CWM &amp; Location'!$C$216, 'Programmes (ENG)'!AB145)</f>
        <v>Dr Bethan Nicholas</v>
      </c>
      <c r="AC145" s="3" t="str">
        <f>VLOOKUP('Programmes (ENG)'!AC145, 'CWM &amp; Location'!B:D, 2, FALSE)</f>
        <v>Ysbyty Athrofaol Llandochau</v>
      </c>
      <c r="AD145" s="5" t="str">
        <f>VLOOKUP('Programmes (ENG)'!AD145, 'CWM &amp; Location'!B:D, 2, FALSE)</f>
        <v>Penarth</v>
      </c>
      <c r="AE145" s="3" t="str">
        <f>IF('Master List'!AQ145="", VLOOKUP('Master List'!AP145, 'CWM &amp; Location'!B:D, 2, FALSE), CONCATENATE(VLOOKUP('Master List'!AP145, 'CWM &amp; Location'!B:D, 2, FALSE), " / ", VLOOKUP('Master List'!AQ145, 'CWM &amp; Location'!B:D, 2, FALSE)))</f>
        <v>Meddygaeth Anadlol</v>
      </c>
      <c r="AF145" s="3" t="str">
        <f>IF('Programmes (ENG)'!AF145="Supervisor to be confirmed", 'CWM &amp; Location'!$C$216, 'Programmes (ENG)'!AF145)</f>
        <v>Dr Helen Davies</v>
      </c>
      <c r="AG145" s="3" t="str">
        <f>VLOOKUP('Programmes (ENG)'!AG145, 'CWM &amp; Location'!B:D, 2, FALSE)</f>
        <v>Ysbyty Athrofaol Cymru</v>
      </c>
      <c r="AH145" s="3" t="str">
        <f>VLOOKUP('Programmes (ENG)'!AH145, 'CWM &amp; Location'!B:D, 2, FALSE)</f>
        <v>Caerdydd</v>
      </c>
      <c r="AI145" s="3" t="str">
        <f>IF('Master List'!AW145="", VLOOKUP('Master List'!AV145, 'CWM &amp; Location'!B:D, 2, FALSE), CONCATENATE(VLOOKUP('Master List'!AV145, 'CWM &amp; Location'!B:D, 2, FALSE), " / ", VLOOKUP('Master List'!AW145, 'CWM &amp; Location'!B:D, 2, FALSE)))</f>
        <v>Llawdriniaeth Gyffredinol / Llawdriniaeth Endocrinaidd</v>
      </c>
      <c r="AJ145" s="3" t="str">
        <f>IF('Programmes (ENG)'!AJ145="Supervisor to be confirmed", 'CWM &amp; Location'!$C$216, 'Programmes (ENG)'!AJ145)</f>
        <v>Mr Michael Stechman</v>
      </c>
      <c r="AK145" s="5" t="str">
        <f>IF('Programmes (ENG)'!AK145="","",VLOOKUP('Programmes (ENG)'!AK145,'CWM &amp; Location'!B:D,2,FALSE))</f>
        <v/>
      </c>
      <c r="AL145" s="5" t="str">
        <f>IF('Programmes (ENG)'!AL145="", "", VLOOKUP('Programmes (ENG)'!AL145, 'CWM &amp; Location'!B:D, 2, FALSE))</f>
        <v/>
      </c>
      <c r="AM145" s="5" t="str">
        <f>IF('Programmes (ENG)'!AM145="","",VLOOKUP('Programmes (ENG)'!AM145,'CWM &amp; Location'!B:D,2,FALSE))</f>
        <v/>
      </c>
      <c r="AN145" s="5" t="str">
        <f>IF('Programmes (ENG)'!AN145="Supervisor to be confirmed", 'CWM &amp; Location'!$C$216, 'Programmes (ENG)'!AN145)</f>
        <v/>
      </c>
    </row>
    <row r="146" spans="1:40" ht="33.75" customHeight="1" x14ac:dyDescent="0.25">
      <c r="A146" s="3" t="str">
        <f>'Master List'!A146</f>
        <v>FP</v>
      </c>
      <c r="B146" s="3" t="str">
        <f>'Master List'!D146</f>
        <v>FP/7A4/049a</v>
      </c>
      <c r="C146" s="3" t="str">
        <f>'Master List'!E146</f>
        <v>WAL/FP/049a</v>
      </c>
      <c r="D146" s="4">
        <f>'Programmes (ENG)'!D146</f>
        <v>1</v>
      </c>
      <c r="E146" s="9" t="str">
        <f>CONCATENATE("S1: ",J146,", ",N146,", ",R146,IF(V146="","",", "),IF(V146="","",V146),IF(V146="",""," ("),IF(V146="","",'Master List'!B146),IF(V146="","",")")," | S2: ",AA146,", ",AE146,", ",AI146,IF(AM146="","",", "),IF(AM146="","",AM146),IF(AM146="",""," ("),IF(AM146="","",'Master List'!C146),IF(AM146="","",")"))</f>
        <v>S1: Meddygaeth Gyffredinol (Mewnol) / Meddygaeth Strôc, Llawdriniaeth Gyffredinol / Llawdriniaeth y Colon a'r Rhefr, Hematoleg | S2: Practis Cyffredinol, Cardioleg, Meddygaeth Arennol</v>
      </c>
      <c r="F146" s="5" t="str">
        <f>VLOOKUP('Programmes (ENG)'!F146, 'CWM &amp; Location'!B:D, 2, FALSE)</f>
        <v>Bwrdd Iechyd Prifysgol Caerdydd a'r Fro</v>
      </c>
      <c r="G146" s="5" t="str">
        <f>IF('Programmes (ENG)'!G146="Supervisor to be confirmed", "Goruchwyliwr I'w Gadarnhau", 'Programmes (ENG)'!G146)</f>
        <v>Dr Tom Hughes</v>
      </c>
      <c r="H146" s="3" t="str">
        <f>VLOOKUP('Programmes (ENG)'!H146, 'CWM &amp; Location'!B:D, 2, FALSE)</f>
        <v>Ysbyty Athrofaol Cymru</v>
      </c>
      <c r="I146" s="3" t="str">
        <f>VLOOKUP('Programmes (ENG)'!I146, 'CWM &amp; Location'!B:D, 2, FALSE)</f>
        <v>Caerdydd</v>
      </c>
      <c r="J146" s="3" t="str">
        <f>IF('Master List'!K146="", VLOOKUP('Master List'!J146, 'CWM &amp; Location'!B:D, 2, FALSE), CONCATENATE(VLOOKUP('Master List'!J146, 'CWM &amp; Location'!B:D, 2, FALSE), " / ", VLOOKUP('Master List'!K146, 'CWM &amp; Location'!B:D, 2, FALSE)))</f>
        <v>Meddygaeth Gyffredinol (Mewnol) / Meddygaeth Strôc</v>
      </c>
      <c r="K146" s="3" t="str">
        <f>IF('Programmes (ENG)'!K146="Supervisor to be confirmed", "Goruchwyliwr I'w Gadarnhau", 'Programmes (ENG)'!K146)</f>
        <v>Dr Tom Hughes</v>
      </c>
      <c r="L146" s="3" t="str">
        <f>VLOOKUP('Programmes (ENG)'!L146, 'CWM &amp; Location'!B:D, 2, FALSE)</f>
        <v>Ysbyty Athrofaol Cymru</v>
      </c>
      <c r="M146" s="3" t="str">
        <f>VLOOKUP('Programmes (ENG)'!M146, 'CWM &amp; Location'!B:D, 2, FALSE)</f>
        <v>Caerdydd</v>
      </c>
      <c r="N146" s="3" t="str">
        <f>IF('Master List'!Q146="", VLOOKUP('Master List'!P146, 'CWM &amp; Location'!B:D, 2, FALSE), CONCATENATE(VLOOKUP('Master List'!P146, 'CWM &amp; Location'!B:D, 2, FALSE), " / ", VLOOKUP('Master List'!Q146, 'CWM &amp; Location'!B:D, 2, FALSE)))</f>
        <v>Llawdriniaeth Gyffredinol / Llawdriniaeth y Colon a'r Rhefr</v>
      </c>
      <c r="O146" s="3" t="str">
        <f>IF('Programmes (ENG)'!O146="Supervisor to be confirmed", "Goruchwyliwr I'w Gadarnhau", 'Programmes (ENG)'!O146)</f>
        <v>Mr Chris Morris</v>
      </c>
      <c r="P146" s="3" t="str">
        <f>VLOOKUP('Programmes (ENG)'!P146, 'CWM &amp; Location'!B:D, 2, FALSE)</f>
        <v>Ysbyty Athrofaol Cymru</v>
      </c>
      <c r="Q146" s="3" t="str">
        <f>VLOOKUP('Programmes (ENG)'!Q146, 'CWM &amp; Location'!B:D, 2, FALSE)</f>
        <v>Caerdydd</v>
      </c>
      <c r="R146" s="3" t="str">
        <f>IF('Master List'!W146="", VLOOKUP('Master List'!V146, 'CWM &amp; Location'!B:D, 2, FALSE), CONCATENATE(VLOOKUP('Master List'!V146, 'CWM &amp; Location'!B:D, 2, FALSE), " / ", VLOOKUP('Master List'!W146, 'CWM &amp; Location'!B:D, 2, FALSE)))</f>
        <v>Hematoleg</v>
      </c>
      <c r="S146" s="3" t="str">
        <f>IF('Programmes (ENG)'!S146="Supervisor to be confirmed", "Goruchwyliwr I'w Gadarnhau", 'Programmes (ENG)'!S146)</f>
        <v>Dr Keith Wilson</v>
      </c>
      <c r="T146" s="5" t="str">
        <f>IF('Master List'!AA146="", "", VLOOKUP('Programmes (ENG)'!T146, 'CWM &amp; Location'!B:D, 2, FALSE))</f>
        <v/>
      </c>
      <c r="U146" s="5" t="str">
        <f>IF(T146="", "", VLOOKUP('Programmes (ENG)'!U146, 'CWM &amp; Location'!B:D, 2, FALSE))</f>
        <v/>
      </c>
      <c r="V146" s="5" t="str">
        <f>IF('Programmes (ENG)'!V146="", "", VLOOKUP('Programmes (ENG)'!V146, 'CWM &amp; Location'!B:D, 2, FALSE))</f>
        <v/>
      </c>
      <c r="W146" s="5" t="str">
        <f>IF('Programmes (ENG)'!W146="", "", IF('Programmes (ENG)'!W146="Supervisor to be confirmed", 'CWM &amp; Location'!$C$216, 'Programmes (ENG)'!W146))</f>
        <v/>
      </c>
      <c r="X146" s="5" t="str">
        <f>IF('Programmes (ENG)'!X146="Supervisor to be confirmed", "Goruchwyliwr I'w Gadarnhau", 'Programmes (ENG)'!X146)</f>
        <v>Dr Victoria Cole</v>
      </c>
      <c r="Y146" s="3" t="str">
        <f>VLOOKUP('Programmes (ENG)'!Y146, 'CWM &amp; Location'!B:D, 2, FALSE)</f>
        <v>Rumney Primary Care Centre</v>
      </c>
      <c r="Z146" s="3" t="str">
        <f>VLOOKUP('Programmes (ENG)'!Z146, 'CWM &amp; Location'!B:D, 2, FALSE)</f>
        <v>Caerdydd</v>
      </c>
      <c r="AA146" s="3" t="str">
        <f>IF('Master List'!AK146="", VLOOKUP('Master List'!AJ146, 'CWM &amp; Location'!B:D, 2, FALSE), CONCATENATE(VLOOKUP('Master List'!AJ146, 'CWM &amp; Location'!B:D, 2, FALSE), " / ", VLOOKUP('Master List'!AK146, 'CWM &amp; Location'!B:D, 2, FALSE)))</f>
        <v>Practis Cyffredinol</v>
      </c>
      <c r="AB146" s="3" t="str">
        <f>IF('Programmes (ENG)'!AB146="Supervisor to be confirmed", 'CWM &amp; Location'!$C$216, 'Programmes (ENG)'!AB146)</f>
        <v>Dr Victoria Cole</v>
      </c>
      <c r="AC146" s="3" t="str">
        <f>VLOOKUP('Programmes (ENG)'!AC146, 'CWM &amp; Location'!B:D, 2, FALSE)</f>
        <v>Ysbyty Athrofaol Cymru</v>
      </c>
      <c r="AD146" s="5" t="str">
        <f>VLOOKUP('Programmes (ENG)'!AD146, 'CWM &amp; Location'!B:D, 2, FALSE)</f>
        <v>Caerdydd</v>
      </c>
      <c r="AE146" s="3" t="str">
        <f>IF('Master List'!AQ146="", VLOOKUP('Master List'!AP146, 'CWM &amp; Location'!B:D, 2, FALSE), CONCATENATE(VLOOKUP('Master List'!AP146, 'CWM &amp; Location'!B:D, 2, FALSE), " / ", VLOOKUP('Master List'!AQ146, 'CWM &amp; Location'!B:D, 2, FALSE)))</f>
        <v>Cardioleg</v>
      </c>
      <c r="AF146" s="3" t="str">
        <f>IF('Programmes (ENG)'!AF146="Supervisor to be confirmed", 'CWM &amp; Location'!$C$216, 'Programmes (ENG)'!AF146)</f>
        <v>Prof Zaheer Yousef</v>
      </c>
      <c r="AG146" s="3" t="str">
        <f>VLOOKUP('Programmes (ENG)'!AG146, 'CWM &amp; Location'!B:D, 2, FALSE)</f>
        <v>Ysbyty Athrofaol Cymru</v>
      </c>
      <c r="AH146" s="3" t="str">
        <f>VLOOKUP('Programmes (ENG)'!AH146, 'CWM &amp; Location'!B:D, 2, FALSE)</f>
        <v>Caerdydd</v>
      </c>
      <c r="AI146" s="3" t="str">
        <f>IF('Master List'!AW146="", VLOOKUP('Master List'!AV146, 'CWM &amp; Location'!B:D, 2, FALSE), CONCATENATE(VLOOKUP('Master List'!AV146, 'CWM &amp; Location'!B:D, 2, FALSE), " / ", VLOOKUP('Master List'!AW146, 'CWM &amp; Location'!B:D, 2, FALSE)))</f>
        <v>Meddygaeth Arennol</v>
      </c>
      <c r="AJ146" s="3" t="str">
        <f>IF('Programmes (ENG)'!AJ146="Supervisor to be confirmed", 'CWM &amp; Location'!$C$216, 'Programmes (ENG)'!AJ146)</f>
        <v>Dr Mat Davies</v>
      </c>
      <c r="AK146" s="5" t="str">
        <f>IF('Programmes (ENG)'!AK146="","",VLOOKUP('Programmes (ENG)'!AK146,'CWM &amp; Location'!B:D,2,FALSE))</f>
        <v/>
      </c>
      <c r="AL146" s="5" t="str">
        <f>IF('Programmes (ENG)'!AL146="", "", VLOOKUP('Programmes (ENG)'!AL146, 'CWM &amp; Location'!B:D, 2, FALSE))</f>
        <v/>
      </c>
      <c r="AM146" s="5" t="str">
        <f>IF('Programmes (ENG)'!AM146="","",VLOOKUP('Programmes (ENG)'!AM146,'CWM &amp; Location'!B:D,2,FALSE))</f>
        <v/>
      </c>
      <c r="AN146" s="5" t="str">
        <f>IF('Programmes (ENG)'!AN146="Supervisor to be confirmed", 'CWM &amp; Location'!$C$216, 'Programmes (ENG)'!AN146)</f>
        <v/>
      </c>
    </row>
    <row r="147" spans="1:40" ht="33.75" customHeight="1" x14ac:dyDescent="0.25">
      <c r="A147" s="3" t="str">
        <f>'Master List'!A147</f>
        <v>FP</v>
      </c>
      <c r="B147" s="3" t="str">
        <f>'Master List'!D147</f>
        <v>FP/7A4/049b</v>
      </c>
      <c r="C147" s="3" t="str">
        <f>'Master List'!E147</f>
        <v>WAL/FP/049b</v>
      </c>
      <c r="D147" s="4">
        <f>'Programmes (ENG)'!D147</f>
        <v>1</v>
      </c>
      <c r="E147" s="9" t="str">
        <f>CONCATENATE("S1: ",J147,", ",N147,", ",R147,IF(V147="","",", "),IF(V147="","",V147),IF(V147="",""," ("),IF(V147="","",'Master List'!B147),IF(V147="","",")")," | S2: ",AA147,", ",AE147,", ",AI147,IF(AM147="","",", "),IF(AM147="","",AM147),IF(AM147="",""," ("),IF(AM147="","",'Master List'!C147),IF(AM147="","",")"))</f>
        <v>S1: Hematoleg, Meddygaeth Gyffredinol (Mewnol) / Meddygaeth Strôc, Llawdriniaeth Gyffredinol / Llawdriniaeth y Colon a'r Rhefr | S2: Meddygaeth Arennol, Practis Cyffredinol, Cardioleg</v>
      </c>
      <c r="F147" s="5" t="str">
        <f>VLOOKUP('Programmes (ENG)'!F147, 'CWM &amp; Location'!B:D, 2, FALSE)</f>
        <v>Bwrdd Iechyd Prifysgol Caerdydd a'r Fro</v>
      </c>
      <c r="G147" s="5" t="str">
        <f>IF('Programmes (ENG)'!G147="Supervisor to be confirmed", "Goruchwyliwr I'w Gadarnhau", 'Programmes (ENG)'!G147)</f>
        <v>Dr Keith Wilson</v>
      </c>
      <c r="H147" s="3" t="str">
        <f>VLOOKUP('Programmes (ENG)'!H147, 'CWM &amp; Location'!B:D, 2, FALSE)</f>
        <v>Ysbyty Athrofaol Cymru</v>
      </c>
      <c r="I147" s="3" t="str">
        <f>VLOOKUP('Programmes (ENG)'!I147, 'CWM &amp; Location'!B:D, 2, FALSE)</f>
        <v>Caerdydd</v>
      </c>
      <c r="J147" s="3" t="str">
        <f>IF('Master List'!K147="", VLOOKUP('Master List'!J147, 'CWM &amp; Location'!B:D, 2, FALSE), CONCATENATE(VLOOKUP('Master List'!J147, 'CWM &amp; Location'!B:D, 2, FALSE), " / ", VLOOKUP('Master List'!K147, 'CWM &amp; Location'!B:D, 2, FALSE)))</f>
        <v>Hematoleg</v>
      </c>
      <c r="K147" s="3" t="str">
        <f>IF('Programmes (ENG)'!K147="Supervisor to be confirmed", "Goruchwyliwr I'w Gadarnhau", 'Programmes (ENG)'!K147)</f>
        <v>Dr Keith Wilson</v>
      </c>
      <c r="L147" s="3" t="str">
        <f>VLOOKUP('Programmes (ENG)'!L147, 'CWM &amp; Location'!B:D, 2, FALSE)</f>
        <v>Ysbyty Athrofaol Cymru</v>
      </c>
      <c r="M147" s="3" t="str">
        <f>VLOOKUP('Programmes (ENG)'!M147, 'CWM &amp; Location'!B:D, 2, FALSE)</f>
        <v>Caerdydd</v>
      </c>
      <c r="N147" s="3" t="str">
        <f>IF('Master List'!Q147="", VLOOKUP('Master List'!P147, 'CWM &amp; Location'!B:D, 2, FALSE), CONCATENATE(VLOOKUP('Master List'!P147, 'CWM &amp; Location'!B:D, 2, FALSE), " / ", VLOOKUP('Master List'!Q147, 'CWM &amp; Location'!B:D, 2, FALSE)))</f>
        <v>Meddygaeth Gyffredinol (Mewnol) / Meddygaeth Strôc</v>
      </c>
      <c r="O147" s="3" t="str">
        <f>IF('Programmes (ENG)'!O147="Supervisor to be confirmed", "Goruchwyliwr I'w Gadarnhau", 'Programmes (ENG)'!O147)</f>
        <v>Dr Tom Hughes</v>
      </c>
      <c r="P147" s="3" t="str">
        <f>VLOOKUP('Programmes (ENG)'!P147, 'CWM &amp; Location'!B:D, 2, FALSE)</f>
        <v>Ysbyty Athrofaol Cymru</v>
      </c>
      <c r="Q147" s="3" t="str">
        <f>VLOOKUP('Programmes (ENG)'!Q147, 'CWM &amp; Location'!B:D, 2, FALSE)</f>
        <v>Caerdydd</v>
      </c>
      <c r="R147" s="3" t="str">
        <f>IF('Master List'!W147="", VLOOKUP('Master List'!V147, 'CWM &amp; Location'!B:D, 2, FALSE), CONCATENATE(VLOOKUP('Master List'!V147, 'CWM &amp; Location'!B:D, 2, FALSE), " / ", VLOOKUP('Master List'!W147, 'CWM &amp; Location'!B:D, 2, FALSE)))</f>
        <v>Llawdriniaeth Gyffredinol / Llawdriniaeth y Colon a'r Rhefr</v>
      </c>
      <c r="S147" s="3" t="str">
        <f>IF('Programmes (ENG)'!S147="Supervisor to be confirmed", "Goruchwyliwr I'w Gadarnhau", 'Programmes (ENG)'!S147)</f>
        <v>Mr Chris Morris</v>
      </c>
      <c r="T147" s="5" t="str">
        <f>IF('Master List'!AA147="", "", VLOOKUP('Programmes (ENG)'!T147, 'CWM &amp; Location'!B:D, 2, FALSE))</f>
        <v/>
      </c>
      <c r="U147" s="5" t="str">
        <f>IF(T147="", "", VLOOKUP('Programmes (ENG)'!U147, 'CWM &amp; Location'!B:D, 2, FALSE))</f>
        <v/>
      </c>
      <c r="V147" s="5" t="str">
        <f>IF('Programmes (ENG)'!V147="", "", VLOOKUP('Programmes (ENG)'!V147, 'CWM &amp; Location'!B:D, 2, FALSE))</f>
        <v/>
      </c>
      <c r="W147" s="5" t="str">
        <f>IF('Programmes (ENG)'!W147="", "", IF('Programmes (ENG)'!W147="Supervisor to be confirmed", 'CWM &amp; Location'!$C$216, 'Programmes (ENG)'!W147))</f>
        <v/>
      </c>
      <c r="X147" s="5" t="str">
        <f>IF('Programmes (ENG)'!X147="Supervisor to be confirmed", "Goruchwyliwr I'w Gadarnhau", 'Programmes (ENG)'!X147)</f>
        <v>Dr Mat Davies</v>
      </c>
      <c r="Y147" s="3" t="str">
        <f>VLOOKUP('Programmes (ENG)'!Y147, 'CWM &amp; Location'!B:D, 2, FALSE)</f>
        <v>Ysbyty Athrofaol Cymru</v>
      </c>
      <c r="Z147" s="3" t="str">
        <f>VLOOKUP('Programmes (ENG)'!Z147, 'CWM &amp; Location'!B:D, 2, FALSE)</f>
        <v>Caerdydd</v>
      </c>
      <c r="AA147" s="3" t="str">
        <f>IF('Master List'!AK147="", VLOOKUP('Master List'!AJ147, 'CWM &amp; Location'!B:D, 2, FALSE), CONCATENATE(VLOOKUP('Master List'!AJ147, 'CWM &amp; Location'!B:D, 2, FALSE), " / ", VLOOKUP('Master List'!AK147, 'CWM &amp; Location'!B:D, 2, FALSE)))</f>
        <v>Meddygaeth Arennol</v>
      </c>
      <c r="AB147" s="3" t="str">
        <f>IF('Programmes (ENG)'!AB147="Supervisor to be confirmed", 'CWM &amp; Location'!$C$216, 'Programmes (ENG)'!AB147)</f>
        <v>Dr Mat Davies</v>
      </c>
      <c r="AC147" s="3" t="str">
        <f>VLOOKUP('Programmes (ENG)'!AC147, 'CWM &amp; Location'!B:D, 2, FALSE)</f>
        <v>Rumney Primary Care Centre</v>
      </c>
      <c r="AD147" s="5" t="str">
        <f>VLOOKUP('Programmes (ENG)'!AD147, 'CWM &amp; Location'!B:D, 2, FALSE)</f>
        <v>Caerdydd</v>
      </c>
      <c r="AE147" s="3" t="str">
        <f>IF('Master List'!AQ147="", VLOOKUP('Master List'!AP147, 'CWM &amp; Location'!B:D, 2, FALSE), CONCATENATE(VLOOKUP('Master List'!AP147, 'CWM &amp; Location'!B:D, 2, FALSE), " / ", VLOOKUP('Master List'!AQ147, 'CWM &amp; Location'!B:D, 2, FALSE)))</f>
        <v>Practis Cyffredinol</v>
      </c>
      <c r="AF147" s="3" t="str">
        <f>IF('Programmes (ENG)'!AF147="Supervisor to be confirmed", 'CWM &amp; Location'!$C$216, 'Programmes (ENG)'!AF147)</f>
        <v>Dr Victoria Cole</v>
      </c>
      <c r="AG147" s="3" t="str">
        <f>VLOOKUP('Programmes (ENG)'!AG147, 'CWM &amp; Location'!B:D, 2, FALSE)</f>
        <v>Ysbyty Athrofaol Cymru</v>
      </c>
      <c r="AH147" s="3" t="str">
        <f>VLOOKUP('Programmes (ENG)'!AH147, 'CWM &amp; Location'!B:D, 2, FALSE)</f>
        <v>Caerdydd</v>
      </c>
      <c r="AI147" s="3" t="str">
        <f>IF('Master List'!AW147="", VLOOKUP('Master List'!AV147, 'CWM &amp; Location'!B:D, 2, FALSE), CONCATENATE(VLOOKUP('Master List'!AV147, 'CWM &amp; Location'!B:D, 2, FALSE), " / ", VLOOKUP('Master List'!AW147, 'CWM &amp; Location'!B:D, 2, FALSE)))</f>
        <v>Cardioleg</v>
      </c>
      <c r="AJ147" s="3" t="str">
        <f>IF('Programmes (ENG)'!AJ147="Supervisor to be confirmed", 'CWM &amp; Location'!$C$216, 'Programmes (ENG)'!AJ147)</f>
        <v>Prof Zaheer Yousef</v>
      </c>
      <c r="AK147" s="5" t="str">
        <f>IF('Programmes (ENG)'!AK147="","",VLOOKUP('Programmes (ENG)'!AK147,'CWM &amp; Location'!B:D,2,FALSE))</f>
        <v/>
      </c>
      <c r="AL147" s="5" t="str">
        <f>IF('Programmes (ENG)'!AL147="", "", VLOOKUP('Programmes (ENG)'!AL147, 'CWM &amp; Location'!B:D, 2, FALSE))</f>
        <v/>
      </c>
      <c r="AM147" s="5" t="str">
        <f>IF('Programmes (ENG)'!AM147="","",VLOOKUP('Programmes (ENG)'!AM147,'CWM &amp; Location'!B:D,2,FALSE))</f>
        <v/>
      </c>
      <c r="AN147" s="5" t="str">
        <f>IF('Programmes (ENG)'!AN147="Supervisor to be confirmed", 'CWM &amp; Location'!$C$216, 'Programmes (ENG)'!AN147)</f>
        <v/>
      </c>
    </row>
    <row r="148" spans="1:40" ht="33.75" customHeight="1" x14ac:dyDescent="0.25">
      <c r="A148" s="3" t="str">
        <f>'Master List'!A148</f>
        <v>FP</v>
      </c>
      <c r="B148" s="3" t="str">
        <f>'Master List'!D148</f>
        <v>FP/7A4/049c</v>
      </c>
      <c r="C148" s="3" t="str">
        <f>'Master List'!E148</f>
        <v>WAL/FP/049c</v>
      </c>
      <c r="D148" s="4">
        <f>'Programmes (ENG)'!D148</f>
        <v>1</v>
      </c>
      <c r="E148" s="9" t="str">
        <f>CONCATENATE("S1: ",J148,", ",N148,", ",R148,IF(V148="","",", "),IF(V148="","",V148),IF(V148="",""," ("),IF(V148="","",'Master List'!B148),IF(V148="","",")")," | S2: ",AA148,", ",AE148,", ",AI148,IF(AM148="","",", "),IF(AM148="","",AM148),IF(AM148="",""," ("),IF(AM148="","",'Master List'!C148),IF(AM148="","",")"))</f>
        <v>S1: Llawdriniaeth Gyffredinol / Llawdriniaeth y Colon a'r Rhefr, Hematoleg, Meddygaeth Gyffredinol (Mewnol) / Meddygaeth Strôc | S2: Cardioleg, Meddygaeth Arennol, Practis Cyffredinol</v>
      </c>
      <c r="F148" s="5" t="str">
        <f>VLOOKUP('Programmes (ENG)'!F148, 'CWM &amp; Location'!B:D, 2, FALSE)</f>
        <v>Bwrdd Iechyd Prifysgol Caerdydd a'r Fro</v>
      </c>
      <c r="G148" s="5" t="str">
        <f>IF('Programmes (ENG)'!G148="Supervisor to be confirmed", "Goruchwyliwr I'w Gadarnhau", 'Programmes (ENG)'!G148)</f>
        <v>Mr Chris Morris</v>
      </c>
      <c r="H148" s="3" t="str">
        <f>VLOOKUP('Programmes (ENG)'!H148, 'CWM &amp; Location'!B:D, 2, FALSE)</f>
        <v>Ysbyty Athrofaol Cymru</v>
      </c>
      <c r="I148" s="3" t="str">
        <f>VLOOKUP('Programmes (ENG)'!I148, 'CWM &amp; Location'!B:D, 2, FALSE)</f>
        <v>Caerdydd</v>
      </c>
      <c r="J148" s="3" t="str">
        <f>IF('Master List'!K148="", VLOOKUP('Master List'!J148, 'CWM &amp; Location'!B:D, 2, FALSE), CONCATENATE(VLOOKUP('Master List'!J148, 'CWM &amp; Location'!B:D, 2, FALSE), " / ", VLOOKUP('Master List'!K148, 'CWM &amp; Location'!B:D, 2, FALSE)))</f>
        <v>Llawdriniaeth Gyffredinol / Llawdriniaeth y Colon a'r Rhefr</v>
      </c>
      <c r="K148" s="3" t="str">
        <f>IF('Programmes (ENG)'!K148="Supervisor to be confirmed", "Goruchwyliwr I'w Gadarnhau", 'Programmes (ENG)'!K148)</f>
        <v>Mr Chris Morris</v>
      </c>
      <c r="L148" s="3" t="str">
        <f>VLOOKUP('Programmes (ENG)'!L148, 'CWM &amp; Location'!B:D, 2, FALSE)</f>
        <v>Ysbyty Athrofaol Cymru</v>
      </c>
      <c r="M148" s="3" t="str">
        <f>VLOOKUP('Programmes (ENG)'!M148, 'CWM &amp; Location'!B:D, 2, FALSE)</f>
        <v>Caerdydd</v>
      </c>
      <c r="N148" s="3" t="str">
        <f>IF('Master List'!Q148="", VLOOKUP('Master List'!P148, 'CWM &amp; Location'!B:D, 2, FALSE), CONCATENATE(VLOOKUP('Master List'!P148, 'CWM &amp; Location'!B:D, 2, FALSE), " / ", VLOOKUP('Master List'!Q148, 'CWM &amp; Location'!B:D, 2, FALSE)))</f>
        <v>Hematoleg</v>
      </c>
      <c r="O148" s="3" t="str">
        <f>IF('Programmes (ENG)'!O148="Supervisor to be confirmed", "Goruchwyliwr I'w Gadarnhau", 'Programmes (ENG)'!O148)</f>
        <v>Dr Keith Wilson</v>
      </c>
      <c r="P148" s="3" t="str">
        <f>VLOOKUP('Programmes (ENG)'!P148, 'CWM &amp; Location'!B:D, 2, FALSE)</f>
        <v>Ysbyty Athrofaol Cymru</v>
      </c>
      <c r="Q148" s="3" t="str">
        <f>VLOOKUP('Programmes (ENG)'!Q148, 'CWM &amp; Location'!B:D, 2, FALSE)</f>
        <v>Caerdydd</v>
      </c>
      <c r="R148" s="3" t="str">
        <f>IF('Master List'!W148="", VLOOKUP('Master List'!V148, 'CWM &amp; Location'!B:D, 2, FALSE), CONCATENATE(VLOOKUP('Master List'!V148, 'CWM &amp; Location'!B:D, 2, FALSE), " / ", VLOOKUP('Master List'!W148, 'CWM &amp; Location'!B:D, 2, FALSE)))</f>
        <v>Meddygaeth Gyffredinol (Mewnol) / Meddygaeth Strôc</v>
      </c>
      <c r="S148" s="3" t="str">
        <f>IF('Programmes (ENG)'!S148="Supervisor to be confirmed", "Goruchwyliwr I'w Gadarnhau", 'Programmes (ENG)'!S148)</f>
        <v>Dr Tom Hughes</v>
      </c>
      <c r="T148" s="5" t="str">
        <f>IF('Master List'!AA148="", "", VLOOKUP('Programmes (ENG)'!T148, 'CWM &amp; Location'!B:D, 2, FALSE))</f>
        <v/>
      </c>
      <c r="U148" s="5" t="str">
        <f>IF(T148="", "", VLOOKUP('Programmes (ENG)'!U148, 'CWM &amp; Location'!B:D, 2, FALSE))</f>
        <v/>
      </c>
      <c r="V148" s="5" t="str">
        <f>IF('Programmes (ENG)'!V148="", "", VLOOKUP('Programmes (ENG)'!V148, 'CWM &amp; Location'!B:D, 2, FALSE))</f>
        <v/>
      </c>
      <c r="W148" s="5" t="str">
        <f>IF('Programmes (ENG)'!W148="", "", IF('Programmes (ENG)'!W148="Supervisor to be confirmed", 'CWM &amp; Location'!$C$216, 'Programmes (ENG)'!W148))</f>
        <v/>
      </c>
      <c r="X148" s="5" t="str">
        <f>IF('Programmes (ENG)'!X148="Supervisor to be confirmed", "Goruchwyliwr I'w Gadarnhau", 'Programmes (ENG)'!X148)</f>
        <v>Prof Zaheer Yousef</v>
      </c>
      <c r="Y148" s="3" t="str">
        <f>VLOOKUP('Programmes (ENG)'!Y148, 'CWM &amp; Location'!B:D, 2, FALSE)</f>
        <v>Ysbyty Athrofaol Cymru</v>
      </c>
      <c r="Z148" s="3" t="str">
        <f>VLOOKUP('Programmes (ENG)'!Z148, 'CWM &amp; Location'!B:D, 2, FALSE)</f>
        <v>Caerdydd</v>
      </c>
      <c r="AA148" s="3" t="str">
        <f>IF('Master List'!AK148="", VLOOKUP('Master List'!AJ148, 'CWM &amp; Location'!B:D, 2, FALSE), CONCATENATE(VLOOKUP('Master List'!AJ148, 'CWM &amp; Location'!B:D, 2, FALSE), " / ", VLOOKUP('Master List'!AK148, 'CWM &amp; Location'!B:D, 2, FALSE)))</f>
        <v>Cardioleg</v>
      </c>
      <c r="AB148" s="3" t="str">
        <f>IF('Programmes (ENG)'!AB148="Supervisor to be confirmed", 'CWM &amp; Location'!$C$216, 'Programmes (ENG)'!AB148)</f>
        <v>Prof Zaheer Yousef</v>
      </c>
      <c r="AC148" s="3" t="str">
        <f>VLOOKUP('Programmes (ENG)'!AC148, 'CWM &amp; Location'!B:D, 2, FALSE)</f>
        <v>Ysbyty Athrofaol Cymru</v>
      </c>
      <c r="AD148" s="5" t="str">
        <f>VLOOKUP('Programmes (ENG)'!AD148, 'CWM &amp; Location'!B:D, 2, FALSE)</f>
        <v>Caerdydd</v>
      </c>
      <c r="AE148" s="3" t="str">
        <f>IF('Master List'!AQ148="", VLOOKUP('Master List'!AP148, 'CWM &amp; Location'!B:D, 2, FALSE), CONCATENATE(VLOOKUP('Master List'!AP148, 'CWM &amp; Location'!B:D, 2, FALSE), " / ", VLOOKUP('Master List'!AQ148, 'CWM &amp; Location'!B:D, 2, FALSE)))</f>
        <v>Meddygaeth Arennol</v>
      </c>
      <c r="AF148" s="3" t="str">
        <f>IF('Programmes (ENG)'!AF148="Supervisor to be confirmed", 'CWM &amp; Location'!$C$216, 'Programmes (ENG)'!AF148)</f>
        <v>Dr Mat Davies</v>
      </c>
      <c r="AG148" s="3" t="str">
        <f>VLOOKUP('Programmes (ENG)'!AG148, 'CWM &amp; Location'!B:D, 2, FALSE)</f>
        <v>Rumney Primary Care Centre</v>
      </c>
      <c r="AH148" s="3" t="str">
        <f>VLOOKUP('Programmes (ENG)'!AH148, 'CWM &amp; Location'!B:D, 2, FALSE)</f>
        <v>Caerdydd</v>
      </c>
      <c r="AI148" s="3" t="str">
        <f>IF('Master List'!AW148="", VLOOKUP('Master List'!AV148, 'CWM &amp; Location'!B:D, 2, FALSE), CONCATENATE(VLOOKUP('Master List'!AV148, 'CWM &amp; Location'!B:D, 2, FALSE), " / ", VLOOKUP('Master List'!AW148, 'CWM &amp; Location'!B:D, 2, FALSE)))</f>
        <v>Practis Cyffredinol</v>
      </c>
      <c r="AJ148" s="3" t="str">
        <f>IF('Programmes (ENG)'!AJ148="Supervisor to be confirmed", 'CWM &amp; Location'!$C$216, 'Programmes (ENG)'!AJ148)</f>
        <v>Dr Victoria Cole</v>
      </c>
      <c r="AK148" s="5" t="str">
        <f>IF('Programmes (ENG)'!AK148="","",VLOOKUP('Programmes (ENG)'!AK148,'CWM &amp; Location'!B:D,2,FALSE))</f>
        <v/>
      </c>
      <c r="AL148" s="5" t="str">
        <f>IF('Programmes (ENG)'!AL148="", "", VLOOKUP('Programmes (ENG)'!AL148, 'CWM &amp; Location'!B:D, 2, FALSE))</f>
        <v/>
      </c>
      <c r="AM148" s="5" t="str">
        <f>IF('Programmes (ENG)'!AM148="","",VLOOKUP('Programmes (ENG)'!AM148,'CWM &amp; Location'!B:D,2,FALSE))</f>
        <v/>
      </c>
      <c r="AN148" s="5" t="str">
        <f>IF('Programmes (ENG)'!AN148="Supervisor to be confirmed", 'CWM &amp; Location'!$C$216, 'Programmes (ENG)'!AN148)</f>
        <v/>
      </c>
    </row>
    <row r="149" spans="1:40" ht="33.75" customHeight="1" x14ac:dyDescent="0.25">
      <c r="A149" s="3" t="str">
        <f>'Master List'!A149</f>
        <v>FP</v>
      </c>
      <c r="B149" s="3" t="str">
        <f>'Master List'!D149</f>
        <v>FP/7A4/050a</v>
      </c>
      <c r="C149" s="3" t="str">
        <f>'Master List'!E149</f>
        <v>WAL/FP/050a</v>
      </c>
      <c r="D149" s="4">
        <f>'Programmes (ENG)'!D149</f>
        <v>1</v>
      </c>
      <c r="E149" s="9" t="str">
        <f>CONCATENATE("S1: ",J149,", ",N149,", ",R149,IF(V149="","",", "),IF(V149="","",V149),IF(V149="",""," ("),IF(V149="","",'Master List'!B149),IF(V149="","",")")," | S2: ",AA149,", ",AE149,", ",AI149,IF(AM149="","",", "),IF(AM149="","",AM149),IF(AM149="",""," ("),IF(AM149="","",'Master List'!C149),IF(AM149="","",")"))</f>
        <v>S1: Meddygaeth Gyffredinol (Mewnol) / Ffarmacoleg Glinigol a Therapiwteg, Llawdriniaeth Gyffredinol / Llawdriniaeth Hepato-Pancreatico-Biliary, Meddygaeth Gyffredinol (Mewnol) / Meddygaeth Geriatreg | S2: Pediatreg, Meddygaeth Frys, Llawdriniaeth Gyffredinol / Llawdriniaeth Fasgwlaidd</v>
      </c>
      <c r="F149" s="5" t="str">
        <f>VLOOKUP('Programmes (ENG)'!F149, 'CWM &amp; Location'!B:D, 2, FALSE)</f>
        <v>Bwrdd Iechyd Prifysgol Caerdydd a'r Fro</v>
      </c>
      <c r="G149" s="5" t="str">
        <f>IF('Programmes (ENG)'!G149="Supervisor to be confirmed", "Goruchwyliwr I'w Gadarnhau", 'Programmes (ENG)'!G149)</f>
        <v xml:space="preserve">Dr James Coulson </v>
      </c>
      <c r="H149" s="3" t="str">
        <f>VLOOKUP('Programmes (ENG)'!H149, 'CWM &amp; Location'!B:D, 2, FALSE)</f>
        <v>Ysbyty Athrofaol Llandochau</v>
      </c>
      <c r="I149" s="3" t="str">
        <f>VLOOKUP('Programmes (ENG)'!I149, 'CWM &amp; Location'!B:D, 2, FALSE)</f>
        <v>Penarth</v>
      </c>
      <c r="J149" s="3" t="str">
        <f>IF('Master List'!K149="", VLOOKUP('Master List'!J149, 'CWM &amp; Location'!B:D, 2, FALSE), CONCATENATE(VLOOKUP('Master List'!J149, 'CWM &amp; Location'!B:D, 2, FALSE), " / ", VLOOKUP('Master List'!K149, 'CWM &amp; Location'!B:D, 2, FALSE)))</f>
        <v>Meddygaeth Gyffredinol (Mewnol) / Ffarmacoleg Glinigol a Therapiwteg</v>
      </c>
      <c r="K149" s="3" t="str">
        <f>IF('Programmes (ENG)'!K149="Supervisor to be confirmed", "Goruchwyliwr I'w Gadarnhau", 'Programmes (ENG)'!K149)</f>
        <v xml:space="preserve">Dr James Coulson </v>
      </c>
      <c r="L149" s="3" t="str">
        <f>VLOOKUP('Programmes (ENG)'!L149, 'CWM &amp; Location'!B:D, 2, FALSE)</f>
        <v>Ysbyty Athrofaol Cymru</v>
      </c>
      <c r="M149" s="3" t="str">
        <f>VLOOKUP('Programmes (ENG)'!M149, 'CWM &amp; Location'!B:D, 2, FALSE)</f>
        <v>Caerdydd</v>
      </c>
      <c r="N149" s="3" t="str">
        <f>IF('Master List'!Q149="", VLOOKUP('Master List'!P149, 'CWM &amp; Location'!B:D, 2, FALSE), CONCATENATE(VLOOKUP('Master List'!P149, 'CWM &amp; Location'!B:D, 2, FALSE), " / ", VLOOKUP('Master List'!Q149, 'CWM &amp; Location'!B:D, 2, FALSE)))</f>
        <v>Llawdriniaeth Gyffredinol / Llawdriniaeth Hepato-Pancreatico-Biliary</v>
      </c>
      <c r="O149" s="3" t="str">
        <f>IF('Programmes (ENG)'!O149="Supervisor to be confirmed", "Goruchwyliwr I'w Gadarnhau", 'Programmes (ENG)'!O149)</f>
        <v xml:space="preserve">Mr Nagappan Kumar </v>
      </c>
      <c r="P149" s="3" t="str">
        <f>VLOOKUP('Programmes (ENG)'!P149, 'CWM &amp; Location'!B:D, 2, FALSE)</f>
        <v>Ysbyty Athrofaol Cymru</v>
      </c>
      <c r="Q149" s="3" t="str">
        <f>VLOOKUP('Programmes (ENG)'!Q149, 'CWM &amp; Location'!B:D, 2, FALSE)</f>
        <v>Caerdydd</v>
      </c>
      <c r="R149" s="3" t="str">
        <f>IF('Master List'!W149="", VLOOKUP('Master List'!V149, 'CWM &amp; Location'!B:D, 2, FALSE), CONCATENATE(VLOOKUP('Master List'!V149, 'CWM &amp; Location'!B:D, 2, FALSE), " / ", VLOOKUP('Master List'!W149, 'CWM &amp; Location'!B:D, 2, FALSE)))</f>
        <v>Meddygaeth Gyffredinol (Mewnol) / Meddygaeth Geriatreg</v>
      </c>
      <c r="S149" s="3" t="str">
        <f>IF('Programmes (ENG)'!S149="Supervisor to be confirmed", "Goruchwyliwr I'w Gadarnhau", 'Programmes (ENG)'!S149)</f>
        <v>Dr Amy Ferris</v>
      </c>
      <c r="T149" s="5" t="str">
        <f>IF('Master List'!AA149="", "", VLOOKUP('Programmes (ENG)'!T149, 'CWM &amp; Location'!B:D, 2, FALSE))</f>
        <v/>
      </c>
      <c r="U149" s="5" t="str">
        <f>IF(T149="", "", VLOOKUP('Programmes (ENG)'!U149, 'CWM &amp; Location'!B:D, 2, FALSE))</f>
        <v/>
      </c>
      <c r="V149" s="5" t="str">
        <f>IF('Programmes (ENG)'!V149="", "", VLOOKUP('Programmes (ENG)'!V149, 'CWM &amp; Location'!B:D, 2, FALSE))</f>
        <v/>
      </c>
      <c r="W149" s="5" t="str">
        <f>IF('Programmes (ENG)'!W149="", "", IF('Programmes (ENG)'!W149="Supervisor to be confirmed", 'CWM &amp; Location'!$C$216, 'Programmes (ENG)'!W149))</f>
        <v/>
      </c>
      <c r="X149" s="5" t="str">
        <f>IF('Programmes (ENG)'!X149="Supervisor to be confirmed", "Goruchwyliwr I'w Gadarnhau", 'Programmes (ENG)'!X149)</f>
        <v>Dr Johann Te Water Naude</v>
      </c>
      <c r="Y149" s="3" t="str">
        <f>VLOOKUP('Programmes (ENG)'!Y149, 'CWM &amp; Location'!B:D, 2, FALSE)</f>
        <v>Ysbyty Athrofaol Cymru</v>
      </c>
      <c r="Z149" s="3" t="str">
        <f>VLOOKUP('Programmes (ENG)'!Z149, 'CWM &amp; Location'!B:D, 2, FALSE)</f>
        <v>Caerdydd</v>
      </c>
      <c r="AA149" s="3" t="str">
        <f>IF('Master List'!AK149="", VLOOKUP('Master List'!AJ149, 'CWM &amp; Location'!B:D, 2, FALSE), CONCATENATE(VLOOKUP('Master List'!AJ149, 'CWM &amp; Location'!B:D, 2, FALSE), " / ", VLOOKUP('Master List'!AK149, 'CWM &amp; Location'!B:D, 2, FALSE)))</f>
        <v>Pediatreg</v>
      </c>
      <c r="AB149" s="3" t="str">
        <f>IF('Programmes (ENG)'!AB149="Supervisor to be confirmed", 'CWM &amp; Location'!$C$216, 'Programmes (ENG)'!AB149)</f>
        <v>Dr Johann Te Water Naude</v>
      </c>
      <c r="AC149" s="3" t="str">
        <f>VLOOKUP('Programmes (ENG)'!AC149, 'CWM &amp; Location'!B:D, 2, FALSE)</f>
        <v>Ysbyty Athrofaol Cymru</v>
      </c>
      <c r="AD149" s="5" t="str">
        <f>VLOOKUP('Programmes (ENG)'!AD149, 'CWM &amp; Location'!B:D, 2, FALSE)</f>
        <v>Caerdydd</v>
      </c>
      <c r="AE149" s="3" t="str">
        <f>IF('Master List'!AQ149="", VLOOKUP('Master List'!AP149, 'CWM &amp; Location'!B:D, 2, FALSE), CONCATENATE(VLOOKUP('Master List'!AP149, 'CWM &amp; Location'!B:D, 2, FALSE), " / ", VLOOKUP('Master List'!AQ149, 'CWM &amp; Location'!B:D, 2, FALSE)))</f>
        <v>Meddygaeth Frys</v>
      </c>
      <c r="AF149" s="3" t="str">
        <f>IF('Programmes (ENG)'!AF149="Supervisor to be confirmed", 'CWM &amp; Location'!$C$216, 'Programmes (ENG)'!AF149)</f>
        <v>Dr Jeff Morgan</v>
      </c>
      <c r="AG149" s="3" t="str">
        <f>VLOOKUP('Programmes (ENG)'!AG149, 'CWM &amp; Location'!B:D, 2, FALSE)</f>
        <v>Ysbyty Athrofaol Cymru</v>
      </c>
      <c r="AH149" s="3" t="str">
        <f>VLOOKUP('Programmes (ENG)'!AH149, 'CWM &amp; Location'!B:D, 2, FALSE)</f>
        <v>Caerdydd</v>
      </c>
      <c r="AI149" s="3" t="str">
        <f>IF('Master List'!AW149="", VLOOKUP('Master List'!AV149, 'CWM &amp; Location'!B:D, 2, FALSE), CONCATENATE(VLOOKUP('Master List'!AV149, 'CWM &amp; Location'!B:D, 2, FALSE), " / ", VLOOKUP('Master List'!AW149, 'CWM &amp; Location'!B:D, 2, FALSE)))</f>
        <v>Llawdriniaeth Gyffredinol / Llawdriniaeth Fasgwlaidd</v>
      </c>
      <c r="AJ149" s="3" t="str">
        <f>IF('Programmes (ENG)'!AJ149="Supervisor to be confirmed", 'CWM &amp; Location'!$C$216, 'Programmes (ENG)'!AJ149)</f>
        <v>Mr Ian Williams</v>
      </c>
      <c r="AK149" s="5" t="str">
        <f>IF('Programmes (ENG)'!AK149="","",VLOOKUP('Programmes (ENG)'!AK149,'CWM &amp; Location'!B:D,2,FALSE))</f>
        <v/>
      </c>
      <c r="AL149" s="5" t="str">
        <f>IF('Programmes (ENG)'!AL149="", "", VLOOKUP('Programmes (ENG)'!AL149, 'CWM &amp; Location'!B:D, 2, FALSE))</f>
        <v/>
      </c>
      <c r="AM149" s="5" t="str">
        <f>IF('Programmes (ENG)'!AM149="","",VLOOKUP('Programmes (ENG)'!AM149,'CWM &amp; Location'!B:D,2,FALSE))</f>
        <v/>
      </c>
      <c r="AN149" s="5" t="str">
        <f>IF('Programmes (ENG)'!AN149="Supervisor to be confirmed", 'CWM &amp; Location'!$C$216, 'Programmes (ENG)'!AN149)</f>
        <v/>
      </c>
    </row>
    <row r="150" spans="1:40" ht="33.75" customHeight="1" x14ac:dyDescent="0.25">
      <c r="A150" s="3" t="str">
        <f>'Master List'!A150</f>
        <v>FP</v>
      </c>
      <c r="B150" s="3" t="str">
        <f>'Master List'!D150</f>
        <v>FP/7A4/050b</v>
      </c>
      <c r="C150" s="3" t="str">
        <f>'Master List'!E150</f>
        <v>WAL/FP/050b</v>
      </c>
      <c r="D150" s="4">
        <f>'Programmes (ENG)'!D150</f>
        <v>1</v>
      </c>
      <c r="E150" s="9" t="str">
        <f>CONCATENATE("S1: ",J150,", ",N150,", ",R150,IF(V150="","",", "),IF(V150="","",V150),IF(V150="",""," ("),IF(V150="","",'Master List'!B150),IF(V150="","",")")," | S2: ",AA150,", ",AE150,", ",AI150,IF(AM150="","",", "),IF(AM150="","",AM150),IF(AM150="",""," ("),IF(AM150="","",'Master List'!C150),IF(AM150="","",")"))</f>
        <v>S1: Meddygaeth Gyffredinol (Mewnol) / Meddygaeth Geriatreg, Meddygaeth Gyffredinol (Mewnol) / Ffarmacoleg Glinigol a Therapiwteg, Llawdriniaeth Gyffredinol / Llawdriniaeth Hepato-Pancreatico-Biliary | S2: Llawdriniaeth Gyffredinol / Llawdriniaeth Fasgwlaidd, Pediatreg, Meddygaeth Frys</v>
      </c>
      <c r="F150" s="5" t="str">
        <f>VLOOKUP('Programmes (ENG)'!F150, 'CWM &amp; Location'!B:D, 2, FALSE)</f>
        <v>Bwrdd Iechyd Prifysgol Caerdydd a'r Fro</v>
      </c>
      <c r="G150" s="5" t="str">
        <f>IF('Programmes (ENG)'!G150="Supervisor to be confirmed", "Goruchwyliwr I'w Gadarnhau", 'Programmes (ENG)'!G150)</f>
        <v>Dr Amy Ferris</v>
      </c>
      <c r="H150" s="3" t="str">
        <f>VLOOKUP('Programmes (ENG)'!H150, 'CWM &amp; Location'!B:D, 2, FALSE)</f>
        <v>Ysbyty Athrofaol Cymru</v>
      </c>
      <c r="I150" s="3" t="str">
        <f>VLOOKUP('Programmes (ENG)'!I150, 'CWM &amp; Location'!B:D, 2, FALSE)</f>
        <v>Caerdydd</v>
      </c>
      <c r="J150" s="3" t="str">
        <f>IF('Master List'!K150="", VLOOKUP('Master List'!J150, 'CWM &amp; Location'!B:D, 2, FALSE), CONCATENATE(VLOOKUP('Master List'!J150, 'CWM &amp; Location'!B:D, 2, FALSE), " / ", VLOOKUP('Master List'!K150, 'CWM &amp; Location'!B:D, 2, FALSE)))</f>
        <v>Meddygaeth Gyffredinol (Mewnol) / Meddygaeth Geriatreg</v>
      </c>
      <c r="K150" s="3" t="str">
        <f>IF('Programmes (ENG)'!K150="Supervisor to be confirmed", "Goruchwyliwr I'w Gadarnhau", 'Programmes (ENG)'!K150)</f>
        <v>Dr Amy Ferris</v>
      </c>
      <c r="L150" s="3" t="str">
        <f>VLOOKUP('Programmes (ENG)'!L150, 'CWM &amp; Location'!B:D, 2, FALSE)</f>
        <v>Ysbyty Athrofaol Llandochau</v>
      </c>
      <c r="M150" s="3" t="str">
        <f>VLOOKUP('Programmes (ENG)'!M150, 'CWM &amp; Location'!B:D, 2, FALSE)</f>
        <v>Penarth</v>
      </c>
      <c r="N150" s="3" t="str">
        <f>IF('Master List'!Q150="", VLOOKUP('Master List'!P150, 'CWM &amp; Location'!B:D, 2, FALSE), CONCATENATE(VLOOKUP('Master List'!P150, 'CWM &amp; Location'!B:D, 2, FALSE), " / ", VLOOKUP('Master List'!Q150, 'CWM &amp; Location'!B:D, 2, FALSE)))</f>
        <v>Meddygaeth Gyffredinol (Mewnol) / Ffarmacoleg Glinigol a Therapiwteg</v>
      </c>
      <c r="O150" s="3" t="str">
        <f>IF('Programmes (ENG)'!O150="Supervisor to be confirmed", "Goruchwyliwr I'w Gadarnhau", 'Programmes (ENG)'!O150)</f>
        <v xml:space="preserve">Dr James Coulson </v>
      </c>
      <c r="P150" s="3" t="str">
        <f>VLOOKUP('Programmes (ENG)'!P150, 'CWM &amp; Location'!B:D, 2, FALSE)</f>
        <v>Ysbyty Athrofaol Cymru</v>
      </c>
      <c r="Q150" s="3" t="str">
        <f>VLOOKUP('Programmes (ENG)'!Q150, 'CWM &amp; Location'!B:D, 2, FALSE)</f>
        <v>Caerdydd</v>
      </c>
      <c r="R150" s="3" t="str">
        <f>IF('Master List'!W150="", VLOOKUP('Master List'!V150, 'CWM &amp; Location'!B:D, 2, FALSE), CONCATENATE(VLOOKUP('Master List'!V150, 'CWM &amp; Location'!B:D, 2, FALSE), " / ", VLOOKUP('Master List'!W150, 'CWM &amp; Location'!B:D, 2, FALSE)))</f>
        <v>Llawdriniaeth Gyffredinol / Llawdriniaeth Hepato-Pancreatico-Biliary</v>
      </c>
      <c r="S150" s="3" t="str">
        <f>IF('Programmes (ENG)'!S150="Supervisor to be confirmed", "Goruchwyliwr I'w Gadarnhau", 'Programmes (ENG)'!S150)</f>
        <v xml:space="preserve">Mr Nagappan Kumar </v>
      </c>
      <c r="T150" s="5" t="str">
        <f>IF('Master List'!AA150="", "", VLOOKUP('Programmes (ENG)'!T150, 'CWM &amp; Location'!B:D, 2, FALSE))</f>
        <v/>
      </c>
      <c r="U150" s="5" t="str">
        <f>IF(T150="", "", VLOOKUP('Programmes (ENG)'!U150, 'CWM &amp; Location'!B:D, 2, FALSE))</f>
        <v/>
      </c>
      <c r="V150" s="5" t="str">
        <f>IF('Programmes (ENG)'!V150="", "", VLOOKUP('Programmes (ENG)'!V150, 'CWM &amp; Location'!B:D, 2, FALSE))</f>
        <v/>
      </c>
      <c r="W150" s="5" t="str">
        <f>IF('Programmes (ENG)'!W150="", "", IF('Programmes (ENG)'!W150="Supervisor to be confirmed", 'CWM &amp; Location'!$C$216, 'Programmes (ENG)'!W150))</f>
        <v/>
      </c>
      <c r="X150" s="5" t="str">
        <f>IF('Programmes (ENG)'!X150="Supervisor to be confirmed", "Goruchwyliwr I'w Gadarnhau", 'Programmes (ENG)'!X150)</f>
        <v>Mr Ian Williams</v>
      </c>
      <c r="Y150" s="3" t="str">
        <f>VLOOKUP('Programmes (ENG)'!Y150, 'CWM &amp; Location'!B:D, 2, FALSE)</f>
        <v>Ysbyty Athrofaol Cymru</v>
      </c>
      <c r="Z150" s="3" t="str">
        <f>VLOOKUP('Programmes (ENG)'!Z150, 'CWM &amp; Location'!B:D, 2, FALSE)</f>
        <v>Caerdydd</v>
      </c>
      <c r="AA150" s="3" t="str">
        <f>IF('Master List'!AK150="", VLOOKUP('Master List'!AJ150, 'CWM &amp; Location'!B:D, 2, FALSE), CONCATENATE(VLOOKUP('Master List'!AJ150, 'CWM &amp; Location'!B:D, 2, FALSE), " / ", VLOOKUP('Master List'!AK150, 'CWM &amp; Location'!B:D, 2, FALSE)))</f>
        <v>Llawdriniaeth Gyffredinol / Llawdriniaeth Fasgwlaidd</v>
      </c>
      <c r="AB150" s="3" t="str">
        <f>IF('Programmes (ENG)'!AB150="Supervisor to be confirmed", 'CWM &amp; Location'!$C$216, 'Programmes (ENG)'!AB150)</f>
        <v>Mr Ian Williams</v>
      </c>
      <c r="AC150" s="3" t="str">
        <f>VLOOKUP('Programmes (ENG)'!AC150, 'CWM &amp; Location'!B:D, 2, FALSE)</f>
        <v>Ysbyty Athrofaol Cymru</v>
      </c>
      <c r="AD150" s="5" t="str">
        <f>VLOOKUP('Programmes (ENG)'!AD150, 'CWM &amp; Location'!B:D, 2, FALSE)</f>
        <v>Caerdydd</v>
      </c>
      <c r="AE150" s="3" t="str">
        <f>IF('Master List'!AQ150="", VLOOKUP('Master List'!AP150, 'CWM &amp; Location'!B:D, 2, FALSE), CONCATENATE(VLOOKUP('Master List'!AP150, 'CWM &amp; Location'!B:D, 2, FALSE), " / ", VLOOKUP('Master List'!AQ150, 'CWM &amp; Location'!B:D, 2, FALSE)))</f>
        <v>Pediatreg</v>
      </c>
      <c r="AF150" s="3" t="str">
        <f>IF('Programmes (ENG)'!AF150="Supervisor to be confirmed", 'CWM &amp; Location'!$C$216, 'Programmes (ENG)'!AF150)</f>
        <v>Dr Johann Te Water Naude</v>
      </c>
      <c r="AG150" s="3" t="str">
        <f>VLOOKUP('Programmes (ENG)'!AG150, 'CWM &amp; Location'!B:D, 2, FALSE)</f>
        <v>Ysbyty Athrofaol Cymru</v>
      </c>
      <c r="AH150" s="3" t="str">
        <f>VLOOKUP('Programmes (ENG)'!AH150, 'CWM &amp; Location'!B:D, 2, FALSE)</f>
        <v>Caerdydd</v>
      </c>
      <c r="AI150" s="3" t="str">
        <f>IF('Master List'!AW150="", VLOOKUP('Master List'!AV150, 'CWM &amp; Location'!B:D, 2, FALSE), CONCATENATE(VLOOKUP('Master List'!AV150, 'CWM &amp; Location'!B:D, 2, FALSE), " / ", VLOOKUP('Master List'!AW150, 'CWM &amp; Location'!B:D, 2, FALSE)))</f>
        <v>Meddygaeth Frys</v>
      </c>
      <c r="AJ150" s="3" t="str">
        <f>IF('Programmes (ENG)'!AJ150="Supervisor to be confirmed", 'CWM &amp; Location'!$C$216, 'Programmes (ENG)'!AJ150)</f>
        <v>Dr Jeff Morgan</v>
      </c>
      <c r="AK150" s="5" t="str">
        <f>IF('Programmes (ENG)'!AK150="","",VLOOKUP('Programmes (ENG)'!AK150,'CWM &amp; Location'!B:D,2,FALSE))</f>
        <v/>
      </c>
      <c r="AL150" s="5" t="str">
        <f>IF('Programmes (ENG)'!AL150="", "", VLOOKUP('Programmes (ENG)'!AL150, 'CWM &amp; Location'!B:D, 2, FALSE))</f>
        <v/>
      </c>
      <c r="AM150" s="5" t="str">
        <f>IF('Programmes (ENG)'!AM150="","",VLOOKUP('Programmes (ENG)'!AM150,'CWM &amp; Location'!B:D,2,FALSE))</f>
        <v/>
      </c>
      <c r="AN150" s="5" t="str">
        <f>IF('Programmes (ENG)'!AN150="Supervisor to be confirmed", 'CWM &amp; Location'!$C$216, 'Programmes (ENG)'!AN150)</f>
        <v/>
      </c>
    </row>
    <row r="151" spans="1:40" ht="33.75" customHeight="1" x14ac:dyDescent="0.25">
      <c r="A151" s="3" t="str">
        <f>'Master List'!A151</f>
        <v>FP</v>
      </c>
      <c r="B151" s="3" t="str">
        <f>'Master List'!D151</f>
        <v>FP/7A4/050c</v>
      </c>
      <c r="C151" s="3" t="str">
        <f>'Master List'!E151</f>
        <v>WAL/FP/050c</v>
      </c>
      <c r="D151" s="4">
        <f>'Programmes (ENG)'!D151</f>
        <v>1</v>
      </c>
      <c r="E151" s="9" t="str">
        <f>CONCATENATE("S1: ",J151,", ",N151,", ",R151,IF(V151="","",", "),IF(V151="","",V151),IF(V151="",""," ("),IF(V151="","",'Master List'!B151),IF(V151="","",")")," | S2: ",AA151,", ",AE151,", ",AI151,IF(AM151="","",", "),IF(AM151="","",AM151),IF(AM151="",""," ("),IF(AM151="","",'Master List'!C151),IF(AM151="","",")"))</f>
        <v>S1: Llawdriniaeth Gyffredinol / Llawdriniaeth Hepato-Pancreatico-Biliary, Meddygaeth Gyffredinol (Mewnol) / Meddygaeth Geriatreg, Meddygaeth Gyffredinol (Mewnol) / Ffarmacoleg Glinigol a Therapiwteg | S2: Meddygaeth Frys, Llawdriniaeth Gyffredinol / Llawdriniaeth Fasgwlaidd, Pediatreg</v>
      </c>
      <c r="F151" s="5" t="str">
        <f>VLOOKUP('Programmes (ENG)'!F151, 'CWM &amp; Location'!B:D, 2, FALSE)</f>
        <v>Bwrdd Iechyd Prifysgol Caerdydd a'r Fro</v>
      </c>
      <c r="G151" s="5" t="str">
        <f>IF('Programmes (ENG)'!G151="Supervisor to be confirmed", "Goruchwyliwr I'w Gadarnhau", 'Programmes (ENG)'!G151)</f>
        <v xml:space="preserve">Mr Nagappan Kumar </v>
      </c>
      <c r="H151" s="3" t="str">
        <f>VLOOKUP('Programmes (ENG)'!H151, 'CWM &amp; Location'!B:D, 2, FALSE)</f>
        <v>Ysbyty Athrofaol Cymru</v>
      </c>
      <c r="I151" s="3" t="str">
        <f>VLOOKUP('Programmes (ENG)'!I151, 'CWM &amp; Location'!B:D, 2, FALSE)</f>
        <v>Caerdydd</v>
      </c>
      <c r="J151" s="3" t="str">
        <f>IF('Master List'!K151="", VLOOKUP('Master List'!J151, 'CWM &amp; Location'!B:D, 2, FALSE), CONCATENATE(VLOOKUP('Master List'!J151, 'CWM &amp; Location'!B:D, 2, FALSE), " / ", VLOOKUP('Master List'!K151, 'CWM &amp; Location'!B:D, 2, FALSE)))</f>
        <v>Llawdriniaeth Gyffredinol / Llawdriniaeth Hepato-Pancreatico-Biliary</v>
      </c>
      <c r="K151" s="3" t="str">
        <f>IF('Programmes (ENG)'!K151="Supervisor to be confirmed", "Goruchwyliwr I'w Gadarnhau", 'Programmes (ENG)'!K151)</f>
        <v xml:space="preserve">Mr Nagappan Kumar </v>
      </c>
      <c r="L151" s="3" t="str">
        <f>VLOOKUP('Programmes (ENG)'!L151, 'CWM &amp; Location'!B:D, 2, FALSE)</f>
        <v>Ysbyty Athrofaol Cymru</v>
      </c>
      <c r="M151" s="3" t="str">
        <f>VLOOKUP('Programmes (ENG)'!M151, 'CWM &amp; Location'!B:D, 2, FALSE)</f>
        <v>Caerdydd</v>
      </c>
      <c r="N151" s="3" t="str">
        <f>IF('Master List'!Q151="", VLOOKUP('Master List'!P151, 'CWM &amp; Location'!B:D, 2, FALSE), CONCATENATE(VLOOKUP('Master List'!P151, 'CWM &amp; Location'!B:D, 2, FALSE), " / ", VLOOKUP('Master List'!Q151, 'CWM &amp; Location'!B:D, 2, FALSE)))</f>
        <v>Meddygaeth Gyffredinol (Mewnol) / Meddygaeth Geriatreg</v>
      </c>
      <c r="O151" s="3" t="str">
        <f>IF('Programmes (ENG)'!O151="Supervisor to be confirmed", "Goruchwyliwr I'w Gadarnhau", 'Programmes (ENG)'!O151)</f>
        <v>Dr Amy Ferris</v>
      </c>
      <c r="P151" s="3" t="str">
        <f>VLOOKUP('Programmes (ENG)'!P151, 'CWM &amp; Location'!B:D, 2, FALSE)</f>
        <v>Ysbyty Athrofaol Llandochau</v>
      </c>
      <c r="Q151" s="3" t="str">
        <f>VLOOKUP('Programmes (ENG)'!Q151, 'CWM &amp; Location'!B:D, 2, FALSE)</f>
        <v>Penarth</v>
      </c>
      <c r="R151" s="3" t="str">
        <f>IF('Master List'!W151="", VLOOKUP('Master List'!V151, 'CWM &amp; Location'!B:D, 2, FALSE), CONCATENATE(VLOOKUP('Master List'!V151, 'CWM &amp; Location'!B:D, 2, FALSE), " / ", VLOOKUP('Master List'!W151, 'CWM &amp; Location'!B:D, 2, FALSE)))</f>
        <v>Meddygaeth Gyffredinol (Mewnol) / Ffarmacoleg Glinigol a Therapiwteg</v>
      </c>
      <c r="S151" s="3" t="str">
        <f>IF('Programmes (ENG)'!S151="Supervisor to be confirmed", "Goruchwyliwr I'w Gadarnhau", 'Programmes (ENG)'!S151)</f>
        <v xml:space="preserve">Dr James Coulson </v>
      </c>
      <c r="T151" s="5" t="str">
        <f>IF('Master List'!AA151="", "", VLOOKUP('Programmes (ENG)'!T151, 'CWM &amp; Location'!B:D, 2, FALSE))</f>
        <v/>
      </c>
      <c r="U151" s="5" t="str">
        <f>IF(T151="", "", VLOOKUP('Programmes (ENG)'!U151, 'CWM &amp; Location'!B:D, 2, FALSE))</f>
        <v/>
      </c>
      <c r="V151" s="5" t="str">
        <f>IF('Programmes (ENG)'!V151="", "", VLOOKUP('Programmes (ENG)'!V151, 'CWM &amp; Location'!B:D, 2, FALSE))</f>
        <v/>
      </c>
      <c r="W151" s="5" t="str">
        <f>IF('Programmes (ENG)'!W151="", "", IF('Programmes (ENG)'!W151="Supervisor to be confirmed", 'CWM &amp; Location'!$C$216, 'Programmes (ENG)'!W151))</f>
        <v/>
      </c>
      <c r="X151" s="5" t="str">
        <f>IF('Programmes (ENG)'!X151="Supervisor to be confirmed", "Goruchwyliwr I'w Gadarnhau", 'Programmes (ENG)'!X151)</f>
        <v>Dr Jeff Morgan</v>
      </c>
      <c r="Y151" s="3" t="str">
        <f>VLOOKUP('Programmes (ENG)'!Y151, 'CWM &amp; Location'!B:D, 2, FALSE)</f>
        <v>Ysbyty Athrofaol Cymru</v>
      </c>
      <c r="Z151" s="3" t="str">
        <f>VLOOKUP('Programmes (ENG)'!Z151, 'CWM &amp; Location'!B:D, 2, FALSE)</f>
        <v>Caerdydd</v>
      </c>
      <c r="AA151" s="3" t="str">
        <f>IF('Master List'!AK151="", VLOOKUP('Master List'!AJ151, 'CWM &amp; Location'!B:D, 2, FALSE), CONCATENATE(VLOOKUP('Master List'!AJ151, 'CWM &amp; Location'!B:D, 2, FALSE), " / ", VLOOKUP('Master List'!AK151, 'CWM &amp; Location'!B:D, 2, FALSE)))</f>
        <v>Meddygaeth Frys</v>
      </c>
      <c r="AB151" s="3" t="str">
        <f>IF('Programmes (ENG)'!AB151="Supervisor to be confirmed", 'CWM &amp; Location'!$C$216, 'Programmes (ENG)'!AB151)</f>
        <v>Dr Jeff Morgan</v>
      </c>
      <c r="AC151" s="3" t="str">
        <f>VLOOKUP('Programmes (ENG)'!AC151, 'CWM &amp; Location'!B:D, 2, FALSE)</f>
        <v>Ysbyty Athrofaol Cymru</v>
      </c>
      <c r="AD151" s="5" t="str">
        <f>VLOOKUP('Programmes (ENG)'!AD151, 'CWM &amp; Location'!B:D, 2, FALSE)</f>
        <v>Caerdydd</v>
      </c>
      <c r="AE151" s="3" t="str">
        <f>IF('Master List'!AQ151="", VLOOKUP('Master List'!AP151, 'CWM &amp; Location'!B:D, 2, FALSE), CONCATENATE(VLOOKUP('Master List'!AP151, 'CWM &amp; Location'!B:D, 2, FALSE), " / ", VLOOKUP('Master List'!AQ151, 'CWM &amp; Location'!B:D, 2, FALSE)))</f>
        <v>Llawdriniaeth Gyffredinol / Llawdriniaeth Fasgwlaidd</v>
      </c>
      <c r="AF151" s="3" t="str">
        <f>IF('Programmes (ENG)'!AF151="Supervisor to be confirmed", 'CWM &amp; Location'!$C$216, 'Programmes (ENG)'!AF151)</f>
        <v>Mr Ian Williams</v>
      </c>
      <c r="AG151" s="3" t="str">
        <f>VLOOKUP('Programmes (ENG)'!AG151, 'CWM &amp; Location'!B:D, 2, FALSE)</f>
        <v>Ysbyty Athrofaol Cymru</v>
      </c>
      <c r="AH151" s="3" t="str">
        <f>VLOOKUP('Programmes (ENG)'!AH151, 'CWM &amp; Location'!B:D, 2, FALSE)</f>
        <v>Caerdydd</v>
      </c>
      <c r="AI151" s="3" t="str">
        <f>IF('Master List'!AW151="", VLOOKUP('Master List'!AV151, 'CWM &amp; Location'!B:D, 2, FALSE), CONCATENATE(VLOOKUP('Master List'!AV151, 'CWM &amp; Location'!B:D, 2, FALSE), " / ", VLOOKUP('Master List'!AW151, 'CWM &amp; Location'!B:D, 2, FALSE)))</f>
        <v>Pediatreg</v>
      </c>
      <c r="AJ151" s="3" t="str">
        <f>IF('Programmes (ENG)'!AJ151="Supervisor to be confirmed", 'CWM &amp; Location'!$C$216, 'Programmes (ENG)'!AJ151)</f>
        <v>Dr Johann Te Water Naude</v>
      </c>
      <c r="AK151" s="5" t="str">
        <f>IF('Programmes (ENG)'!AK151="","",VLOOKUP('Programmes (ENG)'!AK151,'CWM &amp; Location'!B:D,2,FALSE))</f>
        <v/>
      </c>
      <c r="AL151" s="5" t="str">
        <f>IF('Programmes (ENG)'!AL151="", "", VLOOKUP('Programmes (ENG)'!AL151, 'CWM &amp; Location'!B:D, 2, FALSE))</f>
        <v/>
      </c>
      <c r="AM151" s="5" t="str">
        <f>IF('Programmes (ENG)'!AM151="","",VLOOKUP('Programmes (ENG)'!AM151,'CWM &amp; Location'!B:D,2,FALSE))</f>
        <v/>
      </c>
      <c r="AN151" s="5" t="str">
        <f>IF('Programmes (ENG)'!AN151="Supervisor to be confirmed", 'CWM &amp; Location'!$C$216, 'Programmes (ENG)'!AN151)</f>
        <v/>
      </c>
    </row>
    <row r="152" spans="1:40" ht="33.75" customHeight="1" x14ac:dyDescent="0.25">
      <c r="A152" s="3" t="str">
        <f>'Master List'!A152</f>
        <v>SFP-Res</v>
      </c>
      <c r="B152" s="3" t="str">
        <f>'Master List'!D152</f>
        <v>AFP/7A4/051a</v>
      </c>
      <c r="C152" s="3" t="str">
        <f>'Master List'!E152</f>
        <v>WAL/FP/051a</v>
      </c>
      <c r="D152" s="4">
        <f>'Programmes (ENG)'!D152</f>
        <v>1</v>
      </c>
      <c r="E152" s="9" t="str">
        <f>CONCATENATE("S1: ",J152,", ",N152,", ",R152,IF(V152="","",", "),IF(V152="","",V152),IF(V152="",""," ("),IF(V152="","",'Master List'!B152),IF(V152="","",")")," | S2: ",AA152,", ",AE152,", ",AI152,IF(AM152="","",", "),IF(AM152="","",AM152),IF(AM152="",""," ("),IF(AM152="","",'Master List'!C152),IF(AM152="","",")"))</f>
        <v>S1: Meddygaeth Gyffredinol (Mewnol) / Meddygaeth Geriatreg, Llawdriniaeth Gyffredinol / Llawdriniaeth Endocrinaidd, Clust, Trwyn a Gwddf | S2: Meddygaeth Frys, Meddygaeth Gofal Dwys, Microbioleg Feddygol / Clefydau Heintus, Ymchwil/Addysgu (SFP)</v>
      </c>
      <c r="F152" s="5" t="str">
        <f>VLOOKUP('Programmes (ENG)'!F152, 'CWM &amp; Location'!B:D, 2, FALSE)</f>
        <v>Bwrdd Iechyd Prifysgol Caerdydd a'r Fro</v>
      </c>
      <c r="G152" s="5" t="str">
        <f>IF('Programmes (ENG)'!G152="Supervisor to be confirmed", "Goruchwyliwr I'w Gadarnhau", 'Programmes (ENG)'!G152)</f>
        <v>Dr Cherry Shute</v>
      </c>
      <c r="H152" s="3" t="str">
        <f>VLOOKUP('Programmes (ENG)'!H152, 'CWM &amp; Location'!B:D, 2, FALSE)</f>
        <v>Ysbyty Athrofaol Llandochau</v>
      </c>
      <c r="I152" s="3" t="str">
        <f>VLOOKUP('Programmes (ENG)'!I152, 'CWM &amp; Location'!B:D, 2, FALSE)</f>
        <v>Penarth</v>
      </c>
      <c r="J152" s="3" t="str">
        <f>IF('Master List'!K152="", VLOOKUP('Master List'!J152, 'CWM &amp; Location'!B:D, 2, FALSE), CONCATENATE(VLOOKUP('Master List'!J152, 'CWM &amp; Location'!B:D, 2, FALSE), " / ", VLOOKUP('Master List'!K152, 'CWM &amp; Location'!B:D, 2, FALSE)))</f>
        <v>Meddygaeth Gyffredinol (Mewnol) / Meddygaeth Geriatreg</v>
      </c>
      <c r="K152" s="3" t="str">
        <f>IF('Programmes (ENG)'!K152="Supervisor to be confirmed", "Goruchwyliwr I'w Gadarnhau", 'Programmes (ENG)'!K152)</f>
        <v>Dr Cherry Shute</v>
      </c>
      <c r="L152" s="3" t="str">
        <f>VLOOKUP('Programmes (ENG)'!L152, 'CWM &amp; Location'!B:D, 2, FALSE)</f>
        <v>Ysbyty Athrofaol Cymru</v>
      </c>
      <c r="M152" s="3" t="str">
        <f>VLOOKUP('Programmes (ENG)'!M152, 'CWM &amp; Location'!B:D, 2, FALSE)</f>
        <v>Caerdydd</v>
      </c>
      <c r="N152" s="3" t="str">
        <f>IF('Master List'!Q152="", VLOOKUP('Master List'!P152, 'CWM &amp; Location'!B:D, 2, FALSE), CONCATENATE(VLOOKUP('Master List'!P152, 'CWM &amp; Location'!B:D, 2, FALSE), " / ", VLOOKUP('Master List'!Q152, 'CWM &amp; Location'!B:D, 2, FALSE)))</f>
        <v>Llawdriniaeth Gyffredinol / Llawdriniaeth Endocrinaidd</v>
      </c>
      <c r="O152" s="3" t="str">
        <f>IF('Programmes (ENG)'!O152="Supervisor to be confirmed", "Goruchwyliwr I'w Gadarnhau", 'Programmes (ENG)'!O152)</f>
        <v>Dr Neil Patel</v>
      </c>
      <c r="P152" s="3" t="str">
        <f>VLOOKUP('Programmes (ENG)'!P152, 'CWM &amp; Location'!B:D, 2, FALSE)</f>
        <v>Ysbyty Athrofaol Cymru</v>
      </c>
      <c r="Q152" s="3" t="str">
        <f>VLOOKUP('Programmes (ENG)'!Q152, 'CWM &amp; Location'!B:D, 2, FALSE)</f>
        <v>Caerdydd</v>
      </c>
      <c r="R152" s="3" t="str">
        <f>IF('Master List'!W152="", VLOOKUP('Master List'!V152, 'CWM &amp; Location'!B:D, 2, FALSE), CONCATENATE(VLOOKUP('Master List'!V152, 'CWM &amp; Location'!B:D, 2, FALSE), " / ", VLOOKUP('Master List'!W152, 'CWM &amp; Location'!B:D, 2, FALSE)))</f>
        <v>Clust, Trwyn a Gwddf</v>
      </c>
      <c r="S152" s="3" t="str">
        <f>IF('Programmes (ENG)'!S152="Supervisor to be confirmed", "Goruchwyliwr I'w Gadarnhau", 'Programmes (ENG)'!S152)</f>
        <v xml:space="preserve">Mr Graham Roblin </v>
      </c>
      <c r="T152" s="5" t="str">
        <f>IF('Master List'!AA152="", "", VLOOKUP('Programmes (ENG)'!T152, 'CWM &amp; Location'!B:D, 2, FALSE))</f>
        <v/>
      </c>
      <c r="U152" s="5" t="str">
        <f>IF(T152="", "", VLOOKUP('Programmes (ENG)'!U152, 'CWM &amp; Location'!B:D, 2, FALSE))</f>
        <v/>
      </c>
      <c r="V152" s="5" t="str">
        <f>IF('Programmes (ENG)'!V152="", "", VLOOKUP('Programmes (ENG)'!V152, 'CWM &amp; Location'!B:D, 2, FALSE))</f>
        <v/>
      </c>
      <c r="W152" s="5" t="str">
        <f>IF('Programmes (ENG)'!W152="", "", IF('Programmes (ENG)'!W152="Supervisor to be confirmed", 'CWM &amp; Location'!$C$216, 'Programmes (ENG)'!W152))</f>
        <v/>
      </c>
      <c r="X152" s="5" t="str">
        <f>IF('Programmes (ENG)'!X152="Supervisor to be confirmed", "Goruchwyliwr I'w Gadarnhau", 'Programmes (ENG)'!X152)</f>
        <v>Dr Nicholas Manville</v>
      </c>
      <c r="Y152" s="3" t="str">
        <f>VLOOKUP('Programmes (ENG)'!Y152, 'CWM &amp; Location'!B:D, 2, FALSE)</f>
        <v>Ysbyty Athrofaol Cymru</v>
      </c>
      <c r="Z152" s="3" t="str">
        <f>VLOOKUP('Programmes (ENG)'!Z152, 'CWM &amp; Location'!B:D, 2, FALSE)</f>
        <v>Caerdydd</v>
      </c>
      <c r="AA152" s="3" t="str">
        <f>IF('Master List'!AK152="", VLOOKUP('Master List'!AJ152, 'CWM &amp; Location'!B:D, 2, FALSE), CONCATENATE(VLOOKUP('Master List'!AJ152, 'CWM &amp; Location'!B:D, 2, FALSE), " / ", VLOOKUP('Master List'!AK152, 'CWM &amp; Location'!B:D, 2, FALSE)))</f>
        <v>Meddygaeth Frys</v>
      </c>
      <c r="AB152" s="3" t="str">
        <f>IF('Programmes (ENG)'!AB152="Supervisor to be confirmed", 'CWM &amp; Location'!$C$216, 'Programmes (ENG)'!AB152)</f>
        <v>Dr Nicholas Manville</v>
      </c>
      <c r="AC152" s="3" t="str">
        <f>VLOOKUP('Programmes (ENG)'!AC152, 'CWM &amp; Location'!B:D, 2, FALSE)</f>
        <v>Ysbyty Athrofaol Cymru</v>
      </c>
      <c r="AD152" s="5" t="str">
        <f>VLOOKUP('Programmes (ENG)'!AD152, 'CWM &amp; Location'!B:D, 2, FALSE)</f>
        <v>Caerdydd</v>
      </c>
      <c r="AE152" s="3" t="str">
        <f>IF('Master List'!AQ152="", VLOOKUP('Master List'!AP152, 'CWM &amp; Location'!B:D, 2, FALSE), CONCATENATE(VLOOKUP('Master List'!AP152, 'CWM &amp; Location'!B:D, 2, FALSE), " / ", VLOOKUP('Master List'!AQ152, 'CWM &amp; Location'!B:D, 2, FALSE)))</f>
        <v>Meddygaeth Gofal Dwys</v>
      </c>
      <c r="AF152" s="3" t="str">
        <f>IF('Programmes (ENG)'!AF152="Supervisor to be confirmed", 'CWM &amp; Location'!$C$216, 'Programmes (ENG)'!AF152)</f>
        <v>Dr Nick Stallard</v>
      </c>
      <c r="AG152" s="3" t="str">
        <f>VLOOKUP('Programmes (ENG)'!AG152, 'CWM &amp; Location'!B:D, 2, FALSE)</f>
        <v>Ysbyty Athrofaol Cymru</v>
      </c>
      <c r="AH152" s="3" t="str">
        <f>VLOOKUP('Programmes (ENG)'!AH152, 'CWM &amp; Location'!B:D, 2, FALSE)</f>
        <v>Caerdydd</v>
      </c>
      <c r="AI152" s="3" t="str">
        <f>IF('Master List'!AW152="", VLOOKUP('Master List'!AV152, 'CWM &amp; Location'!B:D, 2, FALSE), CONCATENATE(VLOOKUP('Master List'!AV152, 'CWM &amp; Location'!B:D, 2, FALSE), " / ", VLOOKUP('Master List'!AW152, 'CWM &amp; Location'!B:D, 2, FALSE)))</f>
        <v>Microbioleg Feddygol / Clefydau Heintus</v>
      </c>
      <c r="AJ152" s="3" t="str">
        <f>IF('Programmes (ENG)'!AJ152="Supervisor to be confirmed", 'CWM &amp; Location'!$C$216, 'Programmes (ENG)'!AJ152)</f>
        <v>Dr Owen Seddon</v>
      </c>
      <c r="AK152" s="5" t="str">
        <f>IF('Programmes (ENG)'!AK152="","",VLOOKUP('Programmes (ENG)'!AK152,'CWM &amp; Location'!B:D,2,FALSE))</f>
        <v>Ysbyty Athrofaol Cymru</v>
      </c>
      <c r="AL152" s="5" t="str">
        <f>IF('Programmes (ENG)'!AL152="", "", VLOOKUP('Programmes (ENG)'!AL152, 'CWM &amp; Location'!B:D, 2, FALSE))</f>
        <v>Caerdydd</v>
      </c>
      <c r="AM152" s="5" t="str">
        <f>IF('Programmes (ENG)'!AM152="","",VLOOKUP('Programmes (ENG)'!AM152,'CWM &amp; Location'!B:D,2,FALSE))</f>
        <v>Ymchwil/Addysgu</v>
      </c>
      <c r="AN152" s="5" t="str">
        <f>IF('Programmes (ENG)'!AN152="Supervisor to be confirmed", 'CWM &amp; Location'!$C$216, 'Programmes (ENG)'!AN152)</f>
        <v>Goruchwyliwr I'w Gadarnhau</v>
      </c>
    </row>
    <row r="153" spans="1:40" ht="33.75" customHeight="1" x14ac:dyDescent="0.25">
      <c r="A153" s="3" t="str">
        <f>'Master List'!A153</f>
        <v>SFP-Res</v>
      </c>
      <c r="B153" s="3" t="str">
        <f>'Master List'!D153</f>
        <v>AFP/7A4/051b</v>
      </c>
      <c r="C153" s="3" t="str">
        <f>'Master List'!E153</f>
        <v>WAL/FP/051b</v>
      </c>
      <c r="D153" s="4">
        <f>'Programmes (ENG)'!D153</f>
        <v>1</v>
      </c>
      <c r="E153" s="9" t="str">
        <f>CONCATENATE("S1: ",J153,", ",N153,", ",R153,IF(V153="","",", "),IF(V153="","",V153),IF(V153="",""," ("),IF(V153="","",'Master List'!B153),IF(V153="","",")")," | S2: ",AA153,", ",AE153,", ",AI153,IF(AM153="","",", "),IF(AM153="","",AM153),IF(AM153="",""," ("),IF(AM153="","",'Master List'!C153),IF(AM153="","",")"))</f>
        <v>S1: Clust, Trwyn a Gwddf, Meddygaeth Gyffredinol (Mewnol) / Meddygaeth Geriatreg, Llawdriniaeth Gyffredinol / Llawdriniaeth Endocrinaidd | S2: Microbioleg Feddygol / Clefydau Heintus, Meddygaeth Frys, Meddygaeth Gofal Dwys, Ymchwil/Addysgu (SFP)</v>
      </c>
      <c r="F153" s="5" t="str">
        <f>VLOOKUP('Programmes (ENG)'!F153, 'CWM &amp; Location'!B:D, 2, FALSE)</f>
        <v>Bwrdd Iechyd Prifysgol Caerdydd a'r Fro</v>
      </c>
      <c r="G153" s="5" t="str">
        <f>IF('Programmes (ENG)'!G153="Supervisor to be confirmed", "Goruchwyliwr I'w Gadarnhau", 'Programmes (ENG)'!G153)</f>
        <v xml:space="preserve">Mr Graham Roblin </v>
      </c>
      <c r="H153" s="3" t="str">
        <f>VLOOKUP('Programmes (ENG)'!H153, 'CWM &amp; Location'!B:D, 2, FALSE)</f>
        <v>Ysbyty Athrofaol Cymru</v>
      </c>
      <c r="I153" s="3" t="str">
        <f>VLOOKUP('Programmes (ENG)'!I153, 'CWM &amp; Location'!B:D, 2, FALSE)</f>
        <v>Caerdydd</v>
      </c>
      <c r="J153" s="3" t="str">
        <f>IF('Master List'!K153="", VLOOKUP('Master List'!J153, 'CWM &amp; Location'!B:D, 2, FALSE), CONCATENATE(VLOOKUP('Master List'!J153, 'CWM &amp; Location'!B:D, 2, FALSE), " / ", VLOOKUP('Master List'!K153, 'CWM &amp; Location'!B:D, 2, FALSE)))</f>
        <v>Clust, Trwyn a Gwddf</v>
      </c>
      <c r="K153" s="3" t="str">
        <f>IF('Programmes (ENG)'!K153="Supervisor to be confirmed", "Goruchwyliwr I'w Gadarnhau", 'Programmes (ENG)'!K153)</f>
        <v xml:space="preserve">Mr Graham Roblin </v>
      </c>
      <c r="L153" s="3" t="str">
        <f>VLOOKUP('Programmes (ENG)'!L153, 'CWM &amp; Location'!B:D, 2, FALSE)</f>
        <v>Ysbyty Athrofaol Llandochau</v>
      </c>
      <c r="M153" s="3" t="str">
        <f>VLOOKUP('Programmes (ENG)'!M153, 'CWM &amp; Location'!B:D, 2, FALSE)</f>
        <v>Penarth</v>
      </c>
      <c r="N153" s="3" t="str">
        <f>IF('Master List'!Q153="", VLOOKUP('Master List'!P153, 'CWM &amp; Location'!B:D, 2, FALSE), CONCATENATE(VLOOKUP('Master List'!P153, 'CWM &amp; Location'!B:D, 2, FALSE), " / ", VLOOKUP('Master List'!Q153, 'CWM &amp; Location'!B:D, 2, FALSE)))</f>
        <v>Meddygaeth Gyffredinol (Mewnol) / Meddygaeth Geriatreg</v>
      </c>
      <c r="O153" s="3" t="str">
        <f>IF('Programmes (ENG)'!O153="Supervisor to be confirmed", "Goruchwyliwr I'w Gadarnhau", 'Programmes (ENG)'!O153)</f>
        <v>Dr Cherry Shute</v>
      </c>
      <c r="P153" s="3" t="str">
        <f>VLOOKUP('Programmes (ENG)'!P153, 'CWM &amp; Location'!B:D, 2, FALSE)</f>
        <v>Ysbyty Athrofaol Cymru</v>
      </c>
      <c r="Q153" s="3" t="str">
        <f>VLOOKUP('Programmes (ENG)'!Q153, 'CWM &amp; Location'!B:D, 2, FALSE)</f>
        <v>Caerdydd</v>
      </c>
      <c r="R153" s="3" t="str">
        <f>IF('Master List'!W153="", VLOOKUP('Master List'!V153, 'CWM &amp; Location'!B:D, 2, FALSE), CONCATENATE(VLOOKUP('Master List'!V153, 'CWM &amp; Location'!B:D, 2, FALSE), " / ", VLOOKUP('Master List'!W153, 'CWM &amp; Location'!B:D, 2, FALSE)))</f>
        <v>Llawdriniaeth Gyffredinol / Llawdriniaeth Endocrinaidd</v>
      </c>
      <c r="S153" s="3" t="str">
        <f>IF('Programmes (ENG)'!S153="Supervisor to be confirmed", "Goruchwyliwr I'w Gadarnhau", 'Programmes (ENG)'!S153)</f>
        <v>Dr Neil Patel</v>
      </c>
      <c r="T153" s="5" t="str">
        <f>IF('Master List'!AA153="", "", VLOOKUP('Programmes (ENG)'!T153, 'CWM &amp; Location'!B:D, 2, FALSE))</f>
        <v/>
      </c>
      <c r="U153" s="5" t="str">
        <f>IF(T153="", "", VLOOKUP('Programmes (ENG)'!U153, 'CWM &amp; Location'!B:D, 2, FALSE))</f>
        <v/>
      </c>
      <c r="V153" s="5" t="str">
        <f>IF('Programmes (ENG)'!V153="", "", VLOOKUP('Programmes (ENG)'!V153, 'CWM &amp; Location'!B:D, 2, FALSE))</f>
        <v/>
      </c>
      <c r="W153" s="5" t="str">
        <f>IF('Programmes (ENG)'!W153="", "", IF('Programmes (ENG)'!W153="Supervisor to be confirmed", 'CWM &amp; Location'!$C$216, 'Programmes (ENG)'!W153))</f>
        <v/>
      </c>
      <c r="X153" s="5" t="str">
        <f>IF('Programmes (ENG)'!X153="Supervisor to be confirmed", "Goruchwyliwr I'w Gadarnhau", 'Programmes (ENG)'!X153)</f>
        <v>Dr Owen Seddon</v>
      </c>
      <c r="Y153" s="3" t="str">
        <f>VLOOKUP('Programmes (ENG)'!Y153, 'CWM &amp; Location'!B:D, 2, FALSE)</f>
        <v>Ysbyty Athrofaol Cymru</v>
      </c>
      <c r="Z153" s="3" t="str">
        <f>VLOOKUP('Programmes (ENG)'!Z153, 'CWM &amp; Location'!B:D, 2, FALSE)</f>
        <v>Caerdydd</v>
      </c>
      <c r="AA153" s="3" t="str">
        <f>IF('Master List'!AK153="", VLOOKUP('Master List'!AJ153, 'CWM &amp; Location'!B:D, 2, FALSE), CONCATENATE(VLOOKUP('Master List'!AJ153, 'CWM &amp; Location'!B:D, 2, FALSE), " / ", VLOOKUP('Master List'!AK153, 'CWM &amp; Location'!B:D, 2, FALSE)))</f>
        <v>Microbioleg Feddygol / Clefydau Heintus</v>
      </c>
      <c r="AB153" s="3" t="str">
        <f>IF('Programmes (ENG)'!AB153="Supervisor to be confirmed", 'CWM &amp; Location'!$C$216, 'Programmes (ENG)'!AB153)</f>
        <v>Dr Owen Seddon</v>
      </c>
      <c r="AC153" s="3" t="str">
        <f>VLOOKUP('Programmes (ENG)'!AC153, 'CWM &amp; Location'!B:D, 2, FALSE)</f>
        <v>Ysbyty Athrofaol Cymru</v>
      </c>
      <c r="AD153" s="5" t="str">
        <f>VLOOKUP('Programmes (ENG)'!AD153, 'CWM &amp; Location'!B:D, 2, FALSE)</f>
        <v>Caerdydd</v>
      </c>
      <c r="AE153" s="3" t="str">
        <f>IF('Master List'!AQ153="", VLOOKUP('Master List'!AP153, 'CWM &amp; Location'!B:D, 2, FALSE), CONCATENATE(VLOOKUP('Master List'!AP153, 'CWM &amp; Location'!B:D, 2, FALSE), " / ", VLOOKUP('Master List'!AQ153, 'CWM &amp; Location'!B:D, 2, FALSE)))</f>
        <v>Meddygaeth Frys</v>
      </c>
      <c r="AF153" s="3" t="str">
        <f>IF('Programmes (ENG)'!AF153="Supervisor to be confirmed", 'CWM &amp; Location'!$C$216, 'Programmes (ENG)'!AF153)</f>
        <v>Dr Nicholas Manville</v>
      </c>
      <c r="AG153" s="3" t="str">
        <f>VLOOKUP('Programmes (ENG)'!AG153, 'CWM &amp; Location'!B:D, 2, FALSE)</f>
        <v>Ysbyty Athrofaol Cymru</v>
      </c>
      <c r="AH153" s="3" t="str">
        <f>VLOOKUP('Programmes (ENG)'!AH153, 'CWM &amp; Location'!B:D, 2, FALSE)</f>
        <v>Caerdydd</v>
      </c>
      <c r="AI153" s="3" t="str">
        <f>IF('Master List'!AW153="", VLOOKUP('Master List'!AV153, 'CWM &amp; Location'!B:D, 2, FALSE), CONCATENATE(VLOOKUP('Master List'!AV153, 'CWM &amp; Location'!B:D, 2, FALSE), " / ", VLOOKUP('Master List'!AW153, 'CWM &amp; Location'!B:D, 2, FALSE)))</f>
        <v>Meddygaeth Gofal Dwys</v>
      </c>
      <c r="AJ153" s="3" t="str">
        <f>IF('Programmes (ENG)'!AJ153="Supervisor to be confirmed", 'CWM &amp; Location'!$C$216, 'Programmes (ENG)'!AJ153)</f>
        <v>Dr Nick Stallard</v>
      </c>
      <c r="AK153" s="5" t="str">
        <f>IF('Programmes (ENG)'!AK153="","",VLOOKUP('Programmes (ENG)'!AK153,'CWM &amp; Location'!B:D,2,FALSE))</f>
        <v>Ysbyty Athrofaol Cymru</v>
      </c>
      <c r="AL153" s="5" t="str">
        <f>IF('Programmes (ENG)'!AL153="", "", VLOOKUP('Programmes (ENG)'!AL153, 'CWM &amp; Location'!B:D, 2, FALSE))</f>
        <v>Caerdydd</v>
      </c>
      <c r="AM153" s="5" t="str">
        <f>IF('Programmes (ENG)'!AM153="","",VLOOKUP('Programmes (ENG)'!AM153,'CWM &amp; Location'!B:D,2,FALSE))</f>
        <v>Ymchwil/Addysgu</v>
      </c>
      <c r="AN153" s="5" t="str">
        <f>IF('Programmes (ENG)'!AN153="Supervisor to be confirmed", 'CWM &amp; Location'!$C$216, 'Programmes (ENG)'!AN153)</f>
        <v>Goruchwyliwr I'w Gadarnhau</v>
      </c>
    </row>
    <row r="154" spans="1:40" ht="33.75" customHeight="1" x14ac:dyDescent="0.25">
      <c r="A154" s="3" t="str">
        <f>'Master List'!A154</f>
        <v>SFP-Res</v>
      </c>
      <c r="B154" s="3" t="str">
        <f>'Master List'!D154</f>
        <v>AFP/7A4/051c</v>
      </c>
      <c r="C154" s="3" t="str">
        <f>'Master List'!E154</f>
        <v>WAL/FP/051c</v>
      </c>
      <c r="D154" s="4">
        <f>'Programmes (ENG)'!D154</f>
        <v>1</v>
      </c>
      <c r="E154" s="9" t="str">
        <f>CONCATENATE("S1: ",J154,", ",N154,", ",R154,IF(V154="","",", "),IF(V154="","",V154),IF(V154="",""," ("),IF(V154="","",'Master List'!B154),IF(V154="","",")")," | S2: ",AA154,", ",AE154,", ",AI154,IF(AM154="","",", "),IF(AM154="","",AM154),IF(AM154="",""," ("),IF(AM154="","",'Master List'!C154),IF(AM154="","",")"))</f>
        <v>S1: Llawdriniaeth Gyffredinol / Llawdriniaeth Endocrinaidd, Clust, Trwyn a Gwddf, Meddygaeth Gyffredinol (Mewnol) / Meddygaeth Geriatreg | S2: Meddygaeth Gofal Dwys, Microbioleg Feddygol / Clefydau Heintus, Meddygaeth Frys, Ymchwil/Addysgu (SFP)</v>
      </c>
      <c r="F154" s="5" t="str">
        <f>VLOOKUP('Programmes (ENG)'!F154, 'CWM &amp; Location'!B:D, 2, FALSE)</f>
        <v>Bwrdd Iechyd Prifysgol Caerdydd a'r Fro</v>
      </c>
      <c r="G154" s="5" t="str">
        <f>IF('Programmes (ENG)'!G154="Supervisor to be confirmed", "Goruchwyliwr I'w Gadarnhau", 'Programmes (ENG)'!G154)</f>
        <v>Dr Neil Patel</v>
      </c>
      <c r="H154" s="3" t="str">
        <f>VLOOKUP('Programmes (ENG)'!H154, 'CWM &amp; Location'!B:D, 2, FALSE)</f>
        <v>Ysbyty Athrofaol Cymru</v>
      </c>
      <c r="I154" s="3" t="str">
        <f>VLOOKUP('Programmes (ENG)'!I154, 'CWM &amp; Location'!B:D, 2, FALSE)</f>
        <v>Caerdydd</v>
      </c>
      <c r="J154" s="3" t="str">
        <f>IF('Master List'!K154="", VLOOKUP('Master List'!J154, 'CWM &amp; Location'!B:D, 2, FALSE), CONCATENATE(VLOOKUP('Master List'!J154, 'CWM &amp; Location'!B:D, 2, FALSE), " / ", VLOOKUP('Master List'!K154, 'CWM &amp; Location'!B:D, 2, FALSE)))</f>
        <v>Llawdriniaeth Gyffredinol / Llawdriniaeth Endocrinaidd</v>
      </c>
      <c r="K154" s="3" t="str">
        <f>IF('Programmes (ENG)'!K154="Supervisor to be confirmed", "Goruchwyliwr I'w Gadarnhau", 'Programmes (ENG)'!K154)</f>
        <v>Dr Neil Patel</v>
      </c>
      <c r="L154" s="3" t="str">
        <f>VLOOKUP('Programmes (ENG)'!L154, 'CWM &amp; Location'!B:D, 2, FALSE)</f>
        <v>Ysbyty Athrofaol Cymru</v>
      </c>
      <c r="M154" s="3" t="str">
        <f>VLOOKUP('Programmes (ENG)'!M154, 'CWM &amp; Location'!B:D, 2, FALSE)</f>
        <v>Caerdydd</v>
      </c>
      <c r="N154" s="3" t="str">
        <f>IF('Master List'!Q154="", VLOOKUP('Master List'!P154, 'CWM &amp; Location'!B:D, 2, FALSE), CONCATENATE(VLOOKUP('Master List'!P154, 'CWM &amp; Location'!B:D, 2, FALSE), " / ", VLOOKUP('Master List'!Q154, 'CWM &amp; Location'!B:D, 2, FALSE)))</f>
        <v>Clust, Trwyn a Gwddf</v>
      </c>
      <c r="O154" s="3" t="str">
        <f>IF('Programmes (ENG)'!O154="Supervisor to be confirmed", "Goruchwyliwr I'w Gadarnhau", 'Programmes (ENG)'!O154)</f>
        <v xml:space="preserve">Mr Graham Roblin </v>
      </c>
      <c r="P154" s="3" t="str">
        <f>VLOOKUP('Programmes (ENG)'!P154, 'CWM &amp; Location'!B:D, 2, FALSE)</f>
        <v>Ysbyty Athrofaol Llandochau</v>
      </c>
      <c r="Q154" s="3" t="str">
        <f>VLOOKUP('Programmes (ENG)'!Q154, 'CWM &amp; Location'!B:D, 2, FALSE)</f>
        <v>Penarth</v>
      </c>
      <c r="R154" s="3" t="str">
        <f>IF('Master List'!W154="", VLOOKUP('Master List'!V154, 'CWM &amp; Location'!B:D, 2, FALSE), CONCATENATE(VLOOKUP('Master List'!V154, 'CWM &amp; Location'!B:D, 2, FALSE), " / ", VLOOKUP('Master List'!W154, 'CWM &amp; Location'!B:D, 2, FALSE)))</f>
        <v>Meddygaeth Gyffredinol (Mewnol) / Meddygaeth Geriatreg</v>
      </c>
      <c r="S154" s="3" t="str">
        <f>IF('Programmes (ENG)'!S154="Supervisor to be confirmed", "Goruchwyliwr I'w Gadarnhau", 'Programmes (ENG)'!S154)</f>
        <v>Dr Cherry Shute</v>
      </c>
      <c r="T154" s="5" t="str">
        <f>IF('Master List'!AA154="", "", VLOOKUP('Programmes (ENG)'!T154, 'CWM &amp; Location'!B:D, 2, FALSE))</f>
        <v/>
      </c>
      <c r="U154" s="5" t="str">
        <f>IF(T154="", "", VLOOKUP('Programmes (ENG)'!U154, 'CWM &amp; Location'!B:D, 2, FALSE))</f>
        <v/>
      </c>
      <c r="V154" s="5" t="str">
        <f>IF('Programmes (ENG)'!V154="", "", VLOOKUP('Programmes (ENG)'!V154, 'CWM &amp; Location'!B:D, 2, FALSE))</f>
        <v/>
      </c>
      <c r="W154" s="5" t="str">
        <f>IF('Programmes (ENG)'!W154="", "", IF('Programmes (ENG)'!W154="Supervisor to be confirmed", 'CWM &amp; Location'!$C$216, 'Programmes (ENG)'!W154))</f>
        <v/>
      </c>
      <c r="X154" s="5" t="str">
        <f>IF('Programmes (ENG)'!X154="Supervisor to be confirmed", "Goruchwyliwr I'w Gadarnhau", 'Programmes (ENG)'!X154)</f>
        <v>Dr Nick Stallard</v>
      </c>
      <c r="Y154" s="3" t="str">
        <f>VLOOKUP('Programmes (ENG)'!Y154, 'CWM &amp; Location'!B:D, 2, FALSE)</f>
        <v>Ysbyty Athrofaol Cymru</v>
      </c>
      <c r="Z154" s="3" t="str">
        <f>VLOOKUP('Programmes (ENG)'!Z154, 'CWM &amp; Location'!B:D, 2, FALSE)</f>
        <v>Caerdydd</v>
      </c>
      <c r="AA154" s="3" t="str">
        <f>IF('Master List'!AK154="", VLOOKUP('Master List'!AJ154, 'CWM &amp; Location'!B:D, 2, FALSE), CONCATENATE(VLOOKUP('Master List'!AJ154, 'CWM &amp; Location'!B:D, 2, FALSE), " / ", VLOOKUP('Master List'!AK154, 'CWM &amp; Location'!B:D, 2, FALSE)))</f>
        <v>Meddygaeth Gofal Dwys</v>
      </c>
      <c r="AB154" s="3" t="str">
        <f>IF('Programmes (ENG)'!AB154="Supervisor to be confirmed", 'CWM &amp; Location'!$C$216, 'Programmes (ENG)'!AB154)</f>
        <v>Dr Nick Stallard</v>
      </c>
      <c r="AC154" s="3" t="str">
        <f>VLOOKUP('Programmes (ENG)'!AC154, 'CWM &amp; Location'!B:D, 2, FALSE)</f>
        <v>Ysbyty Athrofaol Cymru</v>
      </c>
      <c r="AD154" s="5" t="str">
        <f>VLOOKUP('Programmes (ENG)'!AD154, 'CWM &amp; Location'!B:D, 2, FALSE)</f>
        <v>Caerdydd</v>
      </c>
      <c r="AE154" s="3" t="str">
        <f>IF('Master List'!AQ154="", VLOOKUP('Master List'!AP154, 'CWM &amp; Location'!B:D, 2, FALSE), CONCATENATE(VLOOKUP('Master List'!AP154, 'CWM &amp; Location'!B:D, 2, FALSE), " / ", VLOOKUP('Master List'!AQ154, 'CWM &amp; Location'!B:D, 2, FALSE)))</f>
        <v>Microbioleg Feddygol / Clefydau Heintus</v>
      </c>
      <c r="AF154" s="3" t="str">
        <f>IF('Programmes (ENG)'!AF154="Supervisor to be confirmed", 'CWM &amp; Location'!$C$216, 'Programmes (ENG)'!AF154)</f>
        <v>Dr Owen Seddon</v>
      </c>
      <c r="AG154" s="3" t="str">
        <f>VLOOKUP('Programmes (ENG)'!AG154, 'CWM &amp; Location'!B:D, 2, FALSE)</f>
        <v>Ysbyty Athrofaol Cymru</v>
      </c>
      <c r="AH154" s="3" t="str">
        <f>VLOOKUP('Programmes (ENG)'!AH154, 'CWM &amp; Location'!B:D, 2, FALSE)</f>
        <v>Caerdydd</v>
      </c>
      <c r="AI154" s="3" t="str">
        <f>IF('Master List'!AW154="", VLOOKUP('Master List'!AV154, 'CWM &amp; Location'!B:D, 2, FALSE), CONCATENATE(VLOOKUP('Master List'!AV154, 'CWM &amp; Location'!B:D, 2, FALSE), " / ", VLOOKUP('Master List'!AW154, 'CWM &amp; Location'!B:D, 2, FALSE)))</f>
        <v>Meddygaeth Frys</v>
      </c>
      <c r="AJ154" s="3" t="str">
        <f>IF('Programmes (ENG)'!AJ154="Supervisor to be confirmed", 'CWM &amp; Location'!$C$216, 'Programmes (ENG)'!AJ154)</f>
        <v>Dr Nicholas Manville</v>
      </c>
      <c r="AK154" s="5" t="str">
        <f>IF('Programmes (ENG)'!AK154="","",VLOOKUP('Programmes (ENG)'!AK154,'CWM &amp; Location'!B:D,2,FALSE))</f>
        <v>Ysbyty Athrofaol Cymru</v>
      </c>
      <c r="AL154" s="5" t="str">
        <f>IF('Programmes (ENG)'!AL154="", "", VLOOKUP('Programmes (ENG)'!AL154, 'CWM &amp; Location'!B:D, 2, FALSE))</f>
        <v>Caerdydd</v>
      </c>
      <c r="AM154" s="5" t="str">
        <f>IF('Programmes (ENG)'!AM154="","",VLOOKUP('Programmes (ENG)'!AM154,'CWM &amp; Location'!B:D,2,FALSE))</f>
        <v>Ymchwil/Addysgu</v>
      </c>
      <c r="AN154" s="5" t="str">
        <f>IF('Programmes (ENG)'!AN154="Supervisor to be confirmed", 'CWM &amp; Location'!$C$216, 'Programmes (ENG)'!AN154)</f>
        <v>Goruchwyliwr I'w Gadarnhau</v>
      </c>
    </row>
    <row r="155" spans="1:40" ht="33.75" customHeight="1" x14ac:dyDescent="0.25">
      <c r="A155" s="3" t="str">
        <f>'Master List'!A155</f>
        <v>FP</v>
      </c>
      <c r="B155" s="3" t="str">
        <f>'Master List'!D155</f>
        <v>FP/7A4/052a</v>
      </c>
      <c r="C155" s="3" t="str">
        <f>'Master List'!E155</f>
        <v>WAL/FP/052a</v>
      </c>
      <c r="D155" s="4">
        <f>'Programmes (ENG)'!D155</f>
        <v>1</v>
      </c>
      <c r="E155" s="9" t="str">
        <f>CONCATENATE("S1: ",J155,", ",N155,", ",R155,IF(V155="","",", "),IF(V155="","",V155),IF(V155="",""," ("),IF(V155="","",'Master List'!B155),IF(V155="","",")")," | S2: ",AA155,", ",AE155,", ",AI155,IF(AM155="","",", "),IF(AM155="","",AM155),IF(AM155="",""," ("),IF(AM155="","",'Master List'!C155),IF(AM155="","",")"))</f>
        <v>S1: Meddygaeth Gyffredinol (Mewnol) / Endocrinoleg a Diabetes Mellitus, Llawdriniaeth Gyffredinol / Llawdriniaeth Fasgwlaidd, Trawma Llawdriniaeth Orthopedig | S2: Practis Cyffredinol, Ffarmacoleg Glinigol a Therapiwteg, Llawdriniaeth Gyffredinol / Llawdriniaeth Gastroberfeddol Usaf</v>
      </c>
      <c r="F155" s="5" t="str">
        <f>VLOOKUP('Programmes (ENG)'!F155, 'CWM &amp; Location'!B:D, 2, FALSE)</f>
        <v>Bwrdd Iechyd Prifysgol Caerdydd a'r Fro</v>
      </c>
      <c r="G155" s="5" t="str">
        <f>IF('Programmes (ENG)'!G155="Supervisor to be confirmed", "Goruchwyliwr I'w Gadarnhau", 'Programmes (ENG)'!G155)</f>
        <v xml:space="preserve">Dr Lindsay David George </v>
      </c>
      <c r="H155" s="3" t="str">
        <f>VLOOKUP('Programmes (ENG)'!H155, 'CWM &amp; Location'!B:D, 2, FALSE)</f>
        <v>Ysbyty Athrofaol Llandochau</v>
      </c>
      <c r="I155" s="3" t="str">
        <f>VLOOKUP('Programmes (ENG)'!I155, 'CWM &amp; Location'!B:D, 2, FALSE)</f>
        <v>Penarth</v>
      </c>
      <c r="J155" s="3" t="str">
        <f>IF('Master List'!K155="", VLOOKUP('Master List'!J155, 'CWM &amp; Location'!B:D, 2, FALSE), CONCATENATE(VLOOKUP('Master List'!J155, 'CWM &amp; Location'!B:D, 2, FALSE), " / ", VLOOKUP('Master List'!K155, 'CWM &amp; Location'!B:D, 2, FALSE)))</f>
        <v>Meddygaeth Gyffredinol (Mewnol) / Endocrinoleg a Diabetes Mellitus</v>
      </c>
      <c r="K155" s="3" t="str">
        <f>IF('Programmes (ENG)'!K155="Supervisor to be confirmed", "Goruchwyliwr I'w Gadarnhau", 'Programmes (ENG)'!K155)</f>
        <v xml:space="preserve">Dr Lindsay David George </v>
      </c>
      <c r="L155" s="3" t="str">
        <f>VLOOKUP('Programmes (ENG)'!L155, 'CWM &amp; Location'!B:D, 2, FALSE)</f>
        <v>Ysbyty Athrofaol Cymru</v>
      </c>
      <c r="M155" s="3" t="str">
        <f>VLOOKUP('Programmes (ENG)'!M155, 'CWM &amp; Location'!B:D, 2, FALSE)</f>
        <v>Caerdydd</v>
      </c>
      <c r="N155" s="3" t="str">
        <f>IF('Master List'!Q155="", VLOOKUP('Master List'!P155, 'CWM &amp; Location'!B:D, 2, FALSE), CONCATENATE(VLOOKUP('Master List'!P155, 'CWM &amp; Location'!B:D, 2, FALSE), " / ", VLOOKUP('Master List'!Q155, 'CWM &amp; Location'!B:D, 2, FALSE)))</f>
        <v>Llawdriniaeth Gyffredinol / Llawdriniaeth Fasgwlaidd</v>
      </c>
      <c r="O155" s="3" t="str">
        <f>IF('Programmes (ENG)'!O155="Supervisor to be confirmed", "Goruchwyliwr I'w Gadarnhau", 'Programmes (ENG)'!O155)</f>
        <v xml:space="preserve">Miss Susan Hill </v>
      </c>
      <c r="P155" s="3" t="str">
        <f>VLOOKUP('Programmes (ENG)'!P155, 'CWM &amp; Location'!B:D, 2, FALSE)</f>
        <v>Ysbyty Athrofaol Cymru</v>
      </c>
      <c r="Q155" s="3" t="str">
        <f>VLOOKUP('Programmes (ENG)'!Q155, 'CWM &amp; Location'!B:D, 2, FALSE)</f>
        <v>Caerdydd</v>
      </c>
      <c r="R155" s="3" t="str">
        <f>IF('Master List'!W155="", VLOOKUP('Master List'!V155, 'CWM &amp; Location'!B:D, 2, FALSE), CONCATENATE(VLOOKUP('Master List'!V155, 'CWM &amp; Location'!B:D, 2, FALSE), " / ", VLOOKUP('Master List'!W155, 'CWM &amp; Location'!B:D, 2, FALSE)))</f>
        <v>Trawma Llawdriniaeth Orthopedig</v>
      </c>
      <c r="S155" s="3" t="str">
        <f>IF('Programmes (ENG)'!S155="Supervisor to be confirmed", "Goruchwyliwr I'w Gadarnhau", 'Programmes (ENG)'!S155)</f>
        <v>Mr Frankie Brooks</v>
      </c>
      <c r="T155" s="5" t="str">
        <f>IF('Master List'!AA155="", "", VLOOKUP('Programmes (ENG)'!T155, 'CWM &amp; Location'!B:D, 2, FALSE))</f>
        <v/>
      </c>
      <c r="U155" s="5" t="str">
        <f>IF(T155="", "", VLOOKUP('Programmes (ENG)'!U155, 'CWM &amp; Location'!B:D, 2, FALSE))</f>
        <v/>
      </c>
      <c r="V155" s="5" t="str">
        <f>IF('Programmes (ENG)'!V155="", "", VLOOKUP('Programmes (ENG)'!V155, 'CWM &amp; Location'!B:D, 2, FALSE))</f>
        <v/>
      </c>
      <c r="W155" s="5" t="str">
        <f>IF('Programmes (ENG)'!W155="", "", IF('Programmes (ENG)'!W155="Supervisor to be confirmed", 'CWM &amp; Location'!$C$216, 'Programmes (ENG)'!W155))</f>
        <v/>
      </c>
      <c r="X155" s="5" t="str">
        <f>IF('Programmes (ENG)'!X155="Supervisor to be confirmed", "Goruchwyliwr I'w Gadarnhau", 'Programmes (ENG)'!X155)</f>
        <v>Dr Philip Lloyd</v>
      </c>
      <c r="Y155" s="3" t="str">
        <f>VLOOKUP('Programmes (ENG)'!Y155, 'CWM &amp; Location'!B:D, 2, FALSE)</f>
        <v>Roath House Surgery</v>
      </c>
      <c r="Z155" s="3" t="str">
        <f>VLOOKUP('Programmes (ENG)'!Z155, 'CWM &amp; Location'!B:D, 2, FALSE)</f>
        <v>Caerdydd</v>
      </c>
      <c r="AA155" s="3" t="str">
        <f>IF('Master List'!AK155="", VLOOKUP('Master List'!AJ155, 'CWM &amp; Location'!B:D, 2, FALSE), CONCATENATE(VLOOKUP('Master List'!AJ155, 'CWM &amp; Location'!B:D, 2, FALSE), " / ", VLOOKUP('Master List'!AK155, 'CWM &amp; Location'!B:D, 2, FALSE)))</f>
        <v>Practis Cyffredinol</v>
      </c>
      <c r="AB155" s="3" t="str">
        <f>IF('Programmes (ENG)'!AB155="Supervisor to be confirmed", 'CWM &amp; Location'!$C$216, 'Programmes (ENG)'!AB155)</f>
        <v>Dr Philip Lloyd</v>
      </c>
      <c r="AC155" s="3" t="str">
        <f>VLOOKUP('Programmes (ENG)'!AC155, 'CWM &amp; Location'!B:D, 2, FALSE)</f>
        <v>Ysbyty Athrofaol Llandochau</v>
      </c>
      <c r="AD155" s="5" t="str">
        <f>VLOOKUP('Programmes (ENG)'!AD155, 'CWM &amp; Location'!B:D, 2, FALSE)</f>
        <v>Penarth</v>
      </c>
      <c r="AE155" s="3" t="str">
        <f>IF('Master List'!AQ155="", VLOOKUP('Master List'!AP155, 'CWM &amp; Location'!B:D, 2, FALSE), CONCATENATE(VLOOKUP('Master List'!AP155, 'CWM &amp; Location'!B:D, 2, FALSE), " / ", VLOOKUP('Master List'!AQ155, 'CWM &amp; Location'!B:D, 2, FALSE)))</f>
        <v>Ffarmacoleg Glinigol a Therapiwteg</v>
      </c>
      <c r="AF155" s="3" t="str">
        <f>IF('Programmes (ENG)'!AF155="Supervisor to be confirmed", 'CWM &amp; Location'!$C$216, 'Programmes (ENG)'!AF155)</f>
        <v>Dr James Coulson</v>
      </c>
      <c r="AG155" s="3" t="str">
        <f>VLOOKUP('Programmes (ENG)'!AG155, 'CWM &amp; Location'!B:D, 2, FALSE)</f>
        <v>Ysbyty Athrofaol Cymru</v>
      </c>
      <c r="AH155" s="3" t="str">
        <f>VLOOKUP('Programmes (ENG)'!AH155, 'CWM &amp; Location'!B:D, 2, FALSE)</f>
        <v>Caerdydd</v>
      </c>
      <c r="AI155" s="3" t="str">
        <f>IF('Master List'!AW155="", VLOOKUP('Master List'!AV155, 'CWM &amp; Location'!B:D, 2, FALSE), CONCATENATE(VLOOKUP('Master List'!AV155, 'CWM &amp; Location'!B:D, 2, FALSE), " / ", VLOOKUP('Master List'!AW155, 'CWM &amp; Location'!B:D, 2, FALSE)))</f>
        <v>Llawdriniaeth Gyffredinol / Llawdriniaeth Gastroberfeddol Usaf</v>
      </c>
      <c r="AJ155" s="3" t="str">
        <f>IF('Programmes (ENG)'!AJ155="Supervisor to be confirmed", 'CWM &amp; Location'!$C$216, 'Programmes (ENG)'!AJ155)</f>
        <v>Mr Tarig Abdelrahman</v>
      </c>
      <c r="AK155" s="5" t="str">
        <f>IF('Programmes (ENG)'!AK155="","",VLOOKUP('Programmes (ENG)'!AK155,'CWM &amp; Location'!B:D,2,FALSE))</f>
        <v/>
      </c>
      <c r="AL155" s="5" t="str">
        <f>IF('Programmes (ENG)'!AL155="", "", VLOOKUP('Programmes (ENG)'!AL155, 'CWM &amp; Location'!B:D, 2, FALSE))</f>
        <v/>
      </c>
      <c r="AM155" s="5" t="str">
        <f>IF('Programmes (ENG)'!AM155="","",VLOOKUP('Programmes (ENG)'!AM155,'CWM &amp; Location'!B:D,2,FALSE))</f>
        <v/>
      </c>
      <c r="AN155" s="5" t="str">
        <f>IF('Programmes (ENG)'!AN155="Supervisor to be confirmed", 'CWM &amp; Location'!$C$216, 'Programmes (ENG)'!AN155)</f>
        <v/>
      </c>
    </row>
    <row r="156" spans="1:40" ht="33.75" customHeight="1" x14ac:dyDescent="0.25">
      <c r="A156" s="3" t="str">
        <f>'Master List'!A156</f>
        <v>FP</v>
      </c>
      <c r="B156" s="3" t="str">
        <f>'Master List'!D156</f>
        <v>FP/7A4/052b</v>
      </c>
      <c r="C156" s="3" t="str">
        <f>'Master List'!E156</f>
        <v>WAL/FP/052b</v>
      </c>
      <c r="D156" s="4">
        <f>'Programmes (ENG)'!D156</f>
        <v>1</v>
      </c>
      <c r="E156" s="9" t="str">
        <f>CONCATENATE("S1: ",J156,", ",N156,", ",R156,IF(V156="","",", "),IF(V156="","",V156),IF(V156="",""," ("),IF(V156="","",'Master List'!B156),IF(V156="","",")")," | S2: ",AA156,", ",AE156,", ",AI156,IF(AM156="","",", "),IF(AM156="","",AM156),IF(AM156="",""," ("),IF(AM156="","",'Master List'!C156),IF(AM156="","",")"))</f>
        <v>S1: Trawma Llawdriniaeth Orthopedig, Meddygaeth Gyffredinol (Mewnol) / Endocrinoleg a Diabetes Mellitus, Llawdriniaeth Gyffredinol / Llawdriniaeth Fasgwlaidd | S2: Llawdriniaeth Gyffredinol / Llawdriniaeth Gastroberfeddol Usaf, Practis Cyffredinol, Ffarmacoleg Glinigol a Therapiwteg</v>
      </c>
      <c r="F156" s="5" t="str">
        <f>VLOOKUP('Programmes (ENG)'!F156, 'CWM &amp; Location'!B:D, 2, FALSE)</f>
        <v>Bwrdd Iechyd Prifysgol Caerdydd a'r Fro</v>
      </c>
      <c r="G156" s="5" t="str">
        <f>IF('Programmes (ENG)'!G156="Supervisor to be confirmed", "Goruchwyliwr I'w Gadarnhau", 'Programmes (ENG)'!G156)</f>
        <v>Mr Frankie Brooks</v>
      </c>
      <c r="H156" s="3" t="str">
        <f>VLOOKUP('Programmes (ENG)'!H156, 'CWM &amp; Location'!B:D, 2, FALSE)</f>
        <v>Ysbyty Athrofaol Cymru</v>
      </c>
      <c r="I156" s="3" t="str">
        <f>VLOOKUP('Programmes (ENG)'!I156, 'CWM &amp; Location'!B:D, 2, FALSE)</f>
        <v>Caerdydd</v>
      </c>
      <c r="J156" s="3" t="str">
        <f>IF('Master List'!K156="", VLOOKUP('Master List'!J156, 'CWM &amp; Location'!B:D, 2, FALSE), CONCATENATE(VLOOKUP('Master List'!J156, 'CWM &amp; Location'!B:D, 2, FALSE), " / ", VLOOKUP('Master List'!K156, 'CWM &amp; Location'!B:D, 2, FALSE)))</f>
        <v>Trawma Llawdriniaeth Orthopedig</v>
      </c>
      <c r="K156" s="3" t="str">
        <f>IF('Programmes (ENG)'!K156="Supervisor to be confirmed", "Goruchwyliwr I'w Gadarnhau", 'Programmes (ENG)'!K156)</f>
        <v>Mr Frankie Brooks</v>
      </c>
      <c r="L156" s="3" t="str">
        <f>VLOOKUP('Programmes (ENG)'!L156, 'CWM &amp; Location'!B:D, 2, FALSE)</f>
        <v>Ysbyty Athrofaol Llandochau</v>
      </c>
      <c r="M156" s="3" t="str">
        <f>VLOOKUP('Programmes (ENG)'!M156, 'CWM &amp; Location'!B:D, 2, FALSE)</f>
        <v>Penarth</v>
      </c>
      <c r="N156" s="3" t="str">
        <f>IF('Master List'!Q156="", VLOOKUP('Master List'!P156, 'CWM &amp; Location'!B:D, 2, FALSE), CONCATENATE(VLOOKUP('Master List'!P156, 'CWM &amp; Location'!B:D, 2, FALSE), " / ", VLOOKUP('Master List'!Q156, 'CWM &amp; Location'!B:D, 2, FALSE)))</f>
        <v>Meddygaeth Gyffredinol (Mewnol) / Endocrinoleg a Diabetes Mellitus</v>
      </c>
      <c r="O156" s="3" t="str">
        <f>IF('Programmes (ENG)'!O156="Supervisor to be confirmed", "Goruchwyliwr I'w Gadarnhau", 'Programmes (ENG)'!O156)</f>
        <v xml:space="preserve">Dr Lindsay David George </v>
      </c>
      <c r="P156" s="3" t="str">
        <f>VLOOKUP('Programmes (ENG)'!P156, 'CWM &amp; Location'!B:D, 2, FALSE)</f>
        <v>Ysbyty Athrofaol Cymru</v>
      </c>
      <c r="Q156" s="3" t="str">
        <f>VLOOKUP('Programmes (ENG)'!Q156, 'CWM &amp; Location'!B:D, 2, FALSE)</f>
        <v>Caerdydd</v>
      </c>
      <c r="R156" s="3" t="str">
        <f>IF('Master List'!W156="", VLOOKUP('Master List'!V156, 'CWM &amp; Location'!B:D, 2, FALSE), CONCATENATE(VLOOKUP('Master List'!V156, 'CWM &amp; Location'!B:D, 2, FALSE), " / ", VLOOKUP('Master List'!W156, 'CWM &amp; Location'!B:D, 2, FALSE)))</f>
        <v>Llawdriniaeth Gyffredinol / Llawdriniaeth Fasgwlaidd</v>
      </c>
      <c r="S156" s="3" t="str">
        <f>IF('Programmes (ENG)'!S156="Supervisor to be confirmed", "Goruchwyliwr I'w Gadarnhau", 'Programmes (ENG)'!S156)</f>
        <v xml:space="preserve">Miss Susan Hill </v>
      </c>
      <c r="T156" s="5" t="str">
        <f>IF('Master List'!AA156="", "", VLOOKUP('Programmes (ENG)'!T156, 'CWM &amp; Location'!B:D, 2, FALSE))</f>
        <v/>
      </c>
      <c r="U156" s="5" t="str">
        <f>IF(T156="", "", VLOOKUP('Programmes (ENG)'!U156, 'CWM &amp; Location'!B:D, 2, FALSE))</f>
        <v/>
      </c>
      <c r="V156" s="5" t="str">
        <f>IF('Programmes (ENG)'!V156="", "", VLOOKUP('Programmes (ENG)'!V156, 'CWM &amp; Location'!B:D, 2, FALSE))</f>
        <v/>
      </c>
      <c r="W156" s="5" t="str">
        <f>IF('Programmes (ENG)'!W156="", "", IF('Programmes (ENG)'!W156="Supervisor to be confirmed", 'CWM &amp; Location'!$C$216, 'Programmes (ENG)'!W156))</f>
        <v/>
      </c>
      <c r="X156" s="5" t="str">
        <f>IF('Programmes (ENG)'!X156="Supervisor to be confirmed", "Goruchwyliwr I'w Gadarnhau", 'Programmes (ENG)'!X156)</f>
        <v>Mr Tarig Abdelrahman</v>
      </c>
      <c r="Y156" s="3" t="str">
        <f>VLOOKUP('Programmes (ENG)'!Y156, 'CWM &amp; Location'!B:D, 2, FALSE)</f>
        <v>Ysbyty Athrofaol Cymru</v>
      </c>
      <c r="Z156" s="3" t="str">
        <f>VLOOKUP('Programmes (ENG)'!Z156, 'CWM &amp; Location'!B:D, 2, FALSE)</f>
        <v>Caerdydd</v>
      </c>
      <c r="AA156" s="3" t="str">
        <f>IF('Master List'!AK156="", VLOOKUP('Master List'!AJ156, 'CWM &amp; Location'!B:D, 2, FALSE), CONCATENATE(VLOOKUP('Master List'!AJ156, 'CWM &amp; Location'!B:D, 2, FALSE), " / ", VLOOKUP('Master List'!AK156, 'CWM &amp; Location'!B:D, 2, FALSE)))</f>
        <v>Llawdriniaeth Gyffredinol / Llawdriniaeth Gastroberfeddol Usaf</v>
      </c>
      <c r="AB156" s="3" t="str">
        <f>IF('Programmes (ENG)'!AB156="Supervisor to be confirmed", 'CWM &amp; Location'!$C$216, 'Programmes (ENG)'!AB156)</f>
        <v>Mr Tarig Abdelrahman</v>
      </c>
      <c r="AC156" s="3" t="str">
        <f>VLOOKUP('Programmes (ENG)'!AC156, 'CWM &amp; Location'!B:D, 2, FALSE)</f>
        <v>Roath House Surgery</v>
      </c>
      <c r="AD156" s="5" t="str">
        <f>VLOOKUP('Programmes (ENG)'!AD156, 'CWM &amp; Location'!B:D, 2, FALSE)</f>
        <v>Caerdydd</v>
      </c>
      <c r="AE156" s="3" t="str">
        <f>IF('Master List'!AQ156="", VLOOKUP('Master List'!AP156, 'CWM &amp; Location'!B:D, 2, FALSE), CONCATENATE(VLOOKUP('Master List'!AP156, 'CWM &amp; Location'!B:D, 2, FALSE), " / ", VLOOKUP('Master List'!AQ156, 'CWM &amp; Location'!B:D, 2, FALSE)))</f>
        <v>Practis Cyffredinol</v>
      </c>
      <c r="AF156" s="3" t="str">
        <f>IF('Programmes (ENG)'!AF156="Supervisor to be confirmed", 'CWM &amp; Location'!$C$216, 'Programmes (ENG)'!AF156)</f>
        <v>Dr Philip Lloyd</v>
      </c>
      <c r="AG156" s="3" t="str">
        <f>VLOOKUP('Programmes (ENG)'!AG156, 'CWM &amp; Location'!B:D, 2, FALSE)</f>
        <v>Ysbyty Athrofaol Llandochau</v>
      </c>
      <c r="AH156" s="3" t="str">
        <f>VLOOKUP('Programmes (ENG)'!AH156, 'CWM &amp; Location'!B:D, 2, FALSE)</f>
        <v>Penarth</v>
      </c>
      <c r="AI156" s="3" t="str">
        <f>IF('Master List'!AW156="", VLOOKUP('Master List'!AV156, 'CWM &amp; Location'!B:D, 2, FALSE), CONCATENATE(VLOOKUP('Master List'!AV156, 'CWM &amp; Location'!B:D, 2, FALSE), " / ", VLOOKUP('Master List'!AW156, 'CWM &amp; Location'!B:D, 2, FALSE)))</f>
        <v>Ffarmacoleg Glinigol a Therapiwteg</v>
      </c>
      <c r="AJ156" s="3" t="str">
        <f>IF('Programmes (ENG)'!AJ156="Supervisor to be confirmed", 'CWM &amp; Location'!$C$216, 'Programmes (ENG)'!AJ156)</f>
        <v>Dr James Coulson</v>
      </c>
      <c r="AK156" s="5" t="str">
        <f>IF('Programmes (ENG)'!AK156="","",VLOOKUP('Programmes (ENG)'!AK156,'CWM &amp; Location'!B:D,2,FALSE))</f>
        <v/>
      </c>
      <c r="AL156" s="5" t="str">
        <f>IF('Programmes (ENG)'!AL156="", "", VLOOKUP('Programmes (ENG)'!AL156, 'CWM &amp; Location'!B:D, 2, FALSE))</f>
        <v/>
      </c>
      <c r="AM156" s="5" t="str">
        <f>IF('Programmes (ENG)'!AM156="","",VLOOKUP('Programmes (ENG)'!AM156,'CWM &amp; Location'!B:D,2,FALSE))</f>
        <v/>
      </c>
      <c r="AN156" s="5" t="str">
        <f>IF('Programmes (ENG)'!AN156="Supervisor to be confirmed", 'CWM &amp; Location'!$C$216, 'Programmes (ENG)'!AN156)</f>
        <v/>
      </c>
    </row>
    <row r="157" spans="1:40" ht="33.75" customHeight="1" x14ac:dyDescent="0.25">
      <c r="A157" s="3" t="str">
        <f>'Master List'!A157</f>
        <v>FP</v>
      </c>
      <c r="B157" s="3" t="str">
        <f>'Master List'!D157</f>
        <v>FP/7A4/052c</v>
      </c>
      <c r="C157" s="3" t="str">
        <f>'Master List'!E157</f>
        <v>WAL/FP/052c</v>
      </c>
      <c r="D157" s="4">
        <f>'Programmes (ENG)'!D157</f>
        <v>1</v>
      </c>
      <c r="E157" s="9" t="str">
        <f>CONCATENATE("S1: ",J157,", ",N157,", ",R157,IF(V157="","",", "),IF(V157="","",V157),IF(V157="",""," ("),IF(V157="","",'Master List'!B157),IF(V157="","",")")," | S2: ",AA157,", ",AE157,", ",AI157,IF(AM157="","",", "),IF(AM157="","",AM157),IF(AM157="",""," ("),IF(AM157="","",'Master List'!C157),IF(AM157="","",")"))</f>
        <v>S1: Llawdriniaeth Gyffredinol / Llawdriniaeth Fasgwlaidd, Trawma Llawdriniaeth Orthopedig, Meddygaeth Gyffredinol (Mewnol) / Endocrinoleg a Diabetes Mellitus | S2: Ffarmacoleg Glinigol a Therapiwteg, Llawdriniaeth Gyffredinol / Llawdriniaeth Gastroberfeddol Usaf, Practis Cyffredinol</v>
      </c>
      <c r="F157" s="5" t="str">
        <f>VLOOKUP('Programmes (ENG)'!F157, 'CWM &amp; Location'!B:D, 2, FALSE)</f>
        <v>Bwrdd Iechyd Prifysgol Caerdydd a'r Fro</v>
      </c>
      <c r="G157" s="5" t="str">
        <f>IF('Programmes (ENG)'!G157="Supervisor to be confirmed", "Goruchwyliwr I'w Gadarnhau", 'Programmes (ENG)'!G157)</f>
        <v xml:space="preserve">Miss Susan Hill </v>
      </c>
      <c r="H157" s="3" t="str">
        <f>VLOOKUP('Programmes (ENG)'!H157, 'CWM &amp; Location'!B:D, 2, FALSE)</f>
        <v>Ysbyty Athrofaol Cymru</v>
      </c>
      <c r="I157" s="3" t="str">
        <f>VLOOKUP('Programmes (ENG)'!I157, 'CWM &amp; Location'!B:D, 2, FALSE)</f>
        <v>Caerdydd</v>
      </c>
      <c r="J157" s="3" t="str">
        <f>IF('Master List'!K157="", VLOOKUP('Master List'!J157, 'CWM &amp; Location'!B:D, 2, FALSE), CONCATENATE(VLOOKUP('Master List'!J157, 'CWM &amp; Location'!B:D, 2, FALSE), " / ", VLOOKUP('Master List'!K157, 'CWM &amp; Location'!B:D, 2, FALSE)))</f>
        <v>Llawdriniaeth Gyffredinol / Llawdriniaeth Fasgwlaidd</v>
      </c>
      <c r="K157" s="3" t="str">
        <f>IF('Programmes (ENG)'!K157="Supervisor to be confirmed", "Goruchwyliwr I'w Gadarnhau", 'Programmes (ENG)'!K157)</f>
        <v xml:space="preserve">Miss Susan Hill </v>
      </c>
      <c r="L157" s="3" t="str">
        <f>VLOOKUP('Programmes (ENG)'!L157, 'CWM &amp; Location'!B:D, 2, FALSE)</f>
        <v>Ysbyty Athrofaol Cymru</v>
      </c>
      <c r="M157" s="3" t="str">
        <f>VLOOKUP('Programmes (ENG)'!M157, 'CWM &amp; Location'!B:D, 2, FALSE)</f>
        <v>Caerdydd</v>
      </c>
      <c r="N157" s="3" t="str">
        <f>IF('Master List'!Q157="", VLOOKUP('Master List'!P157, 'CWM &amp; Location'!B:D, 2, FALSE), CONCATENATE(VLOOKUP('Master List'!P157, 'CWM &amp; Location'!B:D, 2, FALSE), " / ", VLOOKUP('Master List'!Q157, 'CWM &amp; Location'!B:D, 2, FALSE)))</f>
        <v>Trawma Llawdriniaeth Orthopedig</v>
      </c>
      <c r="O157" s="3" t="str">
        <f>IF('Programmes (ENG)'!O157="Supervisor to be confirmed", "Goruchwyliwr I'w Gadarnhau", 'Programmes (ENG)'!O157)</f>
        <v>Mr Frankie Brooks</v>
      </c>
      <c r="P157" s="3" t="str">
        <f>VLOOKUP('Programmes (ENG)'!P157, 'CWM &amp; Location'!B:D, 2, FALSE)</f>
        <v>Ysbyty Athrofaol Llandochau</v>
      </c>
      <c r="Q157" s="3" t="str">
        <f>VLOOKUP('Programmes (ENG)'!Q157, 'CWM &amp; Location'!B:D, 2, FALSE)</f>
        <v>Penarth</v>
      </c>
      <c r="R157" s="3" t="str">
        <f>IF('Master List'!W157="", VLOOKUP('Master List'!V157, 'CWM &amp; Location'!B:D, 2, FALSE), CONCATENATE(VLOOKUP('Master List'!V157, 'CWM &amp; Location'!B:D, 2, FALSE), " / ", VLOOKUP('Master List'!W157, 'CWM &amp; Location'!B:D, 2, FALSE)))</f>
        <v>Meddygaeth Gyffredinol (Mewnol) / Endocrinoleg a Diabetes Mellitus</v>
      </c>
      <c r="S157" s="3" t="str">
        <f>IF('Programmes (ENG)'!S157="Supervisor to be confirmed", "Goruchwyliwr I'w Gadarnhau", 'Programmes (ENG)'!S157)</f>
        <v xml:space="preserve">Dr Lindsay David George </v>
      </c>
      <c r="T157" s="5" t="str">
        <f>IF('Master List'!AA157="", "", VLOOKUP('Programmes (ENG)'!T157, 'CWM &amp; Location'!B:D, 2, FALSE))</f>
        <v/>
      </c>
      <c r="U157" s="5" t="str">
        <f>IF(T157="", "", VLOOKUP('Programmes (ENG)'!U157, 'CWM &amp; Location'!B:D, 2, FALSE))</f>
        <v/>
      </c>
      <c r="V157" s="5" t="str">
        <f>IF('Programmes (ENG)'!V157="", "", VLOOKUP('Programmes (ENG)'!V157, 'CWM &amp; Location'!B:D, 2, FALSE))</f>
        <v/>
      </c>
      <c r="W157" s="5" t="str">
        <f>IF('Programmes (ENG)'!W157="", "", IF('Programmes (ENG)'!W157="Supervisor to be confirmed", 'CWM &amp; Location'!$C$216, 'Programmes (ENG)'!W157))</f>
        <v/>
      </c>
      <c r="X157" s="5" t="str">
        <f>IF('Programmes (ENG)'!X157="Supervisor to be confirmed", "Goruchwyliwr I'w Gadarnhau", 'Programmes (ENG)'!X157)</f>
        <v>Dr James Coulson</v>
      </c>
      <c r="Y157" s="3" t="str">
        <f>VLOOKUP('Programmes (ENG)'!Y157, 'CWM &amp; Location'!B:D, 2, FALSE)</f>
        <v>Ysbyty Athrofaol Llandochau</v>
      </c>
      <c r="Z157" s="3" t="str">
        <f>VLOOKUP('Programmes (ENG)'!Z157, 'CWM &amp; Location'!B:D, 2, FALSE)</f>
        <v>Penarth</v>
      </c>
      <c r="AA157" s="3" t="str">
        <f>IF('Master List'!AK157="", VLOOKUP('Master List'!AJ157, 'CWM &amp; Location'!B:D, 2, FALSE), CONCATENATE(VLOOKUP('Master List'!AJ157, 'CWM &amp; Location'!B:D, 2, FALSE), " / ", VLOOKUP('Master List'!AK157, 'CWM &amp; Location'!B:D, 2, FALSE)))</f>
        <v>Ffarmacoleg Glinigol a Therapiwteg</v>
      </c>
      <c r="AB157" s="3" t="str">
        <f>IF('Programmes (ENG)'!AB157="Supervisor to be confirmed", 'CWM &amp; Location'!$C$216, 'Programmes (ENG)'!AB157)</f>
        <v>Dr James Coulson</v>
      </c>
      <c r="AC157" s="3" t="str">
        <f>VLOOKUP('Programmes (ENG)'!AC157, 'CWM &amp; Location'!B:D, 2, FALSE)</f>
        <v>Ysbyty Athrofaol Cymru</v>
      </c>
      <c r="AD157" s="5" t="str">
        <f>VLOOKUP('Programmes (ENG)'!AD157, 'CWM &amp; Location'!B:D, 2, FALSE)</f>
        <v>Caerdydd</v>
      </c>
      <c r="AE157" s="3" t="str">
        <f>IF('Master List'!AQ157="", VLOOKUP('Master List'!AP157, 'CWM &amp; Location'!B:D, 2, FALSE), CONCATENATE(VLOOKUP('Master List'!AP157, 'CWM &amp; Location'!B:D, 2, FALSE), " / ", VLOOKUP('Master List'!AQ157, 'CWM &amp; Location'!B:D, 2, FALSE)))</f>
        <v>Llawdriniaeth Gyffredinol / Llawdriniaeth Gastroberfeddol Usaf</v>
      </c>
      <c r="AF157" s="3" t="str">
        <f>IF('Programmes (ENG)'!AF157="Supervisor to be confirmed", 'CWM &amp; Location'!$C$216, 'Programmes (ENG)'!AF157)</f>
        <v>Mr Tarig Abdelrahman</v>
      </c>
      <c r="AG157" s="3" t="str">
        <f>VLOOKUP('Programmes (ENG)'!AG157, 'CWM &amp; Location'!B:D, 2, FALSE)</f>
        <v>Roath House Surgery</v>
      </c>
      <c r="AH157" s="3" t="str">
        <f>VLOOKUP('Programmes (ENG)'!AH157, 'CWM &amp; Location'!B:D, 2, FALSE)</f>
        <v>Caerdydd</v>
      </c>
      <c r="AI157" s="3" t="str">
        <f>IF('Master List'!AW157="", VLOOKUP('Master List'!AV157, 'CWM &amp; Location'!B:D, 2, FALSE), CONCATENATE(VLOOKUP('Master List'!AV157, 'CWM &amp; Location'!B:D, 2, FALSE), " / ", VLOOKUP('Master List'!AW157, 'CWM &amp; Location'!B:D, 2, FALSE)))</f>
        <v>Practis Cyffredinol</v>
      </c>
      <c r="AJ157" s="3" t="str">
        <f>IF('Programmes (ENG)'!AJ157="Supervisor to be confirmed", 'CWM &amp; Location'!$C$216, 'Programmes (ENG)'!AJ157)</f>
        <v>Dr Philip Lloyd</v>
      </c>
      <c r="AK157" s="5" t="str">
        <f>IF('Programmes (ENG)'!AK157="","",VLOOKUP('Programmes (ENG)'!AK157,'CWM &amp; Location'!B:D,2,FALSE))</f>
        <v/>
      </c>
      <c r="AL157" s="5" t="str">
        <f>IF('Programmes (ENG)'!AL157="", "", VLOOKUP('Programmes (ENG)'!AL157, 'CWM &amp; Location'!B:D, 2, FALSE))</f>
        <v/>
      </c>
      <c r="AM157" s="5" t="str">
        <f>IF('Programmes (ENG)'!AM157="","",VLOOKUP('Programmes (ENG)'!AM157,'CWM &amp; Location'!B:D,2,FALSE))</f>
        <v/>
      </c>
      <c r="AN157" s="5" t="str">
        <f>IF('Programmes (ENG)'!AN157="Supervisor to be confirmed", 'CWM &amp; Location'!$C$216, 'Programmes (ENG)'!AN157)</f>
        <v/>
      </c>
    </row>
    <row r="158" spans="1:40" ht="33.75" customHeight="1" x14ac:dyDescent="0.25">
      <c r="A158" s="3" t="str">
        <f>'Master List'!A158</f>
        <v>FP</v>
      </c>
      <c r="B158" s="3" t="str">
        <f>'Master List'!D158</f>
        <v>FP/7A4/053a</v>
      </c>
      <c r="C158" s="3" t="str">
        <f>'Master List'!E158</f>
        <v>WAL/FP/053a</v>
      </c>
      <c r="D158" s="4">
        <f>'Programmes (ENG)'!D158</f>
        <v>1</v>
      </c>
      <c r="E158" s="9" t="str">
        <f>CONCATENATE("S1: ",J158,", ",N158,", ",R158,IF(V158="","",", "),IF(V158="","",V158),IF(V158="",""," ("),IF(V158="","",'Master List'!B158),IF(V158="","",")")," | S2: ",AA158,", ",AE158,", ",AI158,IF(AM158="","",", "),IF(AM158="","",AM158),IF(AM158="",""," ("),IF(AM158="","",'Master List'!C158),IF(AM158="","",")"))</f>
        <v>S1: Meddygaeth Gyffredinol (Mewnol) / Meddygaeth Anadlol, Llawdriniaeth Gyffredinol / Llawdriniaeth Fasgwlaidd, Trawma Llawdriniaeth Orthopedig | S2: Dermatoleg, Llawdriniaeth Gyffredinol / Llawdriniaeth y Colon a'r Rhefr, Cardioleg</v>
      </c>
      <c r="F158" s="5" t="str">
        <f>VLOOKUP('Programmes (ENG)'!F158, 'CWM &amp; Location'!B:D, 2, FALSE)</f>
        <v>Bwrdd Iechyd Prifysgol Caerdydd a'r Fro</v>
      </c>
      <c r="G158" s="5" t="str">
        <f>IF('Programmes (ENG)'!G158="Supervisor to be confirmed", "Goruchwyliwr I'w Gadarnhau", 'Programmes (ENG)'!G158)</f>
        <v xml:space="preserve">Dr Ramsey Sabit </v>
      </c>
      <c r="H158" s="3" t="str">
        <f>VLOOKUP('Programmes (ENG)'!H158, 'CWM &amp; Location'!B:D, 2, FALSE)</f>
        <v>Ysbyty Athrofaol Llandochau</v>
      </c>
      <c r="I158" s="3" t="str">
        <f>VLOOKUP('Programmes (ENG)'!I158, 'CWM &amp; Location'!B:D, 2, FALSE)</f>
        <v>Penarth</v>
      </c>
      <c r="J158" s="3" t="str">
        <f>IF('Master List'!K158="", VLOOKUP('Master List'!J158, 'CWM &amp; Location'!B:D, 2, FALSE), CONCATENATE(VLOOKUP('Master List'!J158, 'CWM &amp; Location'!B:D, 2, FALSE), " / ", VLOOKUP('Master List'!K158, 'CWM &amp; Location'!B:D, 2, FALSE)))</f>
        <v>Meddygaeth Gyffredinol (Mewnol) / Meddygaeth Anadlol</v>
      </c>
      <c r="K158" s="3" t="str">
        <f>IF('Programmes (ENG)'!K158="Supervisor to be confirmed", "Goruchwyliwr I'w Gadarnhau", 'Programmes (ENG)'!K158)</f>
        <v xml:space="preserve">Dr Ramsey Sabit </v>
      </c>
      <c r="L158" s="3" t="str">
        <f>VLOOKUP('Programmes (ENG)'!L158, 'CWM &amp; Location'!B:D, 2, FALSE)</f>
        <v>Ysbyty Athrofaol Cymru</v>
      </c>
      <c r="M158" s="3" t="str">
        <f>VLOOKUP('Programmes (ENG)'!M158, 'CWM &amp; Location'!B:D, 2, FALSE)</f>
        <v>Caerdydd</v>
      </c>
      <c r="N158" s="3" t="str">
        <f>IF('Master List'!Q158="", VLOOKUP('Master List'!P158, 'CWM &amp; Location'!B:D, 2, FALSE), CONCATENATE(VLOOKUP('Master List'!P158, 'CWM &amp; Location'!B:D, 2, FALSE), " / ", VLOOKUP('Master List'!Q158, 'CWM &amp; Location'!B:D, 2, FALSE)))</f>
        <v>Llawdriniaeth Gyffredinol / Llawdriniaeth Fasgwlaidd</v>
      </c>
      <c r="O158" s="3" t="str">
        <f>IF('Programmes (ENG)'!O158="Supervisor to be confirmed", "Goruchwyliwr I'w Gadarnhau", 'Programmes (ENG)'!O158)</f>
        <v>Mr Ian Williams</v>
      </c>
      <c r="P158" s="3" t="str">
        <f>VLOOKUP('Programmes (ENG)'!P158, 'CWM &amp; Location'!B:D, 2, FALSE)</f>
        <v>Ysbyty Athrofaol Cymru</v>
      </c>
      <c r="Q158" s="3" t="str">
        <f>VLOOKUP('Programmes (ENG)'!Q158, 'CWM &amp; Location'!B:D, 2, FALSE)</f>
        <v>Caerdydd</v>
      </c>
      <c r="R158" s="3" t="str">
        <f>IF('Master List'!W158="", VLOOKUP('Master List'!V158, 'CWM &amp; Location'!B:D, 2, FALSE), CONCATENATE(VLOOKUP('Master List'!V158, 'CWM &amp; Location'!B:D, 2, FALSE), " / ", VLOOKUP('Master List'!W158, 'CWM &amp; Location'!B:D, 2, FALSE)))</f>
        <v>Trawma Llawdriniaeth Orthopedig</v>
      </c>
      <c r="S158" s="3" t="str">
        <f>IF('Programmes (ENG)'!S158="Supervisor to be confirmed", "Goruchwyliwr I'w Gadarnhau", 'Programmes (ENG)'!S158)</f>
        <v>Mr Parnell Keeling</v>
      </c>
      <c r="T158" s="5" t="str">
        <f>IF('Master List'!AA158="", "", VLOOKUP('Programmes (ENG)'!T158, 'CWM &amp; Location'!B:D, 2, FALSE))</f>
        <v/>
      </c>
      <c r="U158" s="5" t="str">
        <f>IF(T158="", "", VLOOKUP('Programmes (ENG)'!U158, 'CWM &amp; Location'!B:D, 2, FALSE))</f>
        <v/>
      </c>
      <c r="V158" s="5" t="str">
        <f>IF('Programmes (ENG)'!V158="", "", VLOOKUP('Programmes (ENG)'!V158, 'CWM &amp; Location'!B:D, 2, FALSE))</f>
        <v/>
      </c>
      <c r="W158" s="5" t="str">
        <f>IF('Programmes (ENG)'!W158="", "", IF('Programmes (ENG)'!W158="Supervisor to be confirmed", 'CWM &amp; Location'!$C$216, 'Programmes (ENG)'!W158))</f>
        <v/>
      </c>
      <c r="X158" s="5" t="str">
        <f>IF('Programmes (ENG)'!X158="Supervisor to be confirmed", "Goruchwyliwr I'w Gadarnhau", 'Programmes (ENG)'!X158)</f>
        <v>Dr Ruwani Katugampola</v>
      </c>
      <c r="Y158" s="3" t="str">
        <f>VLOOKUP('Programmes (ENG)'!Y158, 'CWM &amp; Location'!B:D, 2, FALSE)</f>
        <v>Ysbyty Athrofaol Cymru</v>
      </c>
      <c r="Z158" s="3" t="str">
        <f>VLOOKUP('Programmes (ENG)'!Z158, 'CWM &amp; Location'!B:D, 2, FALSE)</f>
        <v>Caerdydd</v>
      </c>
      <c r="AA158" s="3" t="str">
        <f>IF('Master List'!AK158="", VLOOKUP('Master List'!AJ158, 'CWM &amp; Location'!B:D, 2, FALSE), CONCATENATE(VLOOKUP('Master List'!AJ158, 'CWM &amp; Location'!B:D, 2, FALSE), " / ", VLOOKUP('Master List'!AK158, 'CWM &amp; Location'!B:D, 2, FALSE)))</f>
        <v>Dermatoleg</v>
      </c>
      <c r="AB158" s="3" t="str">
        <f>IF('Programmes (ENG)'!AB158="Supervisor to be confirmed", 'CWM &amp; Location'!$C$216, 'Programmes (ENG)'!AB158)</f>
        <v>Dr Ruwani Katugampola</v>
      </c>
      <c r="AC158" s="3" t="str">
        <f>VLOOKUP('Programmes (ENG)'!AC158, 'CWM &amp; Location'!B:D, 2, FALSE)</f>
        <v>Ysbyty Athrofaol Cymru</v>
      </c>
      <c r="AD158" s="5" t="str">
        <f>VLOOKUP('Programmes (ENG)'!AD158, 'CWM &amp; Location'!B:D, 2, FALSE)</f>
        <v>Caerdydd</v>
      </c>
      <c r="AE158" s="3" t="str">
        <f>IF('Master List'!AQ158="", VLOOKUP('Master List'!AP158, 'CWM &amp; Location'!B:D, 2, FALSE), CONCATENATE(VLOOKUP('Master List'!AP158, 'CWM &amp; Location'!B:D, 2, FALSE), " / ", VLOOKUP('Master List'!AQ158, 'CWM &amp; Location'!B:D, 2, FALSE)))</f>
        <v>Llawdriniaeth Gyffredinol / Llawdriniaeth y Colon a'r Rhefr</v>
      </c>
      <c r="AF158" s="3" t="str">
        <f>IF('Programmes (ENG)'!AF158="Supervisor to be confirmed", 'CWM &amp; Location'!$C$216, 'Programmes (ENG)'!AF158)</f>
        <v>Mr James Horwood</v>
      </c>
      <c r="AG158" s="3" t="str">
        <f>VLOOKUP('Programmes (ENG)'!AG158, 'CWM &amp; Location'!B:D, 2, FALSE)</f>
        <v>Ysbyty Athrofaol Cymru</v>
      </c>
      <c r="AH158" s="3" t="str">
        <f>VLOOKUP('Programmes (ENG)'!AH158, 'CWM &amp; Location'!B:D, 2, FALSE)</f>
        <v>Caerdydd</v>
      </c>
      <c r="AI158" s="3" t="str">
        <f>IF('Master List'!AW158="", VLOOKUP('Master List'!AV158, 'CWM &amp; Location'!B:D, 2, FALSE), CONCATENATE(VLOOKUP('Master List'!AV158, 'CWM &amp; Location'!B:D, 2, FALSE), " / ", VLOOKUP('Master List'!AW158, 'CWM &amp; Location'!B:D, 2, FALSE)))</f>
        <v>Cardioleg</v>
      </c>
      <c r="AJ158" s="3" t="str">
        <f>IF('Programmes (ENG)'!AJ158="Supervisor to be confirmed", 'CWM &amp; Location'!$C$216, 'Programmes (ENG)'!AJ158)</f>
        <v>Dr Nav Masani</v>
      </c>
      <c r="AK158" s="5" t="str">
        <f>IF('Programmes (ENG)'!AK158="","",VLOOKUP('Programmes (ENG)'!AK158,'CWM &amp; Location'!B:D,2,FALSE))</f>
        <v/>
      </c>
      <c r="AL158" s="5" t="str">
        <f>IF('Programmes (ENG)'!AL158="", "", VLOOKUP('Programmes (ENG)'!AL158, 'CWM &amp; Location'!B:D, 2, FALSE))</f>
        <v/>
      </c>
      <c r="AM158" s="5" t="str">
        <f>IF('Programmes (ENG)'!AM158="","",VLOOKUP('Programmes (ENG)'!AM158,'CWM &amp; Location'!B:D,2,FALSE))</f>
        <v/>
      </c>
      <c r="AN158" s="5" t="str">
        <f>IF('Programmes (ENG)'!AN158="Supervisor to be confirmed", 'CWM &amp; Location'!$C$216, 'Programmes (ENG)'!AN158)</f>
        <v/>
      </c>
    </row>
    <row r="159" spans="1:40" ht="33.75" customHeight="1" x14ac:dyDescent="0.25">
      <c r="A159" s="3" t="str">
        <f>'Master List'!A159</f>
        <v>FP</v>
      </c>
      <c r="B159" s="3" t="str">
        <f>'Master List'!D159</f>
        <v>FP/7A4/053b</v>
      </c>
      <c r="C159" s="3" t="str">
        <f>'Master List'!E159</f>
        <v>WAL/FP/053b</v>
      </c>
      <c r="D159" s="4">
        <f>'Programmes (ENG)'!D159</f>
        <v>1</v>
      </c>
      <c r="E159" s="9" t="str">
        <f>CONCATENATE("S1: ",J159,", ",N159,", ",R159,IF(V159="","",", "),IF(V159="","",V159),IF(V159="",""," ("),IF(V159="","",'Master List'!B159),IF(V159="","",")")," | S2: ",AA159,", ",AE159,", ",AI159,IF(AM159="","",", "),IF(AM159="","",AM159),IF(AM159="",""," ("),IF(AM159="","",'Master List'!C159),IF(AM159="","",")"))</f>
        <v>S1: Trawma Llawdriniaeth Orthopedig, Meddygaeth Gyffredinol (Mewnol) / Meddygaeth Anadlol, Llawdriniaeth Gyffredinol / Llawdriniaeth Fasgwlaidd | S2: Cardioleg, Dermatoleg, Llawdriniaeth Gyffredinol / Llawdriniaeth y Colon a'r Rhefr</v>
      </c>
      <c r="F159" s="5" t="str">
        <f>VLOOKUP('Programmes (ENG)'!F159, 'CWM &amp; Location'!B:D, 2, FALSE)</f>
        <v>Bwrdd Iechyd Prifysgol Caerdydd a'r Fro</v>
      </c>
      <c r="G159" s="5" t="str">
        <f>IF('Programmes (ENG)'!G159="Supervisor to be confirmed", "Goruchwyliwr I'w Gadarnhau", 'Programmes (ENG)'!G159)</f>
        <v>Mr Parnell Keeling</v>
      </c>
      <c r="H159" s="3" t="str">
        <f>VLOOKUP('Programmes (ENG)'!H159, 'CWM &amp; Location'!B:D, 2, FALSE)</f>
        <v>Ysbyty Athrofaol Cymru</v>
      </c>
      <c r="I159" s="3" t="str">
        <f>VLOOKUP('Programmes (ENG)'!I159, 'CWM &amp; Location'!B:D, 2, FALSE)</f>
        <v>Caerdydd</v>
      </c>
      <c r="J159" s="3" t="str">
        <f>IF('Master List'!K159="", VLOOKUP('Master List'!J159, 'CWM &amp; Location'!B:D, 2, FALSE), CONCATENATE(VLOOKUP('Master List'!J159, 'CWM &amp; Location'!B:D, 2, FALSE), " / ", VLOOKUP('Master List'!K159, 'CWM &amp; Location'!B:D, 2, FALSE)))</f>
        <v>Trawma Llawdriniaeth Orthopedig</v>
      </c>
      <c r="K159" s="3" t="str">
        <f>IF('Programmes (ENG)'!K159="Supervisor to be confirmed", "Goruchwyliwr I'w Gadarnhau", 'Programmes (ENG)'!K159)</f>
        <v>Mr Parnell Keeling</v>
      </c>
      <c r="L159" s="3" t="str">
        <f>VLOOKUP('Programmes (ENG)'!L159, 'CWM &amp; Location'!B:D, 2, FALSE)</f>
        <v>Ysbyty Athrofaol Llandochau</v>
      </c>
      <c r="M159" s="3" t="str">
        <f>VLOOKUP('Programmes (ENG)'!M159, 'CWM &amp; Location'!B:D, 2, FALSE)</f>
        <v>Penarth</v>
      </c>
      <c r="N159" s="3" t="str">
        <f>IF('Master List'!Q159="", VLOOKUP('Master List'!P159, 'CWM &amp; Location'!B:D, 2, FALSE), CONCATENATE(VLOOKUP('Master List'!P159, 'CWM &amp; Location'!B:D, 2, FALSE), " / ", VLOOKUP('Master List'!Q159, 'CWM &amp; Location'!B:D, 2, FALSE)))</f>
        <v>Meddygaeth Gyffredinol (Mewnol) / Meddygaeth Anadlol</v>
      </c>
      <c r="O159" s="3" t="str">
        <f>IF('Programmes (ENG)'!O159="Supervisor to be confirmed", "Goruchwyliwr I'w Gadarnhau", 'Programmes (ENG)'!O159)</f>
        <v xml:space="preserve">Dr Ramsey Sabit </v>
      </c>
      <c r="P159" s="3" t="str">
        <f>VLOOKUP('Programmes (ENG)'!P159, 'CWM &amp; Location'!B:D, 2, FALSE)</f>
        <v>Ysbyty Athrofaol Cymru</v>
      </c>
      <c r="Q159" s="3" t="str">
        <f>VLOOKUP('Programmes (ENG)'!Q159, 'CWM &amp; Location'!B:D, 2, FALSE)</f>
        <v>Caerdydd</v>
      </c>
      <c r="R159" s="3" t="str">
        <f>IF('Master List'!W159="", VLOOKUP('Master List'!V159, 'CWM &amp; Location'!B:D, 2, FALSE), CONCATENATE(VLOOKUP('Master List'!V159, 'CWM &amp; Location'!B:D, 2, FALSE), " / ", VLOOKUP('Master List'!W159, 'CWM &amp; Location'!B:D, 2, FALSE)))</f>
        <v>Llawdriniaeth Gyffredinol / Llawdriniaeth Fasgwlaidd</v>
      </c>
      <c r="S159" s="3" t="str">
        <f>IF('Programmes (ENG)'!S159="Supervisor to be confirmed", "Goruchwyliwr I'w Gadarnhau", 'Programmes (ENG)'!S159)</f>
        <v>Mr Ian Williams</v>
      </c>
      <c r="T159" s="5" t="str">
        <f>IF('Master List'!AA159="", "", VLOOKUP('Programmes (ENG)'!T159, 'CWM &amp; Location'!B:D, 2, FALSE))</f>
        <v/>
      </c>
      <c r="U159" s="5" t="str">
        <f>IF(T159="", "", VLOOKUP('Programmes (ENG)'!U159, 'CWM &amp; Location'!B:D, 2, FALSE))</f>
        <v/>
      </c>
      <c r="V159" s="5" t="str">
        <f>IF('Programmes (ENG)'!V159="", "", VLOOKUP('Programmes (ENG)'!V159, 'CWM &amp; Location'!B:D, 2, FALSE))</f>
        <v/>
      </c>
      <c r="W159" s="5" t="str">
        <f>IF('Programmes (ENG)'!W159="", "", IF('Programmes (ENG)'!W159="Supervisor to be confirmed", 'CWM &amp; Location'!$C$216, 'Programmes (ENG)'!W159))</f>
        <v/>
      </c>
      <c r="X159" s="5" t="str">
        <f>IF('Programmes (ENG)'!X159="Supervisor to be confirmed", "Goruchwyliwr I'w Gadarnhau", 'Programmes (ENG)'!X159)</f>
        <v>Dr Nav Masani</v>
      </c>
      <c r="Y159" s="3" t="str">
        <f>VLOOKUP('Programmes (ENG)'!Y159, 'CWM &amp; Location'!B:D, 2, FALSE)</f>
        <v>Ysbyty Athrofaol Cymru</v>
      </c>
      <c r="Z159" s="3" t="str">
        <f>VLOOKUP('Programmes (ENG)'!Z159, 'CWM &amp; Location'!B:D, 2, FALSE)</f>
        <v>Caerdydd</v>
      </c>
      <c r="AA159" s="3" t="str">
        <f>IF('Master List'!AK159="", VLOOKUP('Master List'!AJ159, 'CWM &amp; Location'!B:D, 2, FALSE), CONCATENATE(VLOOKUP('Master List'!AJ159, 'CWM &amp; Location'!B:D, 2, FALSE), " / ", VLOOKUP('Master List'!AK159, 'CWM &amp; Location'!B:D, 2, FALSE)))</f>
        <v>Cardioleg</v>
      </c>
      <c r="AB159" s="3" t="str">
        <f>IF('Programmes (ENG)'!AB159="Supervisor to be confirmed", 'CWM &amp; Location'!$C$216, 'Programmes (ENG)'!AB159)</f>
        <v>Dr Nav Masani</v>
      </c>
      <c r="AC159" s="3" t="str">
        <f>VLOOKUP('Programmes (ENG)'!AC159, 'CWM &amp; Location'!B:D, 2, FALSE)</f>
        <v>Ysbyty Athrofaol Cymru</v>
      </c>
      <c r="AD159" s="5" t="str">
        <f>VLOOKUP('Programmes (ENG)'!AD159, 'CWM &amp; Location'!B:D, 2, FALSE)</f>
        <v>Caerdydd</v>
      </c>
      <c r="AE159" s="3" t="str">
        <f>IF('Master List'!AQ159="", VLOOKUP('Master List'!AP159, 'CWM &amp; Location'!B:D, 2, FALSE), CONCATENATE(VLOOKUP('Master List'!AP159, 'CWM &amp; Location'!B:D, 2, FALSE), " / ", VLOOKUP('Master List'!AQ159, 'CWM &amp; Location'!B:D, 2, FALSE)))</f>
        <v>Dermatoleg</v>
      </c>
      <c r="AF159" s="3" t="str">
        <f>IF('Programmes (ENG)'!AF159="Supervisor to be confirmed", 'CWM &amp; Location'!$C$216, 'Programmes (ENG)'!AF159)</f>
        <v>Dr Ruwani Katugampola</v>
      </c>
      <c r="AG159" s="3" t="str">
        <f>VLOOKUP('Programmes (ENG)'!AG159, 'CWM &amp; Location'!B:D, 2, FALSE)</f>
        <v>Ysbyty Athrofaol Cymru</v>
      </c>
      <c r="AH159" s="3" t="str">
        <f>VLOOKUP('Programmes (ENG)'!AH159, 'CWM &amp; Location'!B:D, 2, FALSE)</f>
        <v>Caerdydd</v>
      </c>
      <c r="AI159" s="3" t="str">
        <f>IF('Master List'!AW159="", VLOOKUP('Master List'!AV159, 'CWM &amp; Location'!B:D, 2, FALSE), CONCATENATE(VLOOKUP('Master List'!AV159, 'CWM &amp; Location'!B:D, 2, FALSE), " / ", VLOOKUP('Master List'!AW159, 'CWM &amp; Location'!B:D, 2, FALSE)))</f>
        <v>Llawdriniaeth Gyffredinol / Llawdriniaeth y Colon a'r Rhefr</v>
      </c>
      <c r="AJ159" s="3" t="str">
        <f>IF('Programmes (ENG)'!AJ159="Supervisor to be confirmed", 'CWM &amp; Location'!$C$216, 'Programmes (ENG)'!AJ159)</f>
        <v>Mr James Horwood</v>
      </c>
      <c r="AK159" s="5" t="str">
        <f>IF('Programmes (ENG)'!AK159="","",VLOOKUP('Programmes (ENG)'!AK159,'CWM &amp; Location'!B:D,2,FALSE))</f>
        <v/>
      </c>
      <c r="AL159" s="5" t="str">
        <f>IF('Programmes (ENG)'!AL159="", "", VLOOKUP('Programmes (ENG)'!AL159, 'CWM &amp; Location'!B:D, 2, FALSE))</f>
        <v/>
      </c>
      <c r="AM159" s="5" t="str">
        <f>IF('Programmes (ENG)'!AM159="","",VLOOKUP('Programmes (ENG)'!AM159,'CWM &amp; Location'!B:D,2,FALSE))</f>
        <v/>
      </c>
      <c r="AN159" s="5" t="str">
        <f>IF('Programmes (ENG)'!AN159="Supervisor to be confirmed", 'CWM &amp; Location'!$C$216, 'Programmes (ENG)'!AN159)</f>
        <v/>
      </c>
    </row>
    <row r="160" spans="1:40" ht="33.75" customHeight="1" x14ac:dyDescent="0.25">
      <c r="A160" s="3" t="str">
        <f>'Master List'!A160</f>
        <v>FP</v>
      </c>
      <c r="B160" s="3" t="str">
        <f>'Master List'!D160</f>
        <v>FP/7A4/053c</v>
      </c>
      <c r="C160" s="3" t="str">
        <f>'Master List'!E160</f>
        <v>WAL/FP/053c</v>
      </c>
      <c r="D160" s="4">
        <f>'Programmes (ENG)'!D160</f>
        <v>1</v>
      </c>
      <c r="E160" s="9" t="str">
        <f>CONCATENATE("S1: ",J160,", ",N160,", ",R160,IF(V160="","",", "),IF(V160="","",V160),IF(V160="",""," ("),IF(V160="","",'Master List'!B160),IF(V160="","",")")," | S2: ",AA160,", ",AE160,", ",AI160,IF(AM160="","",", "),IF(AM160="","",AM160),IF(AM160="",""," ("),IF(AM160="","",'Master List'!C160),IF(AM160="","",")"))</f>
        <v>S1: Llawdriniaeth Gyffredinol / Llawdriniaeth Fasgwlaidd, Trawma Llawdriniaeth Orthopedig, Meddygaeth Gyffredinol (Mewnol) / Meddygaeth Anadlol | S2: Llawdriniaeth Gyffredinol / Llawdriniaeth y Colon a'r Rhefr, Cardioleg, Dermatoleg</v>
      </c>
      <c r="F160" s="5" t="str">
        <f>VLOOKUP('Programmes (ENG)'!F160, 'CWM &amp; Location'!B:D, 2, FALSE)</f>
        <v>Bwrdd Iechyd Prifysgol Caerdydd a'r Fro</v>
      </c>
      <c r="G160" s="5" t="str">
        <f>IF('Programmes (ENG)'!G160="Supervisor to be confirmed", "Goruchwyliwr I'w Gadarnhau", 'Programmes (ENG)'!G160)</f>
        <v>Mr Ian Williams</v>
      </c>
      <c r="H160" s="3" t="str">
        <f>VLOOKUP('Programmes (ENG)'!H160, 'CWM &amp; Location'!B:D, 2, FALSE)</f>
        <v>Ysbyty Athrofaol Cymru</v>
      </c>
      <c r="I160" s="3" t="str">
        <f>VLOOKUP('Programmes (ENG)'!I160, 'CWM &amp; Location'!B:D, 2, FALSE)</f>
        <v>Caerdydd</v>
      </c>
      <c r="J160" s="3" t="str">
        <f>IF('Master List'!K160="", VLOOKUP('Master List'!J160, 'CWM &amp; Location'!B:D, 2, FALSE), CONCATENATE(VLOOKUP('Master List'!J160, 'CWM &amp; Location'!B:D, 2, FALSE), " / ", VLOOKUP('Master List'!K160, 'CWM &amp; Location'!B:D, 2, FALSE)))</f>
        <v>Llawdriniaeth Gyffredinol / Llawdriniaeth Fasgwlaidd</v>
      </c>
      <c r="K160" s="3" t="str">
        <f>IF('Programmes (ENG)'!K160="Supervisor to be confirmed", "Goruchwyliwr I'w Gadarnhau", 'Programmes (ENG)'!K160)</f>
        <v>Mr Ian Williams</v>
      </c>
      <c r="L160" s="3" t="str">
        <f>VLOOKUP('Programmes (ENG)'!L160, 'CWM &amp; Location'!B:D, 2, FALSE)</f>
        <v>Ysbyty Athrofaol Cymru</v>
      </c>
      <c r="M160" s="3" t="str">
        <f>VLOOKUP('Programmes (ENG)'!M160, 'CWM &amp; Location'!B:D, 2, FALSE)</f>
        <v>Caerdydd</v>
      </c>
      <c r="N160" s="3" t="str">
        <f>IF('Master List'!Q160="", VLOOKUP('Master List'!P160, 'CWM &amp; Location'!B:D, 2, FALSE), CONCATENATE(VLOOKUP('Master List'!P160, 'CWM &amp; Location'!B:D, 2, FALSE), " / ", VLOOKUP('Master List'!Q160, 'CWM &amp; Location'!B:D, 2, FALSE)))</f>
        <v>Trawma Llawdriniaeth Orthopedig</v>
      </c>
      <c r="O160" s="3" t="str">
        <f>IF('Programmes (ENG)'!O160="Supervisor to be confirmed", "Goruchwyliwr I'w Gadarnhau", 'Programmes (ENG)'!O160)</f>
        <v>Mr Parnell Keeling</v>
      </c>
      <c r="P160" s="3" t="str">
        <f>VLOOKUP('Programmes (ENG)'!P160, 'CWM &amp; Location'!B:D, 2, FALSE)</f>
        <v>Ysbyty Athrofaol Llandochau</v>
      </c>
      <c r="Q160" s="3" t="str">
        <f>VLOOKUP('Programmes (ENG)'!Q160, 'CWM &amp; Location'!B:D, 2, FALSE)</f>
        <v>Penarth</v>
      </c>
      <c r="R160" s="3" t="str">
        <f>IF('Master List'!W160="", VLOOKUP('Master List'!V160, 'CWM &amp; Location'!B:D, 2, FALSE), CONCATENATE(VLOOKUP('Master List'!V160, 'CWM &amp; Location'!B:D, 2, FALSE), " / ", VLOOKUP('Master List'!W160, 'CWM &amp; Location'!B:D, 2, FALSE)))</f>
        <v>Meddygaeth Gyffredinol (Mewnol) / Meddygaeth Anadlol</v>
      </c>
      <c r="S160" s="3" t="str">
        <f>IF('Programmes (ENG)'!S160="Supervisor to be confirmed", "Goruchwyliwr I'w Gadarnhau", 'Programmes (ENG)'!S160)</f>
        <v xml:space="preserve">Dr Ramsey Sabit </v>
      </c>
      <c r="T160" s="5" t="str">
        <f>IF('Master List'!AA160="", "", VLOOKUP('Programmes (ENG)'!T160, 'CWM &amp; Location'!B:D, 2, FALSE))</f>
        <v/>
      </c>
      <c r="U160" s="5" t="str">
        <f>IF(T160="", "", VLOOKUP('Programmes (ENG)'!U160, 'CWM &amp; Location'!B:D, 2, FALSE))</f>
        <v/>
      </c>
      <c r="V160" s="5" t="str">
        <f>IF('Programmes (ENG)'!V160="", "", VLOOKUP('Programmes (ENG)'!V160, 'CWM &amp; Location'!B:D, 2, FALSE))</f>
        <v/>
      </c>
      <c r="W160" s="5" t="str">
        <f>IF('Programmes (ENG)'!W160="", "", IF('Programmes (ENG)'!W160="Supervisor to be confirmed", 'CWM &amp; Location'!$C$216, 'Programmes (ENG)'!W160))</f>
        <v/>
      </c>
      <c r="X160" s="5" t="str">
        <f>IF('Programmes (ENG)'!X160="Supervisor to be confirmed", "Goruchwyliwr I'w Gadarnhau", 'Programmes (ENG)'!X160)</f>
        <v>Mr James Horwood</v>
      </c>
      <c r="Y160" s="3" t="str">
        <f>VLOOKUP('Programmes (ENG)'!Y160, 'CWM &amp; Location'!B:D, 2, FALSE)</f>
        <v>Ysbyty Athrofaol Cymru</v>
      </c>
      <c r="Z160" s="3" t="str">
        <f>VLOOKUP('Programmes (ENG)'!Z160, 'CWM &amp; Location'!B:D, 2, FALSE)</f>
        <v>Caerdydd</v>
      </c>
      <c r="AA160" s="3" t="str">
        <f>IF('Master List'!AK160="", VLOOKUP('Master List'!AJ160, 'CWM &amp; Location'!B:D, 2, FALSE), CONCATENATE(VLOOKUP('Master List'!AJ160, 'CWM &amp; Location'!B:D, 2, FALSE), " / ", VLOOKUP('Master List'!AK160, 'CWM &amp; Location'!B:D, 2, FALSE)))</f>
        <v>Llawdriniaeth Gyffredinol / Llawdriniaeth y Colon a'r Rhefr</v>
      </c>
      <c r="AB160" s="3" t="str">
        <f>IF('Programmes (ENG)'!AB160="Supervisor to be confirmed", 'CWM &amp; Location'!$C$216, 'Programmes (ENG)'!AB160)</f>
        <v>Mr James Horwood</v>
      </c>
      <c r="AC160" s="3" t="str">
        <f>VLOOKUP('Programmes (ENG)'!AC160, 'CWM &amp; Location'!B:D, 2, FALSE)</f>
        <v>Ysbyty Athrofaol Cymru</v>
      </c>
      <c r="AD160" s="5" t="str">
        <f>VLOOKUP('Programmes (ENG)'!AD160, 'CWM &amp; Location'!B:D, 2, FALSE)</f>
        <v>Caerdydd</v>
      </c>
      <c r="AE160" s="3" t="str">
        <f>IF('Master List'!AQ160="", VLOOKUP('Master List'!AP160, 'CWM &amp; Location'!B:D, 2, FALSE), CONCATENATE(VLOOKUP('Master List'!AP160, 'CWM &amp; Location'!B:D, 2, FALSE), " / ", VLOOKUP('Master List'!AQ160, 'CWM &amp; Location'!B:D, 2, FALSE)))</f>
        <v>Cardioleg</v>
      </c>
      <c r="AF160" s="3" t="str">
        <f>IF('Programmes (ENG)'!AF160="Supervisor to be confirmed", 'CWM &amp; Location'!$C$216, 'Programmes (ENG)'!AF160)</f>
        <v>Dr Nav Masani</v>
      </c>
      <c r="AG160" s="3" t="str">
        <f>VLOOKUP('Programmes (ENG)'!AG160, 'CWM &amp; Location'!B:D, 2, FALSE)</f>
        <v>Ysbyty Athrofaol Cymru</v>
      </c>
      <c r="AH160" s="3" t="str">
        <f>VLOOKUP('Programmes (ENG)'!AH160, 'CWM &amp; Location'!B:D, 2, FALSE)</f>
        <v>Caerdydd</v>
      </c>
      <c r="AI160" s="3" t="str">
        <f>IF('Master List'!AW160="", VLOOKUP('Master List'!AV160, 'CWM &amp; Location'!B:D, 2, FALSE), CONCATENATE(VLOOKUP('Master List'!AV160, 'CWM &amp; Location'!B:D, 2, FALSE), " / ", VLOOKUP('Master List'!AW160, 'CWM &amp; Location'!B:D, 2, FALSE)))</f>
        <v>Dermatoleg</v>
      </c>
      <c r="AJ160" s="3" t="str">
        <f>IF('Programmes (ENG)'!AJ160="Supervisor to be confirmed", 'CWM &amp; Location'!$C$216, 'Programmes (ENG)'!AJ160)</f>
        <v>Dr Ruwani Katugampola</v>
      </c>
      <c r="AK160" s="5" t="str">
        <f>IF('Programmes (ENG)'!AK160="","",VLOOKUP('Programmes (ENG)'!AK160,'CWM &amp; Location'!B:D,2,FALSE))</f>
        <v/>
      </c>
      <c r="AL160" s="5" t="str">
        <f>IF('Programmes (ENG)'!AL160="", "", VLOOKUP('Programmes (ENG)'!AL160, 'CWM &amp; Location'!B:D, 2, FALSE))</f>
        <v/>
      </c>
      <c r="AM160" s="5" t="str">
        <f>IF('Programmes (ENG)'!AM160="","",VLOOKUP('Programmes (ENG)'!AM160,'CWM &amp; Location'!B:D,2,FALSE))</f>
        <v/>
      </c>
      <c r="AN160" s="5" t="str">
        <f>IF('Programmes (ENG)'!AN160="Supervisor to be confirmed", 'CWM &amp; Location'!$C$216, 'Programmes (ENG)'!AN160)</f>
        <v/>
      </c>
    </row>
    <row r="161" spans="1:40" ht="33.75" customHeight="1" x14ac:dyDescent="0.25">
      <c r="A161" s="3" t="str">
        <f>'Master List'!A161</f>
        <v>FP</v>
      </c>
      <c r="B161" s="3" t="str">
        <f>'Master List'!D161</f>
        <v>FP/7A4/054a</v>
      </c>
      <c r="C161" s="3" t="str">
        <f>'Master List'!E161</f>
        <v>WAL/FP/054a</v>
      </c>
      <c r="D161" s="4">
        <f>'Programmes (ENG)'!D161</f>
        <v>1</v>
      </c>
      <c r="E161" s="9" t="str">
        <f>CONCATENATE("S1: ",J161,", ",N161,", ",R161,IF(V161="","",", "),IF(V161="","",V161),IF(V161="",""," ("),IF(V161="","",'Master List'!B161),IF(V161="","",")")," | S2: ",AA161,", ",AE161,", ",AI161,IF(AM161="","",", "),IF(AM161="","",AM161),IF(AM161="",""," ("),IF(AM161="","",'Master List'!C161),IF(AM161="","",")"))</f>
        <v>S1: Meddygaeth Gyffredinol (Mewnol) / Meddygaeth Anadlol, Llawdriniaeth Gyffredinol / Llawdriniaeth y Colon a'r Rhefr, Wroleg | S2: Meddygaeth Gyffredinol (Mewnol) / Gastroenteroleg, Practis Cyffredinol, Trawma Llawdriniaeth Orthopedig / Uned Polytrawma</v>
      </c>
      <c r="F161" s="5" t="str">
        <f>VLOOKUP('Programmes (ENG)'!F161, 'CWM &amp; Location'!B:D, 2, FALSE)</f>
        <v>Bwrdd Iechyd Prifysgol Caerdydd a'r Fro</v>
      </c>
      <c r="G161" s="5" t="str">
        <f>IF('Programmes (ENG)'!G161="Supervisor to be confirmed", "Goruchwyliwr I'w Gadarnhau", 'Programmes (ENG)'!G161)</f>
        <v xml:space="preserve">Dr Simon Barry </v>
      </c>
      <c r="H161" s="3" t="str">
        <f>VLOOKUP('Programmes (ENG)'!H161, 'CWM &amp; Location'!B:D, 2, FALSE)</f>
        <v>Ysbyty Athrofaol Cymru (Ysbyty Athrofaol Llandochau ar alwad)</v>
      </c>
      <c r="I161" s="3" t="str">
        <f>VLOOKUP('Programmes (ENG)'!I161, 'CWM &amp; Location'!B:D, 2, FALSE)</f>
        <v>Caerdydd (Penarth)</v>
      </c>
      <c r="J161" s="3" t="str">
        <f>IF('Master List'!K161="", VLOOKUP('Master List'!J161, 'CWM &amp; Location'!B:D, 2, FALSE), CONCATENATE(VLOOKUP('Master List'!J161, 'CWM &amp; Location'!B:D, 2, FALSE), " / ", VLOOKUP('Master List'!K161, 'CWM &amp; Location'!B:D, 2, FALSE)))</f>
        <v>Meddygaeth Gyffredinol (Mewnol) / Meddygaeth Anadlol</v>
      </c>
      <c r="K161" s="3" t="str">
        <f>IF('Programmes (ENG)'!K161="Supervisor to be confirmed", "Goruchwyliwr I'w Gadarnhau", 'Programmes (ENG)'!K161)</f>
        <v xml:space="preserve">Dr Simon Barry </v>
      </c>
      <c r="L161" s="3" t="str">
        <f>VLOOKUP('Programmes (ENG)'!L161, 'CWM &amp; Location'!B:D, 2, FALSE)</f>
        <v>Ysbyty Athrofaol Cymru</v>
      </c>
      <c r="M161" s="3" t="str">
        <f>VLOOKUP('Programmes (ENG)'!M161, 'CWM &amp; Location'!B:D, 2, FALSE)</f>
        <v>Caerdydd</v>
      </c>
      <c r="N161" s="3" t="str">
        <f>IF('Master List'!Q161="", VLOOKUP('Master List'!P161, 'CWM &amp; Location'!B:D, 2, FALSE), CONCATENATE(VLOOKUP('Master List'!P161, 'CWM &amp; Location'!B:D, 2, FALSE), " / ", VLOOKUP('Master List'!Q161, 'CWM &amp; Location'!B:D, 2, FALSE)))</f>
        <v>Llawdriniaeth Gyffredinol / Llawdriniaeth y Colon a'r Rhefr</v>
      </c>
      <c r="O161" s="3" t="str">
        <f>IF('Programmes (ENG)'!O161="Supervisor to be confirmed", "Goruchwyliwr I'w Gadarnhau", 'Programmes (ENG)'!O161)</f>
        <v xml:space="preserve">Prof Jared Torkington </v>
      </c>
      <c r="P161" s="3" t="str">
        <f>VLOOKUP('Programmes (ENG)'!P161, 'CWM &amp; Location'!B:D, 2, FALSE)</f>
        <v>Ysbyty Athrofaol Cymru</v>
      </c>
      <c r="Q161" s="3" t="str">
        <f>VLOOKUP('Programmes (ENG)'!Q161, 'CWM &amp; Location'!B:D, 2, FALSE)</f>
        <v>Caerdydd</v>
      </c>
      <c r="R161" s="3" t="str">
        <f>IF('Master List'!W161="", VLOOKUP('Master List'!V161, 'CWM &amp; Location'!B:D, 2, FALSE), CONCATENATE(VLOOKUP('Master List'!V161, 'CWM &amp; Location'!B:D, 2, FALSE), " / ", VLOOKUP('Master List'!W161, 'CWM &amp; Location'!B:D, 2, FALSE)))</f>
        <v>Wroleg</v>
      </c>
      <c r="S161" s="3" t="str">
        <f>IF('Programmes (ENG)'!S161="Supervisor to be confirmed", "Goruchwyliwr I'w Gadarnhau", 'Programmes (ENG)'!S161)</f>
        <v>Mr Jonathan Featherstone</v>
      </c>
      <c r="T161" s="5" t="str">
        <f>IF('Master List'!AA161="", "", VLOOKUP('Programmes (ENG)'!T161, 'CWM &amp; Location'!B:D, 2, FALSE))</f>
        <v/>
      </c>
      <c r="U161" s="5" t="str">
        <f>IF(T161="", "", VLOOKUP('Programmes (ENG)'!U161, 'CWM &amp; Location'!B:D, 2, FALSE))</f>
        <v/>
      </c>
      <c r="V161" s="5" t="str">
        <f>IF('Programmes (ENG)'!V161="", "", VLOOKUP('Programmes (ENG)'!V161, 'CWM &amp; Location'!B:D, 2, FALSE))</f>
        <v/>
      </c>
      <c r="W161" s="5" t="str">
        <f>IF('Programmes (ENG)'!W161="", "", IF('Programmes (ENG)'!W161="Supervisor to be confirmed", 'CWM &amp; Location'!$C$216, 'Programmes (ENG)'!W161))</f>
        <v/>
      </c>
      <c r="X161" s="5" t="str">
        <f>IF('Programmes (ENG)'!X161="Supervisor to be confirmed", "Goruchwyliwr I'w Gadarnhau", 'Programmes (ENG)'!X161)</f>
        <v>Dr Tom Pembroke</v>
      </c>
      <c r="Y161" s="3" t="str">
        <f>VLOOKUP('Programmes (ENG)'!Y161, 'CWM &amp; Location'!B:D, 2, FALSE)</f>
        <v>Ysbyty Athrofaol Cymru</v>
      </c>
      <c r="Z161" s="3" t="str">
        <f>VLOOKUP('Programmes (ENG)'!Z161, 'CWM &amp; Location'!B:D, 2, FALSE)</f>
        <v>Caerdydd</v>
      </c>
      <c r="AA161" s="3" t="str">
        <f>IF('Master List'!AK161="", VLOOKUP('Master List'!AJ161, 'CWM &amp; Location'!B:D, 2, FALSE), CONCATENATE(VLOOKUP('Master List'!AJ161, 'CWM &amp; Location'!B:D, 2, FALSE), " / ", VLOOKUP('Master List'!AK161, 'CWM &amp; Location'!B:D, 2, FALSE)))</f>
        <v>Meddygaeth Gyffredinol (Mewnol) / Gastroenteroleg</v>
      </c>
      <c r="AB161" s="3" t="str">
        <f>IF('Programmes (ENG)'!AB161="Supervisor to be confirmed", 'CWM &amp; Location'!$C$216, 'Programmes (ENG)'!AB161)</f>
        <v>Dr Tom Pembroke</v>
      </c>
      <c r="AC161" s="3" t="str">
        <f>VLOOKUP('Programmes (ENG)'!AC161, 'CWM &amp; Location'!B:D, 2, FALSE)</f>
        <v>Llanedeyrn Health Centre</v>
      </c>
      <c r="AD161" s="5" t="str">
        <f>VLOOKUP('Programmes (ENG)'!AD161, 'CWM &amp; Location'!B:D, 2, FALSE)</f>
        <v>Caerdydd</v>
      </c>
      <c r="AE161" s="3" t="str">
        <f>IF('Master List'!AQ161="", VLOOKUP('Master List'!AP161, 'CWM &amp; Location'!B:D, 2, FALSE), CONCATENATE(VLOOKUP('Master List'!AP161, 'CWM &amp; Location'!B:D, 2, FALSE), " / ", VLOOKUP('Master List'!AQ161, 'CWM &amp; Location'!B:D, 2, FALSE)))</f>
        <v>Practis Cyffredinol</v>
      </c>
      <c r="AF161" s="3" t="str">
        <f>IF('Programmes (ENG)'!AF161="Supervisor to be confirmed", 'CWM &amp; Location'!$C$216, 'Programmes (ENG)'!AF161)</f>
        <v>Dr George Brand</v>
      </c>
      <c r="AG161" s="3" t="str">
        <f>VLOOKUP('Programmes (ENG)'!AG161, 'CWM &amp; Location'!B:D, 2, FALSE)</f>
        <v>Ysbyty Athrofaol Cymru</v>
      </c>
      <c r="AH161" s="3" t="str">
        <f>VLOOKUP('Programmes (ENG)'!AH161, 'CWM &amp; Location'!B:D, 2, FALSE)</f>
        <v>Caerdydd</v>
      </c>
      <c r="AI161" s="3" t="str">
        <f>IF('Master List'!AW161="", VLOOKUP('Master List'!AV161, 'CWM &amp; Location'!B:D, 2, FALSE), CONCATENATE(VLOOKUP('Master List'!AV161, 'CWM &amp; Location'!B:D, 2, FALSE), " / ", VLOOKUP('Master List'!AW161, 'CWM &amp; Location'!B:D, 2, FALSE)))</f>
        <v>Trawma Llawdriniaeth Orthopedig / Uned Polytrawma</v>
      </c>
      <c r="AJ161" s="3" t="str">
        <f>IF('Programmes (ENG)'!AJ161="Supervisor to be confirmed", 'CWM &amp; Location'!$C$216, 'Programmes (ENG)'!AJ161)</f>
        <v>Dr Jenny Thomas</v>
      </c>
      <c r="AK161" s="5" t="str">
        <f>IF('Programmes (ENG)'!AK161="","",VLOOKUP('Programmes (ENG)'!AK161,'CWM &amp; Location'!B:D,2,FALSE))</f>
        <v/>
      </c>
      <c r="AL161" s="5" t="str">
        <f>IF('Programmes (ENG)'!AL161="", "", VLOOKUP('Programmes (ENG)'!AL161, 'CWM &amp; Location'!B:D, 2, FALSE))</f>
        <v/>
      </c>
      <c r="AM161" s="5" t="str">
        <f>IF('Programmes (ENG)'!AM161="","",VLOOKUP('Programmes (ENG)'!AM161,'CWM &amp; Location'!B:D,2,FALSE))</f>
        <v/>
      </c>
      <c r="AN161" s="5" t="str">
        <f>IF('Programmes (ENG)'!AN161="Supervisor to be confirmed", 'CWM &amp; Location'!$C$216, 'Programmes (ENG)'!AN161)</f>
        <v/>
      </c>
    </row>
    <row r="162" spans="1:40" ht="33.75" customHeight="1" x14ac:dyDescent="0.25">
      <c r="A162" s="3" t="str">
        <f>'Master List'!A162</f>
        <v>FP</v>
      </c>
      <c r="B162" s="3" t="str">
        <f>'Master List'!D162</f>
        <v>FP/7A4/054b</v>
      </c>
      <c r="C162" s="3" t="str">
        <f>'Master List'!E162</f>
        <v>WAL/FP/054b</v>
      </c>
      <c r="D162" s="4">
        <f>'Programmes (ENG)'!D162</f>
        <v>1</v>
      </c>
      <c r="E162" s="9" t="str">
        <f>CONCATENATE("S1: ",J162,", ",N162,", ",R162,IF(V162="","",", "),IF(V162="","",V162),IF(V162="",""," ("),IF(V162="","",'Master List'!B162),IF(V162="","",")")," | S2: ",AA162,", ",AE162,", ",AI162,IF(AM162="","",", "),IF(AM162="","",AM162),IF(AM162="",""," ("),IF(AM162="","",'Master List'!C162),IF(AM162="","",")"))</f>
        <v>S1: Wroleg, Meddygaeth Gyffredinol (Mewnol) / Meddygaeth Anadlol, Llawdriniaeth Gyffredinol / Llawdriniaeth y Colon a'r Rhefr | S2: Trawma Llawdriniaeth Orthopedig / Uned Polytrawma, Meddygaeth Gyffredinol (Mewnol) / Gastroenteroleg, Practis Cyffredinol</v>
      </c>
      <c r="F162" s="5" t="str">
        <f>VLOOKUP('Programmes (ENG)'!F162, 'CWM &amp; Location'!B:D, 2, FALSE)</f>
        <v>Bwrdd Iechyd Prifysgol Caerdydd a'r Fro</v>
      </c>
      <c r="G162" s="5" t="str">
        <f>IF('Programmes (ENG)'!G162="Supervisor to be confirmed", "Goruchwyliwr I'w Gadarnhau", 'Programmes (ENG)'!G162)</f>
        <v>Mr Jonathan Featherstone</v>
      </c>
      <c r="H162" s="3" t="str">
        <f>VLOOKUP('Programmes (ENG)'!H162, 'CWM &amp; Location'!B:D, 2, FALSE)</f>
        <v>Ysbyty Athrofaol Cymru</v>
      </c>
      <c r="I162" s="3" t="str">
        <f>VLOOKUP('Programmes (ENG)'!I162, 'CWM &amp; Location'!B:D, 2, FALSE)</f>
        <v>Caerdydd</v>
      </c>
      <c r="J162" s="3" t="str">
        <f>IF('Master List'!K162="", VLOOKUP('Master List'!J162, 'CWM &amp; Location'!B:D, 2, FALSE), CONCATENATE(VLOOKUP('Master List'!J162, 'CWM &amp; Location'!B:D, 2, FALSE), " / ", VLOOKUP('Master List'!K162, 'CWM &amp; Location'!B:D, 2, FALSE)))</f>
        <v>Wroleg</v>
      </c>
      <c r="K162" s="3" t="str">
        <f>IF('Programmes (ENG)'!K162="Supervisor to be confirmed", "Goruchwyliwr I'w Gadarnhau", 'Programmes (ENG)'!K162)</f>
        <v>Mr Jonathan Featherstone</v>
      </c>
      <c r="L162" s="3" t="str">
        <f>VLOOKUP('Programmes (ENG)'!L162, 'CWM &amp; Location'!B:D, 2, FALSE)</f>
        <v>Ysbyty Athrofaol Cymru (Ysbyty Athrofaol Llandochau ar alwad)</v>
      </c>
      <c r="M162" s="3" t="str">
        <f>VLOOKUP('Programmes (ENG)'!M162, 'CWM &amp; Location'!B:D, 2, FALSE)</f>
        <v>Caerdydd (Penarth)</v>
      </c>
      <c r="N162" s="3" t="str">
        <f>IF('Master List'!Q162="", VLOOKUP('Master List'!P162, 'CWM &amp; Location'!B:D, 2, FALSE), CONCATENATE(VLOOKUP('Master List'!P162, 'CWM &amp; Location'!B:D, 2, FALSE), " / ", VLOOKUP('Master List'!Q162, 'CWM &amp; Location'!B:D, 2, FALSE)))</f>
        <v>Meddygaeth Gyffredinol (Mewnol) / Meddygaeth Anadlol</v>
      </c>
      <c r="O162" s="3" t="str">
        <f>IF('Programmes (ENG)'!O162="Supervisor to be confirmed", "Goruchwyliwr I'w Gadarnhau", 'Programmes (ENG)'!O162)</f>
        <v xml:space="preserve">Dr Simon Barry </v>
      </c>
      <c r="P162" s="3" t="str">
        <f>VLOOKUP('Programmes (ENG)'!P162, 'CWM &amp; Location'!B:D, 2, FALSE)</f>
        <v>Ysbyty Athrofaol Cymru</v>
      </c>
      <c r="Q162" s="3" t="str">
        <f>VLOOKUP('Programmes (ENG)'!Q162, 'CWM &amp; Location'!B:D, 2, FALSE)</f>
        <v>Caerdydd</v>
      </c>
      <c r="R162" s="3" t="str">
        <f>IF('Master List'!W162="", VLOOKUP('Master List'!V162, 'CWM &amp; Location'!B:D, 2, FALSE), CONCATENATE(VLOOKUP('Master List'!V162, 'CWM &amp; Location'!B:D, 2, FALSE), " / ", VLOOKUP('Master List'!W162, 'CWM &amp; Location'!B:D, 2, FALSE)))</f>
        <v>Llawdriniaeth Gyffredinol / Llawdriniaeth y Colon a'r Rhefr</v>
      </c>
      <c r="S162" s="3" t="str">
        <f>IF('Programmes (ENG)'!S162="Supervisor to be confirmed", "Goruchwyliwr I'w Gadarnhau", 'Programmes (ENG)'!S162)</f>
        <v xml:space="preserve">Prof Jared Torkington </v>
      </c>
      <c r="T162" s="5" t="str">
        <f>IF('Master List'!AA162="", "", VLOOKUP('Programmes (ENG)'!T162, 'CWM &amp; Location'!B:D, 2, FALSE))</f>
        <v/>
      </c>
      <c r="U162" s="5" t="str">
        <f>IF(T162="", "", VLOOKUP('Programmes (ENG)'!U162, 'CWM &amp; Location'!B:D, 2, FALSE))</f>
        <v/>
      </c>
      <c r="V162" s="5" t="str">
        <f>IF('Programmes (ENG)'!V162="", "", VLOOKUP('Programmes (ENG)'!V162, 'CWM &amp; Location'!B:D, 2, FALSE))</f>
        <v/>
      </c>
      <c r="W162" s="5" t="str">
        <f>IF('Programmes (ENG)'!W162="", "", IF('Programmes (ENG)'!W162="Supervisor to be confirmed", 'CWM &amp; Location'!$C$216, 'Programmes (ENG)'!W162))</f>
        <v/>
      </c>
      <c r="X162" s="5" t="str">
        <f>IF('Programmes (ENG)'!X162="Supervisor to be confirmed", "Goruchwyliwr I'w Gadarnhau", 'Programmes (ENG)'!X162)</f>
        <v>Dr Jenny Thomas</v>
      </c>
      <c r="Y162" s="3" t="str">
        <f>VLOOKUP('Programmes (ENG)'!Y162, 'CWM &amp; Location'!B:D, 2, FALSE)</f>
        <v>Ysbyty Athrofaol Cymru</v>
      </c>
      <c r="Z162" s="3" t="str">
        <f>VLOOKUP('Programmes (ENG)'!Z162, 'CWM &amp; Location'!B:D, 2, FALSE)</f>
        <v>Caerdydd</v>
      </c>
      <c r="AA162" s="3" t="str">
        <f>IF('Master List'!AK162="", VLOOKUP('Master List'!AJ162, 'CWM &amp; Location'!B:D, 2, FALSE), CONCATENATE(VLOOKUP('Master List'!AJ162, 'CWM &amp; Location'!B:D, 2, FALSE), " / ", VLOOKUP('Master List'!AK162, 'CWM &amp; Location'!B:D, 2, FALSE)))</f>
        <v>Trawma Llawdriniaeth Orthopedig / Uned Polytrawma</v>
      </c>
      <c r="AB162" s="3" t="str">
        <f>IF('Programmes (ENG)'!AB162="Supervisor to be confirmed", 'CWM &amp; Location'!$C$216, 'Programmes (ENG)'!AB162)</f>
        <v>Dr Jenny Thomas</v>
      </c>
      <c r="AC162" s="3" t="str">
        <f>VLOOKUP('Programmes (ENG)'!AC162, 'CWM &amp; Location'!B:D, 2, FALSE)</f>
        <v>Ysbyty Athrofaol Cymru</v>
      </c>
      <c r="AD162" s="5" t="str">
        <f>VLOOKUP('Programmes (ENG)'!AD162, 'CWM &amp; Location'!B:D, 2, FALSE)</f>
        <v>Caerdydd</v>
      </c>
      <c r="AE162" s="3" t="str">
        <f>IF('Master List'!AQ162="", VLOOKUP('Master List'!AP162, 'CWM &amp; Location'!B:D, 2, FALSE), CONCATENATE(VLOOKUP('Master List'!AP162, 'CWM &amp; Location'!B:D, 2, FALSE), " / ", VLOOKUP('Master List'!AQ162, 'CWM &amp; Location'!B:D, 2, FALSE)))</f>
        <v>Meddygaeth Gyffredinol (Mewnol) / Gastroenteroleg</v>
      </c>
      <c r="AF162" s="3" t="str">
        <f>IF('Programmes (ENG)'!AF162="Supervisor to be confirmed", 'CWM &amp; Location'!$C$216, 'Programmes (ENG)'!AF162)</f>
        <v>Dr Tom Pembroke</v>
      </c>
      <c r="AG162" s="3" t="str">
        <f>VLOOKUP('Programmes (ENG)'!AG162, 'CWM &amp; Location'!B:D, 2, FALSE)</f>
        <v>Llanedeyrn Health Centre</v>
      </c>
      <c r="AH162" s="3" t="str">
        <f>VLOOKUP('Programmes (ENG)'!AH162, 'CWM &amp; Location'!B:D, 2, FALSE)</f>
        <v>Caerdydd</v>
      </c>
      <c r="AI162" s="3" t="str">
        <f>IF('Master List'!AW162="", VLOOKUP('Master List'!AV162, 'CWM &amp; Location'!B:D, 2, FALSE), CONCATENATE(VLOOKUP('Master List'!AV162, 'CWM &amp; Location'!B:D, 2, FALSE), " / ", VLOOKUP('Master List'!AW162, 'CWM &amp; Location'!B:D, 2, FALSE)))</f>
        <v>Practis Cyffredinol</v>
      </c>
      <c r="AJ162" s="3" t="str">
        <f>IF('Programmes (ENG)'!AJ162="Supervisor to be confirmed", 'CWM &amp; Location'!$C$216, 'Programmes (ENG)'!AJ162)</f>
        <v>Dr George Brand</v>
      </c>
      <c r="AK162" s="5" t="str">
        <f>IF('Programmes (ENG)'!AK162="","",VLOOKUP('Programmes (ENG)'!AK162,'CWM &amp; Location'!B:D,2,FALSE))</f>
        <v/>
      </c>
      <c r="AL162" s="5" t="str">
        <f>IF('Programmes (ENG)'!AL162="", "", VLOOKUP('Programmes (ENG)'!AL162, 'CWM &amp; Location'!B:D, 2, FALSE))</f>
        <v/>
      </c>
      <c r="AM162" s="5" t="str">
        <f>IF('Programmes (ENG)'!AM162="","",VLOOKUP('Programmes (ENG)'!AM162,'CWM &amp; Location'!B:D,2,FALSE))</f>
        <v/>
      </c>
      <c r="AN162" s="5" t="str">
        <f>IF('Programmes (ENG)'!AN162="Supervisor to be confirmed", 'CWM &amp; Location'!$C$216, 'Programmes (ENG)'!AN162)</f>
        <v/>
      </c>
    </row>
    <row r="163" spans="1:40" ht="33.75" customHeight="1" x14ac:dyDescent="0.25">
      <c r="A163" s="3" t="str">
        <f>'Master List'!A163</f>
        <v>FP</v>
      </c>
      <c r="B163" s="3" t="str">
        <f>'Master List'!D163</f>
        <v>FP/7A4/054c</v>
      </c>
      <c r="C163" s="3" t="str">
        <f>'Master List'!E163</f>
        <v>WAL/FP/054c</v>
      </c>
      <c r="D163" s="4">
        <f>'Programmes (ENG)'!D163</f>
        <v>1</v>
      </c>
      <c r="E163" s="9" t="str">
        <f>CONCATENATE("S1: ",J163,", ",N163,", ",R163,IF(V163="","",", "),IF(V163="","",V163),IF(V163="",""," ("),IF(V163="","",'Master List'!B163),IF(V163="","",")")," | S2: ",AA163,", ",AE163,", ",AI163,IF(AM163="","",", "),IF(AM163="","",AM163),IF(AM163="",""," ("),IF(AM163="","",'Master List'!C163),IF(AM163="","",")"))</f>
        <v>S1: Llawdriniaeth Gyffredinol / Llawdriniaeth y Colon a'r Rhefr, Wroleg, Meddygaeth Gyffredinol (Mewnol) / Meddygaeth Anadlol | S2: Practis Cyffredinol, Trawma Llawdriniaeth Orthopedig / Uned Polytrawma, Meddygaeth Gyffredinol (Mewnol) / Gastroenteroleg</v>
      </c>
      <c r="F163" s="5" t="str">
        <f>VLOOKUP('Programmes (ENG)'!F163, 'CWM &amp; Location'!B:D, 2, FALSE)</f>
        <v>Bwrdd Iechyd Prifysgol Caerdydd a'r Fro</v>
      </c>
      <c r="G163" s="5" t="str">
        <f>IF('Programmes (ENG)'!G163="Supervisor to be confirmed", "Goruchwyliwr I'w Gadarnhau", 'Programmes (ENG)'!G163)</f>
        <v xml:space="preserve">Prof Jared Torkington </v>
      </c>
      <c r="H163" s="3" t="str">
        <f>VLOOKUP('Programmes (ENG)'!H163, 'CWM &amp; Location'!B:D, 2, FALSE)</f>
        <v>Ysbyty Athrofaol Cymru</v>
      </c>
      <c r="I163" s="3" t="str">
        <f>VLOOKUP('Programmes (ENG)'!I163, 'CWM &amp; Location'!B:D, 2, FALSE)</f>
        <v>Caerdydd</v>
      </c>
      <c r="J163" s="3" t="str">
        <f>IF('Master List'!K163="", VLOOKUP('Master List'!J163, 'CWM &amp; Location'!B:D, 2, FALSE), CONCATENATE(VLOOKUP('Master List'!J163, 'CWM &amp; Location'!B:D, 2, FALSE), " / ", VLOOKUP('Master List'!K163, 'CWM &amp; Location'!B:D, 2, FALSE)))</f>
        <v>Llawdriniaeth Gyffredinol / Llawdriniaeth y Colon a'r Rhefr</v>
      </c>
      <c r="K163" s="3" t="str">
        <f>IF('Programmes (ENG)'!K163="Supervisor to be confirmed", "Goruchwyliwr I'w Gadarnhau", 'Programmes (ENG)'!K163)</f>
        <v xml:space="preserve">Prof Jared Torkington </v>
      </c>
      <c r="L163" s="3" t="str">
        <f>VLOOKUP('Programmes (ENG)'!L163, 'CWM &amp; Location'!B:D, 2, FALSE)</f>
        <v>Ysbyty Athrofaol Cymru</v>
      </c>
      <c r="M163" s="3" t="str">
        <f>VLOOKUP('Programmes (ENG)'!M163, 'CWM &amp; Location'!B:D, 2, FALSE)</f>
        <v>Caerdydd</v>
      </c>
      <c r="N163" s="3" t="str">
        <f>IF('Master List'!Q163="", VLOOKUP('Master List'!P163, 'CWM &amp; Location'!B:D, 2, FALSE), CONCATENATE(VLOOKUP('Master List'!P163, 'CWM &amp; Location'!B:D, 2, FALSE), " / ", VLOOKUP('Master List'!Q163, 'CWM &amp; Location'!B:D, 2, FALSE)))</f>
        <v>Wroleg</v>
      </c>
      <c r="O163" s="3" t="str">
        <f>IF('Programmes (ENG)'!O163="Supervisor to be confirmed", "Goruchwyliwr I'w Gadarnhau", 'Programmes (ENG)'!O163)</f>
        <v>Mr Jonathan Featherstone</v>
      </c>
      <c r="P163" s="3" t="str">
        <f>VLOOKUP('Programmes (ENG)'!P163, 'CWM &amp; Location'!B:D, 2, FALSE)</f>
        <v>Ysbyty Athrofaol Cymru (Ysbyty Athrofaol Llandochau ar alwad)</v>
      </c>
      <c r="Q163" s="3" t="str">
        <f>VLOOKUP('Programmes (ENG)'!Q163, 'CWM &amp; Location'!B:D, 2, FALSE)</f>
        <v>Caerdydd (Penarth)</v>
      </c>
      <c r="R163" s="3" t="str">
        <f>IF('Master List'!W163="", VLOOKUP('Master List'!V163, 'CWM &amp; Location'!B:D, 2, FALSE), CONCATENATE(VLOOKUP('Master List'!V163, 'CWM &amp; Location'!B:D, 2, FALSE), " / ", VLOOKUP('Master List'!W163, 'CWM &amp; Location'!B:D, 2, FALSE)))</f>
        <v>Meddygaeth Gyffredinol (Mewnol) / Meddygaeth Anadlol</v>
      </c>
      <c r="S163" s="3" t="str">
        <f>IF('Programmes (ENG)'!S163="Supervisor to be confirmed", "Goruchwyliwr I'w Gadarnhau", 'Programmes (ENG)'!S163)</f>
        <v xml:space="preserve">Dr Simon Barry </v>
      </c>
      <c r="T163" s="5" t="str">
        <f>IF('Master List'!AA163="", "", VLOOKUP('Programmes (ENG)'!T163, 'CWM &amp; Location'!B:D, 2, FALSE))</f>
        <v/>
      </c>
      <c r="U163" s="5" t="str">
        <f>IF(T163="", "", VLOOKUP('Programmes (ENG)'!U163, 'CWM &amp; Location'!B:D, 2, FALSE))</f>
        <v/>
      </c>
      <c r="V163" s="5" t="str">
        <f>IF('Programmes (ENG)'!V163="", "", VLOOKUP('Programmes (ENG)'!V163, 'CWM &amp; Location'!B:D, 2, FALSE))</f>
        <v/>
      </c>
      <c r="W163" s="5" t="str">
        <f>IF('Programmes (ENG)'!W163="", "", IF('Programmes (ENG)'!W163="Supervisor to be confirmed", 'CWM &amp; Location'!$C$216, 'Programmes (ENG)'!W163))</f>
        <v/>
      </c>
      <c r="X163" s="5" t="str">
        <f>IF('Programmes (ENG)'!X163="Supervisor to be confirmed", "Goruchwyliwr I'w Gadarnhau", 'Programmes (ENG)'!X163)</f>
        <v>Dr George Brand</v>
      </c>
      <c r="Y163" s="3" t="str">
        <f>VLOOKUP('Programmes (ENG)'!Y163, 'CWM &amp; Location'!B:D, 2, FALSE)</f>
        <v>Llanedeyrn Health Centre</v>
      </c>
      <c r="Z163" s="3" t="str">
        <f>VLOOKUP('Programmes (ENG)'!Z163, 'CWM &amp; Location'!B:D, 2, FALSE)</f>
        <v>Caerdydd</v>
      </c>
      <c r="AA163" s="3" t="str">
        <f>IF('Master List'!AK163="", VLOOKUP('Master List'!AJ163, 'CWM &amp; Location'!B:D, 2, FALSE), CONCATENATE(VLOOKUP('Master List'!AJ163, 'CWM &amp; Location'!B:D, 2, FALSE), " / ", VLOOKUP('Master List'!AK163, 'CWM &amp; Location'!B:D, 2, FALSE)))</f>
        <v>Practis Cyffredinol</v>
      </c>
      <c r="AB163" s="3" t="str">
        <f>IF('Programmes (ENG)'!AB163="Supervisor to be confirmed", 'CWM &amp; Location'!$C$216, 'Programmes (ENG)'!AB163)</f>
        <v>Dr George Brand</v>
      </c>
      <c r="AC163" s="3" t="str">
        <f>VLOOKUP('Programmes (ENG)'!AC163, 'CWM &amp; Location'!B:D, 2, FALSE)</f>
        <v>Ysbyty Athrofaol Cymru</v>
      </c>
      <c r="AD163" s="5" t="str">
        <f>VLOOKUP('Programmes (ENG)'!AD163, 'CWM &amp; Location'!B:D, 2, FALSE)</f>
        <v>Caerdydd</v>
      </c>
      <c r="AE163" s="3" t="str">
        <f>IF('Master List'!AQ163="", VLOOKUP('Master List'!AP163, 'CWM &amp; Location'!B:D, 2, FALSE), CONCATENATE(VLOOKUP('Master List'!AP163, 'CWM &amp; Location'!B:D, 2, FALSE), " / ", VLOOKUP('Master List'!AQ163, 'CWM &amp; Location'!B:D, 2, FALSE)))</f>
        <v>Trawma Llawdriniaeth Orthopedig / Uned Polytrawma</v>
      </c>
      <c r="AF163" s="3" t="str">
        <f>IF('Programmes (ENG)'!AF163="Supervisor to be confirmed", 'CWM &amp; Location'!$C$216, 'Programmes (ENG)'!AF163)</f>
        <v>Dr Jenny Thomas</v>
      </c>
      <c r="AG163" s="3" t="str">
        <f>VLOOKUP('Programmes (ENG)'!AG163, 'CWM &amp; Location'!B:D, 2, FALSE)</f>
        <v>Ysbyty Athrofaol Cymru</v>
      </c>
      <c r="AH163" s="3" t="str">
        <f>VLOOKUP('Programmes (ENG)'!AH163, 'CWM &amp; Location'!B:D, 2, FALSE)</f>
        <v>Caerdydd</v>
      </c>
      <c r="AI163" s="3" t="str">
        <f>IF('Master List'!AW163="", VLOOKUP('Master List'!AV163, 'CWM &amp; Location'!B:D, 2, FALSE), CONCATENATE(VLOOKUP('Master List'!AV163, 'CWM &amp; Location'!B:D, 2, FALSE), " / ", VLOOKUP('Master List'!AW163, 'CWM &amp; Location'!B:D, 2, FALSE)))</f>
        <v>Meddygaeth Gyffredinol (Mewnol) / Gastroenteroleg</v>
      </c>
      <c r="AJ163" s="3" t="str">
        <f>IF('Programmes (ENG)'!AJ163="Supervisor to be confirmed", 'CWM &amp; Location'!$C$216, 'Programmes (ENG)'!AJ163)</f>
        <v>Dr Tom Pembroke</v>
      </c>
      <c r="AK163" s="5" t="str">
        <f>IF('Programmes (ENG)'!AK163="","",VLOOKUP('Programmes (ENG)'!AK163,'CWM &amp; Location'!B:D,2,FALSE))</f>
        <v/>
      </c>
      <c r="AL163" s="5" t="str">
        <f>IF('Programmes (ENG)'!AL163="", "", VLOOKUP('Programmes (ENG)'!AL163, 'CWM &amp; Location'!B:D, 2, FALSE))</f>
        <v/>
      </c>
      <c r="AM163" s="5" t="str">
        <f>IF('Programmes (ENG)'!AM163="","",VLOOKUP('Programmes (ENG)'!AM163,'CWM &amp; Location'!B:D,2,FALSE))</f>
        <v/>
      </c>
      <c r="AN163" s="5" t="str">
        <f>IF('Programmes (ENG)'!AN163="Supervisor to be confirmed", 'CWM &amp; Location'!$C$216, 'Programmes (ENG)'!AN163)</f>
        <v/>
      </c>
    </row>
    <row r="164" spans="1:40" ht="33.75" customHeight="1" x14ac:dyDescent="0.25">
      <c r="A164" s="3" t="str">
        <f>'Master List'!A164</f>
        <v>SFP-Edu</v>
      </c>
      <c r="B164" s="3" t="str">
        <f>'Master List'!D164</f>
        <v>NFP/7A5S/055a</v>
      </c>
      <c r="C164" s="3" t="str">
        <f>'Master List'!E164</f>
        <v>WAL/FP/055a</v>
      </c>
      <c r="D164" s="4">
        <f>'Programmes (ENG)'!D164</f>
        <v>1</v>
      </c>
      <c r="E164" s="9" t="str">
        <f>CONCATENATE("S1: ",J164,", ",N164,", ",R164,IF(V164="","",", "),IF(V164="","",V164),IF(V164="",""," ("),IF(V164="","",'Master List'!B164),IF(V164="","",")")," | S2: ",AA164,", ",AE164,", ",AI164,IF(AM164="","",", "),IF(AM164="","",AM164),IF(AM164="",""," ("),IF(AM164="","",'Master List'!C164),IF(AM164="","",")"))</f>
        <v>S1: Meddygaeth Fewnol Acíwt / Triniaeth Ddydd, Llawdriniaeth Gyffredinol, Seiciatreg Gyffredinol | S2: Practis Cyffredinol, Meddygaeth Gyffredinol (Mewnol) / Meddygaeth Geriatreg, Clust, Trwyn a Gwddf, Addysgu Near Peer (SFP)</v>
      </c>
      <c r="F164" s="5" t="str">
        <f>VLOOKUP('Programmes (ENG)'!F164, 'CWM &amp; Location'!B:D, 2, FALSE)</f>
        <v>Bwrdd Iechyd Prifysgol Cwm Taf Morgannwg</v>
      </c>
      <c r="G164" s="5" t="str">
        <f>IF('Programmes (ENG)'!G164="Supervisor to be confirmed", "Goruchwyliwr I'w Gadarnhau", 'Programmes (ENG)'!G164)</f>
        <v>Dr Christopher Hodcroft</v>
      </c>
      <c r="H164" s="3" t="str">
        <f>VLOOKUP('Programmes (ENG)'!H164, 'CWM &amp; Location'!B:D, 2, FALSE)</f>
        <v>Ysbyty Brenhinol Morgannwg</v>
      </c>
      <c r="I164" s="3" t="str">
        <f>VLOOKUP('Programmes (ENG)'!I164, 'CWM &amp; Location'!B:D, 2, FALSE)</f>
        <v>Pontyclun</v>
      </c>
      <c r="J164" s="3" t="str">
        <f>IF('Master List'!K164="", VLOOKUP('Master List'!J164, 'CWM &amp; Location'!B:D, 2, FALSE), CONCATENATE(VLOOKUP('Master List'!J164, 'CWM &amp; Location'!B:D, 2, FALSE), " / ", VLOOKUP('Master List'!K164, 'CWM &amp; Location'!B:D, 2, FALSE)))</f>
        <v>Meddygaeth Fewnol Acíwt / Triniaeth Ddydd</v>
      </c>
      <c r="K164" s="3" t="str">
        <f>IF('Programmes (ENG)'!K164="Supervisor to be confirmed", "Goruchwyliwr I'w Gadarnhau", 'Programmes (ENG)'!K164)</f>
        <v>Dr Christopher Hodcroft</v>
      </c>
      <c r="L164" s="3" t="str">
        <f>VLOOKUP('Programmes (ENG)'!L164, 'CWM &amp; Location'!B:D, 2, FALSE)</f>
        <v>Ysbyty Brenhinol Morgannwg</v>
      </c>
      <c r="M164" s="3" t="str">
        <f>VLOOKUP('Programmes (ENG)'!M164, 'CWM &amp; Location'!B:D, 2, FALSE)</f>
        <v>Pontyclun</v>
      </c>
      <c r="N164" s="3" t="str">
        <f>IF('Master List'!Q164="", VLOOKUP('Master List'!P164, 'CWM &amp; Location'!B:D, 2, FALSE), CONCATENATE(VLOOKUP('Master List'!P164, 'CWM &amp; Location'!B:D, 2, FALSE), " / ", VLOOKUP('Master List'!Q164, 'CWM &amp; Location'!B:D, 2, FALSE)))</f>
        <v>Llawdriniaeth Gyffredinol</v>
      </c>
      <c r="O164" s="3" t="str">
        <f>IF('Programmes (ENG)'!O164="Supervisor to be confirmed", "Goruchwyliwr I'w Gadarnhau", 'Programmes (ENG)'!O164)</f>
        <v>Mr Nader Naeem Naguib</v>
      </c>
      <c r="P164" s="3" t="str">
        <f>VLOOKUP('Programmes (ENG)'!P164, 'CWM &amp; Location'!B:D, 2, FALSE)</f>
        <v>Ysbyty Brenhinol Morgannwg</v>
      </c>
      <c r="Q164" s="3" t="str">
        <f>VLOOKUP('Programmes (ENG)'!Q164, 'CWM &amp; Location'!B:D, 2, FALSE)</f>
        <v>Pontyclun</v>
      </c>
      <c r="R164" s="3" t="str">
        <f>IF('Master List'!W164="", VLOOKUP('Master List'!V164, 'CWM &amp; Location'!B:D, 2, FALSE), CONCATENATE(VLOOKUP('Master List'!V164, 'CWM &amp; Location'!B:D, 2, FALSE), " / ", VLOOKUP('Master List'!W164, 'CWM &amp; Location'!B:D, 2, FALSE)))</f>
        <v>Seiciatreg Gyffredinol</v>
      </c>
      <c r="S164" s="3" t="str">
        <f>IF('Programmes (ENG)'!S164="Supervisor to be confirmed", "Goruchwyliwr I'w Gadarnhau", 'Programmes (ENG)'!S164)</f>
        <v xml:space="preserve">Dr Arif Alam </v>
      </c>
      <c r="T164" s="5" t="str">
        <f>IF('Master List'!AA164="", "", VLOOKUP('Programmes (ENG)'!T164, 'CWM &amp; Location'!B:D, 2, FALSE))</f>
        <v/>
      </c>
      <c r="U164" s="5" t="str">
        <f>IF(T164="", "", VLOOKUP('Programmes (ENG)'!U164, 'CWM &amp; Location'!B:D, 2, FALSE))</f>
        <v/>
      </c>
      <c r="V164" s="5" t="str">
        <f>IF('Programmes (ENG)'!V164="", "", VLOOKUP('Programmes (ENG)'!V164, 'CWM &amp; Location'!B:D, 2, FALSE))</f>
        <v/>
      </c>
      <c r="W164" s="5" t="str">
        <f>IF('Programmes (ENG)'!W164="", "", IF('Programmes (ENG)'!W164="Supervisor to be confirmed", 'CWM &amp; Location'!$C$216, 'Programmes (ENG)'!W164))</f>
        <v/>
      </c>
      <c r="X164" s="5" t="str">
        <f>IF('Programmes (ENG)'!X164="Supervisor to be confirmed", "Goruchwyliwr I'w Gadarnhau", 'Programmes (ENG)'!X164)</f>
        <v>Dr Jonathan Finnegan</v>
      </c>
      <c r="Y164" s="3" t="str">
        <f>VLOOKUP('Programmes (ENG)'!Y164, 'CWM &amp; Location'!B:D, 2, FALSE)</f>
        <v>Taff Vale Practice</v>
      </c>
      <c r="Z164" s="3" t="str">
        <f>VLOOKUP('Programmes (ENG)'!Z164, 'CWM &amp; Location'!B:D, 2, FALSE)</f>
        <v>Pontypridd</v>
      </c>
      <c r="AA164" s="3" t="str">
        <f>IF('Master List'!AK164="", VLOOKUP('Master List'!AJ164, 'CWM &amp; Location'!B:D, 2, FALSE), CONCATENATE(VLOOKUP('Master List'!AJ164, 'CWM &amp; Location'!B:D, 2, FALSE), " / ", VLOOKUP('Master List'!AK164, 'CWM &amp; Location'!B:D, 2, FALSE)))</f>
        <v>Practis Cyffredinol</v>
      </c>
      <c r="AB164" s="3" t="str">
        <f>IF('Programmes (ENG)'!AB164="Supervisor to be confirmed", 'CWM &amp; Location'!$C$216, 'Programmes (ENG)'!AB164)</f>
        <v>Dr Jonathan Finnegan</v>
      </c>
      <c r="AC164" s="3" t="str">
        <f>VLOOKUP('Programmes (ENG)'!AC164, 'CWM &amp; Location'!B:D, 2, FALSE)</f>
        <v>Ysbyty Brenhinol Morgannwg</v>
      </c>
      <c r="AD164" s="5" t="str">
        <f>VLOOKUP('Programmes (ENG)'!AD164, 'CWM &amp; Location'!B:D, 2, FALSE)</f>
        <v>Pontyclun</v>
      </c>
      <c r="AE164" s="3" t="str">
        <f>IF('Master List'!AQ164="", VLOOKUP('Master List'!AP164, 'CWM &amp; Location'!B:D, 2, FALSE), CONCATENATE(VLOOKUP('Master List'!AP164, 'CWM &amp; Location'!B:D, 2, FALSE), " / ", VLOOKUP('Master List'!AQ164, 'CWM &amp; Location'!B:D, 2, FALSE)))</f>
        <v>Meddygaeth Gyffredinol (Mewnol) / Meddygaeth Geriatreg</v>
      </c>
      <c r="AF164" s="3" t="str">
        <f>IF('Programmes (ENG)'!AF164="Supervisor to be confirmed", 'CWM &amp; Location'!$C$216, 'Programmes (ENG)'!AF164)</f>
        <v>Dr Simon Bagguley</v>
      </c>
      <c r="AG164" s="3" t="str">
        <f>VLOOKUP('Programmes (ENG)'!AG164, 'CWM &amp; Location'!B:D, 2, FALSE)</f>
        <v>Ysbyty Brenhinol Morgannwg</v>
      </c>
      <c r="AH164" s="3" t="str">
        <f>VLOOKUP('Programmes (ENG)'!AH164, 'CWM &amp; Location'!B:D, 2, FALSE)</f>
        <v>Pontyclun</v>
      </c>
      <c r="AI164" s="3" t="str">
        <f>IF('Master List'!AW164="", VLOOKUP('Master List'!AV164, 'CWM &amp; Location'!B:D, 2, FALSE), CONCATENATE(VLOOKUP('Master List'!AV164, 'CWM &amp; Location'!B:D, 2, FALSE), " / ", VLOOKUP('Master List'!AW164, 'CWM &amp; Location'!B:D, 2, FALSE)))</f>
        <v>Clust, Trwyn a Gwddf</v>
      </c>
      <c r="AJ164" s="3" t="str">
        <f>IF('Programmes (ENG)'!AJ164="Supervisor to be confirmed", 'CWM &amp; Location'!$C$216, 'Programmes (ENG)'!AJ164)</f>
        <v>Mr Samuel Fishpool</v>
      </c>
      <c r="AK164" s="5" t="str">
        <f>IF('Programmes (ENG)'!AK164="","",VLOOKUP('Programmes (ENG)'!AK164,'CWM &amp; Location'!B:D,2,FALSE))</f>
        <v>Taff Vale Practice</v>
      </c>
      <c r="AL164" s="5" t="str">
        <f>IF('Programmes (ENG)'!AL164="", "", VLOOKUP('Programmes (ENG)'!AL164, 'CWM &amp; Location'!B:D, 2, FALSE))</f>
        <v>Pontypridd</v>
      </c>
      <c r="AM164" s="5" t="str">
        <f>IF('Programmes (ENG)'!AM164="","",VLOOKUP('Programmes (ENG)'!AM164,'CWM &amp; Location'!B:D,2,FALSE))</f>
        <v>Addysgu Near Peer</v>
      </c>
      <c r="AN164" s="5" t="str">
        <f>IF('Programmes (ENG)'!AN164="Supervisor to be confirmed", 'CWM &amp; Location'!$C$216, 'Programmes (ENG)'!AN164)</f>
        <v>Dr Jonathan Finnegan</v>
      </c>
    </row>
    <row r="165" spans="1:40" ht="33.75" customHeight="1" x14ac:dyDescent="0.25">
      <c r="A165" s="3" t="str">
        <f>'Master List'!A165</f>
        <v>SFP-Edu</v>
      </c>
      <c r="B165" s="3" t="str">
        <f>'Master List'!D165</f>
        <v>NFP/7A5S/055b</v>
      </c>
      <c r="C165" s="3" t="str">
        <f>'Master List'!E165</f>
        <v>WAL/FP/055b</v>
      </c>
      <c r="D165" s="4">
        <f>'Programmes (ENG)'!D165</f>
        <v>1</v>
      </c>
      <c r="E165" s="9" t="str">
        <f>CONCATENATE("S1: ",J165,", ",N165,", ",R165,IF(V165="","",", "),IF(V165="","",V165),IF(V165="",""," ("),IF(V165="","",'Master List'!B165),IF(V165="","",")")," | S2: ",AA165,", ",AE165,", ",AI165,IF(AM165="","",", "),IF(AM165="","",AM165),IF(AM165="",""," ("),IF(AM165="","",'Master List'!C165),IF(AM165="","",")"))</f>
        <v>S1: Seiciatreg Gyffredinol, Meddygaeth Fewnol Acíwt / Triniaeth Ddydd, Llawdriniaeth Gyffredinol | S2: Clust, Trwyn a Gwddf, Practis Cyffredinol, Meddygaeth Gyffredinol (Mewnol) / Meddygaeth Geriatreg, Addysgu Near Peer (SFP)</v>
      </c>
      <c r="F165" s="5" t="str">
        <f>VLOOKUP('Programmes (ENG)'!F165, 'CWM &amp; Location'!B:D, 2, FALSE)</f>
        <v>Bwrdd Iechyd Prifysgol Cwm Taf Morgannwg</v>
      </c>
      <c r="G165" s="5" t="str">
        <f>IF('Programmes (ENG)'!G165="Supervisor to be confirmed", "Goruchwyliwr I'w Gadarnhau", 'Programmes (ENG)'!G165)</f>
        <v xml:space="preserve">Dr Arif Alam </v>
      </c>
      <c r="H165" s="3" t="str">
        <f>VLOOKUP('Programmes (ENG)'!H165, 'CWM &amp; Location'!B:D, 2, FALSE)</f>
        <v>Ysbyty Brenhinol Morgannwg</v>
      </c>
      <c r="I165" s="3" t="str">
        <f>VLOOKUP('Programmes (ENG)'!I165, 'CWM &amp; Location'!B:D, 2, FALSE)</f>
        <v>Pontyclun</v>
      </c>
      <c r="J165" s="3" t="str">
        <f>IF('Master List'!K165="", VLOOKUP('Master List'!J165, 'CWM &amp; Location'!B:D, 2, FALSE), CONCATENATE(VLOOKUP('Master List'!J165, 'CWM &amp; Location'!B:D, 2, FALSE), " / ", VLOOKUP('Master List'!K165, 'CWM &amp; Location'!B:D, 2, FALSE)))</f>
        <v>Seiciatreg Gyffredinol</v>
      </c>
      <c r="K165" s="3" t="str">
        <f>IF('Programmes (ENG)'!K165="Supervisor to be confirmed", "Goruchwyliwr I'w Gadarnhau", 'Programmes (ENG)'!K165)</f>
        <v xml:space="preserve">Dr Arif Alam </v>
      </c>
      <c r="L165" s="3" t="str">
        <f>VLOOKUP('Programmes (ENG)'!L165, 'CWM &amp; Location'!B:D, 2, FALSE)</f>
        <v>Ysbyty Brenhinol Morgannwg</v>
      </c>
      <c r="M165" s="3" t="str">
        <f>VLOOKUP('Programmes (ENG)'!M165, 'CWM &amp; Location'!B:D, 2, FALSE)</f>
        <v>Pontyclun</v>
      </c>
      <c r="N165" s="3" t="str">
        <f>IF('Master List'!Q165="", VLOOKUP('Master List'!P165, 'CWM &amp; Location'!B:D, 2, FALSE), CONCATENATE(VLOOKUP('Master List'!P165, 'CWM &amp; Location'!B:D, 2, FALSE), " / ", VLOOKUP('Master List'!Q165, 'CWM &amp; Location'!B:D, 2, FALSE)))</f>
        <v>Meddygaeth Fewnol Acíwt / Triniaeth Ddydd</v>
      </c>
      <c r="O165" s="3" t="str">
        <f>IF('Programmes (ENG)'!O165="Supervisor to be confirmed", "Goruchwyliwr I'w Gadarnhau", 'Programmes (ENG)'!O165)</f>
        <v>Dr Christopher Hodcroft</v>
      </c>
      <c r="P165" s="3" t="str">
        <f>VLOOKUP('Programmes (ENG)'!P165, 'CWM &amp; Location'!B:D, 2, FALSE)</f>
        <v>Ysbyty Brenhinol Morgannwg</v>
      </c>
      <c r="Q165" s="3" t="str">
        <f>VLOOKUP('Programmes (ENG)'!Q165, 'CWM &amp; Location'!B:D, 2, FALSE)</f>
        <v>Pontyclun</v>
      </c>
      <c r="R165" s="3" t="str">
        <f>IF('Master List'!W165="", VLOOKUP('Master List'!V165, 'CWM &amp; Location'!B:D, 2, FALSE), CONCATENATE(VLOOKUP('Master List'!V165, 'CWM &amp; Location'!B:D, 2, FALSE), " / ", VLOOKUP('Master List'!W165, 'CWM &amp; Location'!B:D, 2, FALSE)))</f>
        <v>Llawdriniaeth Gyffredinol</v>
      </c>
      <c r="S165" s="3" t="str">
        <f>IF('Programmes (ENG)'!S165="Supervisor to be confirmed", "Goruchwyliwr I'w Gadarnhau", 'Programmes (ENG)'!S165)</f>
        <v>Mr Nader Naeem Naguib</v>
      </c>
      <c r="T165" s="5" t="str">
        <f>IF('Master List'!AA165="", "", VLOOKUP('Programmes (ENG)'!T165, 'CWM &amp; Location'!B:D, 2, FALSE))</f>
        <v/>
      </c>
      <c r="U165" s="5" t="str">
        <f>IF(T165="", "", VLOOKUP('Programmes (ENG)'!U165, 'CWM &amp; Location'!B:D, 2, FALSE))</f>
        <v/>
      </c>
      <c r="V165" s="5" t="str">
        <f>IF('Programmes (ENG)'!V165="", "", VLOOKUP('Programmes (ENG)'!V165, 'CWM &amp; Location'!B:D, 2, FALSE))</f>
        <v/>
      </c>
      <c r="W165" s="5" t="str">
        <f>IF('Programmes (ENG)'!W165="", "", IF('Programmes (ENG)'!W165="Supervisor to be confirmed", 'CWM &amp; Location'!$C$216, 'Programmes (ENG)'!W165))</f>
        <v/>
      </c>
      <c r="X165" s="5" t="str">
        <f>IF('Programmes (ENG)'!X165="Supervisor to be confirmed", "Goruchwyliwr I'w Gadarnhau", 'Programmes (ENG)'!X165)</f>
        <v>Mr Samuel Fishpool</v>
      </c>
      <c r="Y165" s="3" t="str">
        <f>VLOOKUP('Programmes (ENG)'!Y165, 'CWM &amp; Location'!B:D, 2, FALSE)</f>
        <v>Ysbyty Brenhinol Morgannwg</v>
      </c>
      <c r="Z165" s="3" t="str">
        <f>VLOOKUP('Programmes (ENG)'!Z165, 'CWM &amp; Location'!B:D, 2, FALSE)</f>
        <v>Pontyclun</v>
      </c>
      <c r="AA165" s="3" t="str">
        <f>IF('Master List'!AK165="", VLOOKUP('Master List'!AJ165, 'CWM &amp; Location'!B:D, 2, FALSE), CONCATENATE(VLOOKUP('Master List'!AJ165, 'CWM &amp; Location'!B:D, 2, FALSE), " / ", VLOOKUP('Master List'!AK165, 'CWM &amp; Location'!B:D, 2, FALSE)))</f>
        <v>Clust, Trwyn a Gwddf</v>
      </c>
      <c r="AB165" s="3" t="str">
        <f>IF('Programmes (ENG)'!AB165="Supervisor to be confirmed", 'CWM &amp; Location'!$C$216, 'Programmes (ENG)'!AB165)</f>
        <v>Mr Samuel Fishpool</v>
      </c>
      <c r="AC165" s="3" t="str">
        <f>VLOOKUP('Programmes (ENG)'!AC165, 'CWM &amp; Location'!B:D, 2, FALSE)</f>
        <v>Taff Vale Practice</v>
      </c>
      <c r="AD165" s="5" t="str">
        <f>VLOOKUP('Programmes (ENG)'!AD165, 'CWM &amp; Location'!B:D, 2, FALSE)</f>
        <v>Pontypridd</v>
      </c>
      <c r="AE165" s="3" t="str">
        <f>IF('Master List'!AQ165="", VLOOKUP('Master List'!AP165, 'CWM &amp; Location'!B:D, 2, FALSE), CONCATENATE(VLOOKUP('Master List'!AP165, 'CWM &amp; Location'!B:D, 2, FALSE), " / ", VLOOKUP('Master List'!AQ165, 'CWM &amp; Location'!B:D, 2, FALSE)))</f>
        <v>Practis Cyffredinol</v>
      </c>
      <c r="AF165" s="3" t="str">
        <f>IF('Programmes (ENG)'!AF165="Supervisor to be confirmed", 'CWM &amp; Location'!$C$216, 'Programmes (ENG)'!AF165)</f>
        <v>Dr Jonathan Finnegan</v>
      </c>
      <c r="AG165" s="3" t="str">
        <f>VLOOKUP('Programmes (ENG)'!AG165, 'CWM &amp; Location'!B:D, 2, FALSE)</f>
        <v>Ysbyty Brenhinol Morgannwg</v>
      </c>
      <c r="AH165" s="3" t="str">
        <f>VLOOKUP('Programmes (ENG)'!AH165, 'CWM &amp; Location'!B:D, 2, FALSE)</f>
        <v>Pontyclun</v>
      </c>
      <c r="AI165" s="3" t="str">
        <f>IF('Master List'!AW165="", VLOOKUP('Master List'!AV165, 'CWM &amp; Location'!B:D, 2, FALSE), CONCATENATE(VLOOKUP('Master List'!AV165, 'CWM &amp; Location'!B:D, 2, FALSE), " / ", VLOOKUP('Master List'!AW165, 'CWM &amp; Location'!B:D, 2, FALSE)))</f>
        <v>Meddygaeth Gyffredinol (Mewnol) / Meddygaeth Geriatreg</v>
      </c>
      <c r="AJ165" s="3" t="str">
        <f>IF('Programmes (ENG)'!AJ165="Supervisor to be confirmed", 'CWM &amp; Location'!$C$216, 'Programmes (ENG)'!AJ165)</f>
        <v>Dr Simon Bagguley</v>
      </c>
      <c r="AK165" s="5" t="str">
        <f>IF('Programmes (ENG)'!AK165="","",VLOOKUP('Programmes (ENG)'!AK165,'CWM &amp; Location'!B:D,2,FALSE))</f>
        <v>Taff Vale Practice</v>
      </c>
      <c r="AL165" s="5" t="str">
        <f>IF('Programmes (ENG)'!AL165="", "", VLOOKUP('Programmes (ENG)'!AL165, 'CWM &amp; Location'!B:D, 2, FALSE))</f>
        <v>Pontypridd</v>
      </c>
      <c r="AM165" s="5" t="str">
        <f>IF('Programmes (ENG)'!AM165="","",VLOOKUP('Programmes (ENG)'!AM165,'CWM &amp; Location'!B:D,2,FALSE))</f>
        <v>Addysgu Near Peer</v>
      </c>
      <c r="AN165" s="5" t="str">
        <f>IF('Programmes (ENG)'!AN165="Supervisor to be confirmed", 'CWM &amp; Location'!$C$216, 'Programmes (ENG)'!AN165)</f>
        <v>Dr Jonathan Finnegan</v>
      </c>
    </row>
    <row r="166" spans="1:40" ht="33.75" customHeight="1" x14ac:dyDescent="0.25">
      <c r="A166" s="3" t="str">
        <f>'Master List'!A166</f>
        <v>SFP-Edu</v>
      </c>
      <c r="B166" s="3" t="str">
        <f>'Master List'!D166</f>
        <v>NFP/7A5S/055c</v>
      </c>
      <c r="C166" s="3" t="str">
        <f>'Master List'!E166</f>
        <v>WAL/FP/055c</v>
      </c>
      <c r="D166" s="4">
        <f>'Programmes (ENG)'!D166</f>
        <v>1</v>
      </c>
      <c r="E166" s="9" t="str">
        <f>CONCATENATE("S1: ",J166,", ",N166,", ",R166,IF(V166="","",", "),IF(V166="","",V166),IF(V166="",""," ("),IF(V166="","",'Master List'!B166),IF(V166="","",")")," | S2: ",AA166,", ",AE166,", ",AI166,IF(AM166="","",", "),IF(AM166="","",AM166),IF(AM166="",""," ("),IF(AM166="","",'Master List'!C166),IF(AM166="","",")"))</f>
        <v>S1: Llawdriniaeth Gyffredinol, Seiciatreg Gyffredinol, Meddygaeth Fewnol Acíwt / Triniaeth Ddydd | S2: Meddygaeth Gyffredinol (Mewnol) / Meddygaeth Geriatreg, Clust, Trwyn a Gwddf, Practis Cyffredinol, Addysgu Near Peer (SFP)</v>
      </c>
      <c r="F166" s="5" t="str">
        <f>VLOOKUP('Programmes (ENG)'!F166, 'CWM &amp; Location'!B:D, 2, FALSE)</f>
        <v>Bwrdd Iechyd Prifysgol Cwm Taf Morgannwg</v>
      </c>
      <c r="G166" s="5" t="str">
        <f>IF('Programmes (ENG)'!G166="Supervisor to be confirmed", "Goruchwyliwr I'w Gadarnhau", 'Programmes (ENG)'!G166)</f>
        <v>Mr Nader Naeem Naguib</v>
      </c>
      <c r="H166" s="3" t="str">
        <f>VLOOKUP('Programmes (ENG)'!H166, 'CWM &amp; Location'!B:D, 2, FALSE)</f>
        <v>Ysbyty Brenhinol Morgannwg</v>
      </c>
      <c r="I166" s="3" t="str">
        <f>VLOOKUP('Programmes (ENG)'!I166, 'CWM &amp; Location'!B:D, 2, FALSE)</f>
        <v>Pontyclun</v>
      </c>
      <c r="J166" s="3" t="str">
        <f>IF('Master List'!K166="", VLOOKUP('Master List'!J166, 'CWM &amp; Location'!B:D, 2, FALSE), CONCATENATE(VLOOKUP('Master List'!J166, 'CWM &amp; Location'!B:D, 2, FALSE), " / ", VLOOKUP('Master List'!K166, 'CWM &amp; Location'!B:D, 2, FALSE)))</f>
        <v>Llawdriniaeth Gyffredinol</v>
      </c>
      <c r="K166" s="3" t="str">
        <f>IF('Programmes (ENG)'!K166="Supervisor to be confirmed", "Goruchwyliwr I'w Gadarnhau", 'Programmes (ENG)'!K166)</f>
        <v>Mr Nader Naeem Naguib</v>
      </c>
      <c r="L166" s="3" t="str">
        <f>VLOOKUP('Programmes (ENG)'!L166, 'CWM &amp; Location'!B:D, 2, FALSE)</f>
        <v>Ysbyty Brenhinol Morgannwg</v>
      </c>
      <c r="M166" s="3" t="str">
        <f>VLOOKUP('Programmes (ENG)'!M166, 'CWM &amp; Location'!B:D, 2, FALSE)</f>
        <v>Pontyclun</v>
      </c>
      <c r="N166" s="3" t="str">
        <f>IF('Master List'!Q166="", VLOOKUP('Master List'!P166, 'CWM &amp; Location'!B:D, 2, FALSE), CONCATENATE(VLOOKUP('Master List'!P166, 'CWM &amp; Location'!B:D, 2, FALSE), " / ", VLOOKUP('Master List'!Q166, 'CWM &amp; Location'!B:D, 2, FALSE)))</f>
        <v>Seiciatreg Gyffredinol</v>
      </c>
      <c r="O166" s="3" t="str">
        <f>IF('Programmes (ENG)'!O166="Supervisor to be confirmed", "Goruchwyliwr I'w Gadarnhau", 'Programmes (ENG)'!O166)</f>
        <v xml:space="preserve">Dr Arif Alam </v>
      </c>
      <c r="P166" s="3" t="str">
        <f>VLOOKUP('Programmes (ENG)'!P166, 'CWM &amp; Location'!B:D, 2, FALSE)</f>
        <v>Ysbyty Brenhinol Morgannwg</v>
      </c>
      <c r="Q166" s="3" t="str">
        <f>VLOOKUP('Programmes (ENG)'!Q166, 'CWM &amp; Location'!B:D, 2, FALSE)</f>
        <v>Pontyclun</v>
      </c>
      <c r="R166" s="3" t="str">
        <f>IF('Master List'!W166="", VLOOKUP('Master List'!V166, 'CWM &amp; Location'!B:D, 2, FALSE), CONCATENATE(VLOOKUP('Master List'!V166, 'CWM &amp; Location'!B:D, 2, FALSE), " / ", VLOOKUP('Master List'!W166, 'CWM &amp; Location'!B:D, 2, FALSE)))</f>
        <v>Meddygaeth Fewnol Acíwt / Triniaeth Ddydd</v>
      </c>
      <c r="S166" s="3" t="str">
        <f>IF('Programmes (ENG)'!S166="Supervisor to be confirmed", "Goruchwyliwr I'w Gadarnhau", 'Programmes (ENG)'!S166)</f>
        <v>Dr Christopher Hodcroft</v>
      </c>
      <c r="T166" s="5" t="str">
        <f>IF('Master List'!AA166="", "", VLOOKUP('Programmes (ENG)'!T166, 'CWM &amp; Location'!B:D, 2, FALSE))</f>
        <v/>
      </c>
      <c r="U166" s="5" t="str">
        <f>IF(T166="", "", VLOOKUP('Programmes (ENG)'!U166, 'CWM &amp; Location'!B:D, 2, FALSE))</f>
        <v/>
      </c>
      <c r="V166" s="5" t="str">
        <f>IF('Programmes (ENG)'!V166="", "", VLOOKUP('Programmes (ENG)'!V166, 'CWM &amp; Location'!B:D, 2, FALSE))</f>
        <v/>
      </c>
      <c r="W166" s="5" t="str">
        <f>IF('Programmes (ENG)'!W166="", "", IF('Programmes (ENG)'!W166="Supervisor to be confirmed", 'CWM &amp; Location'!$C$216, 'Programmes (ENG)'!W166))</f>
        <v/>
      </c>
      <c r="X166" s="5" t="str">
        <f>IF('Programmes (ENG)'!X166="Supervisor to be confirmed", "Goruchwyliwr I'w Gadarnhau", 'Programmes (ENG)'!X166)</f>
        <v>Dr Simon Bagguley</v>
      </c>
      <c r="Y166" s="3" t="str">
        <f>VLOOKUP('Programmes (ENG)'!Y166, 'CWM &amp; Location'!B:D, 2, FALSE)</f>
        <v>Ysbyty Brenhinol Morgannwg</v>
      </c>
      <c r="Z166" s="3" t="str">
        <f>VLOOKUP('Programmes (ENG)'!Z166, 'CWM &amp; Location'!B:D, 2, FALSE)</f>
        <v>Pontyclun</v>
      </c>
      <c r="AA166" s="3" t="str">
        <f>IF('Master List'!AK166="", VLOOKUP('Master List'!AJ166, 'CWM &amp; Location'!B:D, 2, FALSE), CONCATENATE(VLOOKUP('Master List'!AJ166, 'CWM &amp; Location'!B:D, 2, FALSE), " / ", VLOOKUP('Master List'!AK166, 'CWM &amp; Location'!B:D, 2, FALSE)))</f>
        <v>Meddygaeth Gyffredinol (Mewnol) / Meddygaeth Geriatreg</v>
      </c>
      <c r="AB166" s="3" t="str">
        <f>IF('Programmes (ENG)'!AB166="Supervisor to be confirmed", 'CWM &amp; Location'!$C$216, 'Programmes (ENG)'!AB166)</f>
        <v>Dr Simon Bagguley</v>
      </c>
      <c r="AC166" s="3" t="str">
        <f>VLOOKUP('Programmes (ENG)'!AC166, 'CWM &amp; Location'!B:D, 2, FALSE)</f>
        <v>Ysbyty Brenhinol Morgannwg</v>
      </c>
      <c r="AD166" s="5" t="str">
        <f>VLOOKUP('Programmes (ENG)'!AD166, 'CWM &amp; Location'!B:D, 2, FALSE)</f>
        <v>Pontyclun</v>
      </c>
      <c r="AE166" s="3" t="str">
        <f>IF('Master List'!AQ166="", VLOOKUP('Master List'!AP166, 'CWM &amp; Location'!B:D, 2, FALSE), CONCATENATE(VLOOKUP('Master List'!AP166, 'CWM &amp; Location'!B:D, 2, FALSE), " / ", VLOOKUP('Master List'!AQ166, 'CWM &amp; Location'!B:D, 2, FALSE)))</f>
        <v>Clust, Trwyn a Gwddf</v>
      </c>
      <c r="AF166" s="3" t="str">
        <f>IF('Programmes (ENG)'!AF166="Supervisor to be confirmed", 'CWM &amp; Location'!$C$216, 'Programmes (ENG)'!AF166)</f>
        <v>Mr Samuel Fishpool</v>
      </c>
      <c r="AG166" s="3" t="str">
        <f>VLOOKUP('Programmes (ENG)'!AG166, 'CWM &amp; Location'!B:D, 2, FALSE)</f>
        <v>Taff Vale Practice</v>
      </c>
      <c r="AH166" s="3" t="str">
        <f>VLOOKUP('Programmes (ENG)'!AH166, 'CWM &amp; Location'!B:D, 2, FALSE)</f>
        <v>Pontypridd</v>
      </c>
      <c r="AI166" s="3" t="str">
        <f>IF('Master List'!AW166="", VLOOKUP('Master List'!AV166, 'CWM &amp; Location'!B:D, 2, FALSE), CONCATENATE(VLOOKUP('Master List'!AV166, 'CWM &amp; Location'!B:D, 2, FALSE), " / ", VLOOKUP('Master List'!AW166, 'CWM &amp; Location'!B:D, 2, FALSE)))</f>
        <v>Practis Cyffredinol</v>
      </c>
      <c r="AJ166" s="3" t="str">
        <f>IF('Programmes (ENG)'!AJ166="Supervisor to be confirmed", 'CWM &amp; Location'!$C$216, 'Programmes (ENG)'!AJ166)</f>
        <v>Dr Jonathan Finnegan</v>
      </c>
      <c r="AK166" s="5" t="str">
        <f>IF('Programmes (ENG)'!AK166="","",VLOOKUP('Programmes (ENG)'!AK166,'CWM &amp; Location'!B:D,2,FALSE))</f>
        <v>Taff Vale Practice</v>
      </c>
      <c r="AL166" s="5" t="str">
        <f>IF('Programmes (ENG)'!AL166="", "", VLOOKUP('Programmes (ENG)'!AL166, 'CWM &amp; Location'!B:D, 2, FALSE))</f>
        <v>Pontypridd</v>
      </c>
      <c r="AM166" s="5" t="str">
        <f>IF('Programmes (ENG)'!AM166="","",VLOOKUP('Programmes (ENG)'!AM166,'CWM &amp; Location'!B:D,2,FALSE))</f>
        <v>Addysgu Near Peer</v>
      </c>
      <c r="AN166" s="5" t="str">
        <f>IF('Programmes (ENG)'!AN166="Supervisor to be confirmed", 'CWM &amp; Location'!$C$216, 'Programmes (ENG)'!AN166)</f>
        <v>Dr Jonathan Finnegan</v>
      </c>
    </row>
    <row r="167" spans="1:40" ht="33.75" customHeight="1" x14ac:dyDescent="0.25">
      <c r="A167" s="3" t="str">
        <f>'Master List'!A167</f>
        <v>LIFT</v>
      </c>
      <c r="B167" s="3" t="str">
        <f>'Master List'!D167</f>
        <v>LFP/7A4/056a</v>
      </c>
      <c r="C167" s="3" t="str">
        <f>'Master List'!E167</f>
        <v>WAL/FP/056a</v>
      </c>
      <c r="D167" s="4">
        <f>'Programmes (ENG)'!D167</f>
        <v>1</v>
      </c>
      <c r="E167" s="9" t="str">
        <f>CONCATENATE("S1: ",J167,", ",N167,", ",R167,IF(V167="","",", "),IF(V167="","",V167),IF(V167="",""," ("),IF(V167="","",'Master List'!B167),IF(V167="","",")")," | S2: ",AA167,", ",AE167,", ",AI167,IF(AM167="","",", "),IF(AM167="","",AM167),IF(AM167="",""," ("),IF(AM167="","",'Master List'!C167),IF(AM167="","",")"))</f>
        <v>S1: Meddygaeth Gyffredinol (Mewnol) / Meddygaeth Anadlol, Llawdriniaeth Gyffredinol / Llawdriniaeth Hepato-Pancreatico-Biliary, Meddygaeth Frys, Meddygaeth Liniarol (LIFT) | S2: Niwroleg / Meddygaeth Adsefydlu, Obstetreg a Gynaecoleg, Meddygaeth Geriatreg</v>
      </c>
      <c r="F167" s="5" t="str">
        <f>VLOOKUP('Programmes (ENG)'!F167, 'CWM &amp; Location'!B:D, 2, FALSE)</f>
        <v>Bwrdd Iechyd Prifysgol Caerdydd a'r Fro</v>
      </c>
      <c r="G167" s="5" t="str">
        <f>IF('Programmes (ENG)'!G167="Supervisor to be confirmed", "Goruchwyliwr I'w Gadarnhau", 'Programmes (ENG)'!G167)</f>
        <v xml:space="preserve">Prof Ben Hope-Gill </v>
      </c>
      <c r="H167" s="3" t="str">
        <f>VLOOKUP('Programmes (ENG)'!H167, 'CWM &amp; Location'!B:D, 2, FALSE)</f>
        <v>Ysbyty Athrofaol Cymru (Ysbyty Athrofaol Llandochau ar alwad)</v>
      </c>
      <c r="I167" s="3" t="str">
        <f>VLOOKUP('Programmes (ENG)'!I167, 'CWM &amp; Location'!B:D, 2, FALSE)</f>
        <v>Caerdydd (Penarth)</v>
      </c>
      <c r="J167" s="3" t="str">
        <f>IF('Master List'!K167="", VLOOKUP('Master List'!J167, 'CWM &amp; Location'!B:D, 2, FALSE), CONCATENATE(VLOOKUP('Master List'!J167, 'CWM &amp; Location'!B:D, 2, FALSE), " / ", VLOOKUP('Master List'!K167, 'CWM &amp; Location'!B:D, 2, FALSE)))</f>
        <v>Meddygaeth Gyffredinol (Mewnol) / Meddygaeth Anadlol</v>
      </c>
      <c r="K167" s="3" t="str">
        <f>IF('Programmes (ENG)'!K167="Supervisor to be confirmed", "Goruchwyliwr I'w Gadarnhau", 'Programmes (ENG)'!K167)</f>
        <v>Dr Alison Whittaker</v>
      </c>
      <c r="L167" s="3" t="str">
        <f>VLOOKUP('Programmes (ENG)'!L167, 'CWM &amp; Location'!B:D, 2, FALSE)</f>
        <v>Ysbyty Athrofaol Cymru</v>
      </c>
      <c r="M167" s="3" t="str">
        <f>VLOOKUP('Programmes (ENG)'!M167, 'CWM &amp; Location'!B:D, 2, FALSE)</f>
        <v>Caerdydd</v>
      </c>
      <c r="N167" s="3" t="str">
        <f>IF('Master List'!Q167="", VLOOKUP('Master List'!P167, 'CWM &amp; Location'!B:D, 2, FALSE), CONCATENATE(VLOOKUP('Master List'!P167, 'CWM &amp; Location'!B:D, 2, FALSE), " / ", VLOOKUP('Master List'!Q167, 'CWM &amp; Location'!B:D, 2, FALSE)))</f>
        <v>Llawdriniaeth Gyffredinol / Llawdriniaeth Hepato-Pancreatico-Biliary</v>
      </c>
      <c r="O167" s="3" t="str">
        <f>IF('Programmes (ENG)'!O167="Supervisor to be confirmed", "Goruchwyliwr I'w Gadarnhau", 'Programmes (ENG)'!O167)</f>
        <v xml:space="preserve">Mr Nagappan Kumar </v>
      </c>
      <c r="P167" s="3" t="str">
        <f>VLOOKUP('Programmes (ENG)'!P167, 'CWM &amp; Location'!B:D, 2, FALSE)</f>
        <v>Ysbyty Athrofaol Cymru</v>
      </c>
      <c r="Q167" s="3" t="str">
        <f>VLOOKUP('Programmes (ENG)'!Q167, 'CWM &amp; Location'!B:D, 2, FALSE)</f>
        <v>Caerdydd</v>
      </c>
      <c r="R167" s="3" t="str">
        <f>IF('Master List'!W167="", VLOOKUP('Master List'!V167, 'CWM &amp; Location'!B:D, 2, FALSE), CONCATENATE(VLOOKUP('Master List'!V167, 'CWM &amp; Location'!B:D, 2, FALSE), " / ", VLOOKUP('Master List'!W167, 'CWM &amp; Location'!B:D, 2, FALSE)))</f>
        <v>Meddygaeth Frys</v>
      </c>
      <c r="S167" s="3" t="str">
        <f>IF('Programmes (ENG)'!S167="Supervisor to be confirmed", "Goruchwyliwr I'w Gadarnhau", 'Programmes (ENG)'!S167)</f>
        <v xml:space="preserve">Dr Susan Allen </v>
      </c>
      <c r="T167" s="5" t="str">
        <f>IF('Master List'!AA167="", "", VLOOKUP('Programmes (ENG)'!T167, 'CWM &amp; Location'!B:D, 2, FALSE))</f>
        <v>Hosbis Marie Curie</v>
      </c>
      <c r="U167" s="5" t="str">
        <f>IF(T167="", "", VLOOKUP('Programmes (ENG)'!U167, 'CWM &amp; Location'!B:D, 2, FALSE))</f>
        <v>Penarth</v>
      </c>
      <c r="V167" s="5" t="str">
        <f>IF('Programmes (ENG)'!V167="", "", VLOOKUP('Programmes (ENG)'!V167, 'CWM &amp; Location'!B:D, 2, FALSE))</f>
        <v>Meddygaeth Liniarol</v>
      </c>
      <c r="W167" s="5" t="str">
        <f>IF('Programmes (ENG)'!W167="", "", IF('Programmes (ENG)'!W167="Supervisor to be confirmed", 'CWM &amp; Location'!$C$216, 'Programmes (ENG)'!W167))</f>
        <v>Dr Siwan Seaman</v>
      </c>
      <c r="X167" s="5" t="str">
        <f>IF('Programmes (ENG)'!X167="Supervisor to be confirmed", "Goruchwyliwr I'w Gadarnhau", 'Programmes (ENG)'!X167)</f>
        <v>Dr Swaroop Shanbhag</v>
      </c>
      <c r="Y167" s="3" t="str">
        <f>VLOOKUP('Programmes (ENG)'!Y167, 'CWM &amp; Location'!B:D, 2, FALSE)</f>
        <v>Ysbyty Athrofaol Cymru / Ysbyty Athrofaol Llandochau</v>
      </c>
      <c r="Z167" s="3" t="str">
        <f>VLOOKUP('Programmes (ENG)'!Z167, 'CWM &amp; Location'!B:D, 2, FALSE)</f>
        <v>Caerdydd / Penarth</v>
      </c>
      <c r="AA167" s="3" t="str">
        <f>IF('Master List'!AK167="", VLOOKUP('Master List'!AJ167, 'CWM &amp; Location'!B:D, 2, FALSE), CONCATENATE(VLOOKUP('Master List'!AJ167, 'CWM &amp; Location'!B:D, 2, FALSE), " / ", VLOOKUP('Master List'!AK167, 'CWM &amp; Location'!B:D, 2, FALSE)))</f>
        <v>Niwroleg / Meddygaeth Adsefydlu</v>
      </c>
      <c r="AB167" s="3" t="str">
        <f>IF('Programmes (ENG)'!AB167="Supervisor to be confirmed", 'CWM &amp; Location'!$C$216, 'Programmes (ENG)'!AB167)</f>
        <v>Dr Swaroop Shanbhag</v>
      </c>
      <c r="AC167" s="3" t="str">
        <f>VLOOKUP('Programmes (ENG)'!AC167, 'CWM &amp; Location'!B:D, 2, FALSE)</f>
        <v>Ysbyty Athrofaol Cymru</v>
      </c>
      <c r="AD167" s="5" t="str">
        <f>VLOOKUP('Programmes (ENG)'!AD167, 'CWM &amp; Location'!B:D, 2, FALSE)</f>
        <v>Caerdydd</v>
      </c>
      <c r="AE167" s="3" t="str">
        <f>IF('Master List'!AQ167="", VLOOKUP('Master List'!AP167, 'CWM &amp; Location'!B:D, 2, FALSE), CONCATENATE(VLOOKUP('Master List'!AP167, 'CWM &amp; Location'!B:D, 2, FALSE), " / ", VLOOKUP('Master List'!AQ167, 'CWM &amp; Location'!B:D, 2, FALSE)))</f>
        <v>Obstetreg a Gynaecoleg</v>
      </c>
      <c r="AF167" s="3" t="str">
        <f>IF('Programmes (ENG)'!AF167="Supervisor to be confirmed", 'CWM &amp; Location'!$C$216, 'Programmes (ENG)'!AF167)</f>
        <v>Mr Anthony Griffiths</v>
      </c>
      <c r="AG167" s="3" t="str">
        <f>VLOOKUP('Programmes (ENG)'!AG167, 'CWM &amp; Location'!B:D, 2, FALSE)</f>
        <v>Ysbyty Athrofaol Llandochau</v>
      </c>
      <c r="AH167" s="3" t="str">
        <f>VLOOKUP('Programmes (ENG)'!AH167, 'CWM &amp; Location'!B:D, 2, FALSE)</f>
        <v>Penarth</v>
      </c>
      <c r="AI167" s="3" t="str">
        <f>IF('Master List'!AW167="", VLOOKUP('Master List'!AV167, 'CWM &amp; Location'!B:D, 2, FALSE), CONCATENATE(VLOOKUP('Master List'!AV167, 'CWM &amp; Location'!B:D, 2, FALSE), " / ", VLOOKUP('Master List'!AW167, 'CWM &amp; Location'!B:D, 2, FALSE)))</f>
        <v>Meddygaeth Geriatreg</v>
      </c>
      <c r="AJ167" s="3" t="str">
        <f>IF('Programmes (ENG)'!AJ167="Supervisor to be confirmed", 'CWM &amp; Location'!$C$216, 'Programmes (ENG)'!AJ167)</f>
        <v>Dr Cherry Shute</v>
      </c>
      <c r="AK167" s="5" t="str">
        <f>IF('Programmes (ENG)'!AK167="","",VLOOKUP('Programmes (ENG)'!AK167,'CWM &amp; Location'!B:D,2,FALSE))</f>
        <v/>
      </c>
      <c r="AL167" s="5" t="str">
        <f>IF('Programmes (ENG)'!AL167="", "", VLOOKUP('Programmes (ENG)'!AL167, 'CWM &amp; Location'!B:D, 2, FALSE))</f>
        <v/>
      </c>
      <c r="AM167" s="5" t="str">
        <f>IF('Programmes (ENG)'!AM167="","",VLOOKUP('Programmes (ENG)'!AM167,'CWM &amp; Location'!B:D,2,FALSE))</f>
        <v/>
      </c>
      <c r="AN167" s="5" t="str">
        <f>IF('Programmes (ENG)'!AN167="Supervisor to be confirmed", 'CWM &amp; Location'!$C$216, 'Programmes (ENG)'!AN167)</f>
        <v/>
      </c>
    </row>
    <row r="168" spans="1:40" ht="33.75" customHeight="1" x14ac:dyDescent="0.25">
      <c r="A168" s="3" t="str">
        <f>'Master List'!A168</f>
        <v>LIFT</v>
      </c>
      <c r="B168" s="3" t="str">
        <f>'Master List'!D168</f>
        <v>LFP/7A4/056b</v>
      </c>
      <c r="C168" s="3" t="str">
        <f>'Master List'!E168</f>
        <v>WAL/FP/056b</v>
      </c>
      <c r="D168" s="4">
        <f>'Programmes (ENG)'!D168</f>
        <v>1</v>
      </c>
      <c r="E168" s="9" t="str">
        <f>CONCATENATE("S1: ",J168,", ",N168,", ",R168,IF(V168="","",", "),IF(V168="","",V168),IF(V168="",""," ("),IF(V168="","",'Master List'!B168),IF(V168="","",")")," | S2: ",AA168,", ",AE168,", ",AI168,IF(AM168="","",", "),IF(AM168="","",AM168),IF(AM168="",""," ("),IF(AM168="","",'Master List'!C168),IF(AM168="","",")"))</f>
        <v>S1: Meddygaeth Frys, Meddygaeth Gyffredinol (Mewnol) / Meddygaeth Anadlol, Llawdriniaeth Gyffredinol / Llawdriniaeth Hepato-Pancreatico-Biliary, Meddygaeth Liniarol (LIFT) | S2: Meddygaeth Geriatreg, Niwroleg / Meddygaeth Adsefydlu, Obstetreg a Gynaecoleg</v>
      </c>
      <c r="F168" s="5" t="str">
        <f>VLOOKUP('Programmes (ENG)'!F168, 'CWM &amp; Location'!B:D, 2, FALSE)</f>
        <v>Bwrdd Iechyd Prifysgol Caerdydd a'r Fro</v>
      </c>
      <c r="G168" s="5" t="str">
        <f>IF('Programmes (ENG)'!G168="Supervisor to be confirmed", "Goruchwyliwr I'w Gadarnhau", 'Programmes (ENG)'!G168)</f>
        <v xml:space="preserve">Dr Susan Allen </v>
      </c>
      <c r="H168" s="3" t="str">
        <f>VLOOKUP('Programmes (ENG)'!H168, 'CWM &amp; Location'!B:D, 2, FALSE)</f>
        <v>Ysbyty Athrofaol Cymru</v>
      </c>
      <c r="I168" s="3" t="str">
        <f>VLOOKUP('Programmes (ENG)'!I168, 'CWM &amp; Location'!B:D, 2, FALSE)</f>
        <v>Caerdydd</v>
      </c>
      <c r="J168" s="3" t="str">
        <f>IF('Master List'!K168="", VLOOKUP('Master List'!J168, 'CWM &amp; Location'!B:D, 2, FALSE), CONCATENATE(VLOOKUP('Master List'!J168, 'CWM &amp; Location'!B:D, 2, FALSE), " / ", VLOOKUP('Master List'!K168, 'CWM &amp; Location'!B:D, 2, FALSE)))</f>
        <v>Meddygaeth Frys</v>
      </c>
      <c r="K168" s="3" t="str">
        <f>IF('Programmes (ENG)'!K168="Supervisor to be confirmed", "Goruchwyliwr I'w Gadarnhau", 'Programmes (ENG)'!K168)</f>
        <v xml:space="preserve">Dr Susan Allen </v>
      </c>
      <c r="L168" s="3" t="str">
        <f>VLOOKUP('Programmes (ENG)'!L168, 'CWM &amp; Location'!B:D, 2, FALSE)</f>
        <v>Ysbyty Athrofaol Cymru (Ysbyty Athrofaol Llandochau ar alwad)</v>
      </c>
      <c r="M168" s="3" t="str">
        <f>VLOOKUP('Programmes (ENG)'!M168, 'CWM &amp; Location'!B:D, 2, FALSE)</f>
        <v>Caerdydd (Penarth)</v>
      </c>
      <c r="N168" s="3" t="str">
        <f>IF('Master List'!Q168="", VLOOKUP('Master List'!P168, 'CWM &amp; Location'!B:D, 2, FALSE), CONCATENATE(VLOOKUP('Master List'!P168, 'CWM &amp; Location'!B:D, 2, FALSE), " / ", VLOOKUP('Master List'!Q168, 'CWM &amp; Location'!B:D, 2, FALSE)))</f>
        <v>Meddygaeth Gyffredinol (Mewnol) / Meddygaeth Anadlol</v>
      </c>
      <c r="O168" s="3" t="str">
        <f>IF('Programmes (ENG)'!O168="Supervisor to be confirmed", "Goruchwyliwr I'w Gadarnhau", 'Programmes (ENG)'!O168)</f>
        <v>Dr Alison Whittaker</v>
      </c>
      <c r="P168" s="3" t="str">
        <f>VLOOKUP('Programmes (ENG)'!P168, 'CWM &amp; Location'!B:D, 2, FALSE)</f>
        <v>Ysbyty Athrofaol Cymru</v>
      </c>
      <c r="Q168" s="3" t="str">
        <f>VLOOKUP('Programmes (ENG)'!Q168, 'CWM &amp; Location'!B:D, 2, FALSE)</f>
        <v>Caerdydd</v>
      </c>
      <c r="R168" s="3" t="str">
        <f>IF('Master List'!W168="", VLOOKUP('Master List'!V168, 'CWM &amp; Location'!B:D, 2, FALSE), CONCATENATE(VLOOKUP('Master List'!V168, 'CWM &amp; Location'!B:D, 2, FALSE), " / ", VLOOKUP('Master List'!W168, 'CWM &amp; Location'!B:D, 2, FALSE)))</f>
        <v>Llawdriniaeth Gyffredinol / Llawdriniaeth Hepato-Pancreatico-Biliary</v>
      </c>
      <c r="S168" s="3" t="str">
        <f>IF('Programmes (ENG)'!S168="Supervisor to be confirmed", "Goruchwyliwr I'w Gadarnhau", 'Programmes (ENG)'!S168)</f>
        <v xml:space="preserve">Mr Nagappan Kumar </v>
      </c>
      <c r="T168" s="5" t="str">
        <f>IF('Master List'!AA168="", "", VLOOKUP('Programmes (ENG)'!T168, 'CWM &amp; Location'!B:D, 2, FALSE))</f>
        <v>Ysbyty Athrofaol Cymru</v>
      </c>
      <c r="U168" s="5" t="str">
        <f>IF(T168="", "", VLOOKUP('Programmes (ENG)'!U168, 'CWM &amp; Location'!B:D, 2, FALSE))</f>
        <v>Caerdydd</v>
      </c>
      <c r="V168" s="5" t="str">
        <f>IF('Programmes (ENG)'!V168="", "", VLOOKUP('Programmes (ENG)'!V168, 'CWM &amp; Location'!B:D, 2, FALSE))</f>
        <v>Meddygaeth Liniarol</v>
      </c>
      <c r="W168" s="5" t="str">
        <f>IF('Programmes (ENG)'!W168="", "", IF('Programmes (ENG)'!W168="Supervisor to be confirmed", 'CWM &amp; Location'!$C$216, 'Programmes (ENG)'!W168))</f>
        <v>Dr Clea Atkinson</v>
      </c>
      <c r="X168" s="5" t="str">
        <f>IF('Programmes (ENG)'!X168="Supervisor to be confirmed", "Goruchwyliwr I'w Gadarnhau", 'Programmes (ENG)'!X168)</f>
        <v>Dr Cherry Shute</v>
      </c>
      <c r="Y168" s="3" t="str">
        <f>VLOOKUP('Programmes (ENG)'!Y168, 'CWM &amp; Location'!B:D, 2, FALSE)</f>
        <v>Ysbyty Athrofaol Llandochau</v>
      </c>
      <c r="Z168" s="3" t="str">
        <f>VLOOKUP('Programmes (ENG)'!Z168, 'CWM &amp; Location'!B:D, 2, FALSE)</f>
        <v>Penarth</v>
      </c>
      <c r="AA168" s="3" t="str">
        <f>IF('Master List'!AK168="", VLOOKUP('Master List'!AJ168, 'CWM &amp; Location'!B:D, 2, FALSE), CONCATENATE(VLOOKUP('Master List'!AJ168, 'CWM &amp; Location'!B:D, 2, FALSE), " / ", VLOOKUP('Master List'!AK168, 'CWM &amp; Location'!B:D, 2, FALSE)))</f>
        <v>Meddygaeth Geriatreg</v>
      </c>
      <c r="AB168" s="3" t="str">
        <f>IF('Programmes (ENG)'!AB168="Supervisor to be confirmed", 'CWM &amp; Location'!$C$216, 'Programmes (ENG)'!AB168)</f>
        <v>Dr Cherry Shute</v>
      </c>
      <c r="AC168" s="3" t="str">
        <f>VLOOKUP('Programmes (ENG)'!AC168, 'CWM &amp; Location'!B:D, 2, FALSE)</f>
        <v>Ysbyty Athrofaol Cymru / Ysbyty Athrofaol Llandochau</v>
      </c>
      <c r="AD168" s="5" t="str">
        <f>VLOOKUP('Programmes (ENG)'!AD168, 'CWM &amp; Location'!B:D, 2, FALSE)</f>
        <v>Caerdydd / Penarth</v>
      </c>
      <c r="AE168" s="3" t="str">
        <f>IF('Master List'!AQ168="", VLOOKUP('Master List'!AP168, 'CWM &amp; Location'!B:D, 2, FALSE), CONCATENATE(VLOOKUP('Master List'!AP168, 'CWM &amp; Location'!B:D, 2, FALSE), " / ", VLOOKUP('Master List'!AQ168, 'CWM &amp; Location'!B:D, 2, FALSE)))</f>
        <v>Niwroleg / Meddygaeth Adsefydlu</v>
      </c>
      <c r="AF168" s="3" t="str">
        <f>IF('Programmes (ENG)'!AF168="Supervisor to be confirmed", 'CWM &amp; Location'!$C$216, 'Programmes (ENG)'!AF168)</f>
        <v>Dr Swaroop Shanbhag</v>
      </c>
      <c r="AG168" s="3" t="str">
        <f>VLOOKUP('Programmes (ENG)'!AG168, 'CWM &amp; Location'!B:D, 2, FALSE)</f>
        <v>Ysbyty Athrofaol Cymru</v>
      </c>
      <c r="AH168" s="3" t="str">
        <f>VLOOKUP('Programmes (ENG)'!AH168, 'CWM &amp; Location'!B:D, 2, FALSE)</f>
        <v>Caerdydd</v>
      </c>
      <c r="AI168" s="3" t="str">
        <f>IF('Master List'!AW168="", VLOOKUP('Master List'!AV168, 'CWM &amp; Location'!B:D, 2, FALSE), CONCATENATE(VLOOKUP('Master List'!AV168, 'CWM &amp; Location'!B:D, 2, FALSE), " / ", VLOOKUP('Master List'!AW168, 'CWM &amp; Location'!B:D, 2, FALSE)))</f>
        <v>Obstetreg a Gynaecoleg</v>
      </c>
      <c r="AJ168" s="3" t="str">
        <f>IF('Programmes (ENG)'!AJ168="Supervisor to be confirmed", 'CWM &amp; Location'!$C$216, 'Programmes (ENG)'!AJ168)</f>
        <v>Mr Anthony Griffiths</v>
      </c>
      <c r="AK168" s="5" t="str">
        <f>IF('Programmes (ENG)'!AK168="","",VLOOKUP('Programmes (ENG)'!AK168,'CWM &amp; Location'!B:D,2,FALSE))</f>
        <v/>
      </c>
      <c r="AL168" s="5" t="str">
        <f>IF('Programmes (ENG)'!AL168="", "", VLOOKUP('Programmes (ENG)'!AL168, 'CWM &amp; Location'!B:D, 2, FALSE))</f>
        <v/>
      </c>
      <c r="AM168" s="5" t="str">
        <f>IF('Programmes (ENG)'!AM168="","",VLOOKUP('Programmes (ENG)'!AM168,'CWM &amp; Location'!B:D,2,FALSE))</f>
        <v/>
      </c>
      <c r="AN168" s="5" t="str">
        <f>IF('Programmes (ENG)'!AN168="Supervisor to be confirmed", 'CWM &amp; Location'!$C$216, 'Programmes (ENG)'!AN168)</f>
        <v/>
      </c>
    </row>
    <row r="169" spans="1:40" ht="33.75" customHeight="1" x14ac:dyDescent="0.25">
      <c r="A169" s="3" t="str">
        <f>'Master List'!A169</f>
        <v>LIFT/FP-Cross</v>
      </c>
      <c r="B169" s="3" t="str">
        <f>'Master List'!D169</f>
        <v>LFP/7A4/056c</v>
      </c>
      <c r="C169" s="3" t="str">
        <f>'Master List'!E169</f>
        <v>WAL/FP/056c</v>
      </c>
      <c r="D169" s="4">
        <f>'Programmes (ENG)'!D169</f>
        <v>1</v>
      </c>
      <c r="E169" s="9" t="str">
        <f>CONCATENATE("S1: ",J169,", ",N169,", ",R169,IF(V169="","",", "),IF(V169="","",V169),IF(V169="",""," ("),IF(V169="","",'Master List'!B169),IF(V169="","",")")," | S2: ",AA169,", ",AE169,", ",AI169,IF(AM169="","",", "),IF(AM169="","",AM169),IF(AM169="",""," ("),IF(AM169="","",'Master List'!C169),IF(AM169="","",")"))</f>
        <v>S1: Llawdriniaeth Gyffredinol / Llawdriniaeth Hepato-Pancreatico-Biliary, Meddygaeth Frys, Meddygaeth Gyffredinol (Mewnol) / Meddygaeth Anadlol, Meddygaeth Liniarol (LIFT) | S2: Obstetreg a Gynaecoleg, Meddygaeth Geriatreg, Niwroleg / Meddygaeth Adsefydlu</v>
      </c>
      <c r="F169" s="5" t="str">
        <f>VLOOKUP('Programmes (ENG)'!F169, 'CWM &amp; Location'!B:D, 2, FALSE)</f>
        <v>Bwrdd Iechyd Prifysgol Caerdydd a'r Fro</v>
      </c>
      <c r="G169" s="5" t="str">
        <f>IF('Programmes (ENG)'!G169="Supervisor to be confirmed", "Goruchwyliwr I'w Gadarnhau", 'Programmes (ENG)'!G169)</f>
        <v xml:space="preserve">Mr Nagappan Kumar </v>
      </c>
      <c r="H169" s="3" t="str">
        <f>VLOOKUP('Programmes (ENG)'!H169, 'CWM &amp; Location'!B:D, 2, FALSE)</f>
        <v>Ysbyty Athrofaol Cymru</v>
      </c>
      <c r="I169" s="3" t="str">
        <f>VLOOKUP('Programmes (ENG)'!I169, 'CWM &amp; Location'!B:D, 2, FALSE)</f>
        <v>Caerdydd</v>
      </c>
      <c r="J169" s="3" t="str">
        <f>IF('Master List'!K169="", VLOOKUP('Master List'!J169, 'CWM &amp; Location'!B:D, 2, FALSE), CONCATENATE(VLOOKUP('Master List'!J169, 'CWM &amp; Location'!B:D, 2, FALSE), " / ", VLOOKUP('Master List'!K169, 'CWM &amp; Location'!B:D, 2, FALSE)))</f>
        <v>Llawdriniaeth Gyffredinol / Llawdriniaeth Hepato-Pancreatico-Biliary</v>
      </c>
      <c r="K169" s="3" t="str">
        <f>IF('Programmes (ENG)'!K169="Supervisor to be confirmed", "Goruchwyliwr I'w Gadarnhau", 'Programmes (ENG)'!K169)</f>
        <v xml:space="preserve">Mr Nagappan Kumar </v>
      </c>
      <c r="L169" s="3" t="str">
        <f>VLOOKUP('Programmes (ENG)'!L169, 'CWM &amp; Location'!B:D, 2, FALSE)</f>
        <v>Ysbyty Athrofaol Cymru</v>
      </c>
      <c r="M169" s="3" t="str">
        <f>VLOOKUP('Programmes (ENG)'!M169, 'CWM &amp; Location'!B:D, 2, FALSE)</f>
        <v>Caerdydd</v>
      </c>
      <c r="N169" s="3" t="str">
        <f>IF('Master List'!Q169="", VLOOKUP('Master List'!P169, 'CWM &amp; Location'!B:D, 2, FALSE), CONCATENATE(VLOOKUP('Master List'!P169, 'CWM &amp; Location'!B:D, 2, FALSE), " / ", VLOOKUP('Master List'!Q169, 'CWM &amp; Location'!B:D, 2, FALSE)))</f>
        <v>Meddygaeth Frys</v>
      </c>
      <c r="O169" s="3" t="str">
        <f>IF('Programmes (ENG)'!O169="Supervisor to be confirmed", "Goruchwyliwr I'w Gadarnhau", 'Programmes (ENG)'!O169)</f>
        <v xml:space="preserve">Dr Susan Allen </v>
      </c>
      <c r="P169" s="3" t="str">
        <f>VLOOKUP('Programmes (ENG)'!P169, 'CWM &amp; Location'!B:D, 2, FALSE)</f>
        <v>Ysbyty Athrofaol Cymru (Ysbyty Athrofaol Llandochau ar alwad)</v>
      </c>
      <c r="Q169" s="3" t="str">
        <f>VLOOKUP('Programmes (ENG)'!Q169, 'CWM &amp; Location'!B:D, 2, FALSE)</f>
        <v>Caerdydd (Penarth)</v>
      </c>
      <c r="R169" s="3" t="str">
        <f>IF('Master List'!W169="", VLOOKUP('Master List'!V169, 'CWM &amp; Location'!B:D, 2, FALSE), CONCATENATE(VLOOKUP('Master List'!V169, 'CWM &amp; Location'!B:D, 2, FALSE), " / ", VLOOKUP('Master List'!W169, 'CWM &amp; Location'!B:D, 2, FALSE)))</f>
        <v>Meddygaeth Gyffredinol (Mewnol) / Meddygaeth Anadlol</v>
      </c>
      <c r="S169" s="3" t="str">
        <f>IF('Programmes (ENG)'!S169="Supervisor to be confirmed", "Goruchwyliwr I'w Gadarnhau", 'Programmes (ENG)'!S169)</f>
        <v>Dr Alison Whittaker</v>
      </c>
      <c r="T169" s="5" t="str">
        <f>IF('Master List'!AA169="", "", VLOOKUP('Programmes (ENG)'!T169, 'CWM &amp; Location'!B:D, 2, FALSE))</f>
        <v>Canolfan Ganser Felindre</v>
      </c>
      <c r="U169" s="5" t="str">
        <f>IF(T169="", "", VLOOKUP('Programmes (ENG)'!U169, 'CWM &amp; Location'!B:D, 2, FALSE))</f>
        <v>Caerdydd</v>
      </c>
      <c r="V169" s="5" t="str">
        <f>IF('Programmes (ENG)'!V169="", "", VLOOKUP('Programmes (ENG)'!V169, 'CWM &amp; Location'!B:D, 2, FALSE))</f>
        <v>Meddygaeth Liniarol</v>
      </c>
      <c r="W169" s="5" t="str">
        <f>IF('Programmes (ENG)'!W169="", "", IF('Programmes (ENG)'!W169="Supervisor to be confirmed", 'CWM &amp; Location'!$C$216, 'Programmes (ENG)'!W169))</f>
        <v>Dr Mark Taubert</v>
      </c>
      <c r="X169" s="5" t="str">
        <f>IF('Programmes (ENG)'!X169="Supervisor to be confirmed", "Goruchwyliwr I'w Gadarnhau", 'Programmes (ENG)'!X169)</f>
        <v>Mr Anthony Griffiths</v>
      </c>
      <c r="Y169" s="3" t="str">
        <f>VLOOKUP('Programmes (ENG)'!Y169, 'CWM &amp; Location'!B:D, 2, FALSE)</f>
        <v>Ysbyty Athrofaol Cymru</v>
      </c>
      <c r="Z169" s="3" t="str">
        <f>VLOOKUP('Programmes (ENG)'!Z169, 'CWM &amp; Location'!B:D, 2, FALSE)</f>
        <v>Caerdydd</v>
      </c>
      <c r="AA169" s="3" t="str">
        <f>IF('Master List'!AK169="", VLOOKUP('Master List'!AJ169, 'CWM &amp; Location'!B:D, 2, FALSE), CONCATENATE(VLOOKUP('Master List'!AJ169, 'CWM &amp; Location'!B:D, 2, FALSE), " / ", VLOOKUP('Master List'!AK169, 'CWM &amp; Location'!B:D, 2, FALSE)))</f>
        <v>Obstetreg a Gynaecoleg</v>
      </c>
      <c r="AB169" s="3" t="str">
        <f>IF('Programmes (ENG)'!AB169="Supervisor to be confirmed", 'CWM &amp; Location'!$C$216, 'Programmes (ENG)'!AB169)</f>
        <v>Mr Anthony Griffiths</v>
      </c>
      <c r="AC169" s="3" t="str">
        <f>VLOOKUP('Programmes (ENG)'!AC169, 'CWM &amp; Location'!B:D, 2, FALSE)</f>
        <v>Ysbyty Athrofaol Llandochau</v>
      </c>
      <c r="AD169" s="5" t="str">
        <f>VLOOKUP('Programmes (ENG)'!AD169, 'CWM &amp; Location'!B:D, 2, FALSE)</f>
        <v>Penarth</v>
      </c>
      <c r="AE169" s="3" t="str">
        <f>IF('Master List'!AQ169="", VLOOKUP('Master List'!AP169, 'CWM &amp; Location'!B:D, 2, FALSE), CONCATENATE(VLOOKUP('Master List'!AP169, 'CWM &amp; Location'!B:D, 2, FALSE), " / ", VLOOKUP('Master List'!AQ169, 'CWM &amp; Location'!B:D, 2, FALSE)))</f>
        <v>Meddygaeth Geriatreg</v>
      </c>
      <c r="AF169" s="3" t="str">
        <f>IF('Programmes (ENG)'!AF169="Supervisor to be confirmed", 'CWM &amp; Location'!$C$216, 'Programmes (ENG)'!AF169)</f>
        <v>Dr Cherry Shute</v>
      </c>
      <c r="AG169" s="3" t="str">
        <f>VLOOKUP('Programmes (ENG)'!AG169, 'CWM &amp; Location'!B:D, 2, FALSE)</f>
        <v>Ysbyty Athrofaol Cymru / Ysbyty Athrofaol Llandochau</v>
      </c>
      <c r="AH169" s="3" t="str">
        <f>VLOOKUP('Programmes (ENG)'!AH169, 'CWM &amp; Location'!B:D, 2, FALSE)</f>
        <v>Caerdydd / Penarth</v>
      </c>
      <c r="AI169" s="3" t="str">
        <f>IF('Master List'!AW169="", VLOOKUP('Master List'!AV169, 'CWM &amp; Location'!B:D, 2, FALSE), CONCATENATE(VLOOKUP('Master List'!AV169, 'CWM &amp; Location'!B:D, 2, FALSE), " / ", VLOOKUP('Master List'!AW169, 'CWM &amp; Location'!B:D, 2, FALSE)))</f>
        <v>Niwroleg / Meddygaeth Adsefydlu</v>
      </c>
      <c r="AJ169" s="3" t="str">
        <f>IF('Programmes (ENG)'!AJ169="Supervisor to be confirmed", 'CWM &amp; Location'!$C$216, 'Programmes (ENG)'!AJ169)</f>
        <v>Dr Swaroop Shanbhag</v>
      </c>
      <c r="AK169" s="5" t="str">
        <f>IF('Programmes (ENG)'!AK169="","",VLOOKUP('Programmes (ENG)'!AK169,'CWM &amp; Location'!B:D,2,FALSE))</f>
        <v/>
      </c>
      <c r="AL169" s="5" t="str">
        <f>IF('Programmes (ENG)'!AL169="", "", VLOOKUP('Programmes (ENG)'!AL169, 'CWM &amp; Location'!B:D, 2, FALSE))</f>
        <v/>
      </c>
      <c r="AM169" s="5" t="str">
        <f>IF('Programmes (ENG)'!AM169="","",VLOOKUP('Programmes (ENG)'!AM169,'CWM &amp; Location'!B:D,2,FALSE))</f>
        <v/>
      </c>
      <c r="AN169" s="5" t="str">
        <f>IF('Programmes (ENG)'!AN169="Supervisor to be confirmed", 'CWM &amp; Location'!$C$216, 'Programmes (ENG)'!AN169)</f>
        <v/>
      </c>
    </row>
    <row r="170" spans="1:40" ht="33.75" customHeight="1" x14ac:dyDescent="0.25">
      <c r="A170" s="3" t="str">
        <f>'Master List'!A170</f>
        <v>FP</v>
      </c>
      <c r="B170" s="3" t="str">
        <f>'Master List'!D170</f>
        <v>FP/7A6/057a</v>
      </c>
      <c r="C170" s="3" t="str">
        <f>'Master List'!E170</f>
        <v>WAL/FP/057a</v>
      </c>
      <c r="D170" s="4">
        <f>'Programmes (ENG)'!D170</f>
        <v>1</v>
      </c>
      <c r="E170" s="9" t="str">
        <f>CONCATENATE("S1: ",J170,", ",N170,", ",R170,IF(V170="","",", "),IF(V170="","",V170),IF(V170="",""," ("),IF(V170="","",'Master List'!B170),IF(V170="","",")")," | S2: ",AA170,", ",AE170,", ",AI170,IF(AM170="","",", "),IF(AM170="","",AM170),IF(AM170="",""," ("),IF(AM170="","",'Master List'!C170),IF(AM170="","",")"))</f>
        <v>S1: Meddygaeth Gyffredinol (Mewnol) / Meddygaeth Anadlol, Llawdriniaeth Gyffredinol / Llawdriniaeth y Colon a'r Rhefr, Meddygaeth Gyffredinol (Mewnol) / Endocrinoleg a Diabetes Mellitus | S2: Trawma Llawdriniaeth Orthopedig, Meddygaeth Gyffredinol (Mewnol) / Meddygaeth Geriatreg &amp; Meddygaeth Strôc, Meddygaeth Frys</v>
      </c>
      <c r="F170" s="5" t="str">
        <f>VLOOKUP('Programmes (ENG)'!F170, 'CWM &amp; Location'!B:D, 2, FALSE)</f>
        <v>Bwrdd Iechyd Prifysgol Aneurin Bevan</v>
      </c>
      <c r="G170" s="5" t="str">
        <f>IF('Programmes (ENG)'!G170="Supervisor to be confirmed", "Goruchwyliwr I'w Gadarnhau", 'Programmes (ENG)'!G170)</f>
        <v>Dr Michael Pynn</v>
      </c>
      <c r="H170" s="3" t="str">
        <f>VLOOKUP('Programmes (ENG)'!H170, 'CWM &amp; Location'!B:D, 2, FALSE)</f>
        <v>Ysbyty Neuadd Nevill</v>
      </c>
      <c r="I170" s="3" t="str">
        <f>VLOOKUP('Programmes (ENG)'!I170, 'CWM &amp; Location'!B:D, 2, FALSE)</f>
        <v>Y Fenni</v>
      </c>
      <c r="J170" s="3" t="str">
        <f>IF('Master List'!K170="", VLOOKUP('Master List'!J170, 'CWM &amp; Location'!B:D, 2, FALSE), CONCATENATE(VLOOKUP('Master List'!J170, 'CWM &amp; Location'!B:D, 2, FALSE), " / ", VLOOKUP('Master List'!K170, 'CWM &amp; Location'!B:D, 2, FALSE)))</f>
        <v>Meddygaeth Gyffredinol (Mewnol) / Meddygaeth Anadlol</v>
      </c>
      <c r="K170" s="3" t="str">
        <f>IF('Programmes (ENG)'!K170="Supervisor to be confirmed", "Goruchwyliwr I'w Gadarnhau", 'Programmes (ENG)'!K170)</f>
        <v>Dr Michael Pynn</v>
      </c>
      <c r="L170" s="3" t="str">
        <f>VLOOKUP('Programmes (ENG)'!L170, 'CWM &amp; Location'!B:D, 2, FALSE)</f>
        <v>Ysbyty Prifysgol y Faenor / Ysbyty Brenhinol Gwent</v>
      </c>
      <c r="M170" s="3" t="str">
        <f>VLOOKUP('Programmes (ENG)'!M170, 'CWM &amp; Location'!B:D, 2, FALSE)</f>
        <v>Cwmbrân / Casnewydd</v>
      </c>
      <c r="N170" s="3" t="str">
        <f>IF('Master List'!Q170="", VLOOKUP('Master List'!P170, 'CWM &amp; Location'!B:D, 2, FALSE), CONCATENATE(VLOOKUP('Master List'!P170, 'CWM &amp; Location'!B:D, 2, FALSE), " / ", VLOOKUP('Master List'!Q170, 'CWM &amp; Location'!B:D, 2, FALSE)))</f>
        <v>Llawdriniaeth Gyffredinol / Llawdriniaeth y Colon a'r Rhefr</v>
      </c>
      <c r="O170" s="3" t="str">
        <f>IF('Programmes (ENG)'!O170="Supervisor to be confirmed", "Goruchwyliwr I'w Gadarnhau", 'Programmes (ENG)'!O170)</f>
        <v>Mr Jeremy Williamson</v>
      </c>
      <c r="P170" s="3" t="str">
        <f>VLOOKUP('Programmes (ENG)'!P170, 'CWM &amp; Location'!B:D, 2, FALSE)</f>
        <v>Ysbyty Neuadd Nevill</v>
      </c>
      <c r="Q170" s="3" t="str">
        <f>VLOOKUP('Programmes (ENG)'!Q170, 'CWM &amp; Location'!B:D, 2, FALSE)</f>
        <v>Y Fenni</v>
      </c>
      <c r="R170" s="3" t="str">
        <f>IF('Master List'!W170="", VLOOKUP('Master List'!V170, 'CWM &amp; Location'!B:D, 2, FALSE), CONCATENATE(VLOOKUP('Master List'!V170, 'CWM &amp; Location'!B:D, 2, FALSE), " / ", VLOOKUP('Master List'!W170, 'CWM &amp; Location'!B:D, 2, FALSE)))</f>
        <v>Meddygaeth Gyffredinol (Mewnol) / Endocrinoleg a Diabetes Mellitus</v>
      </c>
      <c r="S170" s="3" t="str">
        <f>IF('Programmes (ENG)'!S170="Supervisor to be confirmed", "Goruchwyliwr I'w Gadarnhau", 'Programmes (ENG)'!S170)</f>
        <v>Dr Fiona Smeeton</v>
      </c>
      <c r="T170" s="5" t="str">
        <f>IF('Master List'!AA170="", "", VLOOKUP('Programmes (ENG)'!T170, 'CWM &amp; Location'!B:D, 2, FALSE))</f>
        <v/>
      </c>
      <c r="U170" s="5" t="str">
        <f>IF(T170="", "", VLOOKUP('Programmes (ENG)'!U170, 'CWM &amp; Location'!B:D, 2, FALSE))</f>
        <v/>
      </c>
      <c r="V170" s="5" t="str">
        <f>IF('Programmes (ENG)'!V170="", "", VLOOKUP('Programmes (ENG)'!V170, 'CWM &amp; Location'!B:D, 2, FALSE))</f>
        <v/>
      </c>
      <c r="W170" s="5" t="str">
        <f>IF('Programmes (ENG)'!W170="", "", IF('Programmes (ENG)'!W170="Supervisor to be confirmed", 'CWM &amp; Location'!$C$216, 'Programmes (ENG)'!W170))</f>
        <v/>
      </c>
      <c r="X170" s="5" t="str">
        <f>IF('Programmes (ENG)'!X170="Supervisor to be confirmed", "Goruchwyliwr I'w Gadarnhau", 'Programmes (ENG)'!X170)</f>
        <v>Miss Nicola Vannet</v>
      </c>
      <c r="Y170" s="3" t="str">
        <f>VLOOKUP('Programmes (ENG)'!Y170, 'CWM &amp; Location'!B:D, 2, FALSE)</f>
        <v>Ysbyty Prifysgol y Faenor / Ysbyty Brenhinol Gwent</v>
      </c>
      <c r="Z170" s="3" t="str">
        <f>VLOOKUP('Programmes (ENG)'!Z170, 'CWM &amp; Location'!B:D, 2, FALSE)</f>
        <v>Cwmbrân / Casnewydd</v>
      </c>
      <c r="AA170" s="3" t="str">
        <f>IF('Master List'!AK170="", VLOOKUP('Master List'!AJ170, 'CWM &amp; Location'!B:D, 2, FALSE), CONCATENATE(VLOOKUP('Master List'!AJ170, 'CWM &amp; Location'!B:D, 2, FALSE), " / ", VLOOKUP('Master List'!AK170, 'CWM &amp; Location'!B:D, 2, FALSE)))</f>
        <v>Trawma Llawdriniaeth Orthopedig</v>
      </c>
      <c r="AB170" s="3" t="str">
        <f>IF('Programmes (ENG)'!AB170="Supervisor to be confirmed", 'CWM &amp; Location'!$C$216, 'Programmes (ENG)'!AB170)</f>
        <v>Miss Nicola Vannet</v>
      </c>
      <c r="AC170" s="3" t="str">
        <f>VLOOKUP('Programmes (ENG)'!AC170, 'CWM &amp; Location'!B:D, 2, FALSE)</f>
        <v>Ysbyty Prifysgol y Faenor</v>
      </c>
      <c r="AD170" s="5" t="str">
        <f>VLOOKUP('Programmes (ENG)'!AD170, 'CWM &amp; Location'!B:D, 2, FALSE)</f>
        <v>Cwmbrân</v>
      </c>
      <c r="AE170" s="3" t="str">
        <f>IF('Master List'!AQ170="", VLOOKUP('Master List'!AP170, 'CWM &amp; Location'!B:D, 2, FALSE), CONCATENATE(VLOOKUP('Master List'!AP170, 'CWM &amp; Location'!B:D, 2, FALSE), " / ", VLOOKUP('Master List'!AQ170, 'CWM &amp; Location'!B:D, 2, FALSE)))</f>
        <v>Meddygaeth Gyffredinol (Mewnol) / Meddygaeth Geriatreg &amp; Meddygaeth Strôc</v>
      </c>
      <c r="AF170" s="3" t="str">
        <f>IF('Programmes (ENG)'!AF170="Supervisor to be confirmed", 'CWM &amp; Location'!$C$216, 'Programmes (ENG)'!AF170)</f>
        <v>Dr Chandrashekaraiah Somashekar</v>
      </c>
      <c r="AG170" s="3" t="str">
        <f>VLOOKUP('Programmes (ENG)'!AG170, 'CWM &amp; Location'!B:D, 2, FALSE)</f>
        <v>Ysbyty Prifysgol y Faenor</v>
      </c>
      <c r="AH170" s="3" t="str">
        <f>VLOOKUP('Programmes (ENG)'!AH170, 'CWM &amp; Location'!B:D, 2, FALSE)</f>
        <v>Cwmbrân</v>
      </c>
      <c r="AI170" s="3" t="str">
        <f>IF('Master List'!AW170="", VLOOKUP('Master List'!AV170, 'CWM &amp; Location'!B:D, 2, FALSE), CONCATENATE(VLOOKUP('Master List'!AV170, 'CWM &amp; Location'!B:D, 2, FALSE), " / ", VLOOKUP('Master List'!AW170, 'CWM &amp; Location'!B:D, 2, FALSE)))</f>
        <v>Meddygaeth Frys</v>
      </c>
      <c r="AJ170" s="3" t="str">
        <f>IF('Programmes (ENG)'!AJ170="Supervisor to be confirmed", 'CWM &amp; Location'!$C$216, 'Programmes (ENG)'!AJ170)</f>
        <v>Mr Nirmal James</v>
      </c>
      <c r="AK170" s="5" t="str">
        <f>IF('Programmes (ENG)'!AK170="","",VLOOKUP('Programmes (ENG)'!AK170,'CWM &amp; Location'!B:D,2,FALSE))</f>
        <v/>
      </c>
      <c r="AL170" s="5" t="str">
        <f>IF('Programmes (ENG)'!AL170="", "", VLOOKUP('Programmes (ENG)'!AL170, 'CWM &amp; Location'!B:D, 2, FALSE))</f>
        <v/>
      </c>
      <c r="AM170" s="5" t="str">
        <f>IF('Programmes (ENG)'!AM170="","",VLOOKUP('Programmes (ENG)'!AM170,'CWM &amp; Location'!B:D,2,FALSE))</f>
        <v/>
      </c>
      <c r="AN170" s="5" t="str">
        <f>IF('Programmes (ENG)'!AN170="Supervisor to be confirmed", 'CWM &amp; Location'!$C$216, 'Programmes (ENG)'!AN170)</f>
        <v/>
      </c>
    </row>
    <row r="171" spans="1:40" ht="33.75" customHeight="1" x14ac:dyDescent="0.25">
      <c r="A171" s="3" t="str">
        <f>'Master List'!A171</f>
        <v>FP</v>
      </c>
      <c r="B171" s="3" t="str">
        <f>'Master List'!D171</f>
        <v>FP/7A6/057b</v>
      </c>
      <c r="C171" s="3" t="str">
        <f>'Master List'!E171</f>
        <v>WAL/FP/057b</v>
      </c>
      <c r="D171" s="4">
        <f>'Programmes (ENG)'!D171</f>
        <v>1</v>
      </c>
      <c r="E171" s="9" t="str">
        <f>CONCATENATE("S1: ",J171,", ",N171,", ",R171,IF(V171="","",", "),IF(V171="","",V171),IF(V171="",""," ("),IF(V171="","",'Master List'!B171),IF(V171="","",")")," | S2: ",AA171,", ",AE171,", ",AI171,IF(AM171="","",", "),IF(AM171="","",AM171),IF(AM171="",""," ("),IF(AM171="","",'Master List'!C171),IF(AM171="","",")"))</f>
        <v>S1: Meddygaeth Gyffredinol (Mewnol) / Endocrinoleg a Diabetes Mellitus, Meddygaeth Gyffredinol (Mewnol) / Meddygaeth Anadlol, Llawdriniaeth Gyffredinol / Llawdriniaeth y Colon a'r Rhefr | S2: Meddygaeth Frys, Trawma Llawdriniaeth Orthopedig, Meddygaeth Gyffredinol (Mewnol) / Meddygaeth Geriatreg &amp; Meddygaeth Strôc</v>
      </c>
      <c r="F171" s="5" t="str">
        <f>VLOOKUP('Programmes (ENG)'!F171, 'CWM &amp; Location'!B:D, 2, FALSE)</f>
        <v>Bwrdd Iechyd Prifysgol Aneurin Bevan</v>
      </c>
      <c r="G171" s="5" t="str">
        <f>IF('Programmes (ENG)'!G171="Supervisor to be confirmed", "Goruchwyliwr I'w Gadarnhau", 'Programmes (ENG)'!G171)</f>
        <v>Dr Fiona Smeeton</v>
      </c>
      <c r="H171" s="3" t="str">
        <f>VLOOKUP('Programmes (ENG)'!H171, 'CWM &amp; Location'!B:D, 2, FALSE)</f>
        <v>Ysbyty Neuadd Nevill</v>
      </c>
      <c r="I171" s="3" t="str">
        <f>VLOOKUP('Programmes (ENG)'!I171, 'CWM &amp; Location'!B:D, 2, FALSE)</f>
        <v>Y Fenni</v>
      </c>
      <c r="J171" s="3" t="str">
        <f>IF('Master List'!K171="", VLOOKUP('Master List'!J171, 'CWM &amp; Location'!B:D, 2, FALSE), CONCATENATE(VLOOKUP('Master List'!J171, 'CWM &amp; Location'!B:D, 2, FALSE), " / ", VLOOKUP('Master List'!K171, 'CWM &amp; Location'!B:D, 2, FALSE)))</f>
        <v>Meddygaeth Gyffredinol (Mewnol) / Endocrinoleg a Diabetes Mellitus</v>
      </c>
      <c r="K171" s="3" t="str">
        <f>IF('Programmes (ENG)'!K171="Supervisor to be confirmed", "Goruchwyliwr I'w Gadarnhau", 'Programmes (ENG)'!K171)</f>
        <v>Dr Fiona Smeeton</v>
      </c>
      <c r="L171" s="3" t="str">
        <f>VLOOKUP('Programmes (ENG)'!L171, 'CWM &amp; Location'!B:D, 2, FALSE)</f>
        <v>Ysbyty Neuadd Nevill</v>
      </c>
      <c r="M171" s="3" t="str">
        <f>VLOOKUP('Programmes (ENG)'!M171, 'CWM &amp; Location'!B:D, 2, FALSE)</f>
        <v>Y Fenni</v>
      </c>
      <c r="N171" s="3" t="str">
        <f>IF('Master List'!Q171="", VLOOKUP('Master List'!P171, 'CWM &amp; Location'!B:D, 2, FALSE), CONCATENATE(VLOOKUP('Master List'!P171, 'CWM &amp; Location'!B:D, 2, FALSE), " / ", VLOOKUP('Master List'!Q171, 'CWM &amp; Location'!B:D, 2, FALSE)))</f>
        <v>Meddygaeth Gyffredinol (Mewnol) / Meddygaeth Anadlol</v>
      </c>
      <c r="O171" s="3" t="str">
        <f>IF('Programmes (ENG)'!O171="Supervisor to be confirmed", "Goruchwyliwr I'w Gadarnhau", 'Programmes (ENG)'!O171)</f>
        <v>Dr Michael Pynn</v>
      </c>
      <c r="P171" s="3" t="str">
        <f>VLOOKUP('Programmes (ENG)'!P171, 'CWM &amp; Location'!B:D, 2, FALSE)</f>
        <v>Ysbyty Prifysgol y Faenor / Ysbyty Brenhinol Gwent</v>
      </c>
      <c r="Q171" s="3" t="str">
        <f>VLOOKUP('Programmes (ENG)'!Q171, 'CWM &amp; Location'!B:D, 2, FALSE)</f>
        <v>Cwmbrân / Casnewydd</v>
      </c>
      <c r="R171" s="3" t="str">
        <f>IF('Master List'!W171="", VLOOKUP('Master List'!V171, 'CWM &amp; Location'!B:D, 2, FALSE), CONCATENATE(VLOOKUP('Master List'!V171, 'CWM &amp; Location'!B:D, 2, FALSE), " / ", VLOOKUP('Master List'!W171, 'CWM &amp; Location'!B:D, 2, FALSE)))</f>
        <v>Llawdriniaeth Gyffredinol / Llawdriniaeth y Colon a'r Rhefr</v>
      </c>
      <c r="S171" s="3" t="str">
        <f>IF('Programmes (ENG)'!S171="Supervisor to be confirmed", "Goruchwyliwr I'w Gadarnhau", 'Programmes (ENG)'!S171)</f>
        <v>Mr Jeremy Williamson</v>
      </c>
      <c r="T171" s="5" t="str">
        <f>IF('Master List'!AA171="", "", VLOOKUP('Programmes (ENG)'!T171, 'CWM &amp; Location'!B:D, 2, FALSE))</f>
        <v/>
      </c>
      <c r="U171" s="5" t="str">
        <f>IF(T171="", "", VLOOKUP('Programmes (ENG)'!U171, 'CWM &amp; Location'!B:D, 2, FALSE))</f>
        <v/>
      </c>
      <c r="V171" s="5" t="str">
        <f>IF('Programmes (ENG)'!V171="", "", VLOOKUP('Programmes (ENG)'!V171, 'CWM &amp; Location'!B:D, 2, FALSE))</f>
        <v/>
      </c>
      <c r="W171" s="5" t="str">
        <f>IF('Programmes (ENG)'!W171="", "", IF('Programmes (ENG)'!W171="Supervisor to be confirmed", 'CWM &amp; Location'!$C$216, 'Programmes (ENG)'!W171))</f>
        <v/>
      </c>
      <c r="X171" s="5" t="str">
        <f>IF('Programmes (ENG)'!X171="Supervisor to be confirmed", "Goruchwyliwr I'w Gadarnhau", 'Programmes (ENG)'!X171)</f>
        <v>Mr Nirmal James</v>
      </c>
      <c r="Y171" s="3" t="str">
        <f>VLOOKUP('Programmes (ENG)'!Y171, 'CWM &amp; Location'!B:D, 2, FALSE)</f>
        <v>Ysbyty Prifysgol y Faenor</v>
      </c>
      <c r="Z171" s="3" t="str">
        <f>VLOOKUP('Programmes (ENG)'!Z171, 'CWM &amp; Location'!B:D, 2, FALSE)</f>
        <v>Cwmbrân</v>
      </c>
      <c r="AA171" s="3" t="str">
        <f>IF('Master List'!AK171="", VLOOKUP('Master List'!AJ171, 'CWM &amp; Location'!B:D, 2, FALSE), CONCATENATE(VLOOKUP('Master List'!AJ171, 'CWM &amp; Location'!B:D, 2, FALSE), " / ", VLOOKUP('Master List'!AK171, 'CWM &amp; Location'!B:D, 2, FALSE)))</f>
        <v>Meddygaeth Frys</v>
      </c>
      <c r="AB171" s="3" t="str">
        <f>IF('Programmes (ENG)'!AB171="Supervisor to be confirmed", 'CWM &amp; Location'!$C$216, 'Programmes (ENG)'!AB171)</f>
        <v>Mr Nirmal James</v>
      </c>
      <c r="AC171" s="3" t="str">
        <f>VLOOKUP('Programmes (ENG)'!AC171, 'CWM &amp; Location'!B:D, 2, FALSE)</f>
        <v>Ysbyty Prifysgol y Faenor / Ysbyty Brenhinol Gwent</v>
      </c>
      <c r="AD171" s="5" t="str">
        <f>VLOOKUP('Programmes (ENG)'!AD171, 'CWM &amp; Location'!B:D, 2, FALSE)</f>
        <v>Cwmbrân / Casnewydd</v>
      </c>
      <c r="AE171" s="3" t="str">
        <f>IF('Master List'!AQ171="", VLOOKUP('Master List'!AP171, 'CWM &amp; Location'!B:D, 2, FALSE), CONCATENATE(VLOOKUP('Master List'!AP171, 'CWM &amp; Location'!B:D, 2, FALSE), " / ", VLOOKUP('Master List'!AQ171, 'CWM &amp; Location'!B:D, 2, FALSE)))</f>
        <v>Trawma Llawdriniaeth Orthopedig</v>
      </c>
      <c r="AF171" s="3" t="str">
        <f>IF('Programmes (ENG)'!AF171="Supervisor to be confirmed", 'CWM &amp; Location'!$C$216, 'Programmes (ENG)'!AF171)</f>
        <v>Miss Nicola Vannet</v>
      </c>
      <c r="AG171" s="3" t="str">
        <f>VLOOKUP('Programmes (ENG)'!AG171, 'CWM &amp; Location'!B:D, 2, FALSE)</f>
        <v>Ysbyty Prifysgol y Faenor</v>
      </c>
      <c r="AH171" s="3" t="str">
        <f>VLOOKUP('Programmes (ENG)'!AH171, 'CWM &amp; Location'!B:D, 2, FALSE)</f>
        <v>Cwmbrân</v>
      </c>
      <c r="AI171" s="3" t="str">
        <f>IF('Master List'!AW171="", VLOOKUP('Master List'!AV171, 'CWM &amp; Location'!B:D, 2, FALSE), CONCATENATE(VLOOKUP('Master List'!AV171, 'CWM &amp; Location'!B:D, 2, FALSE), " / ", VLOOKUP('Master List'!AW171, 'CWM &amp; Location'!B:D, 2, FALSE)))</f>
        <v>Meddygaeth Gyffredinol (Mewnol) / Meddygaeth Geriatreg &amp; Meddygaeth Strôc</v>
      </c>
      <c r="AJ171" s="3" t="str">
        <f>IF('Programmes (ENG)'!AJ171="Supervisor to be confirmed", 'CWM &amp; Location'!$C$216, 'Programmes (ENG)'!AJ171)</f>
        <v>Dr Chandrashekaraiah Somashekar</v>
      </c>
      <c r="AK171" s="5" t="str">
        <f>IF('Programmes (ENG)'!AK171="","",VLOOKUP('Programmes (ENG)'!AK171,'CWM &amp; Location'!B:D,2,FALSE))</f>
        <v/>
      </c>
      <c r="AL171" s="5" t="str">
        <f>IF('Programmes (ENG)'!AL171="", "", VLOOKUP('Programmes (ENG)'!AL171, 'CWM &amp; Location'!B:D, 2, FALSE))</f>
        <v/>
      </c>
      <c r="AM171" s="5" t="str">
        <f>IF('Programmes (ENG)'!AM171="","",VLOOKUP('Programmes (ENG)'!AM171,'CWM &amp; Location'!B:D,2,FALSE))</f>
        <v/>
      </c>
      <c r="AN171" s="5" t="str">
        <f>IF('Programmes (ENG)'!AN171="Supervisor to be confirmed", 'CWM &amp; Location'!$C$216, 'Programmes (ENG)'!AN171)</f>
        <v/>
      </c>
    </row>
    <row r="172" spans="1:40" ht="33.75" customHeight="1" x14ac:dyDescent="0.25">
      <c r="A172" s="3" t="str">
        <f>'Master List'!A172</f>
        <v>FP</v>
      </c>
      <c r="B172" s="3" t="str">
        <f>'Master List'!D172</f>
        <v>FP/7A6/057c</v>
      </c>
      <c r="C172" s="3" t="str">
        <f>'Master List'!E172</f>
        <v>WAL/FP/057c</v>
      </c>
      <c r="D172" s="4">
        <f>'Programmes (ENG)'!D172</f>
        <v>1</v>
      </c>
      <c r="E172" s="9" t="str">
        <f>CONCATENATE("S1: ",J172,", ",N172,", ",R172,IF(V172="","",", "),IF(V172="","",V172),IF(V172="",""," ("),IF(V172="","",'Master List'!B172),IF(V172="","",")")," | S2: ",AA172,", ",AE172,", ",AI172,IF(AM172="","",", "),IF(AM172="","",AM172),IF(AM172="",""," ("),IF(AM172="","",'Master List'!C172),IF(AM172="","",")"))</f>
        <v>S1: Llawdriniaeth Gyffredinol / Llawdriniaeth y Colon a'r Rhefr, Meddygaeth Gyffredinol (Mewnol) / Endocrinoleg a Diabetes Mellitus, Meddygaeth Gyffredinol (Mewnol) / Meddygaeth Anadlol | S2: Meddygaeth Gyffredinol (Mewnol) / Meddygaeth Geriatreg &amp; Meddygaeth Strôc, Meddygaeth Frys, Trawma Llawdriniaeth Orthopedig</v>
      </c>
      <c r="F172" s="5" t="str">
        <f>VLOOKUP('Programmes (ENG)'!F172, 'CWM &amp; Location'!B:D, 2, FALSE)</f>
        <v>Bwrdd Iechyd Prifysgol Aneurin Bevan</v>
      </c>
      <c r="G172" s="5" t="str">
        <f>IF('Programmes (ENG)'!G172="Supervisor to be confirmed", "Goruchwyliwr I'w Gadarnhau", 'Programmes (ENG)'!G172)</f>
        <v>Mr Jeremy Williamson</v>
      </c>
      <c r="H172" s="3" t="str">
        <f>VLOOKUP('Programmes (ENG)'!H172, 'CWM &amp; Location'!B:D, 2, FALSE)</f>
        <v>Ysbyty Prifysgol y Faenor / Ysbyty Brenhinol Gwent</v>
      </c>
      <c r="I172" s="3" t="str">
        <f>VLOOKUP('Programmes (ENG)'!I172, 'CWM &amp; Location'!B:D, 2, FALSE)</f>
        <v>Cwmbrân / Casnewydd</v>
      </c>
      <c r="J172" s="3" t="str">
        <f>IF('Master List'!K172="", VLOOKUP('Master List'!J172, 'CWM &amp; Location'!B:D, 2, FALSE), CONCATENATE(VLOOKUP('Master List'!J172, 'CWM &amp; Location'!B:D, 2, FALSE), " / ", VLOOKUP('Master List'!K172, 'CWM &amp; Location'!B:D, 2, FALSE)))</f>
        <v>Llawdriniaeth Gyffredinol / Llawdriniaeth y Colon a'r Rhefr</v>
      </c>
      <c r="K172" s="3" t="str">
        <f>IF('Programmes (ENG)'!K172="Supervisor to be confirmed", "Goruchwyliwr I'w Gadarnhau", 'Programmes (ENG)'!K172)</f>
        <v>Mr Jeremy Williamson</v>
      </c>
      <c r="L172" s="3" t="str">
        <f>VLOOKUP('Programmes (ENG)'!L172, 'CWM &amp; Location'!B:D, 2, FALSE)</f>
        <v>Ysbyty Neuadd Nevill</v>
      </c>
      <c r="M172" s="3" t="str">
        <f>VLOOKUP('Programmes (ENG)'!M172, 'CWM &amp; Location'!B:D, 2, FALSE)</f>
        <v>Y Fenni</v>
      </c>
      <c r="N172" s="3" t="str">
        <f>IF('Master List'!Q172="", VLOOKUP('Master List'!P172, 'CWM &amp; Location'!B:D, 2, FALSE), CONCATENATE(VLOOKUP('Master List'!P172, 'CWM &amp; Location'!B:D, 2, FALSE), " / ", VLOOKUP('Master List'!Q172, 'CWM &amp; Location'!B:D, 2, FALSE)))</f>
        <v>Meddygaeth Gyffredinol (Mewnol) / Endocrinoleg a Diabetes Mellitus</v>
      </c>
      <c r="O172" s="3" t="str">
        <f>IF('Programmes (ENG)'!O172="Supervisor to be confirmed", "Goruchwyliwr I'w Gadarnhau", 'Programmes (ENG)'!O172)</f>
        <v>Dr Fiona Smeeton</v>
      </c>
      <c r="P172" s="3" t="str">
        <f>VLOOKUP('Programmes (ENG)'!P172, 'CWM &amp; Location'!B:D, 2, FALSE)</f>
        <v>Ysbyty Neuadd Nevill</v>
      </c>
      <c r="Q172" s="3" t="str">
        <f>VLOOKUP('Programmes (ENG)'!Q172, 'CWM &amp; Location'!B:D, 2, FALSE)</f>
        <v>Y Fenni</v>
      </c>
      <c r="R172" s="3" t="str">
        <f>IF('Master List'!W172="", VLOOKUP('Master List'!V172, 'CWM &amp; Location'!B:D, 2, FALSE), CONCATENATE(VLOOKUP('Master List'!V172, 'CWM &amp; Location'!B:D, 2, FALSE), " / ", VLOOKUP('Master List'!W172, 'CWM &amp; Location'!B:D, 2, FALSE)))</f>
        <v>Meddygaeth Gyffredinol (Mewnol) / Meddygaeth Anadlol</v>
      </c>
      <c r="S172" s="3" t="str">
        <f>IF('Programmes (ENG)'!S172="Supervisor to be confirmed", "Goruchwyliwr I'w Gadarnhau", 'Programmes (ENG)'!S172)</f>
        <v>Dr Michael Pynn</v>
      </c>
      <c r="T172" s="5" t="str">
        <f>IF('Master List'!AA172="", "", VLOOKUP('Programmes (ENG)'!T172, 'CWM &amp; Location'!B:D, 2, FALSE))</f>
        <v/>
      </c>
      <c r="U172" s="5" t="str">
        <f>IF(T172="", "", VLOOKUP('Programmes (ENG)'!U172, 'CWM &amp; Location'!B:D, 2, FALSE))</f>
        <v/>
      </c>
      <c r="V172" s="5" t="str">
        <f>IF('Programmes (ENG)'!V172="", "", VLOOKUP('Programmes (ENG)'!V172, 'CWM &amp; Location'!B:D, 2, FALSE))</f>
        <v/>
      </c>
      <c r="W172" s="5" t="str">
        <f>IF('Programmes (ENG)'!W172="", "", IF('Programmes (ENG)'!W172="Supervisor to be confirmed", 'CWM &amp; Location'!$C$216, 'Programmes (ENG)'!W172))</f>
        <v/>
      </c>
      <c r="X172" s="5" t="str">
        <f>IF('Programmes (ENG)'!X172="Supervisor to be confirmed", "Goruchwyliwr I'w Gadarnhau", 'Programmes (ENG)'!X172)</f>
        <v>Dr Chandrashekaraiah Somashekar</v>
      </c>
      <c r="Y172" s="3" t="str">
        <f>VLOOKUP('Programmes (ENG)'!Y172, 'CWM &amp; Location'!B:D, 2, FALSE)</f>
        <v>Ysbyty Prifysgol y Faenor</v>
      </c>
      <c r="Z172" s="3" t="str">
        <f>VLOOKUP('Programmes (ENG)'!Z172, 'CWM &amp; Location'!B:D, 2, FALSE)</f>
        <v>Cwmbrân</v>
      </c>
      <c r="AA172" s="3" t="str">
        <f>IF('Master List'!AK172="", VLOOKUP('Master List'!AJ172, 'CWM &amp; Location'!B:D, 2, FALSE), CONCATENATE(VLOOKUP('Master List'!AJ172, 'CWM &amp; Location'!B:D, 2, FALSE), " / ", VLOOKUP('Master List'!AK172, 'CWM &amp; Location'!B:D, 2, FALSE)))</f>
        <v>Meddygaeth Gyffredinol (Mewnol) / Meddygaeth Geriatreg &amp; Meddygaeth Strôc</v>
      </c>
      <c r="AB172" s="3" t="str">
        <f>IF('Programmes (ENG)'!AB172="Supervisor to be confirmed", 'CWM &amp; Location'!$C$216, 'Programmes (ENG)'!AB172)</f>
        <v>Dr Chandrashekaraiah Somashekar</v>
      </c>
      <c r="AC172" s="3" t="str">
        <f>VLOOKUP('Programmes (ENG)'!AC172, 'CWM &amp; Location'!B:D, 2, FALSE)</f>
        <v>Ysbyty Prifysgol y Faenor</v>
      </c>
      <c r="AD172" s="5" t="str">
        <f>VLOOKUP('Programmes (ENG)'!AD172, 'CWM &amp; Location'!B:D, 2, FALSE)</f>
        <v>Cwmbrân</v>
      </c>
      <c r="AE172" s="3" t="str">
        <f>IF('Master List'!AQ172="", VLOOKUP('Master List'!AP172, 'CWM &amp; Location'!B:D, 2, FALSE), CONCATENATE(VLOOKUP('Master List'!AP172, 'CWM &amp; Location'!B:D, 2, FALSE), " / ", VLOOKUP('Master List'!AQ172, 'CWM &amp; Location'!B:D, 2, FALSE)))</f>
        <v>Meddygaeth Frys</v>
      </c>
      <c r="AF172" s="3" t="str">
        <f>IF('Programmes (ENG)'!AF172="Supervisor to be confirmed", 'CWM &amp; Location'!$C$216, 'Programmes (ENG)'!AF172)</f>
        <v>Mr Nirmal James</v>
      </c>
      <c r="AG172" s="3" t="str">
        <f>VLOOKUP('Programmes (ENG)'!AG172, 'CWM &amp; Location'!B:D, 2, FALSE)</f>
        <v>Ysbyty Prifysgol y Faenor / Ysbyty Brenhinol Gwent</v>
      </c>
      <c r="AH172" s="3" t="str">
        <f>VLOOKUP('Programmes (ENG)'!AH172, 'CWM &amp; Location'!B:D, 2, FALSE)</f>
        <v>Cwmbrân / Casnewydd</v>
      </c>
      <c r="AI172" s="3" t="str">
        <f>IF('Master List'!AW172="", VLOOKUP('Master List'!AV172, 'CWM &amp; Location'!B:D, 2, FALSE), CONCATENATE(VLOOKUP('Master List'!AV172, 'CWM &amp; Location'!B:D, 2, FALSE), " / ", VLOOKUP('Master List'!AW172, 'CWM &amp; Location'!B:D, 2, FALSE)))</f>
        <v>Trawma Llawdriniaeth Orthopedig</v>
      </c>
      <c r="AJ172" s="3" t="str">
        <f>IF('Programmes (ENG)'!AJ172="Supervisor to be confirmed", 'CWM &amp; Location'!$C$216, 'Programmes (ENG)'!AJ172)</f>
        <v>Miss Nicola Vannet</v>
      </c>
      <c r="AK172" s="5" t="str">
        <f>IF('Programmes (ENG)'!AK172="","",VLOOKUP('Programmes (ENG)'!AK172,'CWM &amp; Location'!B:D,2,FALSE))</f>
        <v/>
      </c>
      <c r="AL172" s="5" t="str">
        <f>IF('Programmes (ENG)'!AL172="", "", VLOOKUP('Programmes (ENG)'!AL172, 'CWM &amp; Location'!B:D, 2, FALSE))</f>
        <v/>
      </c>
      <c r="AM172" s="5" t="str">
        <f>IF('Programmes (ENG)'!AM172="","",VLOOKUP('Programmes (ENG)'!AM172,'CWM &amp; Location'!B:D,2,FALSE))</f>
        <v/>
      </c>
      <c r="AN172" s="5" t="str">
        <f>IF('Programmes (ENG)'!AN172="Supervisor to be confirmed", 'CWM &amp; Location'!$C$216, 'Programmes (ENG)'!AN172)</f>
        <v/>
      </c>
    </row>
    <row r="173" spans="1:40" ht="33.75" customHeight="1" x14ac:dyDescent="0.25">
      <c r="A173" s="3" t="str">
        <f>'Master List'!A173</f>
        <v>FP-Cross</v>
      </c>
      <c r="B173" s="3" t="str">
        <f>'Master List'!D173</f>
        <v>FP/7A6-RQF/058a</v>
      </c>
      <c r="C173" s="3" t="str">
        <f>'Master List'!E173</f>
        <v>WAL/FP/058a</v>
      </c>
      <c r="D173" s="4">
        <f>'Programmes (ENG)'!D173</f>
        <v>1</v>
      </c>
      <c r="E173" s="9" t="str">
        <f>CONCATENATE("S1: ",J173,", ",N173,", ",R173,IF(V173="","",", "),IF(V173="","",V173),IF(V173="",""," ("),IF(V173="","",'Master List'!B173),IF(V173="","",")")," | S2: ",AA173,", ",AE173,", ",AI173,IF(AM173="","",", "),IF(AM173="","",AM173),IF(AM173="",""," ("),IF(AM173="","",'Master List'!C173),IF(AM173="","",")"))</f>
        <v>S1: Meddygaeth Gyffredinol (Mewnol) / Gastroenteroleg, Llawdriniaeth Gyffredinol, Meddygaeth Gyffredinol (Mewnol) / Meddygaeth Geriatreg &amp; Meddygaeth Strôc | S2: Meddygaeth Gyffredinol (Mewnol) / Meddygaeth Geriatreg, Oncoleg Feddygol, Meddygaeth Frys</v>
      </c>
      <c r="F173" s="5" t="str">
        <f>VLOOKUP('Programmes (ENG)'!F173, 'CWM &amp; Location'!B:D, 2, FALSE)</f>
        <v>Bwrdd Iechyd Prifysgol Aneurin Bevan</v>
      </c>
      <c r="G173" s="5" t="str">
        <f>IF('Programmes (ENG)'!G173="Supervisor to be confirmed", "Goruchwyliwr I'w Gadarnhau", 'Programmes (ENG)'!G173)</f>
        <v>Dr Kate Axe</v>
      </c>
      <c r="H173" s="3" t="str">
        <f>VLOOKUP('Programmes (ENG)'!H173, 'CWM &amp; Location'!B:D, 2, FALSE)</f>
        <v>Ysbyty Prifysgol y Faenor</v>
      </c>
      <c r="I173" s="3" t="str">
        <f>VLOOKUP('Programmes (ENG)'!I173, 'CWM &amp; Location'!B:D, 2, FALSE)</f>
        <v>Cwmbrân</v>
      </c>
      <c r="J173" s="3" t="str">
        <f>IF('Master List'!K173="", VLOOKUP('Master List'!J173, 'CWM &amp; Location'!B:D, 2, FALSE), CONCATENATE(VLOOKUP('Master List'!J173, 'CWM &amp; Location'!B:D, 2, FALSE), " / ", VLOOKUP('Master List'!K173, 'CWM &amp; Location'!B:D, 2, FALSE)))</f>
        <v>Meddygaeth Gyffredinol (Mewnol) / Gastroenteroleg</v>
      </c>
      <c r="K173" s="3" t="str">
        <f>IF('Programmes (ENG)'!K173="Supervisor to be confirmed", "Goruchwyliwr I'w Gadarnhau", 'Programmes (ENG)'!K173)</f>
        <v>Dr Kate Axe</v>
      </c>
      <c r="L173" s="3" t="str">
        <f>VLOOKUP('Programmes (ENG)'!L173, 'CWM &amp; Location'!B:D, 2, FALSE)</f>
        <v>Ysbyty Prifysgol y Faenor / Ysbyty Brenhinol Gwent</v>
      </c>
      <c r="M173" s="3" t="str">
        <f>VLOOKUP('Programmes (ENG)'!M173, 'CWM &amp; Location'!B:D, 2, FALSE)</f>
        <v>Cwmbrân / Casnewydd</v>
      </c>
      <c r="N173" s="3" t="str">
        <f>IF('Master List'!Q173="", VLOOKUP('Master List'!P173, 'CWM &amp; Location'!B:D, 2, FALSE), CONCATENATE(VLOOKUP('Master List'!P173, 'CWM &amp; Location'!B:D, 2, FALSE), " / ", VLOOKUP('Master List'!Q173, 'CWM &amp; Location'!B:D, 2, FALSE)))</f>
        <v>Llawdriniaeth Gyffredinol</v>
      </c>
      <c r="O173" s="3" t="str">
        <f>IF('Programmes (ENG)'!O173="Supervisor to be confirmed", "Goruchwyliwr I'w Gadarnhau", 'Programmes (ENG)'!O173)</f>
        <v>Mr Krishnamurthy Somasekar</v>
      </c>
      <c r="P173" s="3" t="str">
        <f>VLOOKUP('Programmes (ENG)'!P173, 'CWM &amp; Location'!B:D, 2, FALSE)</f>
        <v>Ysbyty Neuadd Nevill</v>
      </c>
      <c r="Q173" s="3" t="str">
        <f>VLOOKUP('Programmes (ENG)'!Q173, 'CWM &amp; Location'!B:D, 2, FALSE)</f>
        <v>Y Fenni</v>
      </c>
      <c r="R173" s="3" t="str">
        <f>IF('Master List'!W173="", VLOOKUP('Master List'!V173, 'CWM &amp; Location'!B:D, 2, FALSE), CONCATENATE(VLOOKUP('Master List'!V173, 'CWM &amp; Location'!B:D, 2, FALSE), " / ", VLOOKUP('Master List'!W173, 'CWM &amp; Location'!B:D, 2, FALSE)))</f>
        <v>Meddygaeth Gyffredinol (Mewnol) / Meddygaeth Geriatreg &amp; Meddygaeth Strôc</v>
      </c>
      <c r="S173" s="3" t="str">
        <f>IF('Programmes (ENG)'!S173="Supervisor to be confirmed", "Goruchwyliwr I'w Gadarnhau", 'Programmes (ENG)'!S173)</f>
        <v>Dr Bella Richard</v>
      </c>
      <c r="T173" s="5" t="str">
        <f>IF('Master List'!AA173="", "", VLOOKUP('Programmes (ENG)'!T173, 'CWM &amp; Location'!B:D, 2, FALSE))</f>
        <v/>
      </c>
      <c r="U173" s="5" t="str">
        <f>IF(T173="", "", VLOOKUP('Programmes (ENG)'!U173, 'CWM &amp; Location'!B:D, 2, FALSE))</f>
        <v/>
      </c>
      <c r="V173" s="5" t="str">
        <f>IF('Programmes (ENG)'!V173="", "", VLOOKUP('Programmes (ENG)'!V173, 'CWM &amp; Location'!B:D, 2, FALSE))</f>
        <v/>
      </c>
      <c r="W173" s="5" t="str">
        <f>IF('Programmes (ENG)'!W173="", "", IF('Programmes (ENG)'!W173="Supervisor to be confirmed", 'CWM &amp; Location'!$C$216, 'Programmes (ENG)'!W173))</f>
        <v/>
      </c>
      <c r="X173" s="5" t="str">
        <f>IF('Programmes (ENG)'!X173="Supervisor to be confirmed", "Goruchwyliwr I'w Gadarnhau", 'Programmes (ENG)'!X173)</f>
        <v>Dr Shridar Aithal</v>
      </c>
      <c r="Y173" s="3" t="str">
        <f>VLOOKUP('Programmes (ENG)'!Y173, 'CWM &amp; Location'!B:D, 2, FALSE)</f>
        <v>Ysbyty Ystrad Fawr</v>
      </c>
      <c r="Z173" s="3" t="str">
        <f>VLOOKUP('Programmes (ENG)'!Z173, 'CWM &amp; Location'!B:D, 2, FALSE)</f>
        <v>Ystrad Mynach</v>
      </c>
      <c r="AA173" s="3" t="str">
        <f>IF('Master List'!AK173="", VLOOKUP('Master List'!AJ173, 'CWM &amp; Location'!B:D, 2, FALSE), CONCATENATE(VLOOKUP('Master List'!AJ173, 'CWM &amp; Location'!B:D, 2, FALSE), " / ", VLOOKUP('Master List'!AK173, 'CWM &amp; Location'!B:D, 2, FALSE)))</f>
        <v>Meddygaeth Gyffredinol (Mewnol) / Meddygaeth Geriatreg</v>
      </c>
      <c r="AB173" s="3" t="str">
        <f>IF('Programmes (ENG)'!AB173="Supervisor to be confirmed", 'CWM &amp; Location'!$C$216, 'Programmes (ENG)'!AB173)</f>
        <v>Dr Shridar Aithal</v>
      </c>
      <c r="AC173" s="3" t="str">
        <f>VLOOKUP('Programmes (ENG)'!AC173, 'CWM &amp; Location'!B:D, 2, FALSE)</f>
        <v>Canolfan Ganser Felindre</v>
      </c>
      <c r="AD173" s="5" t="str">
        <f>VLOOKUP('Programmes (ENG)'!AD173, 'CWM &amp; Location'!B:D, 2, FALSE)</f>
        <v>Caerdydd</v>
      </c>
      <c r="AE173" s="3" t="str">
        <f>IF('Master List'!AQ173="", VLOOKUP('Master List'!AP173, 'CWM &amp; Location'!B:D, 2, FALSE), CONCATENATE(VLOOKUP('Master List'!AP173, 'CWM &amp; Location'!B:D, 2, FALSE), " / ", VLOOKUP('Master List'!AQ173, 'CWM &amp; Location'!B:D, 2, FALSE)))</f>
        <v>Oncoleg Feddygol</v>
      </c>
      <c r="AF173" s="3" t="str">
        <f>IF('Programmes (ENG)'!AF173="Supervisor to be confirmed", 'CWM &amp; Location'!$C$216, 'Programmes (ENG)'!AF173)</f>
        <v>Dr Loretta Sweeney</v>
      </c>
      <c r="AG173" s="3" t="str">
        <f>VLOOKUP('Programmes (ENG)'!AG173, 'CWM &amp; Location'!B:D, 2, FALSE)</f>
        <v>Ysbyty Prifysgol y Faenor</v>
      </c>
      <c r="AH173" s="3" t="str">
        <f>VLOOKUP('Programmes (ENG)'!AH173, 'CWM &amp; Location'!B:D, 2, FALSE)</f>
        <v>Cwmbrân</v>
      </c>
      <c r="AI173" s="3" t="str">
        <f>IF('Master List'!AW173="", VLOOKUP('Master List'!AV173, 'CWM &amp; Location'!B:D, 2, FALSE), CONCATENATE(VLOOKUP('Master List'!AV173, 'CWM &amp; Location'!B:D, 2, FALSE), " / ", VLOOKUP('Master List'!AW173, 'CWM &amp; Location'!B:D, 2, FALSE)))</f>
        <v>Meddygaeth Frys</v>
      </c>
      <c r="AJ173" s="3" t="str">
        <f>IF('Programmes (ENG)'!AJ173="Supervisor to be confirmed", 'CWM &amp; Location'!$C$216, 'Programmes (ENG)'!AJ173)</f>
        <v>Dr Laura Owen</v>
      </c>
      <c r="AK173" s="5" t="str">
        <f>IF('Programmes (ENG)'!AK173="","",VLOOKUP('Programmes (ENG)'!AK173,'CWM &amp; Location'!B:D,2,FALSE))</f>
        <v/>
      </c>
      <c r="AL173" s="5" t="str">
        <f>IF('Programmes (ENG)'!AL173="", "", VLOOKUP('Programmes (ENG)'!AL173, 'CWM &amp; Location'!B:D, 2, FALSE))</f>
        <v/>
      </c>
      <c r="AM173" s="5" t="str">
        <f>IF('Programmes (ENG)'!AM173="","",VLOOKUP('Programmes (ENG)'!AM173,'CWM &amp; Location'!B:D,2,FALSE))</f>
        <v/>
      </c>
      <c r="AN173" s="5" t="str">
        <f>IF('Programmes (ENG)'!AN173="Supervisor to be confirmed", 'CWM &amp; Location'!$C$216, 'Programmes (ENG)'!AN173)</f>
        <v/>
      </c>
    </row>
    <row r="174" spans="1:40" ht="33.75" customHeight="1" x14ac:dyDescent="0.25">
      <c r="A174" s="3" t="str">
        <f>'Master List'!A174</f>
        <v>FP-Cross</v>
      </c>
      <c r="B174" s="3" t="str">
        <f>'Master List'!D174</f>
        <v>FP/7A6-RQF/058b</v>
      </c>
      <c r="C174" s="3" t="str">
        <f>'Master List'!E174</f>
        <v>WAL/FP/058b</v>
      </c>
      <c r="D174" s="4">
        <f>'Programmes (ENG)'!D174</f>
        <v>1</v>
      </c>
      <c r="E174" s="9" t="str">
        <f>CONCATENATE("S1: ",J174,", ",N174,", ",R174,IF(V174="","",", "),IF(V174="","",V174),IF(V174="",""," ("),IF(V174="","",'Master List'!B174),IF(V174="","",")")," | S2: ",AA174,", ",AE174,", ",AI174,IF(AM174="","",", "),IF(AM174="","",AM174),IF(AM174="",""," ("),IF(AM174="","",'Master List'!C174),IF(AM174="","",")"))</f>
        <v>S1: Meddygaeth Gyffredinol (Mewnol) / Meddygaeth Geriatreg &amp; Meddygaeth Strôc, Meddygaeth Gyffredinol (Mewnol) / Gastroenteroleg, Llawdriniaeth Gyffredinol | S2: Meddygaeth Frys, Meddygaeth Gyffredinol (Mewnol) / Meddygaeth Geriatreg, Oncoleg Feddygol</v>
      </c>
      <c r="F174" s="5" t="str">
        <f>VLOOKUP('Programmes (ENG)'!F174, 'CWM &amp; Location'!B:D, 2, FALSE)</f>
        <v>Bwrdd Iechyd Prifysgol Aneurin Bevan</v>
      </c>
      <c r="G174" s="5" t="str">
        <f>IF('Programmes (ENG)'!G174="Supervisor to be confirmed", "Goruchwyliwr I'w Gadarnhau", 'Programmes (ENG)'!G174)</f>
        <v>Dr Bella Richard</v>
      </c>
      <c r="H174" s="3" t="str">
        <f>VLOOKUP('Programmes (ENG)'!H174, 'CWM &amp; Location'!B:D, 2, FALSE)</f>
        <v>Ysbyty Neuadd Nevill</v>
      </c>
      <c r="I174" s="3" t="str">
        <f>VLOOKUP('Programmes (ENG)'!I174, 'CWM &amp; Location'!B:D, 2, FALSE)</f>
        <v>Y Fenni</v>
      </c>
      <c r="J174" s="3" t="str">
        <f>IF('Master List'!K174="", VLOOKUP('Master List'!J174, 'CWM &amp; Location'!B:D, 2, FALSE), CONCATENATE(VLOOKUP('Master List'!J174, 'CWM &amp; Location'!B:D, 2, FALSE), " / ", VLOOKUP('Master List'!K174, 'CWM &amp; Location'!B:D, 2, FALSE)))</f>
        <v>Meddygaeth Gyffredinol (Mewnol) / Meddygaeth Geriatreg &amp; Meddygaeth Strôc</v>
      </c>
      <c r="K174" s="3" t="str">
        <f>IF('Programmes (ENG)'!K174="Supervisor to be confirmed", "Goruchwyliwr I'w Gadarnhau", 'Programmes (ENG)'!K174)</f>
        <v>Dr Bella Richard</v>
      </c>
      <c r="L174" s="3" t="str">
        <f>VLOOKUP('Programmes (ENG)'!L174, 'CWM &amp; Location'!B:D, 2, FALSE)</f>
        <v>Ysbyty Prifysgol y Faenor</v>
      </c>
      <c r="M174" s="3" t="str">
        <f>VLOOKUP('Programmes (ENG)'!M174, 'CWM &amp; Location'!B:D, 2, FALSE)</f>
        <v>Cwmbrân</v>
      </c>
      <c r="N174" s="3" t="str">
        <f>IF('Master List'!Q174="", VLOOKUP('Master List'!P174, 'CWM &amp; Location'!B:D, 2, FALSE), CONCATENATE(VLOOKUP('Master List'!P174, 'CWM &amp; Location'!B:D, 2, FALSE), " / ", VLOOKUP('Master List'!Q174, 'CWM &amp; Location'!B:D, 2, FALSE)))</f>
        <v>Meddygaeth Gyffredinol (Mewnol) / Gastroenteroleg</v>
      </c>
      <c r="O174" s="3" t="str">
        <f>IF('Programmes (ENG)'!O174="Supervisor to be confirmed", "Goruchwyliwr I'w Gadarnhau", 'Programmes (ENG)'!O174)</f>
        <v>Dr Kate Axe</v>
      </c>
      <c r="P174" s="3" t="str">
        <f>VLOOKUP('Programmes (ENG)'!P174, 'CWM &amp; Location'!B:D, 2, FALSE)</f>
        <v>Ysbyty Prifysgol y Faenor / Ysbyty Brenhinol Gwent</v>
      </c>
      <c r="Q174" s="3" t="str">
        <f>VLOOKUP('Programmes (ENG)'!Q174, 'CWM &amp; Location'!B:D, 2, FALSE)</f>
        <v>Cwmbrân / Casnewydd</v>
      </c>
      <c r="R174" s="3" t="str">
        <f>IF('Master List'!W174="", VLOOKUP('Master List'!V174, 'CWM &amp; Location'!B:D, 2, FALSE), CONCATENATE(VLOOKUP('Master List'!V174, 'CWM &amp; Location'!B:D, 2, FALSE), " / ", VLOOKUP('Master List'!W174, 'CWM &amp; Location'!B:D, 2, FALSE)))</f>
        <v>Llawdriniaeth Gyffredinol</v>
      </c>
      <c r="S174" s="3" t="str">
        <f>IF('Programmes (ENG)'!S174="Supervisor to be confirmed", "Goruchwyliwr I'w Gadarnhau", 'Programmes (ENG)'!S174)</f>
        <v>Mr Krishnamurthy Somasekar</v>
      </c>
      <c r="T174" s="5" t="str">
        <f>IF('Master List'!AA174="", "", VLOOKUP('Programmes (ENG)'!T174, 'CWM &amp; Location'!B:D, 2, FALSE))</f>
        <v/>
      </c>
      <c r="U174" s="5" t="str">
        <f>IF(T174="", "", VLOOKUP('Programmes (ENG)'!U174, 'CWM &amp; Location'!B:D, 2, FALSE))</f>
        <v/>
      </c>
      <c r="V174" s="5" t="str">
        <f>IF('Programmes (ENG)'!V174="", "", VLOOKUP('Programmes (ENG)'!V174, 'CWM &amp; Location'!B:D, 2, FALSE))</f>
        <v/>
      </c>
      <c r="W174" s="5" t="str">
        <f>IF('Programmes (ENG)'!W174="", "", IF('Programmes (ENG)'!W174="Supervisor to be confirmed", 'CWM &amp; Location'!$C$216, 'Programmes (ENG)'!W174))</f>
        <v/>
      </c>
      <c r="X174" s="5" t="str">
        <f>IF('Programmes (ENG)'!X174="Supervisor to be confirmed", "Goruchwyliwr I'w Gadarnhau", 'Programmes (ENG)'!X174)</f>
        <v>Dr Laura Owen</v>
      </c>
      <c r="Y174" s="3" t="str">
        <f>VLOOKUP('Programmes (ENG)'!Y174, 'CWM &amp; Location'!B:D, 2, FALSE)</f>
        <v>Ysbyty Prifysgol y Faenor</v>
      </c>
      <c r="Z174" s="3" t="str">
        <f>VLOOKUP('Programmes (ENG)'!Z174, 'CWM &amp; Location'!B:D, 2, FALSE)</f>
        <v>Cwmbrân</v>
      </c>
      <c r="AA174" s="3" t="str">
        <f>IF('Master List'!AK174="", VLOOKUP('Master List'!AJ174, 'CWM &amp; Location'!B:D, 2, FALSE), CONCATENATE(VLOOKUP('Master List'!AJ174, 'CWM &amp; Location'!B:D, 2, FALSE), " / ", VLOOKUP('Master List'!AK174, 'CWM &amp; Location'!B:D, 2, FALSE)))</f>
        <v>Meddygaeth Frys</v>
      </c>
      <c r="AB174" s="3" t="str">
        <f>IF('Programmes (ENG)'!AB174="Supervisor to be confirmed", 'CWM &amp; Location'!$C$216, 'Programmes (ENG)'!AB174)</f>
        <v>Dr Laura Owen</v>
      </c>
      <c r="AC174" s="3" t="str">
        <f>VLOOKUP('Programmes (ENG)'!AC174, 'CWM &amp; Location'!B:D, 2, FALSE)</f>
        <v>Ysbyty Ystrad Fawr</v>
      </c>
      <c r="AD174" s="5" t="str">
        <f>VLOOKUP('Programmes (ENG)'!AD174, 'CWM &amp; Location'!B:D, 2, FALSE)</f>
        <v>Ystrad Mynach</v>
      </c>
      <c r="AE174" s="3" t="str">
        <f>IF('Master List'!AQ174="", VLOOKUP('Master List'!AP174, 'CWM &amp; Location'!B:D, 2, FALSE), CONCATENATE(VLOOKUP('Master List'!AP174, 'CWM &amp; Location'!B:D, 2, FALSE), " / ", VLOOKUP('Master List'!AQ174, 'CWM &amp; Location'!B:D, 2, FALSE)))</f>
        <v>Meddygaeth Gyffredinol (Mewnol) / Meddygaeth Geriatreg</v>
      </c>
      <c r="AF174" s="3" t="str">
        <f>IF('Programmes (ENG)'!AF174="Supervisor to be confirmed", 'CWM &amp; Location'!$C$216, 'Programmes (ENG)'!AF174)</f>
        <v>Dr Shridar Aithal</v>
      </c>
      <c r="AG174" s="3" t="str">
        <f>VLOOKUP('Programmes (ENG)'!AG174, 'CWM &amp; Location'!B:D, 2, FALSE)</f>
        <v>Canolfan Ganser Felindre</v>
      </c>
      <c r="AH174" s="3" t="str">
        <f>VLOOKUP('Programmes (ENG)'!AH174, 'CWM &amp; Location'!B:D, 2, FALSE)</f>
        <v>Caerdydd</v>
      </c>
      <c r="AI174" s="3" t="str">
        <f>IF('Master List'!AW174="", VLOOKUP('Master List'!AV174, 'CWM &amp; Location'!B:D, 2, FALSE), CONCATENATE(VLOOKUP('Master List'!AV174, 'CWM &amp; Location'!B:D, 2, FALSE), " / ", VLOOKUP('Master List'!AW174, 'CWM &amp; Location'!B:D, 2, FALSE)))</f>
        <v>Oncoleg Feddygol</v>
      </c>
      <c r="AJ174" s="3" t="str">
        <f>IF('Programmes (ENG)'!AJ174="Supervisor to be confirmed", 'CWM &amp; Location'!$C$216, 'Programmes (ENG)'!AJ174)</f>
        <v>Dr Loretta Sweeney</v>
      </c>
      <c r="AK174" s="5" t="str">
        <f>IF('Programmes (ENG)'!AK174="","",VLOOKUP('Programmes (ENG)'!AK174,'CWM &amp; Location'!B:D,2,FALSE))</f>
        <v/>
      </c>
      <c r="AL174" s="5" t="str">
        <f>IF('Programmes (ENG)'!AL174="", "", VLOOKUP('Programmes (ENG)'!AL174, 'CWM &amp; Location'!B:D, 2, FALSE))</f>
        <v/>
      </c>
      <c r="AM174" s="5" t="str">
        <f>IF('Programmes (ENG)'!AM174="","",VLOOKUP('Programmes (ENG)'!AM174,'CWM &amp; Location'!B:D,2,FALSE))</f>
        <v/>
      </c>
      <c r="AN174" s="5" t="str">
        <f>IF('Programmes (ENG)'!AN174="Supervisor to be confirmed", 'CWM &amp; Location'!$C$216, 'Programmes (ENG)'!AN174)</f>
        <v/>
      </c>
    </row>
    <row r="175" spans="1:40" ht="33.75" customHeight="1" x14ac:dyDescent="0.25">
      <c r="A175" s="3" t="str">
        <f>'Master List'!A175</f>
        <v>FP-Cross</v>
      </c>
      <c r="B175" s="3" t="str">
        <f>'Master List'!D175</f>
        <v>FP/7A6-RQF/058c</v>
      </c>
      <c r="C175" s="3" t="str">
        <f>'Master List'!E175</f>
        <v>WAL/FP/058c</v>
      </c>
      <c r="D175" s="4">
        <f>'Programmes (ENG)'!D175</f>
        <v>1</v>
      </c>
      <c r="E175" s="9" t="str">
        <f>CONCATENATE("S1: ",J175,", ",N175,", ",R175,IF(V175="","",", "),IF(V175="","",V175),IF(V175="",""," ("),IF(V175="","",'Master List'!B175),IF(V175="","",")")," | S2: ",AA175,", ",AE175,", ",AI175,IF(AM175="","",", "),IF(AM175="","",AM175),IF(AM175="",""," ("),IF(AM175="","",'Master List'!C175),IF(AM175="","",")"))</f>
        <v>S1: Llawdriniaeth Gyffredinol, Meddygaeth Gyffredinol (Mewnol) / Meddygaeth Geriatreg &amp; Meddygaeth Strôc, Meddygaeth Gyffredinol (Mewnol) / Gastroenteroleg | S2: Oncoleg Feddygol, Meddygaeth Frys, Meddygaeth Gyffredinol (Mewnol) / Meddygaeth Geriatreg</v>
      </c>
      <c r="F175" s="5" t="str">
        <f>VLOOKUP('Programmes (ENG)'!F175, 'CWM &amp; Location'!B:D, 2, FALSE)</f>
        <v>Bwrdd Iechyd Prifysgol Aneurin Bevan</v>
      </c>
      <c r="G175" s="5" t="str">
        <f>IF('Programmes (ENG)'!G175="Supervisor to be confirmed", "Goruchwyliwr I'w Gadarnhau", 'Programmes (ENG)'!G175)</f>
        <v>Mr Krishnamurthy Somasekar</v>
      </c>
      <c r="H175" s="3" t="str">
        <f>VLOOKUP('Programmes (ENG)'!H175, 'CWM &amp; Location'!B:D, 2, FALSE)</f>
        <v>Ysbyty Prifysgol y Faenor / Ysbyty Brenhinol Gwent</v>
      </c>
      <c r="I175" s="3" t="str">
        <f>VLOOKUP('Programmes (ENG)'!I175, 'CWM &amp; Location'!B:D, 2, FALSE)</f>
        <v>Cwmbrân / Casnewydd</v>
      </c>
      <c r="J175" s="3" t="str">
        <f>IF('Master List'!K175="", VLOOKUP('Master List'!J175, 'CWM &amp; Location'!B:D, 2, FALSE), CONCATENATE(VLOOKUP('Master List'!J175, 'CWM &amp; Location'!B:D, 2, FALSE), " / ", VLOOKUP('Master List'!K175, 'CWM &amp; Location'!B:D, 2, FALSE)))</f>
        <v>Llawdriniaeth Gyffredinol</v>
      </c>
      <c r="K175" s="3" t="str">
        <f>IF('Programmes (ENG)'!K175="Supervisor to be confirmed", "Goruchwyliwr I'w Gadarnhau", 'Programmes (ENG)'!K175)</f>
        <v>Mr Krishnamurthy Somasekar</v>
      </c>
      <c r="L175" s="3" t="str">
        <f>VLOOKUP('Programmes (ENG)'!L175, 'CWM &amp; Location'!B:D, 2, FALSE)</f>
        <v>Ysbyty Neuadd Nevill</v>
      </c>
      <c r="M175" s="3" t="str">
        <f>VLOOKUP('Programmes (ENG)'!M175, 'CWM &amp; Location'!B:D, 2, FALSE)</f>
        <v>Y Fenni</v>
      </c>
      <c r="N175" s="3" t="str">
        <f>IF('Master List'!Q175="", VLOOKUP('Master List'!P175, 'CWM &amp; Location'!B:D, 2, FALSE), CONCATENATE(VLOOKUP('Master List'!P175, 'CWM &amp; Location'!B:D, 2, FALSE), " / ", VLOOKUP('Master List'!Q175, 'CWM &amp; Location'!B:D, 2, FALSE)))</f>
        <v>Meddygaeth Gyffredinol (Mewnol) / Meddygaeth Geriatreg &amp; Meddygaeth Strôc</v>
      </c>
      <c r="O175" s="3" t="str">
        <f>IF('Programmes (ENG)'!O175="Supervisor to be confirmed", "Goruchwyliwr I'w Gadarnhau", 'Programmes (ENG)'!O175)</f>
        <v>Dr Bella Richard</v>
      </c>
      <c r="P175" s="3" t="str">
        <f>VLOOKUP('Programmes (ENG)'!P175, 'CWM &amp; Location'!B:D, 2, FALSE)</f>
        <v>Ysbyty Prifysgol y Faenor</v>
      </c>
      <c r="Q175" s="3" t="str">
        <f>VLOOKUP('Programmes (ENG)'!Q175, 'CWM &amp; Location'!B:D, 2, FALSE)</f>
        <v>Cwmbrân</v>
      </c>
      <c r="R175" s="3" t="str">
        <f>IF('Master List'!W175="", VLOOKUP('Master List'!V175, 'CWM &amp; Location'!B:D, 2, FALSE), CONCATENATE(VLOOKUP('Master List'!V175, 'CWM &amp; Location'!B:D, 2, FALSE), " / ", VLOOKUP('Master List'!W175, 'CWM &amp; Location'!B:D, 2, FALSE)))</f>
        <v>Meddygaeth Gyffredinol (Mewnol) / Gastroenteroleg</v>
      </c>
      <c r="S175" s="3" t="str">
        <f>IF('Programmes (ENG)'!S175="Supervisor to be confirmed", "Goruchwyliwr I'w Gadarnhau", 'Programmes (ENG)'!S175)</f>
        <v>Dr Kate Axe</v>
      </c>
      <c r="T175" s="5" t="str">
        <f>IF('Master List'!AA175="", "", VLOOKUP('Programmes (ENG)'!T175, 'CWM &amp; Location'!B:D, 2, FALSE))</f>
        <v/>
      </c>
      <c r="U175" s="5" t="str">
        <f>IF(T175="", "", VLOOKUP('Programmes (ENG)'!U175, 'CWM &amp; Location'!B:D, 2, FALSE))</f>
        <v/>
      </c>
      <c r="V175" s="5" t="str">
        <f>IF('Programmes (ENG)'!V175="", "", VLOOKUP('Programmes (ENG)'!V175, 'CWM &amp; Location'!B:D, 2, FALSE))</f>
        <v/>
      </c>
      <c r="W175" s="5" t="str">
        <f>IF('Programmes (ENG)'!W175="", "", IF('Programmes (ENG)'!W175="Supervisor to be confirmed", 'CWM &amp; Location'!$C$216, 'Programmes (ENG)'!W175))</f>
        <v/>
      </c>
      <c r="X175" s="5" t="str">
        <f>IF('Programmes (ENG)'!X175="Supervisor to be confirmed", "Goruchwyliwr I'w Gadarnhau", 'Programmes (ENG)'!X175)</f>
        <v>Dr Loretta Sweeney</v>
      </c>
      <c r="Y175" s="3" t="str">
        <f>VLOOKUP('Programmes (ENG)'!Y175, 'CWM &amp; Location'!B:D, 2, FALSE)</f>
        <v>Canolfan Ganser Felindre</v>
      </c>
      <c r="Z175" s="3" t="str">
        <f>VLOOKUP('Programmes (ENG)'!Z175, 'CWM &amp; Location'!B:D, 2, FALSE)</f>
        <v>Caerdydd</v>
      </c>
      <c r="AA175" s="3" t="str">
        <f>IF('Master List'!AK175="", VLOOKUP('Master List'!AJ175, 'CWM &amp; Location'!B:D, 2, FALSE), CONCATENATE(VLOOKUP('Master List'!AJ175, 'CWM &amp; Location'!B:D, 2, FALSE), " / ", VLOOKUP('Master List'!AK175, 'CWM &amp; Location'!B:D, 2, FALSE)))</f>
        <v>Oncoleg Feddygol</v>
      </c>
      <c r="AB175" s="3" t="str">
        <f>IF('Programmes (ENG)'!AB175="Supervisor to be confirmed", 'CWM &amp; Location'!$C$216, 'Programmes (ENG)'!AB175)</f>
        <v>Dr Loretta Sweeney</v>
      </c>
      <c r="AC175" s="3" t="str">
        <f>VLOOKUP('Programmes (ENG)'!AC175, 'CWM &amp; Location'!B:D, 2, FALSE)</f>
        <v>Ysbyty Prifysgol y Faenor</v>
      </c>
      <c r="AD175" s="5" t="str">
        <f>VLOOKUP('Programmes (ENG)'!AD175, 'CWM &amp; Location'!B:D, 2, FALSE)</f>
        <v>Cwmbrân</v>
      </c>
      <c r="AE175" s="3" t="str">
        <f>IF('Master List'!AQ175="", VLOOKUP('Master List'!AP175, 'CWM &amp; Location'!B:D, 2, FALSE), CONCATENATE(VLOOKUP('Master List'!AP175, 'CWM &amp; Location'!B:D, 2, FALSE), " / ", VLOOKUP('Master List'!AQ175, 'CWM &amp; Location'!B:D, 2, FALSE)))</f>
        <v>Meddygaeth Frys</v>
      </c>
      <c r="AF175" s="3" t="str">
        <f>IF('Programmes (ENG)'!AF175="Supervisor to be confirmed", 'CWM &amp; Location'!$C$216, 'Programmes (ENG)'!AF175)</f>
        <v>Dr Laura Owen</v>
      </c>
      <c r="AG175" s="3" t="str">
        <f>VLOOKUP('Programmes (ENG)'!AG175, 'CWM &amp; Location'!B:D, 2, FALSE)</f>
        <v>Ysbyty Ystrad Fawr</v>
      </c>
      <c r="AH175" s="3" t="str">
        <f>VLOOKUP('Programmes (ENG)'!AH175, 'CWM &amp; Location'!B:D, 2, FALSE)</f>
        <v>Ystrad Mynach</v>
      </c>
      <c r="AI175" s="3" t="str">
        <f>IF('Master List'!AW175="", VLOOKUP('Master List'!AV175, 'CWM &amp; Location'!B:D, 2, FALSE), CONCATENATE(VLOOKUP('Master List'!AV175, 'CWM &amp; Location'!B:D, 2, FALSE), " / ", VLOOKUP('Master List'!AW175, 'CWM &amp; Location'!B:D, 2, FALSE)))</f>
        <v>Meddygaeth Gyffredinol (Mewnol) / Meddygaeth Geriatreg</v>
      </c>
      <c r="AJ175" s="3" t="str">
        <f>IF('Programmes (ENG)'!AJ175="Supervisor to be confirmed", 'CWM &amp; Location'!$C$216, 'Programmes (ENG)'!AJ175)</f>
        <v>Dr Shridar Aithal</v>
      </c>
      <c r="AK175" s="5" t="str">
        <f>IF('Programmes (ENG)'!AK175="","",VLOOKUP('Programmes (ENG)'!AK175,'CWM &amp; Location'!B:D,2,FALSE))</f>
        <v/>
      </c>
      <c r="AL175" s="5" t="str">
        <f>IF('Programmes (ENG)'!AL175="", "", VLOOKUP('Programmes (ENG)'!AL175, 'CWM &amp; Location'!B:D, 2, FALSE))</f>
        <v/>
      </c>
      <c r="AM175" s="5" t="str">
        <f>IF('Programmes (ENG)'!AM175="","",VLOOKUP('Programmes (ENG)'!AM175,'CWM &amp; Location'!B:D,2,FALSE))</f>
        <v/>
      </c>
      <c r="AN175" s="5" t="str">
        <f>IF('Programmes (ENG)'!AN175="Supervisor to be confirmed", 'CWM &amp; Location'!$C$216, 'Programmes (ENG)'!AN175)</f>
        <v/>
      </c>
    </row>
    <row r="176" spans="1:40" ht="33.75" customHeight="1" x14ac:dyDescent="0.25">
      <c r="A176" s="3" t="str">
        <f>'Master List'!A176</f>
        <v>FP</v>
      </c>
      <c r="B176" s="3" t="str">
        <f>'Master List'!D176</f>
        <v>FP/7A6/059a</v>
      </c>
      <c r="C176" s="3" t="str">
        <f>'Master List'!E176</f>
        <v>WAL/FP/059a</v>
      </c>
      <c r="D176" s="4">
        <f>'Programmes (ENG)'!D176</f>
        <v>1</v>
      </c>
      <c r="E176" s="9" t="str">
        <f>CONCATENATE("S1: ",J176,", ",N176,", ",R176,IF(V176="","",", "),IF(V176="","",V176),IF(V176="",""," ("),IF(V176="","",'Master List'!B176),IF(V176="","",")")," | S2: ",AA176,", ",AE176,", ",AI176,IF(AM176="","",", "),IF(AM176="","",AM176),IF(AM176="",""," ("),IF(AM176="","",'Master List'!C176),IF(AM176="","",")"))</f>
        <v>S1: Meddygaeth Gyffredinol (Mewnol) / Meddygaeth Geriatreg &amp; Meddygaeth Strôc, Llawdriniaeth Gyffredinol / Llawdriniaeth y Colon a'r Rhefr, Pediatreg | S2: Meddygaeth Frys, Hematoleg, Anestheteg / Meddygaeth Gofal Dwys</v>
      </c>
      <c r="F176" s="5" t="str">
        <f>VLOOKUP('Programmes (ENG)'!F176, 'CWM &amp; Location'!B:D, 2, FALSE)</f>
        <v>Bwrdd Iechyd Prifysgol Aneurin Bevan</v>
      </c>
      <c r="G176" s="5" t="str">
        <f>IF('Programmes (ENG)'!G176="Supervisor to be confirmed", "Goruchwyliwr I'w Gadarnhau", 'Programmes (ENG)'!G176)</f>
        <v>Dr Bella Richard</v>
      </c>
      <c r="H176" s="3" t="str">
        <f>VLOOKUP('Programmes (ENG)'!H176, 'CWM &amp; Location'!B:D, 2, FALSE)</f>
        <v>Ysbyty Neuadd Nevill</v>
      </c>
      <c r="I176" s="3" t="str">
        <f>VLOOKUP('Programmes (ENG)'!I176, 'CWM &amp; Location'!B:D, 2, FALSE)</f>
        <v>Y Fenni</v>
      </c>
      <c r="J176" s="3" t="str">
        <f>IF('Master List'!K176="", VLOOKUP('Master List'!J176, 'CWM &amp; Location'!B:D, 2, FALSE), CONCATENATE(VLOOKUP('Master List'!J176, 'CWM &amp; Location'!B:D, 2, FALSE), " / ", VLOOKUP('Master List'!K176, 'CWM &amp; Location'!B:D, 2, FALSE)))</f>
        <v>Meddygaeth Gyffredinol (Mewnol) / Meddygaeth Geriatreg &amp; Meddygaeth Strôc</v>
      </c>
      <c r="K176" s="3" t="str">
        <f>IF('Programmes (ENG)'!K176="Supervisor to be confirmed", "Goruchwyliwr I'w Gadarnhau", 'Programmes (ENG)'!K176)</f>
        <v>Dr Bella Richard</v>
      </c>
      <c r="L176" s="3" t="str">
        <f>VLOOKUP('Programmes (ENG)'!L176, 'CWM &amp; Location'!B:D, 2, FALSE)</f>
        <v>Ysbyty Prifysgol y Faenor / Ysbyty Brenhinol Gwent</v>
      </c>
      <c r="M176" s="3" t="str">
        <f>VLOOKUP('Programmes (ENG)'!M176, 'CWM &amp; Location'!B:D, 2, FALSE)</f>
        <v>Cwmbrân / Casnewydd</v>
      </c>
      <c r="N176" s="3" t="str">
        <f>IF('Master List'!Q176="", VLOOKUP('Master List'!P176, 'CWM &amp; Location'!B:D, 2, FALSE), CONCATENATE(VLOOKUP('Master List'!P176, 'CWM &amp; Location'!B:D, 2, FALSE), " / ", VLOOKUP('Master List'!Q176, 'CWM &amp; Location'!B:D, 2, FALSE)))</f>
        <v>Llawdriniaeth Gyffredinol / Llawdriniaeth y Colon a'r Rhefr</v>
      </c>
      <c r="O176" s="3" t="str">
        <f>IF('Programmes (ENG)'!O176="Supervisor to be confirmed", "Goruchwyliwr I'w Gadarnhau", 'Programmes (ENG)'!O176)</f>
        <v>Mr Ray Delicata</v>
      </c>
      <c r="P176" s="3" t="str">
        <f>VLOOKUP('Programmes (ENG)'!P176, 'CWM &amp; Location'!B:D, 2, FALSE)</f>
        <v>Ysbyty Prifysgol y Faenor</v>
      </c>
      <c r="Q176" s="3" t="str">
        <f>VLOOKUP('Programmes (ENG)'!Q176, 'CWM &amp; Location'!B:D, 2, FALSE)</f>
        <v>Cwmbrân</v>
      </c>
      <c r="R176" s="3" t="str">
        <f>IF('Master List'!W176="", VLOOKUP('Master List'!V176, 'CWM &amp; Location'!B:D, 2, FALSE), CONCATENATE(VLOOKUP('Master List'!V176, 'CWM &amp; Location'!B:D, 2, FALSE), " / ", VLOOKUP('Master List'!W176, 'CWM &amp; Location'!B:D, 2, FALSE)))</f>
        <v>Pediatreg</v>
      </c>
      <c r="S176" s="3" t="str">
        <f>IF('Programmes (ENG)'!S176="Supervisor to be confirmed", "Goruchwyliwr I'w Gadarnhau", 'Programmes (ENG)'!S176)</f>
        <v>Dr Nakul Gupta</v>
      </c>
      <c r="T176" s="5" t="str">
        <f>IF('Master List'!AA176="", "", VLOOKUP('Programmes (ENG)'!T176, 'CWM &amp; Location'!B:D, 2, FALSE))</f>
        <v/>
      </c>
      <c r="U176" s="5" t="str">
        <f>IF(T176="", "", VLOOKUP('Programmes (ENG)'!U176, 'CWM &amp; Location'!B:D, 2, FALSE))</f>
        <v/>
      </c>
      <c r="V176" s="5" t="str">
        <f>IF('Programmes (ENG)'!V176="", "", VLOOKUP('Programmes (ENG)'!V176, 'CWM &amp; Location'!B:D, 2, FALSE))</f>
        <v/>
      </c>
      <c r="W176" s="5" t="str">
        <f>IF('Programmes (ENG)'!W176="", "", IF('Programmes (ENG)'!W176="Supervisor to be confirmed", 'CWM &amp; Location'!$C$216, 'Programmes (ENG)'!W176))</f>
        <v/>
      </c>
      <c r="X176" s="5" t="str">
        <f>IF('Programmes (ENG)'!X176="Supervisor to be confirmed", "Goruchwyliwr I'w Gadarnhau", 'Programmes (ENG)'!X176)</f>
        <v>Mr Naresh Thirumalai</v>
      </c>
      <c r="Y176" s="3" t="str">
        <f>VLOOKUP('Programmes (ENG)'!Y176, 'CWM &amp; Location'!B:D, 2, FALSE)</f>
        <v>Ysbyty Prifysgol y Faenor</v>
      </c>
      <c r="Z176" s="3" t="str">
        <f>VLOOKUP('Programmes (ENG)'!Z176, 'CWM &amp; Location'!B:D, 2, FALSE)</f>
        <v>Cwmbrân</v>
      </c>
      <c r="AA176" s="3" t="str">
        <f>IF('Master List'!AK176="", VLOOKUP('Master List'!AJ176, 'CWM &amp; Location'!B:D, 2, FALSE), CONCATENATE(VLOOKUP('Master List'!AJ176, 'CWM &amp; Location'!B:D, 2, FALSE), " / ", VLOOKUP('Master List'!AK176, 'CWM &amp; Location'!B:D, 2, FALSE)))</f>
        <v>Meddygaeth Frys</v>
      </c>
      <c r="AB176" s="3" t="str">
        <f>IF('Programmes (ENG)'!AB176="Supervisor to be confirmed", 'CWM &amp; Location'!$C$216, 'Programmes (ENG)'!AB176)</f>
        <v>Mr Naresh Thirumalai</v>
      </c>
      <c r="AC176" s="3" t="str">
        <f>VLOOKUP('Programmes (ENG)'!AC176, 'CWM &amp; Location'!B:D, 2, FALSE)</f>
        <v>Ysbyty Prifysgol y Faenor</v>
      </c>
      <c r="AD176" s="5" t="str">
        <f>VLOOKUP('Programmes (ENG)'!AD176, 'CWM &amp; Location'!B:D, 2, FALSE)</f>
        <v>Cwmbrân</v>
      </c>
      <c r="AE176" s="3" t="str">
        <f>IF('Master List'!AQ176="", VLOOKUP('Master List'!AP176, 'CWM &amp; Location'!B:D, 2, FALSE), CONCATENATE(VLOOKUP('Master List'!AP176, 'CWM &amp; Location'!B:D, 2, FALSE), " / ", VLOOKUP('Master List'!AQ176, 'CWM &amp; Location'!B:D, 2, FALSE)))</f>
        <v>Hematoleg</v>
      </c>
      <c r="AF176" s="3" t="str">
        <f>IF('Programmes (ENG)'!AF176="Supervisor to be confirmed", 'CWM &amp; Location'!$C$216, 'Programmes (ENG)'!AF176)</f>
        <v>Dr Chris Jenkins</v>
      </c>
      <c r="AG176" s="3" t="str">
        <f>VLOOKUP('Programmes (ENG)'!AG176, 'CWM &amp; Location'!B:D, 2, FALSE)</f>
        <v>Ysbyty Prifysgol y Faenor</v>
      </c>
      <c r="AH176" s="3" t="str">
        <f>VLOOKUP('Programmes (ENG)'!AH176, 'CWM &amp; Location'!B:D, 2, FALSE)</f>
        <v>Cwmbrân</v>
      </c>
      <c r="AI176" s="3" t="str">
        <f>IF('Master List'!AW176="", VLOOKUP('Master List'!AV176, 'CWM &amp; Location'!B:D, 2, FALSE), CONCATENATE(VLOOKUP('Master List'!AV176, 'CWM &amp; Location'!B:D, 2, FALSE), " / ", VLOOKUP('Master List'!AW176, 'CWM &amp; Location'!B:D, 2, FALSE)))</f>
        <v>Anestheteg / Meddygaeth Gofal Dwys</v>
      </c>
      <c r="AJ176" s="3" t="str">
        <f>IF('Programmes (ENG)'!AJ176="Supervisor to be confirmed", 'CWM &amp; Location'!$C$216, 'Programmes (ENG)'!AJ176)</f>
        <v>Dr Tom Moses</v>
      </c>
      <c r="AK176" s="5" t="str">
        <f>IF('Programmes (ENG)'!AK176="","",VLOOKUP('Programmes (ENG)'!AK176,'CWM &amp; Location'!B:D,2,FALSE))</f>
        <v/>
      </c>
      <c r="AL176" s="5" t="str">
        <f>IF('Programmes (ENG)'!AL176="", "", VLOOKUP('Programmes (ENG)'!AL176, 'CWM &amp; Location'!B:D, 2, FALSE))</f>
        <v/>
      </c>
      <c r="AM176" s="5" t="str">
        <f>IF('Programmes (ENG)'!AM176="","",VLOOKUP('Programmes (ENG)'!AM176,'CWM &amp; Location'!B:D,2,FALSE))</f>
        <v/>
      </c>
      <c r="AN176" s="5" t="str">
        <f>IF('Programmes (ENG)'!AN176="Supervisor to be confirmed", 'CWM &amp; Location'!$C$216, 'Programmes (ENG)'!AN176)</f>
        <v/>
      </c>
    </row>
    <row r="177" spans="1:40" ht="33.75" customHeight="1" x14ac:dyDescent="0.25">
      <c r="A177" s="3" t="str">
        <f>'Master List'!A177</f>
        <v>FP</v>
      </c>
      <c r="B177" s="3" t="str">
        <f>'Master List'!D177</f>
        <v>FP/7A6/059b</v>
      </c>
      <c r="C177" s="3" t="str">
        <f>'Master List'!E177</f>
        <v>WAL/FP/059b</v>
      </c>
      <c r="D177" s="4">
        <f>'Programmes (ENG)'!D177</f>
        <v>1</v>
      </c>
      <c r="E177" s="9" t="str">
        <f>CONCATENATE("S1: ",J177,", ",N177,", ",R177,IF(V177="","",", "),IF(V177="","",V177),IF(V177="",""," ("),IF(V177="","",'Master List'!B177),IF(V177="","",")")," | S2: ",AA177,", ",AE177,", ",AI177,IF(AM177="","",", "),IF(AM177="","",AM177),IF(AM177="",""," ("),IF(AM177="","",'Master List'!C177),IF(AM177="","",")"))</f>
        <v>S1: Pediatreg, Meddygaeth Gyffredinol (Mewnol) / Meddygaeth Geriatreg &amp; Meddygaeth Strôc, Llawdriniaeth Gyffredinol / Llawdriniaeth y Colon a'r Rhefr | S2: Anestheteg / Meddygaeth Gofal Dwys, Meddygaeth Frys, Hematoleg</v>
      </c>
      <c r="F177" s="5" t="str">
        <f>VLOOKUP('Programmes (ENG)'!F177, 'CWM &amp; Location'!B:D, 2, FALSE)</f>
        <v>Bwrdd Iechyd Prifysgol Aneurin Bevan</v>
      </c>
      <c r="G177" s="5" t="str">
        <f>IF('Programmes (ENG)'!G177="Supervisor to be confirmed", "Goruchwyliwr I'w Gadarnhau", 'Programmes (ENG)'!G177)</f>
        <v>Dr Nakul Gupta</v>
      </c>
      <c r="H177" s="3" t="str">
        <f>VLOOKUP('Programmes (ENG)'!H177, 'CWM &amp; Location'!B:D, 2, FALSE)</f>
        <v>Ysbyty Prifysgol y Faenor</v>
      </c>
      <c r="I177" s="3" t="str">
        <f>VLOOKUP('Programmes (ENG)'!I177, 'CWM &amp; Location'!B:D, 2, FALSE)</f>
        <v>Cwmbrân</v>
      </c>
      <c r="J177" s="3" t="str">
        <f>IF('Master List'!K177="", VLOOKUP('Master List'!J177, 'CWM &amp; Location'!B:D, 2, FALSE), CONCATENATE(VLOOKUP('Master List'!J177, 'CWM &amp; Location'!B:D, 2, FALSE), " / ", VLOOKUP('Master List'!K177, 'CWM &amp; Location'!B:D, 2, FALSE)))</f>
        <v>Pediatreg</v>
      </c>
      <c r="K177" s="3" t="str">
        <f>IF('Programmes (ENG)'!K177="Supervisor to be confirmed", "Goruchwyliwr I'w Gadarnhau", 'Programmes (ENG)'!K177)</f>
        <v>Dr Nakul Gupta</v>
      </c>
      <c r="L177" s="3" t="str">
        <f>VLOOKUP('Programmes (ENG)'!L177, 'CWM &amp; Location'!B:D, 2, FALSE)</f>
        <v>Ysbyty Neuadd Nevill</v>
      </c>
      <c r="M177" s="3" t="str">
        <f>VLOOKUP('Programmes (ENG)'!M177, 'CWM &amp; Location'!B:D, 2, FALSE)</f>
        <v>Y Fenni</v>
      </c>
      <c r="N177" s="3" t="str">
        <f>IF('Master List'!Q177="", VLOOKUP('Master List'!P177, 'CWM &amp; Location'!B:D, 2, FALSE), CONCATENATE(VLOOKUP('Master List'!P177, 'CWM &amp; Location'!B:D, 2, FALSE), " / ", VLOOKUP('Master List'!Q177, 'CWM &amp; Location'!B:D, 2, FALSE)))</f>
        <v>Meddygaeth Gyffredinol (Mewnol) / Meddygaeth Geriatreg &amp; Meddygaeth Strôc</v>
      </c>
      <c r="O177" s="3" t="str">
        <f>IF('Programmes (ENG)'!O177="Supervisor to be confirmed", "Goruchwyliwr I'w Gadarnhau", 'Programmes (ENG)'!O177)</f>
        <v>Dr Bella Richard</v>
      </c>
      <c r="P177" s="3" t="str">
        <f>VLOOKUP('Programmes (ENG)'!P177, 'CWM &amp; Location'!B:D, 2, FALSE)</f>
        <v>Ysbyty Prifysgol y Faenor / Ysbyty Brenhinol Gwent</v>
      </c>
      <c r="Q177" s="3" t="str">
        <f>VLOOKUP('Programmes (ENG)'!Q177, 'CWM &amp; Location'!B:D, 2, FALSE)</f>
        <v>Cwmbrân / Casnewydd</v>
      </c>
      <c r="R177" s="3" t="str">
        <f>IF('Master List'!W177="", VLOOKUP('Master List'!V177, 'CWM &amp; Location'!B:D, 2, FALSE), CONCATENATE(VLOOKUP('Master List'!V177, 'CWM &amp; Location'!B:D, 2, FALSE), " / ", VLOOKUP('Master List'!W177, 'CWM &amp; Location'!B:D, 2, FALSE)))</f>
        <v>Llawdriniaeth Gyffredinol / Llawdriniaeth y Colon a'r Rhefr</v>
      </c>
      <c r="S177" s="3" t="str">
        <f>IF('Programmes (ENG)'!S177="Supervisor to be confirmed", "Goruchwyliwr I'w Gadarnhau", 'Programmes (ENG)'!S177)</f>
        <v>Mr Ray Delicata</v>
      </c>
      <c r="T177" s="5" t="str">
        <f>IF('Master List'!AA177="", "", VLOOKUP('Programmes (ENG)'!T177, 'CWM &amp; Location'!B:D, 2, FALSE))</f>
        <v/>
      </c>
      <c r="U177" s="5" t="str">
        <f>IF(T177="", "", VLOOKUP('Programmes (ENG)'!U177, 'CWM &amp; Location'!B:D, 2, FALSE))</f>
        <v/>
      </c>
      <c r="V177" s="5" t="str">
        <f>IF('Programmes (ENG)'!V177="", "", VLOOKUP('Programmes (ENG)'!V177, 'CWM &amp; Location'!B:D, 2, FALSE))</f>
        <v/>
      </c>
      <c r="W177" s="5" t="str">
        <f>IF('Programmes (ENG)'!W177="", "", IF('Programmes (ENG)'!W177="Supervisor to be confirmed", 'CWM &amp; Location'!$C$216, 'Programmes (ENG)'!W177))</f>
        <v/>
      </c>
      <c r="X177" s="5" t="str">
        <f>IF('Programmes (ENG)'!X177="Supervisor to be confirmed", "Goruchwyliwr I'w Gadarnhau", 'Programmes (ENG)'!X177)</f>
        <v>Dr Tom Moses</v>
      </c>
      <c r="Y177" s="3" t="str">
        <f>VLOOKUP('Programmes (ENG)'!Y177, 'CWM &amp; Location'!B:D, 2, FALSE)</f>
        <v>Ysbyty Prifysgol y Faenor</v>
      </c>
      <c r="Z177" s="3" t="str">
        <f>VLOOKUP('Programmes (ENG)'!Z177, 'CWM &amp; Location'!B:D, 2, FALSE)</f>
        <v>Cwmbrân</v>
      </c>
      <c r="AA177" s="3" t="str">
        <f>IF('Master List'!AK177="", VLOOKUP('Master List'!AJ177, 'CWM &amp; Location'!B:D, 2, FALSE), CONCATENATE(VLOOKUP('Master List'!AJ177, 'CWM &amp; Location'!B:D, 2, FALSE), " / ", VLOOKUP('Master List'!AK177, 'CWM &amp; Location'!B:D, 2, FALSE)))</f>
        <v>Anestheteg / Meddygaeth Gofal Dwys</v>
      </c>
      <c r="AB177" s="3" t="str">
        <f>IF('Programmes (ENG)'!AB177="Supervisor to be confirmed", 'CWM &amp; Location'!$C$216, 'Programmes (ENG)'!AB177)</f>
        <v>Dr Tom Moses</v>
      </c>
      <c r="AC177" s="3" t="str">
        <f>VLOOKUP('Programmes (ENG)'!AC177, 'CWM &amp; Location'!B:D, 2, FALSE)</f>
        <v>Ysbyty Prifysgol y Faenor</v>
      </c>
      <c r="AD177" s="5" t="str">
        <f>VLOOKUP('Programmes (ENG)'!AD177, 'CWM &amp; Location'!B:D, 2, FALSE)</f>
        <v>Cwmbrân</v>
      </c>
      <c r="AE177" s="3" t="str">
        <f>IF('Master List'!AQ177="", VLOOKUP('Master List'!AP177, 'CWM &amp; Location'!B:D, 2, FALSE), CONCATENATE(VLOOKUP('Master List'!AP177, 'CWM &amp; Location'!B:D, 2, FALSE), " / ", VLOOKUP('Master List'!AQ177, 'CWM &amp; Location'!B:D, 2, FALSE)))</f>
        <v>Meddygaeth Frys</v>
      </c>
      <c r="AF177" s="3" t="str">
        <f>IF('Programmes (ENG)'!AF177="Supervisor to be confirmed", 'CWM &amp; Location'!$C$216, 'Programmes (ENG)'!AF177)</f>
        <v>Mr Naresh Thirumalai</v>
      </c>
      <c r="AG177" s="3" t="str">
        <f>VLOOKUP('Programmes (ENG)'!AG177, 'CWM &amp; Location'!B:D, 2, FALSE)</f>
        <v>Ysbyty Prifysgol y Faenor</v>
      </c>
      <c r="AH177" s="3" t="str">
        <f>VLOOKUP('Programmes (ENG)'!AH177, 'CWM &amp; Location'!B:D, 2, FALSE)</f>
        <v>Cwmbrân</v>
      </c>
      <c r="AI177" s="3" t="str">
        <f>IF('Master List'!AW177="", VLOOKUP('Master List'!AV177, 'CWM &amp; Location'!B:D, 2, FALSE), CONCATENATE(VLOOKUP('Master List'!AV177, 'CWM &amp; Location'!B:D, 2, FALSE), " / ", VLOOKUP('Master List'!AW177, 'CWM &amp; Location'!B:D, 2, FALSE)))</f>
        <v>Hematoleg</v>
      </c>
      <c r="AJ177" s="3" t="str">
        <f>IF('Programmes (ENG)'!AJ177="Supervisor to be confirmed", 'CWM &amp; Location'!$C$216, 'Programmes (ENG)'!AJ177)</f>
        <v>Dr Chris Jenkins</v>
      </c>
      <c r="AK177" s="5" t="str">
        <f>IF('Programmes (ENG)'!AK177="","",VLOOKUP('Programmes (ENG)'!AK177,'CWM &amp; Location'!B:D,2,FALSE))</f>
        <v/>
      </c>
      <c r="AL177" s="5" t="str">
        <f>IF('Programmes (ENG)'!AL177="", "", VLOOKUP('Programmes (ENG)'!AL177, 'CWM &amp; Location'!B:D, 2, FALSE))</f>
        <v/>
      </c>
      <c r="AM177" s="5" t="str">
        <f>IF('Programmes (ENG)'!AM177="","",VLOOKUP('Programmes (ENG)'!AM177,'CWM &amp; Location'!B:D,2,FALSE))</f>
        <v/>
      </c>
      <c r="AN177" s="5" t="str">
        <f>IF('Programmes (ENG)'!AN177="Supervisor to be confirmed", 'CWM &amp; Location'!$C$216, 'Programmes (ENG)'!AN177)</f>
        <v/>
      </c>
    </row>
    <row r="178" spans="1:40" ht="33.75" customHeight="1" x14ac:dyDescent="0.25">
      <c r="A178" s="3" t="str">
        <f>'Master List'!A178</f>
        <v>FP</v>
      </c>
      <c r="B178" s="3" t="str">
        <f>'Master List'!D178</f>
        <v>FP/7A6/059c</v>
      </c>
      <c r="C178" s="3" t="str">
        <f>'Master List'!E178</f>
        <v>WAL/FP/059c</v>
      </c>
      <c r="D178" s="4">
        <f>'Programmes (ENG)'!D178</f>
        <v>1</v>
      </c>
      <c r="E178" s="9" t="str">
        <f>CONCATENATE("S1: ",J178,", ",N178,", ",R178,IF(V178="","",", "),IF(V178="","",V178),IF(V178="",""," ("),IF(V178="","",'Master List'!B178),IF(V178="","",")")," | S2: ",AA178,", ",AE178,", ",AI178,IF(AM178="","",", "),IF(AM178="","",AM178),IF(AM178="",""," ("),IF(AM178="","",'Master List'!C178),IF(AM178="","",")"))</f>
        <v>S1: Llawdriniaeth Gyffredinol / Llawdriniaeth y Colon a'r Rhefr, Pediatreg, Meddygaeth Gyffredinol (Mewnol) / Meddygaeth Geriatreg &amp; Meddygaeth Strôc | S2: Hematoleg, Anestheteg / Meddygaeth Gofal Dwys, Meddygaeth Frys</v>
      </c>
      <c r="F178" s="5" t="str">
        <f>VLOOKUP('Programmes (ENG)'!F178, 'CWM &amp; Location'!B:D, 2, FALSE)</f>
        <v>Bwrdd Iechyd Prifysgol Aneurin Bevan</v>
      </c>
      <c r="G178" s="5" t="str">
        <f>IF('Programmes (ENG)'!G178="Supervisor to be confirmed", "Goruchwyliwr I'w Gadarnhau", 'Programmes (ENG)'!G178)</f>
        <v>Mr Ray Delicata</v>
      </c>
      <c r="H178" s="3" t="str">
        <f>VLOOKUP('Programmes (ENG)'!H178, 'CWM &amp; Location'!B:D, 2, FALSE)</f>
        <v>Ysbyty Prifysgol y Faenor / Ysbyty Brenhinol Gwent</v>
      </c>
      <c r="I178" s="3" t="str">
        <f>VLOOKUP('Programmes (ENG)'!I178, 'CWM &amp; Location'!B:D, 2, FALSE)</f>
        <v>Cwmbrân / Casnewydd</v>
      </c>
      <c r="J178" s="3" t="str">
        <f>IF('Master List'!K178="", VLOOKUP('Master List'!J178, 'CWM &amp; Location'!B:D, 2, FALSE), CONCATENATE(VLOOKUP('Master List'!J178, 'CWM &amp; Location'!B:D, 2, FALSE), " / ", VLOOKUP('Master List'!K178, 'CWM &amp; Location'!B:D, 2, FALSE)))</f>
        <v>Llawdriniaeth Gyffredinol / Llawdriniaeth y Colon a'r Rhefr</v>
      </c>
      <c r="K178" s="3" t="str">
        <f>IF('Programmes (ENG)'!K178="Supervisor to be confirmed", "Goruchwyliwr I'w Gadarnhau", 'Programmes (ENG)'!K178)</f>
        <v>Mr Ray Delicata</v>
      </c>
      <c r="L178" s="3" t="str">
        <f>VLOOKUP('Programmes (ENG)'!L178, 'CWM &amp; Location'!B:D, 2, FALSE)</f>
        <v>Ysbyty Prifysgol y Faenor</v>
      </c>
      <c r="M178" s="3" t="str">
        <f>VLOOKUP('Programmes (ENG)'!M178, 'CWM &amp; Location'!B:D, 2, FALSE)</f>
        <v>Cwmbrân</v>
      </c>
      <c r="N178" s="3" t="str">
        <f>IF('Master List'!Q178="", VLOOKUP('Master List'!P178, 'CWM &amp; Location'!B:D, 2, FALSE), CONCATENATE(VLOOKUP('Master List'!P178, 'CWM &amp; Location'!B:D, 2, FALSE), " / ", VLOOKUP('Master List'!Q178, 'CWM &amp; Location'!B:D, 2, FALSE)))</f>
        <v>Pediatreg</v>
      </c>
      <c r="O178" s="3" t="str">
        <f>IF('Programmes (ENG)'!O178="Supervisor to be confirmed", "Goruchwyliwr I'w Gadarnhau", 'Programmes (ENG)'!O178)</f>
        <v>Dr Nakul Gupta</v>
      </c>
      <c r="P178" s="3" t="str">
        <f>VLOOKUP('Programmes (ENG)'!P178, 'CWM &amp; Location'!B:D, 2, FALSE)</f>
        <v>Ysbyty Neuadd Nevill</v>
      </c>
      <c r="Q178" s="3" t="str">
        <f>VLOOKUP('Programmes (ENG)'!Q178, 'CWM &amp; Location'!B:D, 2, FALSE)</f>
        <v>Y Fenni</v>
      </c>
      <c r="R178" s="3" t="str">
        <f>IF('Master List'!W178="", VLOOKUP('Master List'!V178, 'CWM &amp; Location'!B:D, 2, FALSE), CONCATENATE(VLOOKUP('Master List'!V178, 'CWM &amp; Location'!B:D, 2, FALSE), " / ", VLOOKUP('Master List'!W178, 'CWM &amp; Location'!B:D, 2, FALSE)))</f>
        <v>Meddygaeth Gyffredinol (Mewnol) / Meddygaeth Geriatreg &amp; Meddygaeth Strôc</v>
      </c>
      <c r="S178" s="3" t="str">
        <f>IF('Programmes (ENG)'!S178="Supervisor to be confirmed", "Goruchwyliwr I'w Gadarnhau", 'Programmes (ENG)'!S178)</f>
        <v>Dr Bella Richard</v>
      </c>
      <c r="T178" s="5" t="str">
        <f>IF('Master List'!AA178="", "", VLOOKUP('Programmes (ENG)'!T178, 'CWM &amp; Location'!B:D, 2, FALSE))</f>
        <v/>
      </c>
      <c r="U178" s="5" t="str">
        <f>IF(T178="", "", VLOOKUP('Programmes (ENG)'!U178, 'CWM &amp; Location'!B:D, 2, FALSE))</f>
        <v/>
      </c>
      <c r="V178" s="5" t="str">
        <f>IF('Programmes (ENG)'!V178="", "", VLOOKUP('Programmes (ENG)'!V178, 'CWM &amp; Location'!B:D, 2, FALSE))</f>
        <v/>
      </c>
      <c r="W178" s="5" t="str">
        <f>IF('Programmes (ENG)'!W178="", "", IF('Programmes (ENG)'!W178="Supervisor to be confirmed", 'CWM &amp; Location'!$C$216, 'Programmes (ENG)'!W178))</f>
        <v/>
      </c>
      <c r="X178" s="5" t="str">
        <f>IF('Programmes (ENG)'!X178="Supervisor to be confirmed", "Goruchwyliwr I'w Gadarnhau", 'Programmes (ENG)'!X178)</f>
        <v>Dr Chris Jenkins</v>
      </c>
      <c r="Y178" s="3" t="str">
        <f>VLOOKUP('Programmes (ENG)'!Y178, 'CWM &amp; Location'!B:D, 2, FALSE)</f>
        <v>Ysbyty Prifysgol y Faenor</v>
      </c>
      <c r="Z178" s="3" t="str">
        <f>VLOOKUP('Programmes (ENG)'!Z178, 'CWM &amp; Location'!B:D, 2, FALSE)</f>
        <v>Cwmbrân</v>
      </c>
      <c r="AA178" s="3" t="str">
        <f>IF('Master List'!AK178="", VLOOKUP('Master List'!AJ178, 'CWM &amp; Location'!B:D, 2, FALSE), CONCATENATE(VLOOKUP('Master List'!AJ178, 'CWM &amp; Location'!B:D, 2, FALSE), " / ", VLOOKUP('Master List'!AK178, 'CWM &amp; Location'!B:D, 2, FALSE)))</f>
        <v>Hematoleg</v>
      </c>
      <c r="AB178" s="3" t="str">
        <f>IF('Programmes (ENG)'!AB178="Supervisor to be confirmed", 'CWM &amp; Location'!$C$216, 'Programmes (ENG)'!AB178)</f>
        <v>Dr Chris Jenkins</v>
      </c>
      <c r="AC178" s="3" t="str">
        <f>VLOOKUP('Programmes (ENG)'!AC178, 'CWM &amp; Location'!B:D, 2, FALSE)</f>
        <v>Ysbyty Prifysgol y Faenor</v>
      </c>
      <c r="AD178" s="5" t="str">
        <f>VLOOKUP('Programmes (ENG)'!AD178, 'CWM &amp; Location'!B:D, 2, FALSE)</f>
        <v>Cwmbrân</v>
      </c>
      <c r="AE178" s="3" t="str">
        <f>IF('Master List'!AQ178="", VLOOKUP('Master List'!AP178, 'CWM &amp; Location'!B:D, 2, FALSE), CONCATENATE(VLOOKUP('Master List'!AP178, 'CWM &amp; Location'!B:D, 2, FALSE), " / ", VLOOKUP('Master List'!AQ178, 'CWM &amp; Location'!B:D, 2, FALSE)))</f>
        <v>Anestheteg / Meddygaeth Gofal Dwys</v>
      </c>
      <c r="AF178" s="3" t="str">
        <f>IF('Programmes (ENG)'!AF178="Supervisor to be confirmed", 'CWM &amp; Location'!$C$216, 'Programmes (ENG)'!AF178)</f>
        <v>Dr Tom Moses</v>
      </c>
      <c r="AG178" s="3" t="str">
        <f>VLOOKUP('Programmes (ENG)'!AG178, 'CWM &amp; Location'!B:D, 2, FALSE)</f>
        <v>Ysbyty Prifysgol y Faenor</v>
      </c>
      <c r="AH178" s="3" t="str">
        <f>VLOOKUP('Programmes (ENG)'!AH178, 'CWM &amp; Location'!B:D, 2, FALSE)</f>
        <v>Cwmbrân</v>
      </c>
      <c r="AI178" s="3" t="str">
        <f>IF('Master List'!AW178="", VLOOKUP('Master List'!AV178, 'CWM &amp; Location'!B:D, 2, FALSE), CONCATENATE(VLOOKUP('Master List'!AV178, 'CWM &amp; Location'!B:D, 2, FALSE), " / ", VLOOKUP('Master List'!AW178, 'CWM &amp; Location'!B:D, 2, FALSE)))</f>
        <v>Meddygaeth Frys</v>
      </c>
      <c r="AJ178" s="3" t="str">
        <f>IF('Programmes (ENG)'!AJ178="Supervisor to be confirmed", 'CWM &amp; Location'!$C$216, 'Programmes (ENG)'!AJ178)</f>
        <v>Mr Naresh Thirumalai</v>
      </c>
      <c r="AK178" s="5" t="str">
        <f>IF('Programmes (ENG)'!AK178="","",VLOOKUP('Programmes (ENG)'!AK178,'CWM &amp; Location'!B:D,2,FALSE))</f>
        <v/>
      </c>
      <c r="AL178" s="5" t="str">
        <f>IF('Programmes (ENG)'!AL178="", "", VLOOKUP('Programmes (ENG)'!AL178, 'CWM &amp; Location'!B:D, 2, FALSE))</f>
        <v/>
      </c>
      <c r="AM178" s="5" t="str">
        <f>IF('Programmes (ENG)'!AM178="","",VLOOKUP('Programmes (ENG)'!AM178,'CWM &amp; Location'!B:D,2,FALSE))</f>
        <v/>
      </c>
      <c r="AN178" s="5" t="str">
        <f>IF('Programmes (ENG)'!AN178="Supervisor to be confirmed", 'CWM &amp; Location'!$C$216, 'Programmes (ENG)'!AN178)</f>
        <v/>
      </c>
    </row>
    <row r="179" spans="1:40" ht="33.75" customHeight="1" x14ac:dyDescent="0.25">
      <c r="A179" s="3" t="str">
        <f>'Master List'!A179</f>
        <v>FP</v>
      </c>
      <c r="B179" s="3" t="str">
        <f>'Master List'!D179</f>
        <v>FP/7A6/060a</v>
      </c>
      <c r="C179" s="3" t="str">
        <f>'Master List'!E179</f>
        <v>WAL/FP/060a</v>
      </c>
      <c r="D179" s="4">
        <f>'Programmes (ENG)'!D179</f>
        <v>1</v>
      </c>
      <c r="E179" s="9" t="str">
        <f>CONCATENATE("S1: ",J179,", ",N179,", ",R179,IF(V179="","",", "),IF(V179="","",V179),IF(V179="",""," ("),IF(V179="","",'Master List'!B179),IF(V179="","",")")," | S2: ",AA179,", ",AE179,", ",AI179,IF(AM179="","",", "),IF(AM179="","",AM179),IF(AM179="",""," ("),IF(AM179="","",'Master List'!C179),IF(AM179="","",")"))</f>
        <v>S1: Meddygaeth Gyffredinol (Mewnol) / Meddygaeth Geriatreg, Llawdriniaeth Gyffredinol / Llawdriniaeth Gastroberfeddol Usaf, Pediatreg | S2: Practis Cyffredinol, Hematoleg, Meddygaeth Gyffredinol (Mewnol) / Eiddilwch Acíwt</v>
      </c>
      <c r="F179" s="5" t="str">
        <f>VLOOKUP('Programmes (ENG)'!F179, 'CWM &amp; Location'!B:D, 2, FALSE)</f>
        <v>Bwrdd Iechyd Prifysgol Aneurin Bevan</v>
      </c>
      <c r="G179" s="5" t="str">
        <f>IF('Programmes (ENG)'!G179="Supervisor to be confirmed", "Goruchwyliwr I'w Gadarnhau", 'Programmes (ENG)'!G179)</f>
        <v>Dr Katherine Barnes</v>
      </c>
      <c r="H179" s="3" t="str">
        <f>VLOOKUP('Programmes (ENG)'!H179, 'CWM &amp; Location'!B:D, 2, FALSE)</f>
        <v>Ysbyty Neuadd Nevill</v>
      </c>
      <c r="I179" s="3" t="str">
        <f>VLOOKUP('Programmes (ENG)'!I179, 'CWM &amp; Location'!B:D, 2, FALSE)</f>
        <v>Y Fenni</v>
      </c>
      <c r="J179" s="3" t="str">
        <f>IF('Master List'!K179="", VLOOKUP('Master List'!J179, 'CWM &amp; Location'!B:D, 2, FALSE), CONCATENATE(VLOOKUP('Master List'!J179, 'CWM &amp; Location'!B:D, 2, FALSE), " / ", VLOOKUP('Master List'!K179, 'CWM &amp; Location'!B:D, 2, FALSE)))</f>
        <v>Meddygaeth Gyffredinol (Mewnol) / Meddygaeth Geriatreg</v>
      </c>
      <c r="K179" s="3" t="str">
        <f>IF('Programmes (ENG)'!K179="Supervisor to be confirmed", "Goruchwyliwr I'w Gadarnhau", 'Programmes (ENG)'!K179)</f>
        <v>Dr Katherine Barnes</v>
      </c>
      <c r="L179" s="3" t="str">
        <f>VLOOKUP('Programmes (ENG)'!L179, 'CWM &amp; Location'!B:D, 2, FALSE)</f>
        <v>Ysbyty Prifysgol y Faenor / Ysbyty Brenhinol Gwent</v>
      </c>
      <c r="M179" s="3" t="str">
        <f>VLOOKUP('Programmes (ENG)'!M179, 'CWM &amp; Location'!B:D, 2, FALSE)</f>
        <v>Cwmbrân / Casnewydd</v>
      </c>
      <c r="N179" s="3" t="str">
        <f>IF('Master List'!Q179="", VLOOKUP('Master List'!P179, 'CWM &amp; Location'!B:D, 2, FALSE), CONCATENATE(VLOOKUP('Master List'!P179, 'CWM &amp; Location'!B:D, 2, FALSE), " / ", VLOOKUP('Master List'!Q179, 'CWM &amp; Location'!B:D, 2, FALSE)))</f>
        <v>Llawdriniaeth Gyffredinol / Llawdriniaeth Gastroberfeddol Usaf</v>
      </c>
      <c r="O179" s="3" t="str">
        <f>IF('Programmes (ENG)'!O179="Supervisor to be confirmed", "Goruchwyliwr I'w Gadarnhau", 'Programmes (ENG)'!O179)</f>
        <v>Mr Simon Wood</v>
      </c>
      <c r="P179" s="3" t="str">
        <f>VLOOKUP('Programmes (ENG)'!P179, 'CWM &amp; Location'!B:D, 2, FALSE)</f>
        <v>Ysbyty Prifysgol y Faenor</v>
      </c>
      <c r="Q179" s="3" t="str">
        <f>VLOOKUP('Programmes (ENG)'!Q179, 'CWM &amp; Location'!B:D, 2, FALSE)</f>
        <v>Cwmbrân</v>
      </c>
      <c r="R179" s="3" t="str">
        <f>IF('Master List'!W179="", VLOOKUP('Master List'!V179, 'CWM &amp; Location'!B:D, 2, FALSE), CONCATENATE(VLOOKUP('Master List'!V179, 'CWM &amp; Location'!B:D, 2, FALSE), " / ", VLOOKUP('Master List'!W179, 'CWM &amp; Location'!B:D, 2, FALSE)))</f>
        <v>Pediatreg</v>
      </c>
      <c r="S179" s="3" t="str">
        <f>IF('Programmes (ENG)'!S179="Supervisor to be confirmed", "Goruchwyliwr I'w Gadarnhau", 'Programmes (ENG)'!S179)</f>
        <v>Dr Nadeem Syed</v>
      </c>
      <c r="T179" s="5" t="str">
        <f>IF('Master List'!AA179="", "", VLOOKUP('Programmes (ENG)'!T179, 'CWM &amp; Location'!B:D, 2, FALSE))</f>
        <v/>
      </c>
      <c r="U179" s="5" t="str">
        <f>IF(T179="", "", VLOOKUP('Programmes (ENG)'!U179, 'CWM &amp; Location'!B:D, 2, FALSE))</f>
        <v/>
      </c>
      <c r="V179" s="5" t="str">
        <f>IF('Programmes (ENG)'!V179="", "", VLOOKUP('Programmes (ENG)'!V179, 'CWM &amp; Location'!B:D, 2, FALSE))</f>
        <v/>
      </c>
      <c r="W179" s="5" t="str">
        <f>IF('Programmes (ENG)'!W179="", "", IF('Programmes (ENG)'!W179="Supervisor to be confirmed", 'CWM &amp; Location'!$C$216, 'Programmes (ENG)'!W179))</f>
        <v/>
      </c>
      <c r="X179" s="5" t="str">
        <f>IF('Programmes (ENG)'!X179="Supervisor to be confirmed", "Goruchwyliwr I'w Gadarnhau", 'Programmes (ENG)'!X179)</f>
        <v>Dr Carol Amos</v>
      </c>
      <c r="Y179" s="3" t="str">
        <f>VLOOKUP('Programmes (ENG)'!Y179, 'CWM &amp; Location'!B:D, 2, FALSE)</f>
        <v>Wye Valley Practice</v>
      </c>
      <c r="Z179" s="3" t="str">
        <f>VLOOKUP('Programmes (ENG)'!Z179, 'CWM &amp; Location'!B:D, 2, FALSE)</f>
        <v>Tryleg</v>
      </c>
      <c r="AA179" s="3" t="str">
        <f>IF('Master List'!AK179="", VLOOKUP('Master List'!AJ179, 'CWM &amp; Location'!B:D, 2, FALSE), CONCATENATE(VLOOKUP('Master List'!AJ179, 'CWM &amp; Location'!B:D, 2, FALSE), " / ", VLOOKUP('Master List'!AK179, 'CWM &amp; Location'!B:D, 2, FALSE)))</f>
        <v>Practis Cyffredinol</v>
      </c>
      <c r="AB179" s="3" t="str">
        <f>IF('Programmes (ENG)'!AB179="Supervisor to be confirmed", 'CWM &amp; Location'!$C$216, 'Programmes (ENG)'!AB179)</f>
        <v>Dr Carol Amos</v>
      </c>
      <c r="AC179" s="3" t="str">
        <f>VLOOKUP('Programmes (ENG)'!AC179, 'CWM &amp; Location'!B:D, 2, FALSE)</f>
        <v>Ysbyty Prifysgol y Faenor / Ysbyty Neuadd Nevill</v>
      </c>
      <c r="AD179" s="5" t="str">
        <f>VLOOKUP('Programmes (ENG)'!AD179, 'CWM &amp; Location'!B:D, 2, FALSE)</f>
        <v>Cwmbrân / Y Fenni</v>
      </c>
      <c r="AE179" s="3" t="str">
        <f>IF('Master List'!AQ179="", VLOOKUP('Master List'!AP179, 'CWM &amp; Location'!B:D, 2, FALSE), CONCATENATE(VLOOKUP('Master List'!AP179, 'CWM &amp; Location'!B:D, 2, FALSE), " / ", VLOOKUP('Master List'!AQ179, 'CWM &amp; Location'!B:D, 2, FALSE)))</f>
        <v>Hematoleg</v>
      </c>
      <c r="AF179" s="3" t="str">
        <f>IF('Programmes (ENG)'!AF179="Supervisor to be confirmed", 'CWM &amp; Location'!$C$216, 'Programmes (ENG)'!AF179)</f>
        <v>Dr Sarah Lewis</v>
      </c>
      <c r="AG179" s="3" t="str">
        <f>VLOOKUP('Programmes (ENG)'!AG179, 'CWM &amp; Location'!B:D, 2, FALSE)</f>
        <v>Ysbyty Neuadd Nevill</v>
      </c>
      <c r="AH179" s="3" t="str">
        <f>VLOOKUP('Programmes (ENG)'!AH179, 'CWM &amp; Location'!B:D, 2, FALSE)</f>
        <v>Y Fenni</v>
      </c>
      <c r="AI179" s="3" t="str">
        <f>IF('Master List'!AW179="", VLOOKUP('Master List'!AV179, 'CWM &amp; Location'!B:D, 2, FALSE), CONCATENATE(VLOOKUP('Master List'!AV179, 'CWM &amp; Location'!B:D, 2, FALSE), " / ", VLOOKUP('Master List'!AW179, 'CWM &amp; Location'!B:D, 2, FALSE)))</f>
        <v>Meddygaeth Gyffredinol (Mewnol) / Eiddilwch Acíwt</v>
      </c>
      <c r="AJ179" s="3" t="str">
        <f>IF('Programmes (ENG)'!AJ179="Supervisor to be confirmed", 'CWM &amp; Location'!$C$216, 'Programmes (ENG)'!AJ179)</f>
        <v>Dr Katherine Barnes</v>
      </c>
      <c r="AK179" s="5" t="str">
        <f>IF('Programmes (ENG)'!AK179="","",VLOOKUP('Programmes (ENG)'!AK179,'CWM &amp; Location'!B:D,2,FALSE))</f>
        <v/>
      </c>
      <c r="AL179" s="5" t="str">
        <f>IF('Programmes (ENG)'!AL179="", "", VLOOKUP('Programmes (ENG)'!AL179, 'CWM &amp; Location'!B:D, 2, FALSE))</f>
        <v/>
      </c>
      <c r="AM179" s="5" t="str">
        <f>IF('Programmes (ENG)'!AM179="","",VLOOKUP('Programmes (ENG)'!AM179,'CWM &amp; Location'!B:D,2,FALSE))</f>
        <v/>
      </c>
      <c r="AN179" s="5" t="str">
        <f>IF('Programmes (ENG)'!AN179="Supervisor to be confirmed", 'CWM &amp; Location'!$C$216, 'Programmes (ENG)'!AN179)</f>
        <v/>
      </c>
    </row>
    <row r="180" spans="1:40" ht="33.75" customHeight="1" x14ac:dyDescent="0.25">
      <c r="A180" s="3" t="str">
        <f>'Master List'!A180</f>
        <v>FP</v>
      </c>
      <c r="B180" s="3" t="str">
        <f>'Master List'!D180</f>
        <v>FP/7A6/060b</v>
      </c>
      <c r="C180" s="3" t="str">
        <f>'Master List'!E180</f>
        <v>WAL/FP/060b</v>
      </c>
      <c r="D180" s="4">
        <f>'Programmes (ENG)'!D180</f>
        <v>1</v>
      </c>
      <c r="E180" s="9" t="str">
        <f>CONCATENATE("S1: ",J180,", ",N180,", ",R180,IF(V180="","",", "),IF(V180="","",V180),IF(V180="",""," ("),IF(V180="","",'Master List'!B180),IF(V180="","",")")," | S2: ",AA180,", ",AE180,", ",AI180,IF(AM180="","",", "),IF(AM180="","",AM180),IF(AM180="",""," ("),IF(AM180="","",'Master List'!C180),IF(AM180="","",")"))</f>
        <v>S1: Pediatreg, Meddygaeth Gyffredinol (Mewnol) / Meddygaeth Geriatreg, Llawdriniaeth Gyffredinol / Llawdriniaeth Gastroberfeddol Usaf | S2: Meddygaeth Gyffredinol (Mewnol) / Eiddilwch Acíwt, Practis Cyffredinol, Hematoleg</v>
      </c>
      <c r="F180" s="5" t="str">
        <f>VLOOKUP('Programmes (ENG)'!F180, 'CWM &amp; Location'!B:D, 2, FALSE)</f>
        <v>Bwrdd Iechyd Prifysgol Aneurin Bevan</v>
      </c>
      <c r="G180" s="5" t="str">
        <f>IF('Programmes (ENG)'!G180="Supervisor to be confirmed", "Goruchwyliwr I'w Gadarnhau", 'Programmes (ENG)'!G180)</f>
        <v>Dr Nadeem Syed</v>
      </c>
      <c r="H180" s="3" t="str">
        <f>VLOOKUP('Programmes (ENG)'!H180, 'CWM &amp; Location'!B:D, 2, FALSE)</f>
        <v>Ysbyty Prifysgol y Faenor</v>
      </c>
      <c r="I180" s="3" t="str">
        <f>VLOOKUP('Programmes (ENG)'!I180, 'CWM &amp; Location'!B:D, 2, FALSE)</f>
        <v>Cwmbrân</v>
      </c>
      <c r="J180" s="3" t="str">
        <f>IF('Master List'!K180="", VLOOKUP('Master List'!J180, 'CWM &amp; Location'!B:D, 2, FALSE), CONCATENATE(VLOOKUP('Master List'!J180, 'CWM &amp; Location'!B:D, 2, FALSE), " / ", VLOOKUP('Master List'!K180, 'CWM &amp; Location'!B:D, 2, FALSE)))</f>
        <v>Pediatreg</v>
      </c>
      <c r="K180" s="3" t="str">
        <f>IF('Programmes (ENG)'!K180="Supervisor to be confirmed", "Goruchwyliwr I'w Gadarnhau", 'Programmes (ENG)'!K180)</f>
        <v>Dr Nadeem Syed</v>
      </c>
      <c r="L180" s="3" t="str">
        <f>VLOOKUP('Programmes (ENG)'!L180, 'CWM &amp; Location'!B:D, 2, FALSE)</f>
        <v>Ysbyty Neuadd Nevill</v>
      </c>
      <c r="M180" s="3" t="str">
        <f>VLOOKUP('Programmes (ENG)'!M180, 'CWM &amp; Location'!B:D, 2, FALSE)</f>
        <v>Y Fenni</v>
      </c>
      <c r="N180" s="3" t="str">
        <f>IF('Master List'!Q180="", VLOOKUP('Master List'!P180, 'CWM &amp; Location'!B:D, 2, FALSE), CONCATENATE(VLOOKUP('Master List'!P180, 'CWM &amp; Location'!B:D, 2, FALSE), " / ", VLOOKUP('Master List'!Q180, 'CWM &amp; Location'!B:D, 2, FALSE)))</f>
        <v>Meddygaeth Gyffredinol (Mewnol) / Meddygaeth Geriatreg</v>
      </c>
      <c r="O180" s="3" t="str">
        <f>IF('Programmes (ENG)'!O180="Supervisor to be confirmed", "Goruchwyliwr I'w Gadarnhau", 'Programmes (ENG)'!O180)</f>
        <v>Dr Katherine Barnes</v>
      </c>
      <c r="P180" s="3" t="str">
        <f>VLOOKUP('Programmes (ENG)'!P180, 'CWM &amp; Location'!B:D, 2, FALSE)</f>
        <v>Ysbyty Prifysgol y Faenor / Ysbyty Brenhinol Gwent</v>
      </c>
      <c r="Q180" s="3" t="str">
        <f>VLOOKUP('Programmes (ENG)'!Q180, 'CWM &amp; Location'!B:D, 2, FALSE)</f>
        <v>Cwmbrân / Casnewydd</v>
      </c>
      <c r="R180" s="3" t="str">
        <f>IF('Master List'!W180="", VLOOKUP('Master List'!V180, 'CWM &amp; Location'!B:D, 2, FALSE), CONCATENATE(VLOOKUP('Master List'!V180, 'CWM &amp; Location'!B:D, 2, FALSE), " / ", VLOOKUP('Master List'!W180, 'CWM &amp; Location'!B:D, 2, FALSE)))</f>
        <v>Llawdriniaeth Gyffredinol / Llawdriniaeth Gastroberfeddol Usaf</v>
      </c>
      <c r="S180" s="3" t="str">
        <f>IF('Programmes (ENG)'!S180="Supervisor to be confirmed", "Goruchwyliwr I'w Gadarnhau", 'Programmes (ENG)'!S180)</f>
        <v>Mr Simon Wood</v>
      </c>
      <c r="T180" s="5" t="str">
        <f>IF('Master List'!AA180="", "", VLOOKUP('Programmes (ENG)'!T180, 'CWM &amp; Location'!B:D, 2, FALSE))</f>
        <v/>
      </c>
      <c r="U180" s="5" t="str">
        <f>IF(T180="", "", VLOOKUP('Programmes (ENG)'!U180, 'CWM &amp; Location'!B:D, 2, FALSE))</f>
        <v/>
      </c>
      <c r="V180" s="5" t="str">
        <f>IF('Programmes (ENG)'!V180="", "", VLOOKUP('Programmes (ENG)'!V180, 'CWM &amp; Location'!B:D, 2, FALSE))</f>
        <v/>
      </c>
      <c r="W180" s="5" t="str">
        <f>IF('Programmes (ENG)'!W180="", "", IF('Programmes (ENG)'!W180="Supervisor to be confirmed", 'CWM &amp; Location'!$C$216, 'Programmes (ENG)'!W180))</f>
        <v/>
      </c>
      <c r="X180" s="5" t="str">
        <f>IF('Programmes (ENG)'!X180="Supervisor to be confirmed", "Goruchwyliwr I'w Gadarnhau", 'Programmes (ENG)'!X180)</f>
        <v>Dr Katherine Barnes</v>
      </c>
      <c r="Y180" s="3" t="str">
        <f>VLOOKUP('Programmes (ENG)'!Y180, 'CWM &amp; Location'!B:D, 2, FALSE)</f>
        <v>Ysbyty Neuadd Nevill</v>
      </c>
      <c r="Z180" s="3" t="str">
        <f>VLOOKUP('Programmes (ENG)'!Z180, 'CWM &amp; Location'!B:D, 2, FALSE)</f>
        <v>Y Fenni</v>
      </c>
      <c r="AA180" s="3" t="str">
        <f>IF('Master List'!AK180="", VLOOKUP('Master List'!AJ180, 'CWM &amp; Location'!B:D, 2, FALSE), CONCATENATE(VLOOKUP('Master List'!AJ180, 'CWM &amp; Location'!B:D, 2, FALSE), " / ", VLOOKUP('Master List'!AK180, 'CWM &amp; Location'!B:D, 2, FALSE)))</f>
        <v>Meddygaeth Gyffredinol (Mewnol) / Eiddilwch Acíwt</v>
      </c>
      <c r="AB180" s="3" t="str">
        <f>IF('Programmes (ENG)'!AB180="Supervisor to be confirmed", 'CWM &amp; Location'!$C$216, 'Programmes (ENG)'!AB180)</f>
        <v>Dr Katherine Barnes</v>
      </c>
      <c r="AC180" s="3" t="str">
        <f>VLOOKUP('Programmes (ENG)'!AC180, 'CWM &amp; Location'!B:D, 2, FALSE)</f>
        <v>Wye Valley Practice</v>
      </c>
      <c r="AD180" s="5" t="str">
        <f>VLOOKUP('Programmes (ENG)'!AD180, 'CWM &amp; Location'!B:D, 2, FALSE)</f>
        <v>Tryleg</v>
      </c>
      <c r="AE180" s="3" t="str">
        <f>IF('Master List'!AQ180="", VLOOKUP('Master List'!AP180, 'CWM &amp; Location'!B:D, 2, FALSE), CONCATENATE(VLOOKUP('Master List'!AP180, 'CWM &amp; Location'!B:D, 2, FALSE), " / ", VLOOKUP('Master List'!AQ180, 'CWM &amp; Location'!B:D, 2, FALSE)))</f>
        <v>Practis Cyffredinol</v>
      </c>
      <c r="AF180" s="3" t="str">
        <f>IF('Programmes (ENG)'!AF180="Supervisor to be confirmed", 'CWM &amp; Location'!$C$216, 'Programmes (ENG)'!AF180)</f>
        <v>Dr Carol Amos</v>
      </c>
      <c r="AG180" s="3" t="str">
        <f>VLOOKUP('Programmes (ENG)'!AG180, 'CWM &amp; Location'!B:D, 2, FALSE)</f>
        <v>Ysbyty Prifysgol y Faenor / Ysbyty Neuadd Nevill</v>
      </c>
      <c r="AH180" s="3" t="str">
        <f>VLOOKUP('Programmes (ENG)'!AH180, 'CWM &amp; Location'!B:D, 2, FALSE)</f>
        <v>Cwmbrân / Y Fenni</v>
      </c>
      <c r="AI180" s="3" t="str">
        <f>IF('Master List'!AW180="", VLOOKUP('Master List'!AV180, 'CWM &amp; Location'!B:D, 2, FALSE), CONCATENATE(VLOOKUP('Master List'!AV180, 'CWM &amp; Location'!B:D, 2, FALSE), " / ", VLOOKUP('Master List'!AW180, 'CWM &amp; Location'!B:D, 2, FALSE)))</f>
        <v>Hematoleg</v>
      </c>
      <c r="AJ180" s="3" t="str">
        <f>IF('Programmes (ENG)'!AJ180="Supervisor to be confirmed", 'CWM &amp; Location'!$C$216, 'Programmes (ENG)'!AJ180)</f>
        <v>Dr Sarah Lewis</v>
      </c>
      <c r="AK180" s="5" t="str">
        <f>IF('Programmes (ENG)'!AK180="","",VLOOKUP('Programmes (ENG)'!AK180,'CWM &amp; Location'!B:D,2,FALSE))</f>
        <v/>
      </c>
      <c r="AL180" s="5" t="str">
        <f>IF('Programmes (ENG)'!AL180="", "", VLOOKUP('Programmes (ENG)'!AL180, 'CWM &amp; Location'!B:D, 2, FALSE))</f>
        <v/>
      </c>
      <c r="AM180" s="5" t="str">
        <f>IF('Programmes (ENG)'!AM180="","",VLOOKUP('Programmes (ENG)'!AM180,'CWM &amp; Location'!B:D,2,FALSE))</f>
        <v/>
      </c>
      <c r="AN180" s="5" t="str">
        <f>IF('Programmes (ENG)'!AN180="Supervisor to be confirmed", 'CWM &amp; Location'!$C$216, 'Programmes (ENG)'!AN180)</f>
        <v/>
      </c>
    </row>
    <row r="181" spans="1:40" ht="33.75" customHeight="1" x14ac:dyDescent="0.25">
      <c r="A181" s="3" t="str">
        <f>'Master List'!A181</f>
        <v>FP</v>
      </c>
      <c r="B181" s="3" t="str">
        <f>'Master List'!D181</f>
        <v>FP/7A6/060c</v>
      </c>
      <c r="C181" s="3" t="str">
        <f>'Master List'!E181</f>
        <v>WAL/FP/060c</v>
      </c>
      <c r="D181" s="4">
        <f>'Programmes (ENG)'!D181</f>
        <v>1</v>
      </c>
      <c r="E181" s="9" t="str">
        <f>CONCATENATE("S1: ",J181,", ",N181,", ",R181,IF(V181="","",", "),IF(V181="","",V181),IF(V181="",""," ("),IF(V181="","",'Master List'!B181),IF(V181="","",")")," | S2: ",AA181,", ",AE181,", ",AI181,IF(AM181="","",", "),IF(AM181="","",AM181),IF(AM181="",""," ("),IF(AM181="","",'Master List'!C181),IF(AM181="","",")"))</f>
        <v>S1: Llawdriniaeth Gyffredinol / Llawdriniaeth Gastroberfeddol Usaf, Pediatreg, Meddygaeth Gyffredinol (Mewnol) / Meddygaeth Geriatreg | S2: Hematoleg, Meddygaeth Gyffredinol (Mewnol) / Eiddilwch Acíwt, Practis Cyffredinol</v>
      </c>
      <c r="F181" s="5" t="str">
        <f>VLOOKUP('Programmes (ENG)'!F181, 'CWM &amp; Location'!B:D, 2, FALSE)</f>
        <v>Bwrdd Iechyd Prifysgol Aneurin Bevan</v>
      </c>
      <c r="G181" s="5" t="str">
        <f>IF('Programmes (ENG)'!G181="Supervisor to be confirmed", "Goruchwyliwr I'w Gadarnhau", 'Programmes (ENG)'!G181)</f>
        <v>Mr Simon Wood</v>
      </c>
      <c r="H181" s="3" t="str">
        <f>VLOOKUP('Programmes (ENG)'!H181, 'CWM &amp; Location'!B:D, 2, FALSE)</f>
        <v>Ysbyty Prifysgol y Faenor / Ysbyty Brenhinol Gwent</v>
      </c>
      <c r="I181" s="3" t="str">
        <f>VLOOKUP('Programmes (ENG)'!I181, 'CWM &amp; Location'!B:D, 2, FALSE)</f>
        <v>Cwmbrân / Casnewydd</v>
      </c>
      <c r="J181" s="3" t="str">
        <f>IF('Master List'!K181="", VLOOKUP('Master List'!J181, 'CWM &amp; Location'!B:D, 2, FALSE), CONCATENATE(VLOOKUP('Master List'!J181, 'CWM &amp; Location'!B:D, 2, FALSE), " / ", VLOOKUP('Master List'!K181, 'CWM &amp; Location'!B:D, 2, FALSE)))</f>
        <v>Llawdriniaeth Gyffredinol / Llawdriniaeth Gastroberfeddol Usaf</v>
      </c>
      <c r="K181" s="3" t="str">
        <f>IF('Programmes (ENG)'!K181="Supervisor to be confirmed", "Goruchwyliwr I'w Gadarnhau", 'Programmes (ENG)'!K181)</f>
        <v>Mr Simon Wood</v>
      </c>
      <c r="L181" s="3" t="str">
        <f>VLOOKUP('Programmes (ENG)'!L181, 'CWM &amp; Location'!B:D, 2, FALSE)</f>
        <v>Ysbyty Prifysgol y Faenor</v>
      </c>
      <c r="M181" s="3" t="str">
        <f>VLOOKUP('Programmes (ENG)'!M181, 'CWM &amp; Location'!B:D, 2, FALSE)</f>
        <v>Cwmbrân</v>
      </c>
      <c r="N181" s="3" t="str">
        <f>IF('Master List'!Q181="", VLOOKUP('Master List'!P181, 'CWM &amp; Location'!B:D, 2, FALSE), CONCATENATE(VLOOKUP('Master List'!P181, 'CWM &amp; Location'!B:D, 2, FALSE), " / ", VLOOKUP('Master List'!Q181, 'CWM &amp; Location'!B:D, 2, FALSE)))</f>
        <v>Pediatreg</v>
      </c>
      <c r="O181" s="3" t="str">
        <f>IF('Programmes (ENG)'!O181="Supervisor to be confirmed", "Goruchwyliwr I'w Gadarnhau", 'Programmes (ENG)'!O181)</f>
        <v>Dr Nadeem Syed</v>
      </c>
      <c r="P181" s="3" t="str">
        <f>VLOOKUP('Programmes (ENG)'!P181, 'CWM &amp; Location'!B:D, 2, FALSE)</f>
        <v>Ysbyty Neuadd Nevill</v>
      </c>
      <c r="Q181" s="3" t="str">
        <f>VLOOKUP('Programmes (ENG)'!Q181, 'CWM &amp; Location'!B:D, 2, FALSE)</f>
        <v>Y Fenni</v>
      </c>
      <c r="R181" s="3" t="str">
        <f>IF('Master List'!W181="", VLOOKUP('Master List'!V181, 'CWM &amp; Location'!B:D, 2, FALSE), CONCATENATE(VLOOKUP('Master List'!V181, 'CWM &amp; Location'!B:D, 2, FALSE), " / ", VLOOKUP('Master List'!W181, 'CWM &amp; Location'!B:D, 2, FALSE)))</f>
        <v>Meddygaeth Gyffredinol (Mewnol) / Meddygaeth Geriatreg</v>
      </c>
      <c r="S181" s="3" t="str">
        <f>IF('Programmes (ENG)'!S181="Supervisor to be confirmed", "Goruchwyliwr I'w Gadarnhau", 'Programmes (ENG)'!S181)</f>
        <v>Dr Katherine Barnes</v>
      </c>
      <c r="T181" s="5" t="str">
        <f>IF('Master List'!AA181="", "", VLOOKUP('Programmes (ENG)'!T181, 'CWM &amp; Location'!B:D, 2, FALSE))</f>
        <v/>
      </c>
      <c r="U181" s="5" t="str">
        <f>IF(T181="", "", VLOOKUP('Programmes (ENG)'!U181, 'CWM &amp; Location'!B:D, 2, FALSE))</f>
        <v/>
      </c>
      <c r="V181" s="5" t="str">
        <f>IF('Programmes (ENG)'!V181="", "", VLOOKUP('Programmes (ENG)'!V181, 'CWM &amp; Location'!B:D, 2, FALSE))</f>
        <v/>
      </c>
      <c r="W181" s="5" t="str">
        <f>IF('Programmes (ENG)'!W181="", "", IF('Programmes (ENG)'!W181="Supervisor to be confirmed", 'CWM &amp; Location'!$C$216, 'Programmes (ENG)'!W181))</f>
        <v/>
      </c>
      <c r="X181" s="5" t="str">
        <f>IF('Programmes (ENG)'!X181="Supervisor to be confirmed", "Goruchwyliwr I'w Gadarnhau", 'Programmes (ENG)'!X181)</f>
        <v>Dr Sarah Lewis</v>
      </c>
      <c r="Y181" s="3" t="str">
        <f>VLOOKUP('Programmes (ENG)'!Y181, 'CWM &amp; Location'!B:D, 2, FALSE)</f>
        <v>Ysbyty Prifysgol y Faenor / Ysbyty Neuadd Nevill</v>
      </c>
      <c r="Z181" s="3" t="str">
        <f>VLOOKUP('Programmes (ENG)'!Z181, 'CWM &amp; Location'!B:D, 2, FALSE)</f>
        <v>Cwmbrân / Y Fenni</v>
      </c>
      <c r="AA181" s="3" t="str">
        <f>IF('Master List'!AK181="", VLOOKUP('Master List'!AJ181, 'CWM &amp; Location'!B:D, 2, FALSE), CONCATENATE(VLOOKUP('Master List'!AJ181, 'CWM &amp; Location'!B:D, 2, FALSE), " / ", VLOOKUP('Master List'!AK181, 'CWM &amp; Location'!B:D, 2, FALSE)))</f>
        <v>Hematoleg</v>
      </c>
      <c r="AB181" s="3" t="str">
        <f>IF('Programmes (ENG)'!AB181="Supervisor to be confirmed", 'CWM &amp; Location'!$C$216, 'Programmes (ENG)'!AB181)</f>
        <v>Dr Sarah Lewis</v>
      </c>
      <c r="AC181" s="3" t="str">
        <f>VLOOKUP('Programmes (ENG)'!AC181, 'CWM &amp; Location'!B:D, 2, FALSE)</f>
        <v>Ysbyty Neuadd Nevill</v>
      </c>
      <c r="AD181" s="5" t="str">
        <f>VLOOKUP('Programmes (ENG)'!AD181, 'CWM &amp; Location'!B:D, 2, FALSE)</f>
        <v>Y Fenni</v>
      </c>
      <c r="AE181" s="3" t="str">
        <f>IF('Master List'!AQ181="", VLOOKUP('Master List'!AP181, 'CWM &amp; Location'!B:D, 2, FALSE), CONCATENATE(VLOOKUP('Master List'!AP181, 'CWM &amp; Location'!B:D, 2, FALSE), " / ", VLOOKUP('Master List'!AQ181, 'CWM &amp; Location'!B:D, 2, FALSE)))</f>
        <v>Meddygaeth Gyffredinol (Mewnol) / Eiddilwch Acíwt</v>
      </c>
      <c r="AF181" s="3" t="str">
        <f>IF('Programmes (ENG)'!AF181="Supervisor to be confirmed", 'CWM &amp; Location'!$C$216, 'Programmes (ENG)'!AF181)</f>
        <v>Dr Katherine Barnes</v>
      </c>
      <c r="AG181" s="3" t="str">
        <f>VLOOKUP('Programmes (ENG)'!AG181, 'CWM &amp; Location'!B:D, 2, FALSE)</f>
        <v>Wye Valley Practice</v>
      </c>
      <c r="AH181" s="3" t="str">
        <f>VLOOKUP('Programmes (ENG)'!AH181, 'CWM &amp; Location'!B:D, 2, FALSE)</f>
        <v>Tryleg</v>
      </c>
      <c r="AI181" s="3" t="str">
        <f>IF('Master List'!AW181="", VLOOKUP('Master List'!AV181, 'CWM &amp; Location'!B:D, 2, FALSE), CONCATENATE(VLOOKUP('Master List'!AV181, 'CWM &amp; Location'!B:D, 2, FALSE), " / ", VLOOKUP('Master List'!AW181, 'CWM &amp; Location'!B:D, 2, FALSE)))</f>
        <v>Practis Cyffredinol</v>
      </c>
      <c r="AJ181" s="3" t="str">
        <f>IF('Programmes (ENG)'!AJ181="Supervisor to be confirmed", 'CWM &amp; Location'!$C$216, 'Programmes (ENG)'!AJ181)</f>
        <v>Dr Carol Amos</v>
      </c>
      <c r="AK181" s="5" t="str">
        <f>IF('Programmes (ENG)'!AK181="","",VLOOKUP('Programmes (ENG)'!AK181,'CWM &amp; Location'!B:D,2,FALSE))</f>
        <v/>
      </c>
      <c r="AL181" s="5" t="str">
        <f>IF('Programmes (ENG)'!AL181="", "", VLOOKUP('Programmes (ENG)'!AL181, 'CWM &amp; Location'!B:D, 2, FALSE))</f>
        <v/>
      </c>
      <c r="AM181" s="5" t="str">
        <f>IF('Programmes (ENG)'!AM181="","",VLOOKUP('Programmes (ENG)'!AM181,'CWM &amp; Location'!B:D,2,FALSE))</f>
        <v/>
      </c>
      <c r="AN181" s="5" t="str">
        <f>IF('Programmes (ENG)'!AN181="Supervisor to be confirmed", 'CWM &amp; Location'!$C$216, 'Programmes (ENG)'!AN181)</f>
        <v/>
      </c>
    </row>
    <row r="182" spans="1:40" ht="33.75" customHeight="1" x14ac:dyDescent="0.25">
      <c r="A182" s="3" t="str">
        <f>'Master List'!A182</f>
        <v>FP</v>
      </c>
      <c r="B182" s="3" t="str">
        <f>'Master List'!D182</f>
        <v>FP/7A6/061a</v>
      </c>
      <c r="C182" s="3" t="str">
        <f>'Master List'!E182</f>
        <v>WAL/FP/061a</v>
      </c>
      <c r="D182" s="4">
        <f>'Programmes (ENG)'!D182</f>
        <v>1</v>
      </c>
      <c r="E182" s="9" t="str">
        <f>CONCATENATE("S1: ",J182,", ",N182,", ",R182,IF(V182="","",", "),IF(V182="","",V182),IF(V182="",""," ("),IF(V182="","",'Master List'!B182),IF(V182="","",")")," | S2: ",AA182,", ",AE182,", ",AI182,IF(AM182="","",", "),IF(AM182="","",AM182),IF(AM182="",""," ("),IF(AM182="","",'Master List'!C182),IF(AM182="","",")"))</f>
        <v>S1: Meddygaeth Gyffredinol (Mewnol) / Meddygaeth Geriatreg, Llawdriniaeth Gyffredinol / Llawdriniaeth Gastroberfeddol Usaf, Hematoleg | S2: Clust, Trwyn a Gwddf, Trawma Llawdriniaeth Orthopedig, Practis Cyffredinol</v>
      </c>
      <c r="F182" s="5" t="str">
        <f>VLOOKUP('Programmes (ENG)'!F182, 'CWM &amp; Location'!B:D, 2, FALSE)</f>
        <v>Bwrdd Iechyd Prifysgol Aneurin Bevan</v>
      </c>
      <c r="G182" s="5" t="str">
        <f>IF('Programmes (ENG)'!G182="Supervisor to be confirmed", "Goruchwyliwr I'w Gadarnhau", 'Programmes (ENG)'!G182)</f>
        <v>Prof Nadim Haboubi</v>
      </c>
      <c r="H182" s="3" t="str">
        <f>VLOOKUP('Programmes (ENG)'!H182, 'CWM &amp; Location'!B:D, 2, FALSE)</f>
        <v>Ysbyty Neuadd Nevill</v>
      </c>
      <c r="I182" s="3" t="str">
        <f>VLOOKUP('Programmes (ENG)'!I182, 'CWM &amp; Location'!B:D, 2, FALSE)</f>
        <v>Y Fenni</v>
      </c>
      <c r="J182" s="3" t="str">
        <f>IF('Master List'!K182="", VLOOKUP('Master List'!J182, 'CWM &amp; Location'!B:D, 2, FALSE), CONCATENATE(VLOOKUP('Master List'!J182, 'CWM &amp; Location'!B:D, 2, FALSE), " / ", VLOOKUP('Master List'!K182, 'CWM &amp; Location'!B:D, 2, FALSE)))</f>
        <v>Meddygaeth Gyffredinol (Mewnol) / Meddygaeth Geriatreg</v>
      </c>
      <c r="K182" s="3" t="str">
        <f>IF('Programmes (ENG)'!K182="Supervisor to be confirmed", "Goruchwyliwr I'w Gadarnhau", 'Programmes (ENG)'!K182)</f>
        <v>Prof Nadim Haboubi</v>
      </c>
      <c r="L182" s="3" t="str">
        <f>VLOOKUP('Programmes (ENG)'!L182, 'CWM &amp; Location'!B:D, 2, FALSE)</f>
        <v>Ysbyty Prifysgol y Faenor / Ysbyty Brenhinol Gwent</v>
      </c>
      <c r="M182" s="3" t="str">
        <f>VLOOKUP('Programmes (ENG)'!M182, 'CWM &amp; Location'!B:D, 2, FALSE)</f>
        <v>Cwmbrân / Casnewydd</v>
      </c>
      <c r="N182" s="3" t="str">
        <f>IF('Master List'!Q182="", VLOOKUP('Master List'!P182, 'CWM &amp; Location'!B:D, 2, FALSE), CONCATENATE(VLOOKUP('Master List'!P182, 'CWM &amp; Location'!B:D, 2, FALSE), " / ", VLOOKUP('Master List'!Q182, 'CWM &amp; Location'!B:D, 2, FALSE)))</f>
        <v>Llawdriniaeth Gyffredinol / Llawdriniaeth Gastroberfeddol Usaf</v>
      </c>
      <c r="O182" s="3" t="str">
        <f>IF('Programmes (ENG)'!O182="Supervisor to be confirmed", "Goruchwyliwr I'w Gadarnhau", 'Programmes (ENG)'!O182)</f>
        <v xml:space="preserve">Miss Charlotte Thomas </v>
      </c>
      <c r="P182" s="3" t="str">
        <f>VLOOKUP('Programmes (ENG)'!P182, 'CWM &amp; Location'!B:D, 2, FALSE)</f>
        <v>Ysbyty Prifysgol y Faenor</v>
      </c>
      <c r="Q182" s="3" t="str">
        <f>VLOOKUP('Programmes (ENG)'!Q182, 'CWM &amp; Location'!B:D, 2, FALSE)</f>
        <v>Cwmbrân</v>
      </c>
      <c r="R182" s="3" t="str">
        <f>IF('Master List'!W182="", VLOOKUP('Master List'!V182, 'CWM &amp; Location'!B:D, 2, FALSE), CONCATENATE(VLOOKUP('Master List'!V182, 'CWM &amp; Location'!B:D, 2, FALSE), " / ", VLOOKUP('Master List'!W182, 'CWM &amp; Location'!B:D, 2, FALSE)))</f>
        <v>Hematoleg</v>
      </c>
      <c r="S182" s="3" t="str">
        <f>IF('Programmes (ENG)'!S182="Supervisor to be confirmed", "Goruchwyliwr I'w Gadarnhau", 'Programmes (ENG)'!S182)</f>
        <v>Dr Sarah Lewis</v>
      </c>
      <c r="T182" s="5" t="str">
        <f>IF('Master List'!AA182="", "", VLOOKUP('Programmes (ENG)'!T182, 'CWM &amp; Location'!B:D, 2, FALSE))</f>
        <v/>
      </c>
      <c r="U182" s="5" t="str">
        <f>IF(T182="", "", VLOOKUP('Programmes (ENG)'!U182, 'CWM &amp; Location'!B:D, 2, FALSE))</f>
        <v/>
      </c>
      <c r="V182" s="5" t="str">
        <f>IF('Programmes (ENG)'!V182="", "", VLOOKUP('Programmes (ENG)'!V182, 'CWM &amp; Location'!B:D, 2, FALSE))</f>
        <v/>
      </c>
      <c r="W182" s="5" t="str">
        <f>IF('Programmes (ENG)'!W182="", "", IF('Programmes (ENG)'!W182="Supervisor to be confirmed", 'CWM &amp; Location'!$C$216, 'Programmes (ENG)'!W182))</f>
        <v/>
      </c>
      <c r="X182" s="5" t="str">
        <f>IF('Programmes (ENG)'!X182="Supervisor to be confirmed", "Goruchwyliwr I'w Gadarnhau", 'Programmes (ENG)'!X182)</f>
        <v>Miss Julia Addams-Williams</v>
      </c>
      <c r="Y182" s="3" t="str">
        <f>VLOOKUP('Programmes (ENG)'!Y182, 'CWM &amp; Location'!B:D, 2, FALSE)</f>
        <v>Ysbyty Brenhinol Gwent</v>
      </c>
      <c r="Z182" s="3" t="str">
        <f>VLOOKUP('Programmes (ENG)'!Z182, 'CWM &amp; Location'!B:D, 2, FALSE)</f>
        <v>Casnewydd</v>
      </c>
      <c r="AA182" s="3" t="str">
        <f>IF('Master List'!AK182="", VLOOKUP('Master List'!AJ182, 'CWM &amp; Location'!B:D, 2, FALSE), CONCATENATE(VLOOKUP('Master List'!AJ182, 'CWM &amp; Location'!B:D, 2, FALSE), " / ", VLOOKUP('Master List'!AK182, 'CWM &amp; Location'!B:D, 2, FALSE)))</f>
        <v>Clust, Trwyn a Gwddf</v>
      </c>
      <c r="AB182" s="3" t="str">
        <f>IF('Programmes (ENG)'!AB182="Supervisor to be confirmed", 'CWM &amp; Location'!$C$216, 'Programmes (ENG)'!AB182)</f>
        <v>Miss Julia Addams-Williams</v>
      </c>
      <c r="AC182" s="3" t="str">
        <f>VLOOKUP('Programmes (ENG)'!AC182, 'CWM &amp; Location'!B:D, 2, FALSE)</f>
        <v>Ysbyty Prifysgol y Faenor / Ysbyty Brenhinol Gwent</v>
      </c>
      <c r="AD182" s="5" t="str">
        <f>VLOOKUP('Programmes (ENG)'!AD182, 'CWM &amp; Location'!B:D, 2, FALSE)</f>
        <v>Cwmbrân / Casnewydd</v>
      </c>
      <c r="AE182" s="3" t="str">
        <f>IF('Master List'!AQ182="", VLOOKUP('Master List'!AP182, 'CWM &amp; Location'!B:D, 2, FALSE), CONCATENATE(VLOOKUP('Master List'!AP182, 'CWM &amp; Location'!B:D, 2, FALSE), " / ", VLOOKUP('Master List'!AQ182, 'CWM &amp; Location'!B:D, 2, FALSE)))</f>
        <v>Trawma Llawdriniaeth Orthopedig</v>
      </c>
      <c r="AF182" s="3" t="str">
        <f>IF('Programmes (ENG)'!AF182="Supervisor to be confirmed", 'CWM &amp; Location'!$C$216, 'Programmes (ENG)'!AF182)</f>
        <v>Mr Shahid Akhtar</v>
      </c>
      <c r="AG182" s="3" t="str">
        <f>VLOOKUP('Programmes (ENG)'!AG182, 'CWM &amp; Location'!B:D, 2, FALSE)</f>
        <v>Gaer Medical Centre</v>
      </c>
      <c r="AH182" s="3" t="str">
        <f>VLOOKUP('Programmes (ENG)'!AH182, 'CWM &amp; Location'!B:D, 2, FALSE)</f>
        <v>Casnewydd</v>
      </c>
      <c r="AI182" s="3" t="str">
        <f>IF('Master List'!AW182="", VLOOKUP('Master List'!AV182, 'CWM &amp; Location'!B:D, 2, FALSE), CONCATENATE(VLOOKUP('Master List'!AV182, 'CWM &amp; Location'!B:D, 2, FALSE), " / ", VLOOKUP('Master List'!AW182, 'CWM &amp; Location'!B:D, 2, FALSE)))</f>
        <v>Practis Cyffredinol</v>
      </c>
      <c r="AJ182" s="3" t="str">
        <f>IF('Programmes (ENG)'!AJ182="Supervisor to be confirmed", 'CWM &amp; Location'!$C$216, 'Programmes (ENG)'!AJ182)</f>
        <v>Dr Vijay Anand</v>
      </c>
      <c r="AK182" s="5" t="str">
        <f>IF('Programmes (ENG)'!AK182="","",VLOOKUP('Programmes (ENG)'!AK182,'CWM &amp; Location'!B:D,2,FALSE))</f>
        <v/>
      </c>
      <c r="AL182" s="5" t="str">
        <f>IF('Programmes (ENG)'!AL182="", "", VLOOKUP('Programmes (ENG)'!AL182, 'CWM &amp; Location'!B:D, 2, FALSE))</f>
        <v/>
      </c>
      <c r="AM182" s="5" t="str">
        <f>IF('Programmes (ENG)'!AM182="","",VLOOKUP('Programmes (ENG)'!AM182,'CWM &amp; Location'!B:D,2,FALSE))</f>
        <v/>
      </c>
      <c r="AN182" s="5" t="str">
        <f>IF('Programmes (ENG)'!AN182="Supervisor to be confirmed", 'CWM &amp; Location'!$C$216, 'Programmes (ENG)'!AN182)</f>
        <v/>
      </c>
    </row>
    <row r="183" spans="1:40" ht="33.75" customHeight="1" x14ac:dyDescent="0.25">
      <c r="A183" s="3" t="str">
        <f>'Master List'!A183</f>
        <v>FP</v>
      </c>
      <c r="B183" s="3" t="str">
        <f>'Master List'!D183</f>
        <v>FP/7A6/061b</v>
      </c>
      <c r="C183" s="3" t="str">
        <f>'Master List'!E183</f>
        <v>WAL/FP/061b</v>
      </c>
      <c r="D183" s="4">
        <f>'Programmes (ENG)'!D183</f>
        <v>1</v>
      </c>
      <c r="E183" s="9" t="str">
        <f>CONCATENATE("S1: ",J183,", ",N183,", ",R183,IF(V183="","",", "),IF(V183="","",V183),IF(V183="",""," ("),IF(V183="","",'Master List'!B183),IF(V183="","",")")," | S2: ",AA183,", ",AE183,", ",AI183,IF(AM183="","",", "),IF(AM183="","",AM183),IF(AM183="",""," ("),IF(AM183="","",'Master List'!C183),IF(AM183="","",")"))</f>
        <v>S1: Hematoleg, Meddygaeth Gyffredinol (Mewnol) / Meddygaeth Geriatreg, Llawdriniaeth Gyffredinol / Llawdriniaeth Gastroberfeddol Usaf | S2: Practis Cyffredinol, Clust, Trwyn a Gwddf, Trawma Llawdriniaeth Orthopedig</v>
      </c>
      <c r="F183" s="5" t="str">
        <f>VLOOKUP('Programmes (ENG)'!F183, 'CWM &amp; Location'!B:D, 2, FALSE)</f>
        <v>Bwrdd Iechyd Prifysgol Aneurin Bevan</v>
      </c>
      <c r="G183" s="5" t="str">
        <f>IF('Programmes (ENG)'!G183="Supervisor to be confirmed", "Goruchwyliwr I'w Gadarnhau", 'Programmes (ENG)'!G183)</f>
        <v>Dr Sarah Lewis</v>
      </c>
      <c r="H183" s="3" t="str">
        <f>VLOOKUP('Programmes (ENG)'!H183, 'CWM &amp; Location'!B:D, 2, FALSE)</f>
        <v>Ysbyty Prifysgol y Faenor</v>
      </c>
      <c r="I183" s="3" t="str">
        <f>VLOOKUP('Programmes (ENG)'!I183, 'CWM &amp; Location'!B:D, 2, FALSE)</f>
        <v>Cwmbrân</v>
      </c>
      <c r="J183" s="3" t="str">
        <f>IF('Master List'!K183="", VLOOKUP('Master List'!J183, 'CWM &amp; Location'!B:D, 2, FALSE), CONCATENATE(VLOOKUP('Master List'!J183, 'CWM &amp; Location'!B:D, 2, FALSE), " / ", VLOOKUP('Master List'!K183, 'CWM &amp; Location'!B:D, 2, FALSE)))</f>
        <v>Hematoleg</v>
      </c>
      <c r="K183" s="3" t="str">
        <f>IF('Programmes (ENG)'!K183="Supervisor to be confirmed", "Goruchwyliwr I'w Gadarnhau", 'Programmes (ENG)'!K183)</f>
        <v>Dr Sarah Lewis</v>
      </c>
      <c r="L183" s="3" t="str">
        <f>VLOOKUP('Programmes (ENG)'!L183, 'CWM &amp; Location'!B:D, 2, FALSE)</f>
        <v>Ysbyty Neuadd Nevill</v>
      </c>
      <c r="M183" s="3" t="str">
        <f>VLOOKUP('Programmes (ENG)'!M183, 'CWM &amp; Location'!B:D, 2, FALSE)</f>
        <v>Y Fenni</v>
      </c>
      <c r="N183" s="3" t="str">
        <f>IF('Master List'!Q183="", VLOOKUP('Master List'!P183, 'CWM &amp; Location'!B:D, 2, FALSE), CONCATENATE(VLOOKUP('Master List'!P183, 'CWM &amp; Location'!B:D, 2, FALSE), " / ", VLOOKUP('Master List'!Q183, 'CWM &amp; Location'!B:D, 2, FALSE)))</f>
        <v>Meddygaeth Gyffredinol (Mewnol) / Meddygaeth Geriatreg</v>
      </c>
      <c r="O183" s="3" t="str">
        <f>IF('Programmes (ENG)'!O183="Supervisor to be confirmed", "Goruchwyliwr I'w Gadarnhau", 'Programmes (ENG)'!O183)</f>
        <v>Prof Nadim Haboubi</v>
      </c>
      <c r="P183" s="3" t="str">
        <f>VLOOKUP('Programmes (ENG)'!P183, 'CWM &amp; Location'!B:D, 2, FALSE)</f>
        <v>Ysbyty Prifysgol y Faenor / Ysbyty Brenhinol Gwent</v>
      </c>
      <c r="Q183" s="3" t="str">
        <f>VLOOKUP('Programmes (ENG)'!Q183, 'CWM &amp; Location'!B:D, 2, FALSE)</f>
        <v>Cwmbrân / Casnewydd</v>
      </c>
      <c r="R183" s="3" t="str">
        <f>IF('Master List'!W183="", VLOOKUP('Master List'!V183, 'CWM &amp; Location'!B:D, 2, FALSE), CONCATENATE(VLOOKUP('Master List'!V183, 'CWM &amp; Location'!B:D, 2, FALSE), " / ", VLOOKUP('Master List'!W183, 'CWM &amp; Location'!B:D, 2, FALSE)))</f>
        <v>Llawdriniaeth Gyffredinol / Llawdriniaeth Gastroberfeddol Usaf</v>
      </c>
      <c r="S183" s="3" t="str">
        <f>IF('Programmes (ENG)'!S183="Supervisor to be confirmed", "Goruchwyliwr I'w Gadarnhau", 'Programmes (ENG)'!S183)</f>
        <v xml:space="preserve">Miss Charlotte Thomas </v>
      </c>
      <c r="T183" s="5" t="str">
        <f>IF('Master List'!AA183="", "", VLOOKUP('Programmes (ENG)'!T183, 'CWM &amp; Location'!B:D, 2, FALSE))</f>
        <v/>
      </c>
      <c r="U183" s="5" t="str">
        <f>IF(T183="", "", VLOOKUP('Programmes (ENG)'!U183, 'CWM &amp; Location'!B:D, 2, FALSE))</f>
        <v/>
      </c>
      <c r="V183" s="5" t="str">
        <f>IF('Programmes (ENG)'!V183="", "", VLOOKUP('Programmes (ENG)'!V183, 'CWM &amp; Location'!B:D, 2, FALSE))</f>
        <v/>
      </c>
      <c r="W183" s="5" t="str">
        <f>IF('Programmes (ENG)'!W183="", "", IF('Programmes (ENG)'!W183="Supervisor to be confirmed", 'CWM &amp; Location'!$C$216, 'Programmes (ENG)'!W183))</f>
        <v/>
      </c>
      <c r="X183" s="5" t="str">
        <f>IF('Programmes (ENG)'!X183="Supervisor to be confirmed", "Goruchwyliwr I'w Gadarnhau", 'Programmes (ENG)'!X183)</f>
        <v>Dr Vijay Anand</v>
      </c>
      <c r="Y183" s="3" t="str">
        <f>VLOOKUP('Programmes (ENG)'!Y183, 'CWM &amp; Location'!B:D, 2, FALSE)</f>
        <v>Gaer Medical Centre</v>
      </c>
      <c r="Z183" s="3" t="str">
        <f>VLOOKUP('Programmes (ENG)'!Z183, 'CWM &amp; Location'!B:D, 2, FALSE)</f>
        <v>Casnewydd</v>
      </c>
      <c r="AA183" s="3" t="str">
        <f>IF('Master List'!AK183="", VLOOKUP('Master List'!AJ183, 'CWM &amp; Location'!B:D, 2, FALSE), CONCATENATE(VLOOKUP('Master List'!AJ183, 'CWM &amp; Location'!B:D, 2, FALSE), " / ", VLOOKUP('Master List'!AK183, 'CWM &amp; Location'!B:D, 2, FALSE)))</f>
        <v>Practis Cyffredinol</v>
      </c>
      <c r="AB183" s="3" t="str">
        <f>IF('Programmes (ENG)'!AB183="Supervisor to be confirmed", 'CWM &amp; Location'!$C$216, 'Programmes (ENG)'!AB183)</f>
        <v>Dr Vijay Anand</v>
      </c>
      <c r="AC183" s="3" t="str">
        <f>VLOOKUP('Programmes (ENG)'!AC183, 'CWM &amp; Location'!B:D, 2, FALSE)</f>
        <v>Ysbyty Brenhinol Gwent</v>
      </c>
      <c r="AD183" s="5" t="str">
        <f>VLOOKUP('Programmes (ENG)'!AD183, 'CWM &amp; Location'!B:D, 2, FALSE)</f>
        <v>Casnewydd</v>
      </c>
      <c r="AE183" s="3" t="str">
        <f>IF('Master List'!AQ183="", VLOOKUP('Master List'!AP183, 'CWM &amp; Location'!B:D, 2, FALSE), CONCATENATE(VLOOKUP('Master List'!AP183, 'CWM &amp; Location'!B:D, 2, FALSE), " / ", VLOOKUP('Master List'!AQ183, 'CWM &amp; Location'!B:D, 2, FALSE)))</f>
        <v>Clust, Trwyn a Gwddf</v>
      </c>
      <c r="AF183" s="3" t="str">
        <f>IF('Programmes (ENG)'!AF183="Supervisor to be confirmed", 'CWM &amp; Location'!$C$216, 'Programmes (ENG)'!AF183)</f>
        <v>Miss Julia Addams-Williams</v>
      </c>
      <c r="AG183" s="3" t="str">
        <f>VLOOKUP('Programmes (ENG)'!AG183, 'CWM &amp; Location'!B:D, 2, FALSE)</f>
        <v>Ysbyty Prifysgol y Faenor / Ysbyty Brenhinol Gwent</v>
      </c>
      <c r="AH183" s="3" t="str">
        <f>VLOOKUP('Programmes (ENG)'!AH183, 'CWM &amp; Location'!B:D, 2, FALSE)</f>
        <v>Cwmbrân / Casnewydd</v>
      </c>
      <c r="AI183" s="3" t="str">
        <f>IF('Master List'!AW183="", VLOOKUP('Master List'!AV183, 'CWM &amp; Location'!B:D, 2, FALSE), CONCATENATE(VLOOKUP('Master List'!AV183, 'CWM &amp; Location'!B:D, 2, FALSE), " / ", VLOOKUP('Master List'!AW183, 'CWM &amp; Location'!B:D, 2, FALSE)))</f>
        <v>Trawma Llawdriniaeth Orthopedig</v>
      </c>
      <c r="AJ183" s="3" t="str">
        <f>IF('Programmes (ENG)'!AJ183="Supervisor to be confirmed", 'CWM &amp; Location'!$C$216, 'Programmes (ENG)'!AJ183)</f>
        <v>Mr Shahid Akhtar</v>
      </c>
      <c r="AK183" s="5" t="str">
        <f>IF('Programmes (ENG)'!AK183="","",VLOOKUP('Programmes (ENG)'!AK183,'CWM &amp; Location'!B:D,2,FALSE))</f>
        <v/>
      </c>
      <c r="AL183" s="5" t="str">
        <f>IF('Programmes (ENG)'!AL183="", "", VLOOKUP('Programmes (ENG)'!AL183, 'CWM &amp; Location'!B:D, 2, FALSE))</f>
        <v/>
      </c>
      <c r="AM183" s="5" t="str">
        <f>IF('Programmes (ENG)'!AM183="","",VLOOKUP('Programmes (ENG)'!AM183,'CWM &amp; Location'!B:D,2,FALSE))</f>
        <v/>
      </c>
      <c r="AN183" s="5" t="str">
        <f>IF('Programmes (ENG)'!AN183="Supervisor to be confirmed", 'CWM &amp; Location'!$C$216, 'Programmes (ENG)'!AN183)</f>
        <v/>
      </c>
    </row>
    <row r="184" spans="1:40" ht="33.75" customHeight="1" x14ac:dyDescent="0.25">
      <c r="A184" s="3" t="str">
        <f>'Master List'!A184</f>
        <v>FP</v>
      </c>
      <c r="B184" s="3" t="str">
        <f>'Master List'!D184</f>
        <v>FP/7A6/061c</v>
      </c>
      <c r="C184" s="3" t="str">
        <f>'Master List'!E184</f>
        <v>WAL/FP/061c</v>
      </c>
      <c r="D184" s="4">
        <f>'Programmes (ENG)'!D184</f>
        <v>1</v>
      </c>
      <c r="E184" s="9" t="str">
        <f>CONCATENATE("S1: ",J184,", ",N184,", ",R184,IF(V184="","",", "),IF(V184="","",V184),IF(V184="",""," ("),IF(V184="","",'Master List'!B184),IF(V184="","",")")," | S2: ",AA184,", ",AE184,", ",AI184,IF(AM184="","",", "),IF(AM184="","",AM184),IF(AM184="",""," ("),IF(AM184="","",'Master List'!C184),IF(AM184="","",")"))</f>
        <v>S1: Llawdriniaeth Gyffredinol / Llawdriniaeth Gastroberfeddol Usaf, Hematoleg, Meddygaeth Gyffredinol (Mewnol) / Meddygaeth Geriatreg | S2: Trawma Llawdriniaeth Orthopedig, Practis Cyffredinol, Clust, Trwyn a Gwddf</v>
      </c>
      <c r="F184" s="5" t="str">
        <f>VLOOKUP('Programmes (ENG)'!F184, 'CWM &amp; Location'!B:D, 2, FALSE)</f>
        <v>Bwrdd Iechyd Prifysgol Aneurin Bevan</v>
      </c>
      <c r="G184" s="5" t="str">
        <f>IF('Programmes (ENG)'!G184="Supervisor to be confirmed", "Goruchwyliwr I'w Gadarnhau", 'Programmes (ENG)'!G184)</f>
        <v xml:space="preserve">Miss Charlotte Thomas </v>
      </c>
      <c r="H184" s="3" t="str">
        <f>VLOOKUP('Programmes (ENG)'!H184, 'CWM &amp; Location'!B:D, 2, FALSE)</f>
        <v>Ysbyty Prifysgol y Faenor / Ysbyty Brenhinol Gwent</v>
      </c>
      <c r="I184" s="3" t="str">
        <f>VLOOKUP('Programmes (ENG)'!I184, 'CWM &amp; Location'!B:D, 2, FALSE)</f>
        <v>Cwmbrân / Casnewydd</v>
      </c>
      <c r="J184" s="3" t="str">
        <f>IF('Master List'!K184="", VLOOKUP('Master List'!J184, 'CWM &amp; Location'!B:D, 2, FALSE), CONCATENATE(VLOOKUP('Master List'!J184, 'CWM &amp; Location'!B:D, 2, FALSE), " / ", VLOOKUP('Master List'!K184, 'CWM &amp; Location'!B:D, 2, FALSE)))</f>
        <v>Llawdriniaeth Gyffredinol / Llawdriniaeth Gastroberfeddol Usaf</v>
      </c>
      <c r="K184" s="3" t="str">
        <f>IF('Programmes (ENG)'!K184="Supervisor to be confirmed", "Goruchwyliwr I'w Gadarnhau", 'Programmes (ENG)'!K184)</f>
        <v xml:space="preserve">Miss Charlotte Thomas </v>
      </c>
      <c r="L184" s="3" t="str">
        <f>VLOOKUP('Programmes (ENG)'!L184, 'CWM &amp; Location'!B:D, 2, FALSE)</f>
        <v>Ysbyty Prifysgol y Faenor</v>
      </c>
      <c r="M184" s="3" t="str">
        <f>VLOOKUP('Programmes (ENG)'!M184, 'CWM &amp; Location'!B:D, 2, FALSE)</f>
        <v>Cwmbrân</v>
      </c>
      <c r="N184" s="3" t="str">
        <f>IF('Master List'!Q184="", VLOOKUP('Master List'!P184, 'CWM &amp; Location'!B:D, 2, FALSE), CONCATENATE(VLOOKUP('Master List'!P184, 'CWM &amp; Location'!B:D, 2, FALSE), " / ", VLOOKUP('Master List'!Q184, 'CWM &amp; Location'!B:D, 2, FALSE)))</f>
        <v>Hematoleg</v>
      </c>
      <c r="O184" s="3" t="str">
        <f>IF('Programmes (ENG)'!O184="Supervisor to be confirmed", "Goruchwyliwr I'w Gadarnhau", 'Programmes (ENG)'!O184)</f>
        <v>Dr Sarah Lewis</v>
      </c>
      <c r="P184" s="3" t="str">
        <f>VLOOKUP('Programmes (ENG)'!P184, 'CWM &amp; Location'!B:D, 2, FALSE)</f>
        <v>Ysbyty Neuadd Nevill</v>
      </c>
      <c r="Q184" s="3" t="str">
        <f>VLOOKUP('Programmes (ENG)'!Q184, 'CWM &amp; Location'!B:D, 2, FALSE)</f>
        <v>Y Fenni</v>
      </c>
      <c r="R184" s="3" t="str">
        <f>IF('Master List'!W184="", VLOOKUP('Master List'!V184, 'CWM &amp; Location'!B:D, 2, FALSE), CONCATENATE(VLOOKUP('Master List'!V184, 'CWM &amp; Location'!B:D, 2, FALSE), " / ", VLOOKUP('Master List'!W184, 'CWM &amp; Location'!B:D, 2, FALSE)))</f>
        <v>Meddygaeth Gyffredinol (Mewnol) / Meddygaeth Geriatreg</v>
      </c>
      <c r="S184" s="3" t="str">
        <f>IF('Programmes (ENG)'!S184="Supervisor to be confirmed", "Goruchwyliwr I'w Gadarnhau", 'Programmes (ENG)'!S184)</f>
        <v>Prof Nadim Haboubi</v>
      </c>
      <c r="T184" s="5" t="str">
        <f>IF('Master List'!AA184="", "", VLOOKUP('Programmes (ENG)'!T184, 'CWM &amp; Location'!B:D, 2, FALSE))</f>
        <v/>
      </c>
      <c r="U184" s="5" t="str">
        <f>IF(T184="", "", VLOOKUP('Programmes (ENG)'!U184, 'CWM &amp; Location'!B:D, 2, FALSE))</f>
        <v/>
      </c>
      <c r="V184" s="5" t="str">
        <f>IF('Programmes (ENG)'!V184="", "", VLOOKUP('Programmes (ENG)'!V184, 'CWM &amp; Location'!B:D, 2, FALSE))</f>
        <v/>
      </c>
      <c r="W184" s="5" t="str">
        <f>IF('Programmes (ENG)'!W184="", "", IF('Programmes (ENG)'!W184="Supervisor to be confirmed", 'CWM &amp; Location'!$C$216, 'Programmes (ENG)'!W184))</f>
        <v/>
      </c>
      <c r="X184" s="5" t="str">
        <f>IF('Programmes (ENG)'!X184="Supervisor to be confirmed", "Goruchwyliwr I'w Gadarnhau", 'Programmes (ENG)'!X184)</f>
        <v>Mr Shahid Akhtar</v>
      </c>
      <c r="Y184" s="3" t="str">
        <f>VLOOKUP('Programmes (ENG)'!Y184, 'CWM &amp; Location'!B:D, 2, FALSE)</f>
        <v>Ysbyty Prifysgol y Faenor / Ysbyty Brenhinol Gwent</v>
      </c>
      <c r="Z184" s="3" t="str">
        <f>VLOOKUP('Programmes (ENG)'!Z184, 'CWM &amp; Location'!B:D, 2, FALSE)</f>
        <v>Cwmbrân / Casnewydd</v>
      </c>
      <c r="AA184" s="3" t="str">
        <f>IF('Master List'!AK184="", VLOOKUP('Master List'!AJ184, 'CWM &amp; Location'!B:D, 2, FALSE), CONCATENATE(VLOOKUP('Master List'!AJ184, 'CWM &amp; Location'!B:D, 2, FALSE), " / ", VLOOKUP('Master List'!AK184, 'CWM &amp; Location'!B:D, 2, FALSE)))</f>
        <v>Trawma Llawdriniaeth Orthopedig</v>
      </c>
      <c r="AB184" s="3" t="str">
        <f>IF('Programmes (ENG)'!AB184="Supervisor to be confirmed", 'CWM &amp; Location'!$C$216, 'Programmes (ENG)'!AB184)</f>
        <v>Mr Shahid Akhtar</v>
      </c>
      <c r="AC184" s="3" t="str">
        <f>VLOOKUP('Programmes (ENG)'!AC184, 'CWM &amp; Location'!B:D, 2, FALSE)</f>
        <v>Gaer Medical Centre</v>
      </c>
      <c r="AD184" s="5" t="str">
        <f>VLOOKUP('Programmes (ENG)'!AD184, 'CWM &amp; Location'!B:D, 2, FALSE)</f>
        <v>Casnewydd</v>
      </c>
      <c r="AE184" s="3" t="str">
        <f>IF('Master List'!AQ184="", VLOOKUP('Master List'!AP184, 'CWM &amp; Location'!B:D, 2, FALSE), CONCATENATE(VLOOKUP('Master List'!AP184, 'CWM &amp; Location'!B:D, 2, FALSE), " / ", VLOOKUP('Master List'!AQ184, 'CWM &amp; Location'!B:D, 2, FALSE)))</f>
        <v>Practis Cyffredinol</v>
      </c>
      <c r="AF184" s="3" t="str">
        <f>IF('Programmes (ENG)'!AF184="Supervisor to be confirmed", 'CWM &amp; Location'!$C$216, 'Programmes (ENG)'!AF184)</f>
        <v>Dr Vijay Anand</v>
      </c>
      <c r="AG184" s="3" t="str">
        <f>VLOOKUP('Programmes (ENG)'!AG184, 'CWM &amp; Location'!B:D, 2, FALSE)</f>
        <v>Ysbyty Brenhinol Gwent</v>
      </c>
      <c r="AH184" s="3" t="str">
        <f>VLOOKUP('Programmes (ENG)'!AH184, 'CWM &amp; Location'!B:D, 2, FALSE)</f>
        <v>Casnewydd</v>
      </c>
      <c r="AI184" s="3" t="str">
        <f>IF('Master List'!AW184="", VLOOKUP('Master List'!AV184, 'CWM &amp; Location'!B:D, 2, FALSE), CONCATENATE(VLOOKUP('Master List'!AV184, 'CWM &amp; Location'!B:D, 2, FALSE), " / ", VLOOKUP('Master List'!AW184, 'CWM &amp; Location'!B:D, 2, FALSE)))</f>
        <v>Clust, Trwyn a Gwddf</v>
      </c>
      <c r="AJ184" s="3" t="str">
        <f>IF('Programmes (ENG)'!AJ184="Supervisor to be confirmed", 'CWM &amp; Location'!$C$216, 'Programmes (ENG)'!AJ184)</f>
        <v>Miss Julia Addams-Williams</v>
      </c>
      <c r="AK184" s="5" t="str">
        <f>IF('Programmes (ENG)'!AK184="","",VLOOKUP('Programmes (ENG)'!AK184,'CWM &amp; Location'!B:D,2,FALSE))</f>
        <v/>
      </c>
      <c r="AL184" s="5" t="str">
        <f>IF('Programmes (ENG)'!AL184="", "", VLOOKUP('Programmes (ENG)'!AL184, 'CWM &amp; Location'!B:D, 2, FALSE))</f>
        <v/>
      </c>
      <c r="AM184" s="5" t="str">
        <f>IF('Programmes (ENG)'!AM184="","",VLOOKUP('Programmes (ENG)'!AM184,'CWM &amp; Location'!B:D,2,FALSE))</f>
        <v/>
      </c>
      <c r="AN184" s="5" t="str">
        <f>IF('Programmes (ENG)'!AN184="Supervisor to be confirmed", 'CWM &amp; Location'!$C$216, 'Programmes (ENG)'!AN184)</f>
        <v/>
      </c>
    </row>
    <row r="185" spans="1:40" ht="33.75" customHeight="1" x14ac:dyDescent="0.25">
      <c r="A185" s="3" t="str">
        <f>'Master List'!A185</f>
        <v>FP</v>
      </c>
      <c r="B185" s="3" t="str">
        <f>'Master List'!D185</f>
        <v>FP/7A6/062a</v>
      </c>
      <c r="C185" s="3" t="str">
        <f>'Master List'!E185</f>
        <v>WAL/FP/062a</v>
      </c>
      <c r="D185" s="4">
        <f>'Programmes (ENG)'!D185</f>
        <v>1</v>
      </c>
      <c r="E185" s="9" t="str">
        <f>CONCATENATE("S1: ",J185,", ",N185,", ",R185,IF(V185="","",", "),IF(V185="","",V185),IF(V185="",""," ("),IF(V185="","",'Master List'!B185),IF(V185="","",")")," | S2: ",AA185,", ",AE185,", ",AI185,IF(AM185="","",", "),IF(AM185="","",AM185),IF(AM185="",""," ("),IF(AM185="","",'Master List'!C185),IF(AM185="","",")"))</f>
        <v>S1: Meddygaeth Gyffredinol (Mewnol) / Meddygaeth Geriatreg &amp; Meddygaeth Adsefydlu, Llawdriniaeth Gyffredinol / Llawdriniaeth Gastroberfeddol Usaf, Llawdriniaeth Gyffredinol / Llawdriniaeth y Colon a'r Rhefr | S2: Anestheteg / Gofal Critigol, Meddygaeth Frys, Seiciatreg Henaint</v>
      </c>
      <c r="F185" s="5" t="str">
        <f>VLOOKUP('Programmes (ENG)'!F185, 'CWM &amp; Location'!B:D, 2, FALSE)</f>
        <v>Bwrdd Iechyd Prifysgol Aneurin Bevan</v>
      </c>
      <c r="G185" s="5" t="str">
        <f>IF('Programmes (ENG)'!G185="Supervisor to be confirmed", "Goruchwyliwr I'w Gadarnhau", 'Programmes (ENG)'!G185)</f>
        <v xml:space="preserve">Dr Shaha Sheriff </v>
      </c>
      <c r="H185" s="3" t="str">
        <f>VLOOKUP('Programmes (ENG)'!H185, 'CWM &amp; Location'!B:D, 2, FALSE)</f>
        <v>Ysbyty Brenhinol Gwent</v>
      </c>
      <c r="I185" s="3" t="str">
        <f>VLOOKUP('Programmes (ENG)'!I185, 'CWM &amp; Location'!B:D, 2, FALSE)</f>
        <v>Casnewydd</v>
      </c>
      <c r="J185" s="3" t="str">
        <f>IF('Master List'!K185="", VLOOKUP('Master List'!J185, 'CWM &amp; Location'!B:D, 2, FALSE), CONCATENATE(VLOOKUP('Master List'!J185, 'CWM &amp; Location'!B:D, 2, FALSE), " / ", VLOOKUP('Master List'!K185, 'CWM &amp; Location'!B:D, 2, FALSE)))</f>
        <v>Meddygaeth Gyffredinol (Mewnol) / Meddygaeth Geriatreg &amp; Meddygaeth Adsefydlu</v>
      </c>
      <c r="K185" s="3" t="str">
        <f>IF('Programmes (ENG)'!K185="Supervisor to be confirmed", "Goruchwyliwr I'w Gadarnhau", 'Programmes (ENG)'!K185)</f>
        <v xml:space="preserve">Dr Shaha Sheriff </v>
      </c>
      <c r="L185" s="3" t="str">
        <f>VLOOKUP('Programmes (ENG)'!L185, 'CWM &amp; Location'!B:D, 2, FALSE)</f>
        <v>Ysbyty Prifysgol y Faenor / Ysbyty Brenhinol Gwent</v>
      </c>
      <c r="M185" s="3" t="str">
        <f>VLOOKUP('Programmes (ENG)'!M185, 'CWM &amp; Location'!B:D, 2, FALSE)</f>
        <v>Cwmbrân / Casnewydd</v>
      </c>
      <c r="N185" s="3" t="str">
        <f>IF('Master List'!Q185="", VLOOKUP('Master List'!P185, 'CWM &amp; Location'!B:D, 2, FALSE), CONCATENATE(VLOOKUP('Master List'!P185, 'CWM &amp; Location'!B:D, 2, FALSE), " / ", VLOOKUP('Master List'!Q185, 'CWM &amp; Location'!B:D, 2, FALSE)))</f>
        <v>Llawdriniaeth Gyffredinol / Llawdriniaeth Gastroberfeddol Usaf</v>
      </c>
      <c r="O185" s="3" t="str">
        <f>IF('Programmes (ENG)'!O185="Supervisor to be confirmed", "Goruchwyliwr I'w Gadarnhau", 'Programmes (ENG)'!O185)</f>
        <v>Mr Michael John Pollitt</v>
      </c>
      <c r="P185" s="3" t="str">
        <f>VLOOKUP('Programmes (ENG)'!P185, 'CWM &amp; Location'!B:D, 2, FALSE)</f>
        <v>Ysbyty Prifysgol y Faenor / Ysbyty Brenhinol Gwent</v>
      </c>
      <c r="Q185" s="3" t="str">
        <f>VLOOKUP('Programmes (ENG)'!Q185, 'CWM &amp; Location'!B:D, 2, FALSE)</f>
        <v>Cwmbrân / Casnewydd</v>
      </c>
      <c r="R185" s="3" t="str">
        <f>IF('Master List'!W185="", VLOOKUP('Master List'!V185, 'CWM &amp; Location'!B:D, 2, FALSE), CONCATENATE(VLOOKUP('Master List'!V185, 'CWM &amp; Location'!B:D, 2, FALSE), " / ", VLOOKUP('Master List'!W185, 'CWM &amp; Location'!B:D, 2, FALSE)))</f>
        <v>Llawdriniaeth Gyffredinol / Llawdriniaeth y Colon a'r Rhefr</v>
      </c>
      <c r="S185" s="3" t="str">
        <f>IF('Programmes (ENG)'!S185="Supervisor to be confirmed", "Goruchwyliwr I'w Gadarnhau", 'Programmes (ENG)'!S185)</f>
        <v xml:space="preserve">Mr Steve McKain </v>
      </c>
      <c r="T185" s="5" t="str">
        <f>IF('Master List'!AA185="", "", VLOOKUP('Programmes (ENG)'!T185, 'CWM &amp; Location'!B:D, 2, FALSE))</f>
        <v/>
      </c>
      <c r="U185" s="5" t="str">
        <f>IF(T185="", "", VLOOKUP('Programmes (ENG)'!U185, 'CWM &amp; Location'!B:D, 2, FALSE))</f>
        <v/>
      </c>
      <c r="V185" s="5" t="str">
        <f>IF('Programmes (ENG)'!V185="", "", VLOOKUP('Programmes (ENG)'!V185, 'CWM &amp; Location'!B:D, 2, FALSE))</f>
        <v/>
      </c>
      <c r="W185" s="5" t="str">
        <f>IF('Programmes (ENG)'!W185="", "", IF('Programmes (ENG)'!W185="Supervisor to be confirmed", 'CWM &amp; Location'!$C$216, 'Programmes (ENG)'!W185))</f>
        <v/>
      </c>
      <c r="X185" s="5" t="str">
        <f>IF('Programmes (ENG)'!X185="Supervisor to be confirmed", "Goruchwyliwr I'w Gadarnhau", 'Programmes (ENG)'!X185)</f>
        <v>Dr Graeme Lilley</v>
      </c>
      <c r="Y185" s="3" t="str">
        <f>VLOOKUP('Programmes (ENG)'!Y185, 'CWM &amp; Location'!B:D, 2, FALSE)</f>
        <v>Ysbyty Prifysgol y Faenor</v>
      </c>
      <c r="Z185" s="3" t="str">
        <f>VLOOKUP('Programmes (ENG)'!Z185, 'CWM &amp; Location'!B:D, 2, FALSE)</f>
        <v>Cwmbrân</v>
      </c>
      <c r="AA185" s="3" t="str">
        <f>IF('Master List'!AK185="", VLOOKUP('Master List'!AJ185, 'CWM &amp; Location'!B:D, 2, FALSE), CONCATENATE(VLOOKUP('Master List'!AJ185, 'CWM &amp; Location'!B:D, 2, FALSE), " / ", VLOOKUP('Master List'!AK185, 'CWM &amp; Location'!B:D, 2, FALSE)))</f>
        <v>Anestheteg / Gofal Critigol</v>
      </c>
      <c r="AB185" s="3" t="str">
        <f>IF('Programmes (ENG)'!AB185="Supervisor to be confirmed", 'CWM &amp; Location'!$C$216, 'Programmes (ENG)'!AB185)</f>
        <v>Dr Graeme Lilley</v>
      </c>
      <c r="AC185" s="3" t="str">
        <f>VLOOKUP('Programmes (ENG)'!AC185, 'CWM &amp; Location'!B:D, 2, FALSE)</f>
        <v>Ysbyty Prifysgol y Faenor</v>
      </c>
      <c r="AD185" s="5" t="str">
        <f>VLOOKUP('Programmes (ENG)'!AD185, 'CWM &amp; Location'!B:D, 2, FALSE)</f>
        <v>Cwmbrân</v>
      </c>
      <c r="AE185" s="3" t="str">
        <f>IF('Master List'!AQ185="", VLOOKUP('Master List'!AP185, 'CWM &amp; Location'!B:D, 2, FALSE), CONCATENATE(VLOOKUP('Master List'!AP185, 'CWM &amp; Location'!B:D, 2, FALSE), " / ", VLOOKUP('Master List'!AQ185, 'CWM &amp; Location'!B:D, 2, FALSE)))</f>
        <v>Meddygaeth Frys</v>
      </c>
      <c r="AF185" s="3" t="str">
        <f>IF('Programmes (ENG)'!AF185="Supervisor to be confirmed", 'CWM &amp; Location'!$C$216, 'Programmes (ENG)'!AF185)</f>
        <v>Dr Claire Powell</v>
      </c>
      <c r="AG185" s="3" t="str">
        <f>VLOOKUP('Programmes (ENG)'!AG185, 'CWM &amp; Location'!B:D, 2, FALSE)</f>
        <v>Ysbyty Gwynllyw</v>
      </c>
      <c r="AH185" s="3" t="str">
        <f>VLOOKUP('Programmes (ENG)'!AH185, 'CWM &amp; Location'!B:D, 2, FALSE)</f>
        <v>Casnewydd</v>
      </c>
      <c r="AI185" s="3" t="str">
        <f>IF('Master List'!AW185="", VLOOKUP('Master List'!AV185, 'CWM &amp; Location'!B:D, 2, FALSE), CONCATENATE(VLOOKUP('Master List'!AV185, 'CWM &amp; Location'!B:D, 2, FALSE), " / ", VLOOKUP('Master List'!AW185, 'CWM &amp; Location'!B:D, 2, FALSE)))</f>
        <v>Seiciatreg Henaint</v>
      </c>
      <c r="AJ185" s="3" t="str">
        <f>IF('Programmes (ENG)'!AJ185="Supervisor to be confirmed", 'CWM &amp; Location'!$C$216, 'Programmes (ENG)'!AJ185)</f>
        <v>Dr Lionel Peter</v>
      </c>
      <c r="AK185" s="5" t="str">
        <f>IF('Programmes (ENG)'!AK185="","",VLOOKUP('Programmes (ENG)'!AK185,'CWM &amp; Location'!B:D,2,FALSE))</f>
        <v/>
      </c>
      <c r="AL185" s="5" t="str">
        <f>IF('Programmes (ENG)'!AL185="", "", VLOOKUP('Programmes (ENG)'!AL185, 'CWM &amp; Location'!B:D, 2, FALSE))</f>
        <v/>
      </c>
      <c r="AM185" s="5" t="str">
        <f>IF('Programmes (ENG)'!AM185="","",VLOOKUP('Programmes (ENG)'!AM185,'CWM &amp; Location'!B:D,2,FALSE))</f>
        <v/>
      </c>
      <c r="AN185" s="5" t="str">
        <f>IF('Programmes (ENG)'!AN185="Supervisor to be confirmed", 'CWM &amp; Location'!$C$216, 'Programmes (ENG)'!AN185)</f>
        <v/>
      </c>
    </row>
    <row r="186" spans="1:40" ht="33.75" customHeight="1" x14ac:dyDescent="0.25">
      <c r="A186" s="3" t="str">
        <f>'Master List'!A186</f>
        <v>FP</v>
      </c>
      <c r="B186" s="3" t="str">
        <f>'Master List'!D186</f>
        <v>FP/7A6/062b</v>
      </c>
      <c r="C186" s="3" t="str">
        <f>'Master List'!E186</f>
        <v>WAL/FP/062b</v>
      </c>
      <c r="D186" s="4">
        <f>'Programmes (ENG)'!D186</f>
        <v>1</v>
      </c>
      <c r="E186" s="9" t="str">
        <f>CONCATENATE("S1: ",J186,", ",N186,", ",R186,IF(V186="","",", "),IF(V186="","",V186),IF(V186="",""," ("),IF(V186="","",'Master List'!B186),IF(V186="","",")")," | S2: ",AA186,", ",AE186,", ",AI186,IF(AM186="","",", "),IF(AM186="","",AM186),IF(AM186="",""," ("),IF(AM186="","",'Master List'!C186),IF(AM186="","",")"))</f>
        <v>S1: Llawdriniaeth Gyffredinol / Llawdriniaeth y Colon a'r Rhefr, Meddygaeth Gyffredinol (Mewnol) / Meddygaeth Geriatreg &amp; Meddygaeth Adsefydlu, Llawdriniaeth Gyffredinol / Llawdriniaeth Gastroberfeddol Usaf | S2: Seiciatreg Henaint, Anestheteg / Gofal Critigol, Meddygaeth Frys</v>
      </c>
      <c r="F186" s="5" t="str">
        <f>VLOOKUP('Programmes (ENG)'!F186, 'CWM &amp; Location'!B:D, 2, FALSE)</f>
        <v>Bwrdd Iechyd Prifysgol Aneurin Bevan</v>
      </c>
      <c r="G186" s="5" t="str">
        <f>IF('Programmes (ENG)'!G186="Supervisor to be confirmed", "Goruchwyliwr I'w Gadarnhau", 'Programmes (ENG)'!G186)</f>
        <v xml:space="preserve">Mr Steve McKain </v>
      </c>
      <c r="H186" s="3" t="str">
        <f>VLOOKUP('Programmes (ENG)'!H186, 'CWM &amp; Location'!B:D, 2, FALSE)</f>
        <v>Ysbyty Prifysgol y Faenor / Ysbyty Brenhinol Gwent</v>
      </c>
      <c r="I186" s="3" t="str">
        <f>VLOOKUP('Programmes (ENG)'!I186, 'CWM &amp; Location'!B:D, 2, FALSE)</f>
        <v>Cwmbrân / Casnewydd</v>
      </c>
      <c r="J186" s="3" t="str">
        <f>IF('Master List'!K186="", VLOOKUP('Master List'!J186, 'CWM &amp; Location'!B:D, 2, FALSE), CONCATENATE(VLOOKUP('Master List'!J186, 'CWM &amp; Location'!B:D, 2, FALSE), " / ", VLOOKUP('Master List'!K186, 'CWM &amp; Location'!B:D, 2, FALSE)))</f>
        <v>Llawdriniaeth Gyffredinol / Llawdriniaeth y Colon a'r Rhefr</v>
      </c>
      <c r="K186" s="3" t="str">
        <f>IF('Programmes (ENG)'!K186="Supervisor to be confirmed", "Goruchwyliwr I'w Gadarnhau", 'Programmes (ENG)'!K186)</f>
        <v xml:space="preserve">Mr Steve McKain </v>
      </c>
      <c r="L186" s="3" t="str">
        <f>VLOOKUP('Programmes (ENG)'!L186, 'CWM &amp; Location'!B:D, 2, FALSE)</f>
        <v>Ysbyty Brenhinol Gwent</v>
      </c>
      <c r="M186" s="3" t="str">
        <f>VLOOKUP('Programmes (ENG)'!M186, 'CWM &amp; Location'!B:D, 2, FALSE)</f>
        <v>Casnewydd</v>
      </c>
      <c r="N186" s="3" t="str">
        <f>IF('Master List'!Q186="", VLOOKUP('Master List'!P186, 'CWM &amp; Location'!B:D, 2, FALSE), CONCATENATE(VLOOKUP('Master List'!P186, 'CWM &amp; Location'!B:D, 2, FALSE), " / ", VLOOKUP('Master List'!Q186, 'CWM &amp; Location'!B:D, 2, FALSE)))</f>
        <v>Meddygaeth Gyffredinol (Mewnol) / Meddygaeth Geriatreg &amp; Meddygaeth Adsefydlu</v>
      </c>
      <c r="O186" s="3" t="str">
        <f>IF('Programmes (ENG)'!O186="Supervisor to be confirmed", "Goruchwyliwr I'w Gadarnhau", 'Programmes (ENG)'!O186)</f>
        <v xml:space="preserve">Dr Shaha Sheriff </v>
      </c>
      <c r="P186" s="3" t="str">
        <f>VLOOKUP('Programmes (ENG)'!P186, 'CWM &amp; Location'!B:D, 2, FALSE)</f>
        <v>Ysbyty Prifysgol y Faenor / Ysbyty Brenhinol Gwent</v>
      </c>
      <c r="Q186" s="3" t="str">
        <f>VLOOKUP('Programmes (ENG)'!Q186, 'CWM &amp; Location'!B:D, 2, FALSE)</f>
        <v>Cwmbrân / Casnewydd</v>
      </c>
      <c r="R186" s="3" t="str">
        <f>IF('Master List'!W186="", VLOOKUP('Master List'!V186, 'CWM &amp; Location'!B:D, 2, FALSE), CONCATENATE(VLOOKUP('Master List'!V186, 'CWM &amp; Location'!B:D, 2, FALSE), " / ", VLOOKUP('Master List'!W186, 'CWM &amp; Location'!B:D, 2, FALSE)))</f>
        <v>Llawdriniaeth Gyffredinol / Llawdriniaeth Gastroberfeddol Usaf</v>
      </c>
      <c r="S186" s="3" t="str">
        <f>IF('Programmes (ENG)'!S186="Supervisor to be confirmed", "Goruchwyliwr I'w Gadarnhau", 'Programmes (ENG)'!S186)</f>
        <v>Mr Michael John Pollitt</v>
      </c>
      <c r="T186" s="5" t="str">
        <f>IF('Master List'!AA186="", "", VLOOKUP('Programmes (ENG)'!T186, 'CWM &amp; Location'!B:D, 2, FALSE))</f>
        <v/>
      </c>
      <c r="U186" s="5" t="str">
        <f>IF(T186="", "", VLOOKUP('Programmes (ENG)'!U186, 'CWM &amp; Location'!B:D, 2, FALSE))</f>
        <v/>
      </c>
      <c r="V186" s="5" t="str">
        <f>IF('Programmes (ENG)'!V186="", "", VLOOKUP('Programmes (ENG)'!V186, 'CWM &amp; Location'!B:D, 2, FALSE))</f>
        <v/>
      </c>
      <c r="W186" s="5" t="str">
        <f>IF('Programmes (ENG)'!W186="", "", IF('Programmes (ENG)'!W186="Supervisor to be confirmed", 'CWM &amp; Location'!$C$216, 'Programmes (ENG)'!W186))</f>
        <v/>
      </c>
      <c r="X186" s="5" t="str">
        <f>IF('Programmes (ENG)'!X186="Supervisor to be confirmed", "Goruchwyliwr I'w Gadarnhau", 'Programmes (ENG)'!X186)</f>
        <v>Dr Lionel Peter</v>
      </c>
      <c r="Y186" s="3" t="str">
        <f>VLOOKUP('Programmes (ENG)'!Y186, 'CWM &amp; Location'!B:D, 2, FALSE)</f>
        <v>Ysbyty Gwynllyw</v>
      </c>
      <c r="Z186" s="3" t="str">
        <f>VLOOKUP('Programmes (ENG)'!Z186, 'CWM &amp; Location'!B:D, 2, FALSE)</f>
        <v>Casnewydd</v>
      </c>
      <c r="AA186" s="3" t="str">
        <f>IF('Master List'!AK186="", VLOOKUP('Master List'!AJ186, 'CWM &amp; Location'!B:D, 2, FALSE), CONCATENATE(VLOOKUP('Master List'!AJ186, 'CWM &amp; Location'!B:D, 2, FALSE), " / ", VLOOKUP('Master List'!AK186, 'CWM &amp; Location'!B:D, 2, FALSE)))</f>
        <v>Seiciatreg Henaint</v>
      </c>
      <c r="AB186" s="3" t="str">
        <f>IF('Programmes (ENG)'!AB186="Supervisor to be confirmed", 'CWM &amp; Location'!$C$216, 'Programmes (ENG)'!AB186)</f>
        <v>Dr Lionel Peter</v>
      </c>
      <c r="AC186" s="3" t="str">
        <f>VLOOKUP('Programmes (ENG)'!AC186, 'CWM &amp; Location'!B:D, 2, FALSE)</f>
        <v>Ysbyty Prifysgol y Faenor</v>
      </c>
      <c r="AD186" s="5" t="str">
        <f>VLOOKUP('Programmes (ENG)'!AD186, 'CWM &amp; Location'!B:D, 2, FALSE)</f>
        <v>Cwmbrân</v>
      </c>
      <c r="AE186" s="3" t="str">
        <f>IF('Master List'!AQ186="", VLOOKUP('Master List'!AP186, 'CWM &amp; Location'!B:D, 2, FALSE), CONCATENATE(VLOOKUP('Master List'!AP186, 'CWM &amp; Location'!B:D, 2, FALSE), " / ", VLOOKUP('Master List'!AQ186, 'CWM &amp; Location'!B:D, 2, FALSE)))</f>
        <v>Anestheteg / Gofal Critigol</v>
      </c>
      <c r="AF186" s="3" t="str">
        <f>IF('Programmes (ENG)'!AF186="Supervisor to be confirmed", 'CWM &amp; Location'!$C$216, 'Programmes (ENG)'!AF186)</f>
        <v>Dr Graeme Lilley</v>
      </c>
      <c r="AG186" s="3" t="str">
        <f>VLOOKUP('Programmes (ENG)'!AG186, 'CWM &amp; Location'!B:D, 2, FALSE)</f>
        <v>Ysbyty Prifysgol y Faenor</v>
      </c>
      <c r="AH186" s="3" t="str">
        <f>VLOOKUP('Programmes (ENG)'!AH186, 'CWM &amp; Location'!B:D, 2, FALSE)</f>
        <v>Cwmbrân</v>
      </c>
      <c r="AI186" s="3" t="str">
        <f>IF('Master List'!AW186="", VLOOKUP('Master List'!AV186, 'CWM &amp; Location'!B:D, 2, FALSE), CONCATENATE(VLOOKUP('Master List'!AV186, 'CWM &amp; Location'!B:D, 2, FALSE), " / ", VLOOKUP('Master List'!AW186, 'CWM &amp; Location'!B:D, 2, FALSE)))</f>
        <v>Meddygaeth Frys</v>
      </c>
      <c r="AJ186" s="3" t="str">
        <f>IF('Programmes (ENG)'!AJ186="Supervisor to be confirmed", 'CWM &amp; Location'!$C$216, 'Programmes (ENG)'!AJ186)</f>
        <v>Dr Claire Powell</v>
      </c>
      <c r="AK186" s="5" t="str">
        <f>IF('Programmes (ENG)'!AK186="","",VLOOKUP('Programmes (ENG)'!AK186,'CWM &amp; Location'!B:D,2,FALSE))</f>
        <v/>
      </c>
      <c r="AL186" s="5" t="str">
        <f>IF('Programmes (ENG)'!AL186="", "", VLOOKUP('Programmes (ENG)'!AL186, 'CWM &amp; Location'!B:D, 2, FALSE))</f>
        <v/>
      </c>
      <c r="AM186" s="5" t="str">
        <f>IF('Programmes (ENG)'!AM186="","",VLOOKUP('Programmes (ENG)'!AM186,'CWM &amp; Location'!B:D,2,FALSE))</f>
        <v/>
      </c>
      <c r="AN186" s="5" t="str">
        <f>IF('Programmes (ENG)'!AN186="Supervisor to be confirmed", 'CWM &amp; Location'!$C$216, 'Programmes (ENG)'!AN186)</f>
        <v/>
      </c>
    </row>
    <row r="187" spans="1:40" ht="33.75" customHeight="1" x14ac:dyDescent="0.25">
      <c r="A187" s="3" t="str">
        <f>'Master List'!A187</f>
        <v>FP</v>
      </c>
      <c r="B187" s="3" t="str">
        <f>'Master List'!D187</f>
        <v>FP/7A6/062c</v>
      </c>
      <c r="C187" s="3" t="str">
        <f>'Master List'!E187</f>
        <v>WAL/FP/062c</v>
      </c>
      <c r="D187" s="4">
        <f>'Programmes (ENG)'!D187</f>
        <v>1</v>
      </c>
      <c r="E187" s="9" t="str">
        <f>CONCATENATE("S1: ",J187,", ",N187,", ",R187,IF(V187="","",", "),IF(V187="","",V187),IF(V187="",""," ("),IF(V187="","",'Master List'!B187),IF(V187="","",")")," | S2: ",AA187,", ",AE187,", ",AI187,IF(AM187="","",", "),IF(AM187="","",AM187),IF(AM187="",""," ("),IF(AM187="","",'Master List'!C187),IF(AM187="","",")"))</f>
        <v>S1: Llawdriniaeth Gyffredinol / Llawdriniaeth Gastroberfeddol Usaf, Llawdriniaeth Gyffredinol / Llawdriniaeth y Colon a'r Rhefr, Meddygaeth Gyffredinol (Mewnol) / Meddygaeth Geriatreg &amp; Meddygaeth Adsefydlu | S2: Meddygaeth Frys, Seiciatreg Henaint, Anestheteg / Gofal Critigol</v>
      </c>
      <c r="F187" s="5" t="str">
        <f>VLOOKUP('Programmes (ENG)'!F187, 'CWM &amp; Location'!B:D, 2, FALSE)</f>
        <v>Bwrdd Iechyd Prifysgol Aneurin Bevan</v>
      </c>
      <c r="G187" s="5" t="str">
        <f>IF('Programmes (ENG)'!G187="Supervisor to be confirmed", "Goruchwyliwr I'w Gadarnhau", 'Programmes (ENG)'!G187)</f>
        <v>Mr Michael John Pollitt</v>
      </c>
      <c r="H187" s="3" t="str">
        <f>VLOOKUP('Programmes (ENG)'!H187, 'CWM &amp; Location'!B:D, 2, FALSE)</f>
        <v>Ysbyty Prifysgol y Faenor / Ysbyty Brenhinol Gwent</v>
      </c>
      <c r="I187" s="3" t="str">
        <f>VLOOKUP('Programmes (ENG)'!I187, 'CWM &amp; Location'!B:D, 2, FALSE)</f>
        <v>Cwmbrân / Casnewydd</v>
      </c>
      <c r="J187" s="3" t="str">
        <f>IF('Master List'!K187="", VLOOKUP('Master List'!J187, 'CWM &amp; Location'!B:D, 2, FALSE), CONCATENATE(VLOOKUP('Master List'!J187, 'CWM &amp; Location'!B:D, 2, FALSE), " / ", VLOOKUP('Master List'!K187, 'CWM &amp; Location'!B:D, 2, FALSE)))</f>
        <v>Llawdriniaeth Gyffredinol / Llawdriniaeth Gastroberfeddol Usaf</v>
      </c>
      <c r="K187" s="3" t="str">
        <f>IF('Programmes (ENG)'!K187="Supervisor to be confirmed", "Goruchwyliwr I'w Gadarnhau", 'Programmes (ENG)'!K187)</f>
        <v>Mr Michael John Pollitt</v>
      </c>
      <c r="L187" s="3" t="str">
        <f>VLOOKUP('Programmes (ENG)'!L187, 'CWM &amp; Location'!B:D, 2, FALSE)</f>
        <v>Ysbyty Prifysgol y Faenor / Ysbyty Brenhinol Gwent</v>
      </c>
      <c r="M187" s="3" t="str">
        <f>VLOOKUP('Programmes (ENG)'!M187, 'CWM &amp; Location'!B:D, 2, FALSE)</f>
        <v>Cwmbrân / Casnewydd</v>
      </c>
      <c r="N187" s="3" t="str">
        <f>IF('Master List'!Q187="", VLOOKUP('Master List'!P187, 'CWM &amp; Location'!B:D, 2, FALSE), CONCATENATE(VLOOKUP('Master List'!P187, 'CWM &amp; Location'!B:D, 2, FALSE), " / ", VLOOKUP('Master List'!Q187, 'CWM &amp; Location'!B:D, 2, FALSE)))</f>
        <v>Llawdriniaeth Gyffredinol / Llawdriniaeth y Colon a'r Rhefr</v>
      </c>
      <c r="O187" s="3" t="str">
        <f>IF('Programmes (ENG)'!O187="Supervisor to be confirmed", "Goruchwyliwr I'w Gadarnhau", 'Programmes (ENG)'!O187)</f>
        <v xml:space="preserve">Mr Steve McKain </v>
      </c>
      <c r="P187" s="3" t="str">
        <f>VLOOKUP('Programmes (ENG)'!P187, 'CWM &amp; Location'!B:D, 2, FALSE)</f>
        <v>Ysbyty Brenhinol Gwent</v>
      </c>
      <c r="Q187" s="3" t="str">
        <f>VLOOKUP('Programmes (ENG)'!Q187, 'CWM &amp; Location'!B:D, 2, FALSE)</f>
        <v>Casnewydd</v>
      </c>
      <c r="R187" s="3" t="str">
        <f>IF('Master List'!W187="", VLOOKUP('Master List'!V187, 'CWM &amp; Location'!B:D, 2, FALSE), CONCATENATE(VLOOKUP('Master List'!V187, 'CWM &amp; Location'!B:D, 2, FALSE), " / ", VLOOKUP('Master List'!W187, 'CWM &amp; Location'!B:D, 2, FALSE)))</f>
        <v>Meddygaeth Gyffredinol (Mewnol) / Meddygaeth Geriatreg &amp; Meddygaeth Adsefydlu</v>
      </c>
      <c r="S187" s="3" t="str">
        <f>IF('Programmes (ENG)'!S187="Supervisor to be confirmed", "Goruchwyliwr I'w Gadarnhau", 'Programmes (ENG)'!S187)</f>
        <v xml:space="preserve">Dr Shaha Sheriff </v>
      </c>
      <c r="T187" s="5" t="str">
        <f>IF('Master List'!AA187="", "", VLOOKUP('Programmes (ENG)'!T187, 'CWM &amp; Location'!B:D, 2, FALSE))</f>
        <v/>
      </c>
      <c r="U187" s="5" t="str">
        <f>IF(T187="", "", VLOOKUP('Programmes (ENG)'!U187, 'CWM &amp; Location'!B:D, 2, FALSE))</f>
        <v/>
      </c>
      <c r="V187" s="5" t="str">
        <f>IF('Programmes (ENG)'!V187="", "", VLOOKUP('Programmes (ENG)'!V187, 'CWM &amp; Location'!B:D, 2, FALSE))</f>
        <v/>
      </c>
      <c r="W187" s="5" t="str">
        <f>IF('Programmes (ENG)'!W187="", "", IF('Programmes (ENG)'!W187="Supervisor to be confirmed", 'CWM &amp; Location'!$C$216, 'Programmes (ENG)'!W187))</f>
        <v/>
      </c>
      <c r="X187" s="5" t="str">
        <f>IF('Programmes (ENG)'!X187="Supervisor to be confirmed", "Goruchwyliwr I'w Gadarnhau", 'Programmes (ENG)'!X187)</f>
        <v>Dr Claire Powell</v>
      </c>
      <c r="Y187" s="3" t="str">
        <f>VLOOKUP('Programmes (ENG)'!Y187, 'CWM &amp; Location'!B:D, 2, FALSE)</f>
        <v>Ysbyty Prifysgol y Faenor</v>
      </c>
      <c r="Z187" s="3" t="str">
        <f>VLOOKUP('Programmes (ENG)'!Z187, 'CWM &amp; Location'!B:D, 2, FALSE)</f>
        <v>Cwmbrân</v>
      </c>
      <c r="AA187" s="3" t="str">
        <f>IF('Master List'!AK187="", VLOOKUP('Master List'!AJ187, 'CWM &amp; Location'!B:D, 2, FALSE), CONCATENATE(VLOOKUP('Master List'!AJ187, 'CWM &amp; Location'!B:D, 2, FALSE), " / ", VLOOKUP('Master List'!AK187, 'CWM &amp; Location'!B:D, 2, FALSE)))</f>
        <v>Meddygaeth Frys</v>
      </c>
      <c r="AB187" s="3" t="str">
        <f>IF('Programmes (ENG)'!AB187="Supervisor to be confirmed", 'CWM &amp; Location'!$C$216, 'Programmes (ENG)'!AB187)</f>
        <v>Dr Claire Powell</v>
      </c>
      <c r="AC187" s="3" t="str">
        <f>VLOOKUP('Programmes (ENG)'!AC187, 'CWM &amp; Location'!B:D, 2, FALSE)</f>
        <v>Ysbyty Gwynllyw</v>
      </c>
      <c r="AD187" s="5" t="str">
        <f>VLOOKUP('Programmes (ENG)'!AD187, 'CWM &amp; Location'!B:D, 2, FALSE)</f>
        <v>Casnewydd</v>
      </c>
      <c r="AE187" s="3" t="str">
        <f>IF('Master List'!AQ187="", VLOOKUP('Master List'!AP187, 'CWM &amp; Location'!B:D, 2, FALSE), CONCATENATE(VLOOKUP('Master List'!AP187, 'CWM &amp; Location'!B:D, 2, FALSE), " / ", VLOOKUP('Master List'!AQ187, 'CWM &amp; Location'!B:D, 2, FALSE)))</f>
        <v>Seiciatreg Henaint</v>
      </c>
      <c r="AF187" s="3" t="str">
        <f>IF('Programmes (ENG)'!AF187="Supervisor to be confirmed", 'CWM &amp; Location'!$C$216, 'Programmes (ENG)'!AF187)</f>
        <v>Dr Lionel Peter</v>
      </c>
      <c r="AG187" s="3" t="str">
        <f>VLOOKUP('Programmes (ENG)'!AG187, 'CWM &amp; Location'!B:D, 2, FALSE)</f>
        <v>Ysbyty Prifysgol y Faenor</v>
      </c>
      <c r="AH187" s="3" t="str">
        <f>VLOOKUP('Programmes (ENG)'!AH187, 'CWM &amp; Location'!B:D, 2, FALSE)</f>
        <v>Cwmbrân</v>
      </c>
      <c r="AI187" s="3" t="str">
        <f>IF('Master List'!AW187="", VLOOKUP('Master List'!AV187, 'CWM &amp; Location'!B:D, 2, FALSE), CONCATENATE(VLOOKUP('Master List'!AV187, 'CWM &amp; Location'!B:D, 2, FALSE), " / ", VLOOKUP('Master List'!AW187, 'CWM &amp; Location'!B:D, 2, FALSE)))</f>
        <v>Anestheteg / Gofal Critigol</v>
      </c>
      <c r="AJ187" s="3" t="str">
        <f>IF('Programmes (ENG)'!AJ187="Supervisor to be confirmed", 'CWM &amp; Location'!$C$216, 'Programmes (ENG)'!AJ187)</f>
        <v>Dr Graeme Lilley</v>
      </c>
      <c r="AK187" s="5" t="str">
        <f>IF('Programmes (ENG)'!AK187="","",VLOOKUP('Programmes (ENG)'!AK187,'CWM &amp; Location'!B:D,2,FALSE))</f>
        <v/>
      </c>
      <c r="AL187" s="5" t="str">
        <f>IF('Programmes (ENG)'!AL187="", "", VLOOKUP('Programmes (ENG)'!AL187, 'CWM &amp; Location'!B:D, 2, FALSE))</f>
        <v/>
      </c>
      <c r="AM187" s="5" t="str">
        <f>IF('Programmes (ENG)'!AM187="","",VLOOKUP('Programmes (ENG)'!AM187,'CWM &amp; Location'!B:D,2,FALSE))</f>
        <v/>
      </c>
      <c r="AN187" s="5" t="str">
        <f>IF('Programmes (ENG)'!AN187="Supervisor to be confirmed", 'CWM &amp; Location'!$C$216, 'Programmes (ENG)'!AN187)</f>
        <v/>
      </c>
    </row>
    <row r="188" spans="1:40" ht="33.75" customHeight="1" x14ac:dyDescent="0.25">
      <c r="A188" s="3" t="str">
        <f>'Master List'!A188</f>
        <v>FP</v>
      </c>
      <c r="B188" s="3" t="str">
        <f>'Master List'!D188</f>
        <v>FP/7A6/063a</v>
      </c>
      <c r="C188" s="3" t="str">
        <f>'Master List'!E188</f>
        <v>WAL/FP/063a</v>
      </c>
      <c r="D188" s="4">
        <f>'Programmes (ENG)'!D188</f>
        <v>1</v>
      </c>
      <c r="E188" s="9" t="str">
        <f>CONCATENATE("S1: ",J188,", ",N188,", ",R188,IF(V188="","",", "),IF(V188="","",V188),IF(V188="",""," ("),IF(V188="","",'Master List'!B188),IF(V188="","",")")," | S2: ",AA188,", ",AE188,", ",AI188,IF(AM188="","",", "),IF(AM188="","",AM188),IF(AM188="",""," ("),IF(AM188="","",'Master List'!C188),IF(AM188="","",")"))</f>
        <v>S1: Meddygaeth Gyffredinol (Mewnol) / Meddygaeth Geriatreg &amp; Meddygaeth Adsefydlu, Llawdriniaeth Gyffredinol / Llawdriniaeth y Colon a'r Rhefr, Meddygaeth Gyffredinol (Mewnol) / Cardioleg | S2: Obstetreg a Gynaecoleg, Trawma Llawdriniaeth Orthopedig, Meddygaeth Frys</v>
      </c>
      <c r="F188" s="5" t="str">
        <f>VLOOKUP('Programmes (ENG)'!F188, 'CWM &amp; Location'!B:D, 2, FALSE)</f>
        <v>Bwrdd Iechyd Prifysgol Aneurin Bevan</v>
      </c>
      <c r="G188" s="5" t="str">
        <f>IF('Programmes (ENG)'!G188="Supervisor to be confirmed", "Goruchwyliwr I'w Gadarnhau", 'Programmes (ENG)'!G188)</f>
        <v>Dr Elba Peter</v>
      </c>
      <c r="H188" s="3" t="str">
        <f>VLOOKUP('Programmes (ENG)'!H188, 'CWM &amp; Location'!B:D, 2, FALSE)</f>
        <v>Ysbyty Brenhinol Gwent</v>
      </c>
      <c r="I188" s="3" t="str">
        <f>VLOOKUP('Programmes (ENG)'!I188, 'CWM &amp; Location'!B:D, 2, FALSE)</f>
        <v>Casnewydd</v>
      </c>
      <c r="J188" s="3" t="str">
        <f>IF('Master List'!K188="", VLOOKUP('Master List'!J188, 'CWM &amp; Location'!B:D, 2, FALSE), CONCATENATE(VLOOKUP('Master List'!J188, 'CWM &amp; Location'!B:D, 2, FALSE), " / ", VLOOKUP('Master List'!K188, 'CWM &amp; Location'!B:D, 2, FALSE)))</f>
        <v>Meddygaeth Gyffredinol (Mewnol) / Meddygaeth Geriatreg &amp; Meddygaeth Adsefydlu</v>
      </c>
      <c r="K188" s="3" t="str">
        <f>IF('Programmes (ENG)'!K188="Supervisor to be confirmed", "Goruchwyliwr I'w Gadarnhau", 'Programmes (ENG)'!K188)</f>
        <v>Dr Elba Peter</v>
      </c>
      <c r="L188" s="3" t="str">
        <f>VLOOKUP('Programmes (ENG)'!L188, 'CWM &amp; Location'!B:D, 2, FALSE)</f>
        <v>Ysbyty Prifysgol y Faenor / Ysbyty Brenhinol Gwent</v>
      </c>
      <c r="M188" s="3" t="str">
        <f>VLOOKUP('Programmes (ENG)'!M188, 'CWM &amp; Location'!B:D, 2, FALSE)</f>
        <v>Cwmbrân / Casnewydd</v>
      </c>
      <c r="N188" s="3" t="str">
        <f>IF('Master List'!Q188="", VLOOKUP('Master List'!P188, 'CWM &amp; Location'!B:D, 2, FALSE), CONCATENATE(VLOOKUP('Master List'!P188, 'CWM &amp; Location'!B:D, 2, FALSE), " / ", VLOOKUP('Master List'!Q188, 'CWM &amp; Location'!B:D, 2, FALSE)))</f>
        <v>Llawdriniaeth Gyffredinol / Llawdriniaeth y Colon a'r Rhefr</v>
      </c>
      <c r="O188" s="3" t="str">
        <f>IF('Programmes (ENG)'!O188="Supervisor to be confirmed", "Goruchwyliwr I'w Gadarnhau", 'Programmes (ENG)'!O188)</f>
        <v xml:space="preserve">Mr Steve McKain </v>
      </c>
      <c r="P188" s="3" t="str">
        <f>VLOOKUP('Programmes (ENG)'!P188, 'CWM &amp; Location'!B:D, 2, FALSE)</f>
        <v>Ysbyty Prifysgol y Faenor</v>
      </c>
      <c r="Q188" s="3" t="str">
        <f>VLOOKUP('Programmes (ENG)'!Q188, 'CWM &amp; Location'!B:D, 2, FALSE)</f>
        <v>Cwmbrân</v>
      </c>
      <c r="R188" s="3" t="str">
        <f>IF('Master List'!W188="", VLOOKUP('Master List'!V188, 'CWM &amp; Location'!B:D, 2, FALSE), CONCATENATE(VLOOKUP('Master List'!V188, 'CWM &amp; Location'!B:D, 2, FALSE), " / ", VLOOKUP('Master List'!W188, 'CWM &amp; Location'!B:D, 2, FALSE)))</f>
        <v>Meddygaeth Gyffredinol (Mewnol) / Cardioleg</v>
      </c>
      <c r="S188" s="3" t="str">
        <f>IF('Programmes (ENG)'!S188="Supervisor to be confirmed", "Goruchwyliwr I'w Gadarnhau", 'Programmes (ENG)'!S188)</f>
        <v xml:space="preserve">Dr Philip Campbell </v>
      </c>
      <c r="T188" s="5" t="str">
        <f>IF('Master List'!AA188="", "", VLOOKUP('Programmes (ENG)'!T188, 'CWM &amp; Location'!B:D, 2, FALSE))</f>
        <v/>
      </c>
      <c r="U188" s="5" t="str">
        <f>IF(T188="", "", VLOOKUP('Programmes (ENG)'!U188, 'CWM &amp; Location'!B:D, 2, FALSE))</f>
        <v/>
      </c>
      <c r="V188" s="5" t="str">
        <f>IF('Programmes (ENG)'!V188="", "", VLOOKUP('Programmes (ENG)'!V188, 'CWM &amp; Location'!B:D, 2, FALSE))</f>
        <v/>
      </c>
      <c r="W188" s="5" t="str">
        <f>IF('Programmes (ENG)'!W188="", "", IF('Programmes (ENG)'!W188="Supervisor to be confirmed", 'CWM &amp; Location'!$C$216, 'Programmes (ENG)'!W188))</f>
        <v/>
      </c>
      <c r="X188" s="5" t="str">
        <f>IF('Programmes (ENG)'!X188="Supervisor to be confirmed", "Goruchwyliwr I'w Gadarnhau", 'Programmes (ENG)'!X188)</f>
        <v>Mrs Nida Afshan</v>
      </c>
      <c r="Y188" s="3" t="str">
        <f>VLOOKUP('Programmes (ENG)'!Y188, 'CWM &amp; Location'!B:D, 2, FALSE)</f>
        <v>Ysbyty Prifysgol y Faenor</v>
      </c>
      <c r="Z188" s="3" t="str">
        <f>VLOOKUP('Programmes (ENG)'!Z188, 'CWM &amp; Location'!B:D, 2, FALSE)</f>
        <v>Cwmbrân</v>
      </c>
      <c r="AA188" s="3" t="str">
        <f>IF('Master List'!AK188="", VLOOKUP('Master List'!AJ188, 'CWM &amp; Location'!B:D, 2, FALSE), CONCATENATE(VLOOKUP('Master List'!AJ188, 'CWM &amp; Location'!B:D, 2, FALSE), " / ", VLOOKUP('Master List'!AK188, 'CWM &amp; Location'!B:D, 2, FALSE)))</f>
        <v>Obstetreg a Gynaecoleg</v>
      </c>
      <c r="AB188" s="3" t="str">
        <f>IF('Programmes (ENG)'!AB188="Supervisor to be confirmed", 'CWM &amp; Location'!$C$216, 'Programmes (ENG)'!AB188)</f>
        <v>Mrs Nida Afshan</v>
      </c>
      <c r="AC188" s="3" t="str">
        <f>VLOOKUP('Programmes (ENG)'!AC188, 'CWM &amp; Location'!B:D, 2, FALSE)</f>
        <v>Ysbyty Prifysgol y Faenor / Ysbyty Brenhinol Gwent</v>
      </c>
      <c r="AD188" s="5" t="str">
        <f>VLOOKUP('Programmes (ENG)'!AD188, 'CWM &amp; Location'!B:D, 2, FALSE)</f>
        <v>Cwmbrân / Casnewydd</v>
      </c>
      <c r="AE188" s="3" t="str">
        <f>IF('Master List'!AQ188="", VLOOKUP('Master List'!AP188, 'CWM &amp; Location'!B:D, 2, FALSE), CONCATENATE(VLOOKUP('Master List'!AP188, 'CWM &amp; Location'!B:D, 2, FALSE), " / ", VLOOKUP('Master List'!AQ188, 'CWM &amp; Location'!B:D, 2, FALSE)))</f>
        <v>Trawma Llawdriniaeth Orthopedig</v>
      </c>
      <c r="AF188" s="3" t="str">
        <f>IF('Programmes (ENG)'!AF188="Supervisor to be confirmed", 'CWM &amp; Location'!$C$216, 'Programmes (ENG)'!AF188)</f>
        <v>Mr Daniel Parfitt</v>
      </c>
      <c r="AG188" s="3" t="str">
        <f>VLOOKUP('Programmes (ENG)'!AG188, 'CWM &amp; Location'!B:D, 2, FALSE)</f>
        <v>Ysbyty Prifysgol y Faenor</v>
      </c>
      <c r="AH188" s="3" t="str">
        <f>VLOOKUP('Programmes (ENG)'!AH188, 'CWM &amp; Location'!B:D, 2, FALSE)</f>
        <v>Cwmbrân</v>
      </c>
      <c r="AI188" s="3" t="str">
        <f>IF('Master List'!AW188="", VLOOKUP('Master List'!AV188, 'CWM &amp; Location'!B:D, 2, FALSE), CONCATENATE(VLOOKUP('Master List'!AV188, 'CWM &amp; Location'!B:D, 2, FALSE), " / ", VLOOKUP('Master List'!AW188, 'CWM &amp; Location'!B:D, 2, FALSE)))</f>
        <v>Meddygaeth Frys</v>
      </c>
      <c r="AJ188" s="3" t="str">
        <f>IF('Programmes (ENG)'!AJ188="Supervisor to be confirmed", 'CWM &amp; Location'!$C$216, 'Programmes (ENG)'!AJ188)</f>
        <v>Dr Ceri Spencer</v>
      </c>
      <c r="AK188" s="5" t="str">
        <f>IF('Programmes (ENG)'!AK188="","",VLOOKUP('Programmes (ENG)'!AK188,'CWM &amp; Location'!B:D,2,FALSE))</f>
        <v/>
      </c>
      <c r="AL188" s="5" t="str">
        <f>IF('Programmes (ENG)'!AL188="", "", VLOOKUP('Programmes (ENG)'!AL188, 'CWM &amp; Location'!B:D, 2, FALSE))</f>
        <v/>
      </c>
      <c r="AM188" s="5" t="str">
        <f>IF('Programmes (ENG)'!AM188="","",VLOOKUP('Programmes (ENG)'!AM188,'CWM &amp; Location'!B:D,2,FALSE))</f>
        <v/>
      </c>
      <c r="AN188" s="5" t="str">
        <f>IF('Programmes (ENG)'!AN188="Supervisor to be confirmed", 'CWM &amp; Location'!$C$216, 'Programmes (ENG)'!AN188)</f>
        <v/>
      </c>
    </row>
    <row r="189" spans="1:40" ht="33.75" customHeight="1" x14ac:dyDescent="0.25">
      <c r="A189" s="3" t="str">
        <f>'Master List'!A189</f>
        <v>FP</v>
      </c>
      <c r="B189" s="3" t="str">
        <f>'Master List'!D189</f>
        <v>FP/7A6/063b</v>
      </c>
      <c r="C189" s="3" t="str">
        <f>'Master List'!E189</f>
        <v>WAL/FP/063b</v>
      </c>
      <c r="D189" s="4">
        <f>'Programmes (ENG)'!D189</f>
        <v>1</v>
      </c>
      <c r="E189" s="9" t="str">
        <f>CONCATENATE("S1: ",J189,", ",N189,", ",R189,IF(V189="","",", "),IF(V189="","",V189),IF(V189="",""," ("),IF(V189="","",'Master List'!B189),IF(V189="","",")")," | S2: ",AA189,", ",AE189,", ",AI189,IF(AM189="","",", "),IF(AM189="","",AM189),IF(AM189="",""," ("),IF(AM189="","",'Master List'!C189),IF(AM189="","",")"))</f>
        <v>S1: Meddygaeth Gyffredinol (Mewnol) / Cardioleg, Meddygaeth Gyffredinol (Mewnol) / Meddygaeth Geriatreg &amp; Meddygaeth Adsefydlu, Llawdriniaeth Gyffredinol / Llawdriniaeth y Colon a'r Rhefr | S2: Meddygaeth Frys, Obstetreg a Gynaecoleg, Trawma Llawdriniaeth Orthopedig</v>
      </c>
      <c r="F189" s="5" t="str">
        <f>VLOOKUP('Programmes (ENG)'!F189, 'CWM &amp; Location'!B:D, 2, FALSE)</f>
        <v>Bwrdd Iechyd Prifysgol Aneurin Bevan</v>
      </c>
      <c r="G189" s="5" t="str">
        <f>IF('Programmes (ENG)'!G189="Supervisor to be confirmed", "Goruchwyliwr I'w Gadarnhau", 'Programmes (ENG)'!G189)</f>
        <v xml:space="preserve">Dr Philip Campbell </v>
      </c>
      <c r="H189" s="3" t="str">
        <f>VLOOKUP('Programmes (ENG)'!H189, 'CWM &amp; Location'!B:D, 2, FALSE)</f>
        <v>Ysbyty Prifysgol y Faenor</v>
      </c>
      <c r="I189" s="3" t="str">
        <f>VLOOKUP('Programmes (ENG)'!I189, 'CWM &amp; Location'!B:D, 2, FALSE)</f>
        <v>Cwmbrân</v>
      </c>
      <c r="J189" s="3" t="str">
        <f>IF('Master List'!K189="", VLOOKUP('Master List'!J189, 'CWM &amp; Location'!B:D, 2, FALSE), CONCATENATE(VLOOKUP('Master List'!J189, 'CWM &amp; Location'!B:D, 2, FALSE), " / ", VLOOKUP('Master List'!K189, 'CWM &amp; Location'!B:D, 2, FALSE)))</f>
        <v>Meddygaeth Gyffredinol (Mewnol) / Cardioleg</v>
      </c>
      <c r="K189" s="3" t="str">
        <f>IF('Programmes (ENG)'!K189="Supervisor to be confirmed", "Goruchwyliwr I'w Gadarnhau", 'Programmes (ENG)'!K189)</f>
        <v xml:space="preserve">Dr Philip Campbell </v>
      </c>
      <c r="L189" s="3" t="str">
        <f>VLOOKUP('Programmes (ENG)'!L189, 'CWM &amp; Location'!B:D, 2, FALSE)</f>
        <v>Ysbyty Brenhinol Gwent</v>
      </c>
      <c r="M189" s="3" t="str">
        <f>VLOOKUP('Programmes (ENG)'!M189, 'CWM &amp; Location'!B:D, 2, FALSE)</f>
        <v>Casnewydd</v>
      </c>
      <c r="N189" s="3" t="str">
        <f>IF('Master List'!Q189="", VLOOKUP('Master List'!P189, 'CWM &amp; Location'!B:D, 2, FALSE), CONCATENATE(VLOOKUP('Master List'!P189, 'CWM &amp; Location'!B:D, 2, FALSE), " / ", VLOOKUP('Master List'!Q189, 'CWM &amp; Location'!B:D, 2, FALSE)))</f>
        <v>Meddygaeth Gyffredinol (Mewnol) / Meddygaeth Geriatreg &amp; Meddygaeth Adsefydlu</v>
      </c>
      <c r="O189" s="3" t="str">
        <f>IF('Programmes (ENG)'!O189="Supervisor to be confirmed", "Goruchwyliwr I'w Gadarnhau", 'Programmes (ENG)'!O189)</f>
        <v>Dr Elba Peter</v>
      </c>
      <c r="P189" s="3" t="str">
        <f>VLOOKUP('Programmes (ENG)'!P189, 'CWM &amp; Location'!B:D, 2, FALSE)</f>
        <v>Ysbyty Prifysgol y Faenor / Ysbyty Brenhinol Gwent</v>
      </c>
      <c r="Q189" s="3" t="str">
        <f>VLOOKUP('Programmes (ENG)'!Q189, 'CWM &amp; Location'!B:D, 2, FALSE)</f>
        <v>Cwmbrân / Casnewydd</v>
      </c>
      <c r="R189" s="3" t="str">
        <f>IF('Master List'!W189="", VLOOKUP('Master List'!V189, 'CWM &amp; Location'!B:D, 2, FALSE), CONCATENATE(VLOOKUP('Master List'!V189, 'CWM &amp; Location'!B:D, 2, FALSE), " / ", VLOOKUP('Master List'!W189, 'CWM &amp; Location'!B:D, 2, FALSE)))</f>
        <v>Llawdriniaeth Gyffredinol / Llawdriniaeth y Colon a'r Rhefr</v>
      </c>
      <c r="S189" s="3" t="str">
        <f>IF('Programmes (ENG)'!S189="Supervisor to be confirmed", "Goruchwyliwr I'w Gadarnhau", 'Programmes (ENG)'!S189)</f>
        <v xml:space="preserve">Mr Steve McKain </v>
      </c>
      <c r="T189" s="5" t="str">
        <f>IF('Master List'!AA189="", "", VLOOKUP('Programmes (ENG)'!T189, 'CWM &amp; Location'!B:D, 2, FALSE))</f>
        <v/>
      </c>
      <c r="U189" s="5" t="str">
        <f>IF(T189="", "", VLOOKUP('Programmes (ENG)'!U189, 'CWM &amp; Location'!B:D, 2, FALSE))</f>
        <v/>
      </c>
      <c r="V189" s="5" t="str">
        <f>IF('Programmes (ENG)'!V189="", "", VLOOKUP('Programmes (ENG)'!V189, 'CWM &amp; Location'!B:D, 2, FALSE))</f>
        <v/>
      </c>
      <c r="W189" s="5" t="str">
        <f>IF('Programmes (ENG)'!W189="", "", IF('Programmes (ENG)'!W189="Supervisor to be confirmed", 'CWM &amp; Location'!$C$216, 'Programmes (ENG)'!W189))</f>
        <v/>
      </c>
      <c r="X189" s="5" t="str">
        <f>IF('Programmes (ENG)'!X189="Supervisor to be confirmed", "Goruchwyliwr I'w Gadarnhau", 'Programmes (ENG)'!X189)</f>
        <v>Dr Ceri Spencer</v>
      </c>
      <c r="Y189" s="3" t="str">
        <f>VLOOKUP('Programmes (ENG)'!Y189, 'CWM &amp; Location'!B:D, 2, FALSE)</f>
        <v>Ysbyty Prifysgol y Faenor</v>
      </c>
      <c r="Z189" s="3" t="str">
        <f>VLOOKUP('Programmes (ENG)'!Z189, 'CWM &amp; Location'!B:D, 2, FALSE)</f>
        <v>Cwmbrân</v>
      </c>
      <c r="AA189" s="3" t="str">
        <f>IF('Master List'!AK189="", VLOOKUP('Master List'!AJ189, 'CWM &amp; Location'!B:D, 2, FALSE), CONCATENATE(VLOOKUP('Master List'!AJ189, 'CWM &amp; Location'!B:D, 2, FALSE), " / ", VLOOKUP('Master List'!AK189, 'CWM &amp; Location'!B:D, 2, FALSE)))</f>
        <v>Meddygaeth Frys</v>
      </c>
      <c r="AB189" s="3" t="str">
        <f>IF('Programmes (ENG)'!AB189="Supervisor to be confirmed", 'CWM &amp; Location'!$C$216, 'Programmes (ENG)'!AB189)</f>
        <v>Dr Ceri Spencer</v>
      </c>
      <c r="AC189" s="3" t="str">
        <f>VLOOKUP('Programmes (ENG)'!AC189, 'CWM &amp; Location'!B:D, 2, FALSE)</f>
        <v>Ysbyty Prifysgol y Faenor</v>
      </c>
      <c r="AD189" s="5" t="str">
        <f>VLOOKUP('Programmes (ENG)'!AD189, 'CWM &amp; Location'!B:D, 2, FALSE)</f>
        <v>Cwmbrân</v>
      </c>
      <c r="AE189" s="3" t="str">
        <f>IF('Master List'!AQ189="", VLOOKUP('Master List'!AP189, 'CWM &amp; Location'!B:D, 2, FALSE), CONCATENATE(VLOOKUP('Master List'!AP189, 'CWM &amp; Location'!B:D, 2, FALSE), " / ", VLOOKUP('Master List'!AQ189, 'CWM &amp; Location'!B:D, 2, FALSE)))</f>
        <v>Obstetreg a Gynaecoleg</v>
      </c>
      <c r="AF189" s="3" t="str">
        <f>IF('Programmes (ENG)'!AF189="Supervisor to be confirmed", 'CWM &amp; Location'!$C$216, 'Programmes (ENG)'!AF189)</f>
        <v>Mrs Nida Afshan</v>
      </c>
      <c r="AG189" s="3" t="str">
        <f>VLOOKUP('Programmes (ENG)'!AG189, 'CWM &amp; Location'!B:D, 2, FALSE)</f>
        <v>Ysbyty Prifysgol y Faenor / Ysbyty Brenhinol Gwent</v>
      </c>
      <c r="AH189" s="3" t="str">
        <f>VLOOKUP('Programmes (ENG)'!AH189, 'CWM &amp; Location'!B:D, 2, FALSE)</f>
        <v>Cwmbrân / Casnewydd</v>
      </c>
      <c r="AI189" s="3" t="str">
        <f>IF('Master List'!AW189="", VLOOKUP('Master List'!AV189, 'CWM &amp; Location'!B:D, 2, FALSE), CONCATENATE(VLOOKUP('Master List'!AV189, 'CWM &amp; Location'!B:D, 2, FALSE), " / ", VLOOKUP('Master List'!AW189, 'CWM &amp; Location'!B:D, 2, FALSE)))</f>
        <v>Trawma Llawdriniaeth Orthopedig</v>
      </c>
      <c r="AJ189" s="3" t="str">
        <f>IF('Programmes (ENG)'!AJ189="Supervisor to be confirmed", 'CWM &amp; Location'!$C$216, 'Programmes (ENG)'!AJ189)</f>
        <v>Mr Daniel Parfitt</v>
      </c>
      <c r="AK189" s="5" t="str">
        <f>IF('Programmes (ENG)'!AK189="","",VLOOKUP('Programmes (ENG)'!AK189,'CWM &amp; Location'!B:D,2,FALSE))</f>
        <v/>
      </c>
      <c r="AL189" s="5" t="str">
        <f>IF('Programmes (ENG)'!AL189="", "", VLOOKUP('Programmes (ENG)'!AL189, 'CWM &amp; Location'!B:D, 2, FALSE))</f>
        <v/>
      </c>
      <c r="AM189" s="5" t="str">
        <f>IF('Programmes (ENG)'!AM189="","",VLOOKUP('Programmes (ENG)'!AM189,'CWM &amp; Location'!B:D,2,FALSE))</f>
        <v/>
      </c>
      <c r="AN189" s="5" t="str">
        <f>IF('Programmes (ENG)'!AN189="Supervisor to be confirmed", 'CWM &amp; Location'!$C$216, 'Programmes (ENG)'!AN189)</f>
        <v/>
      </c>
    </row>
    <row r="190" spans="1:40" ht="33.75" customHeight="1" x14ac:dyDescent="0.25">
      <c r="A190" s="3" t="str">
        <f>'Master List'!A190</f>
        <v>FP</v>
      </c>
      <c r="B190" s="3" t="str">
        <f>'Master List'!D190</f>
        <v>FP/7A6/063c</v>
      </c>
      <c r="C190" s="3" t="str">
        <f>'Master List'!E190</f>
        <v>WAL/FP/063c</v>
      </c>
      <c r="D190" s="4">
        <f>'Programmes (ENG)'!D190</f>
        <v>1</v>
      </c>
      <c r="E190" s="9" t="str">
        <f>CONCATENATE("S1: ",J190,", ",N190,", ",R190,IF(V190="","",", "),IF(V190="","",V190),IF(V190="",""," ("),IF(V190="","",'Master List'!B190),IF(V190="","",")")," | S2: ",AA190,", ",AE190,", ",AI190,IF(AM190="","",", "),IF(AM190="","",AM190),IF(AM190="",""," ("),IF(AM190="","",'Master List'!C190),IF(AM190="","",")"))</f>
        <v>S1: Llawdriniaeth Gyffredinol / Llawdriniaeth y Colon a'r Rhefr, Meddygaeth Gyffredinol (Mewnol) / Cardioleg, Meddygaeth Gyffredinol (Mewnol) / Meddygaeth Geriatreg &amp; Meddygaeth Adsefydlu | S2: Trawma Llawdriniaeth Orthopedig, Meddygaeth Frys, Obstetreg a Gynaecoleg</v>
      </c>
      <c r="F190" s="5" t="str">
        <f>VLOOKUP('Programmes (ENG)'!F190, 'CWM &amp; Location'!B:D, 2, FALSE)</f>
        <v>Bwrdd Iechyd Prifysgol Aneurin Bevan</v>
      </c>
      <c r="G190" s="5" t="str">
        <f>IF('Programmes (ENG)'!G190="Supervisor to be confirmed", "Goruchwyliwr I'w Gadarnhau", 'Programmes (ENG)'!G190)</f>
        <v xml:space="preserve">Mr Steve McKain </v>
      </c>
      <c r="H190" s="3" t="str">
        <f>VLOOKUP('Programmes (ENG)'!H190, 'CWM &amp; Location'!B:D, 2, FALSE)</f>
        <v>Ysbyty Prifysgol y Faenor / Ysbyty Brenhinol Gwent</v>
      </c>
      <c r="I190" s="3" t="str">
        <f>VLOOKUP('Programmes (ENG)'!I190, 'CWM &amp; Location'!B:D, 2, FALSE)</f>
        <v>Cwmbrân / Casnewydd</v>
      </c>
      <c r="J190" s="3" t="str">
        <f>IF('Master List'!K190="", VLOOKUP('Master List'!J190, 'CWM &amp; Location'!B:D, 2, FALSE), CONCATENATE(VLOOKUP('Master List'!J190, 'CWM &amp; Location'!B:D, 2, FALSE), " / ", VLOOKUP('Master List'!K190, 'CWM &amp; Location'!B:D, 2, FALSE)))</f>
        <v>Llawdriniaeth Gyffredinol / Llawdriniaeth y Colon a'r Rhefr</v>
      </c>
      <c r="K190" s="3" t="str">
        <f>IF('Programmes (ENG)'!K190="Supervisor to be confirmed", "Goruchwyliwr I'w Gadarnhau", 'Programmes (ENG)'!K190)</f>
        <v xml:space="preserve">Mr Steve McKain </v>
      </c>
      <c r="L190" s="3" t="str">
        <f>VLOOKUP('Programmes (ENG)'!L190, 'CWM &amp; Location'!B:D, 2, FALSE)</f>
        <v>Ysbyty Prifysgol y Faenor</v>
      </c>
      <c r="M190" s="3" t="str">
        <f>VLOOKUP('Programmes (ENG)'!M190, 'CWM &amp; Location'!B:D, 2, FALSE)</f>
        <v>Cwmbrân</v>
      </c>
      <c r="N190" s="3" t="str">
        <f>IF('Master List'!Q190="", VLOOKUP('Master List'!P190, 'CWM &amp; Location'!B:D, 2, FALSE), CONCATENATE(VLOOKUP('Master List'!P190, 'CWM &amp; Location'!B:D, 2, FALSE), " / ", VLOOKUP('Master List'!Q190, 'CWM &amp; Location'!B:D, 2, FALSE)))</f>
        <v>Meddygaeth Gyffredinol (Mewnol) / Cardioleg</v>
      </c>
      <c r="O190" s="3" t="str">
        <f>IF('Programmes (ENG)'!O190="Supervisor to be confirmed", "Goruchwyliwr I'w Gadarnhau", 'Programmes (ENG)'!O190)</f>
        <v xml:space="preserve">Dr Philip Campbell </v>
      </c>
      <c r="P190" s="3" t="str">
        <f>VLOOKUP('Programmes (ENG)'!P190, 'CWM &amp; Location'!B:D, 2, FALSE)</f>
        <v>Ysbyty Brenhinol Gwent</v>
      </c>
      <c r="Q190" s="3" t="str">
        <f>VLOOKUP('Programmes (ENG)'!Q190, 'CWM &amp; Location'!B:D, 2, FALSE)</f>
        <v>Casnewydd</v>
      </c>
      <c r="R190" s="3" t="str">
        <f>IF('Master List'!W190="", VLOOKUP('Master List'!V190, 'CWM &amp; Location'!B:D, 2, FALSE), CONCATENATE(VLOOKUP('Master List'!V190, 'CWM &amp; Location'!B:D, 2, FALSE), " / ", VLOOKUP('Master List'!W190, 'CWM &amp; Location'!B:D, 2, FALSE)))</f>
        <v>Meddygaeth Gyffredinol (Mewnol) / Meddygaeth Geriatreg &amp; Meddygaeth Adsefydlu</v>
      </c>
      <c r="S190" s="3" t="str">
        <f>IF('Programmes (ENG)'!S190="Supervisor to be confirmed", "Goruchwyliwr I'w Gadarnhau", 'Programmes (ENG)'!S190)</f>
        <v>Dr Elba Peter</v>
      </c>
      <c r="T190" s="5" t="str">
        <f>IF('Master List'!AA190="", "", VLOOKUP('Programmes (ENG)'!T190, 'CWM &amp; Location'!B:D, 2, FALSE))</f>
        <v/>
      </c>
      <c r="U190" s="5" t="str">
        <f>IF(T190="", "", VLOOKUP('Programmes (ENG)'!U190, 'CWM &amp; Location'!B:D, 2, FALSE))</f>
        <v/>
      </c>
      <c r="V190" s="5" t="str">
        <f>IF('Programmes (ENG)'!V190="", "", VLOOKUP('Programmes (ENG)'!V190, 'CWM &amp; Location'!B:D, 2, FALSE))</f>
        <v/>
      </c>
      <c r="W190" s="5" t="str">
        <f>IF('Programmes (ENG)'!W190="", "", IF('Programmes (ENG)'!W190="Supervisor to be confirmed", 'CWM &amp; Location'!$C$216, 'Programmes (ENG)'!W190))</f>
        <v/>
      </c>
      <c r="X190" s="5" t="str">
        <f>IF('Programmes (ENG)'!X190="Supervisor to be confirmed", "Goruchwyliwr I'w Gadarnhau", 'Programmes (ENG)'!X190)</f>
        <v>Mr Daniel Parfitt</v>
      </c>
      <c r="Y190" s="3" t="str">
        <f>VLOOKUP('Programmes (ENG)'!Y190, 'CWM &amp; Location'!B:D, 2, FALSE)</f>
        <v>Ysbyty Prifysgol y Faenor / Ysbyty Brenhinol Gwent</v>
      </c>
      <c r="Z190" s="3" t="str">
        <f>VLOOKUP('Programmes (ENG)'!Z190, 'CWM &amp; Location'!B:D, 2, FALSE)</f>
        <v>Cwmbrân / Casnewydd</v>
      </c>
      <c r="AA190" s="3" t="str">
        <f>IF('Master List'!AK190="", VLOOKUP('Master List'!AJ190, 'CWM &amp; Location'!B:D, 2, FALSE), CONCATENATE(VLOOKUP('Master List'!AJ190, 'CWM &amp; Location'!B:D, 2, FALSE), " / ", VLOOKUP('Master List'!AK190, 'CWM &amp; Location'!B:D, 2, FALSE)))</f>
        <v>Trawma Llawdriniaeth Orthopedig</v>
      </c>
      <c r="AB190" s="3" t="str">
        <f>IF('Programmes (ENG)'!AB190="Supervisor to be confirmed", 'CWM &amp; Location'!$C$216, 'Programmes (ENG)'!AB190)</f>
        <v>Mr Daniel Parfitt</v>
      </c>
      <c r="AC190" s="3" t="str">
        <f>VLOOKUP('Programmes (ENG)'!AC190, 'CWM &amp; Location'!B:D, 2, FALSE)</f>
        <v>Ysbyty Prifysgol y Faenor</v>
      </c>
      <c r="AD190" s="5" t="str">
        <f>VLOOKUP('Programmes (ENG)'!AD190, 'CWM &amp; Location'!B:D, 2, FALSE)</f>
        <v>Cwmbrân</v>
      </c>
      <c r="AE190" s="3" t="str">
        <f>IF('Master List'!AQ190="", VLOOKUP('Master List'!AP190, 'CWM &amp; Location'!B:D, 2, FALSE), CONCATENATE(VLOOKUP('Master List'!AP190, 'CWM &amp; Location'!B:D, 2, FALSE), " / ", VLOOKUP('Master List'!AQ190, 'CWM &amp; Location'!B:D, 2, FALSE)))</f>
        <v>Meddygaeth Frys</v>
      </c>
      <c r="AF190" s="3" t="str">
        <f>IF('Programmes (ENG)'!AF190="Supervisor to be confirmed", 'CWM &amp; Location'!$C$216, 'Programmes (ENG)'!AF190)</f>
        <v>Dr Ceri Spencer</v>
      </c>
      <c r="AG190" s="3" t="str">
        <f>VLOOKUP('Programmes (ENG)'!AG190, 'CWM &amp; Location'!B:D, 2, FALSE)</f>
        <v>Ysbyty Prifysgol y Faenor</v>
      </c>
      <c r="AH190" s="3" t="str">
        <f>VLOOKUP('Programmes (ENG)'!AH190, 'CWM &amp; Location'!B:D, 2, FALSE)</f>
        <v>Cwmbrân</v>
      </c>
      <c r="AI190" s="3" t="str">
        <f>IF('Master List'!AW190="", VLOOKUP('Master List'!AV190, 'CWM &amp; Location'!B:D, 2, FALSE), CONCATENATE(VLOOKUP('Master List'!AV190, 'CWM &amp; Location'!B:D, 2, FALSE), " / ", VLOOKUP('Master List'!AW190, 'CWM &amp; Location'!B:D, 2, FALSE)))</f>
        <v>Obstetreg a Gynaecoleg</v>
      </c>
      <c r="AJ190" s="3" t="str">
        <f>IF('Programmes (ENG)'!AJ190="Supervisor to be confirmed", 'CWM &amp; Location'!$C$216, 'Programmes (ENG)'!AJ190)</f>
        <v>Mrs Nida Afshan</v>
      </c>
      <c r="AK190" s="5" t="str">
        <f>IF('Programmes (ENG)'!AK190="","",VLOOKUP('Programmes (ENG)'!AK190,'CWM &amp; Location'!B:D,2,FALSE))</f>
        <v/>
      </c>
      <c r="AL190" s="5" t="str">
        <f>IF('Programmes (ENG)'!AL190="", "", VLOOKUP('Programmes (ENG)'!AL190, 'CWM &amp; Location'!B:D, 2, FALSE))</f>
        <v/>
      </c>
      <c r="AM190" s="5" t="str">
        <f>IF('Programmes (ENG)'!AM190="","",VLOOKUP('Programmes (ENG)'!AM190,'CWM &amp; Location'!B:D,2,FALSE))</f>
        <v/>
      </c>
      <c r="AN190" s="5" t="str">
        <f>IF('Programmes (ENG)'!AN190="Supervisor to be confirmed", 'CWM &amp; Location'!$C$216, 'Programmes (ENG)'!AN190)</f>
        <v/>
      </c>
    </row>
    <row r="191" spans="1:40" ht="33.75" customHeight="1" x14ac:dyDescent="0.25">
      <c r="A191" s="3" t="str">
        <f>'Master List'!A191</f>
        <v>FP</v>
      </c>
      <c r="B191" s="3" t="str">
        <f>'Master List'!D191</f>
        <v>FP/7A6/064a</v>
      </c>
      <c r="C191" s="3" t="str">
        <f>'Master List'!E191</f>
        <v>WAL/FP/064a</v>
      </c>
      <c r="D191" s="4">
        <f>'Programmes (ENG)'!D191</f>
        <v>1</v>
      </c>
      <c r="E191" s="9" t="str">
        <f>CONCATENATE("S1: ",J191,", ",N191,", ",R191,IF(V191="","",", "),IF(V191="","",V191),IF(V191="",""," ("),IF(V191="","",'Master List'!B191),IF(V191="","",")")," | S2: ",AA191,", ",AE191,", ",AI191,IF(AM191="","",", "),IF(AM191="","",AM191),IF(AM191="",""," ("),IF(AM191="","",'Master List'!C191),IF(AM191="","",")"))</f>
        <v>S1: Meddygaeth Gyffredinol (Mewnol) / Meddygaeth Anadlol, Llawdriniaeth Gyffredinol / Llawdriniaeth Gastroberfeddol Usaf, Meddygaeth Gyffredinol (Mewnol) / Endocrinoleg a Diabetes Mellitus | S2: Meddygaeth Geriatreg / Gastroenteroleg, Trawma Llawdriniaeth Orthopedig, Meddygaeth Frys</v>
      </c>
      <c r="F191" s="5" t="str">
        <f>VLOOKUP('Programmes (ENG)'!F191, 'CWM &amp; Location'!B:D, 2, FALSE)</f>
        <v>Bwrdd Iechyd Prifysgol Aneurin Bevan</v>
      </c>
      <c r="G191" s="5" t="str">
        <f>IF('Programmes (ENG)'!G191="Supervisor to be confirmed", "Goruchwyliwr I'w Gadarnhau", 'Programmes (ENG)'!G191)</f>
        <v xml:space="preserve">Dr Andreea Alina Ionescu </v>
      </c>
      <c r="H191" s="3" t="str">
        <f>VLOOKUP('Programmes (ENG)'!H191, 'CWM &amp; Location'!B:D, 2, FALSE)</f>
        <v>Ysbyty Brenhinol Gwent</v>
      </c>
      <c r="I191" s="3" t="str">
        <f>VLOOKUP('Programmes (ENG)'!I191, 'CWM &amp; Location'!B:D, 2, FALSE)</f>
        <v>Casnewydd</v>
      </c>
      <c r="J191" s="3" t="str">
        <f>IF('Master List'!K191="", VLOOKUP('Master List'!J191, 'CWM &amp; Location'!B:D, 2, FALSE), CONCATENATE(VLOOKUP('Master List'!J191, 'CWM &amp; Location'!B:D, 2, FALSE), " / ", VLOOKUP('Master List'!K191, 'CWM &amp; Location'!B:D, 2, FALSE)))</f>
        <v>Meddygaeth Gyffredinol (Mewnol) / Meddygaeth Anadlol</v>
      </c>
      <c r="K191" s="3" t="str">
        <f>IF('Programmes (ENG)'!K191="Supervisor to be confirmed", "Goruchwyliwr I'w Gadarnhau", 'Programmes (ENG)'!K191)</f>
        <v xml:space="preserve">Dr Andreea Alina Ionescu </v>
      </c>
      <c r="L191" s="3" t="str">
        <f>VLOOKUP('Programmes (ENG)'!L191, 'CWM &amp; Location'!B:D, 2, FALSE)</f>
        <v>Ysbyty Prifysgol y Faenor / Ysbyty Brenhinol Gwent</v>
      </c>
      <c r="M191" s="3" t="str">
        <f>VLOOKUP('Programmes (ENG)'!M191, 'CWM &amp; Location'!B:D, 2, FALSE)</f>
        <v>Cwmbrân / Casnewydd</v>
      </c>
      <c r="N191" s="3" t="str">
        <f>IF('Master List'!Q191="", VLOOKUP('Master List'!P191, 'CWM &amp; Location'!B:D, 2, FALSE), CONCATENATE(VLOOKUP('Master List'!P191, 'CWM &amp; Location'!B:D, 2, FALSE), " / ", VLOOKUP('Master List'!Q191, 'CWM &amp; Location'!B:D, 2, FALSE)))</f>
        <v>Llawdriniaeth Gyffredinol / Llawdriniaeth Gastroberfeddol Usaf</v>
      </c>
      <c r="O191" s="3" t="str">
        <f>IF('Programmes (ENG)'!O191="Supervisor to be confirmed", "Goruchwyliwr I'w Gadarnhau", 'Programmes (ENG)'!O191)</f>
        <v>Mr Haritharan Nageswaran</v>
      </c>
      <c r="P191" s="3" t="str">
        <f>VLOOKUP('Programmes (ENG)'!P191, 'CWM &amp; Location'!B:D, 2, FALSE)</f>
        <v>Ysbyty Brenhinol Gwent</v>
      </c>
      <c r="Q191" s="3" t="str">
        <f>VLOOKUP('Programmes (ENG)'!Q191, 'CWM &amp; Location'!B:D, 2, FALSE)</f>
        <v>Casnewydd</v>
      </c>
      <c r="R191" s="3" t="str">
        <f>IF('Master List'!W191="", VLOOKUP('Master List'!V191, 'CWM &amp; Location'!B:D, 2, FALSE), CONCATENATE(VLOOKUP('Master List'!V191, 'CWM &amp; Location'!B:D, 2, FALSE), " / ", VLOOKUP('Master List'!W191, 'CWM &amp; Location'!B:D, 2, FALSE)))</f>
        <v>Meddygaeth Gyffredinol (Mewnol) / Endocrinoleg a Diabetes Mellitus</v>
      </c>
      <c r="S191" s="3" t="str">
        <f>IF('Programmes (ENG)'!S191="Supervisor to be confirmed", "Goruchwyliwr I'w Gadarnhau", 'Programmes (ENG)'!S191)</f>
        <v>Dr Ravikumar Ravindran</v>
      </c>
      <c r="T191" s="5" t="str">
        <f>IF('Master List'!AA191="", "", VLOOKUP('Programmes (ENG)'!T191, 'CWM &amp; Location'!B:D, 2, FALSE))</f>
        <v/>
      </c>
      <c r="U191" s="5" t="str">
        <f>IF(T191="", "", VLOOKUP('Programmes (ENG)'!U191, 'CWM &amp; Location'!B:D, 2, FALSE))</f>
        <v/>
      </c>
      <c r="V191" s="5" t="str">
        <f>IF('Programmes (ENG)'!V191="", "", VLOOKUP('Programmes (ENG)'!V191, 'CWM &amp; Location'!B:D, 2, FALSE))</f>
        <v/>
      </c>
      <c r="W191" s="5" t="str">
        <f>IF('Programmes (ENG)'!W191="", "", IF('Programmes (ENG)'!W191="Supervisor to be confirmed", 'CWM &amp; Location'!$C$216, 'Programmes (ENG)'!W191))</f>
        <v/>
      </c>
      <c r="X191" s="5" t="str">
        <f>IF('Programmes (ENG)'!X191="Supervisor to be confirmed", "Goruchwyliwr I'w Gadarnhau", 'Programmes (ENG)'!X191)</f>
        <v>Prof Nadin Haboubi</v>
      </c>
      <c r="Y191" s="3" t="str">
        <f>VLOOKUP('Programmes (ENG)'!Y191, 'CWM &amp; Location'!B:D, 2, FALSE)</f>
        <v>Ysbyty Neuadd Nevill</v>
      </c>
      <c r="Z191" s="3" t="str">
        <f>VLOOKUP('Programmes (ENG)'!Z191, 'CWM &amp; Location'!B:D, 2, FALSE)</f>
        <v>Y Fenni</v>
      </c>
      <c r="AA191" s="3" t="str">
        <f>IF('Master List'!AK191="", VLOOKUP('Master List'!AJ191, 'CWM &amp; Location'!B:D, 2, FALSE), CONCATENATE(VLOOKUP('Master List'!AJ191, 'CWM &amp; Location'!B:D, 2, FALSE), " / ", VLOOKUP('Master List'!AK191, 'CWM &amp; Location'!B:D, 2, FALSE)))</f>
        <v>Meddygaeth Geriatreg / Gastroenteroleg</v>
      </c>
      <c r="AB191" s="3" t="str">
        <f>IF('Programmes (ENG)'!AB191="Supervisor to be confirmed", 'CWM &amp; Location'!$C$216, 'Programmes (ENG)'!AB191)</f>
        <v>Prof Nadin Haboubi</v>
      </c>
      <c r="AC191" s="3" t="str">
        <f>VLOOKUP('Programmes (ENG)'!AC191, 'CWM &amp; Location'!B:D, 2, FALSE)</f>
        <v>Ysbyty Prifysgol y Faenor / Ysbyty Brenhinol Gwent</v>
      </c>
      <c r="AD191" s="5" t="str">
        <f>VLOOKUP('Programmes (ENG)'!AD191, 'CWM &amp; Location'!B:D, 2, FALSE)</f>
        <v>Cwmbrân / Casnewydd</v>
      </c>
      <c r="AE191" s="3" t="str">
        <f>IF('Master List'!AQ191="", VLOOKUP('Master List'!AP191, 'CWM &amp; Location'!B:D, 2, FALSE), CONCATENATE(VLOOKUP('Master List'!AP191, 'CWM &amp; Location'!B:D, 2, FALSE), " / ", VLOOKUP('Master List'!AQ191, 'CWM &amp; Location'!B:D, 2, FALSE)))</f>
        <v>Trawma Llawdriniaeth Orthopedig</v>
      </c>
      <c r="AF191" s="3" t="str">
        <f>IF('Programmes (ENG)'!AF191="Supervisor to be confirmed", 'CWM &amp; Location'!$C$216, 'Programmes (ENG)'!AF191)</f>
        <v>Mr Russell Walker</v>
      </c>
      <c r="AG191" s="3" t="str">
        <f>VLOOKUP('Programmes (ENG)'!AG191, 'CWM &amp; Location'!B:D, 2, FALSE)</f>
        <v>Ysbyty Prifysgol y Faenor</v>
      </c>
      <c r="AH191" s="3" t="str">
        <f>VLOOKUP('Programmes (ENG)'!AH191, 'CWM &amp; Location'!B:D, 2, FALSE)</f>
        <v>Cwmbrân</v>
      </c>
      <c r="AI191" s="3" t="str">
        <f>IF('Master List'!AW191="", VLOOKUP('Master List'!AV191, 'CWM &amp; Location'!B:D, 2, FALSE), CONCATENATE(VLOOKUP('Master List'!AV191, 'CWM &amp; Location'!B:D, 2, FALSE), " / ", VLOOKUP('Master List'!AW191, 'CWM &amp; Location'!B:D, 2, FALSE)))</f>
        <v>Meddygaeth Frys</v>
      </c>
      <c r="AJ191" s="3" t="str">
        <f>IF('Programmes (ENG)'!AJ191="Supervisor to be confirmed", 'CWM &amp; Location'!$C$216, 'Programmes (ENG)'!AJ191)</f>
        <v>Dr Ryan Hobbs</v>
      </c>
      <c r="AK191" s="5" t="str">
        <f>IF('Programmes (ENG)'!AK191="","",VLOOKUP('Programmes (ENG)'!AK191,'CWM &amp; Location'!B:D,2,FALSE))</f>
        <v/>
      </c>
      <c r="AL191" s="5" t="str">
        <f>IF('Programmes (ENG)'!AL191="", "", VLOOKUP('Programmes (ENG)'!AL191, 'CWM &amp; Location'!B:D, 2, FALSE))</f>
        <v/>
      </c>
      <c r="AM191" s="5" t="str">
        <f>IF('Programmes (ENG)'!AM191="","",VLOOKUP('Programmes (ENG)'!AM191,'CWM &amp; Location'!B:D,2,FALSE))</f>
        <v/>
      </c>
      <c r="AN191" s="5" t="str">
        <f>IF('Programmes (ENG)'!AN191="Supervisor to be confirmed", 'CWM &amp; Location'!$C$216, 'Programmes (ENG)'!AN191)</f>
        <v/>
      </c>
    </row>
    <row r="192" spans="1:40" ht="33.75" customHeight="1" x14ac:dyDescent="0.25">
      <c r="A192" s="3" t="str">
        <f>'Master List'!A192</f>
        <v>FP</v>
      </c>
      <c r="B192" s="3" t="str">
        <f>'Master List'!D192</f>
        <v>FP/7A6/064b</v>
      </c>
      <c r="C192" s="3" t="str">
        <f>'Master List'!E192</f>
        <v>WAL/FP/064b</v>
      </c>
      <c r="D192" s="4">
        <f>'Programmes (ENG)'!D192</f>
        <v>1</v>
      </c>
      <c r="E192" s="9" t="str">
        <f>CONCATENATE("S1: ",J192,", ",N192,", ",R192,IF(V192="","",", "),IF(V192="","",V192),IF(V192="",""," ("),IF(V192="","",'Master List'!B192),IF(V192="","",")")," | S2: ",AA192,", ",AE192,", ",AI192,IF(AM192="","",", "),IF(AM192="","",AM192),IF(AM192="",""," ("),IF(AM192="","",'Master List'!C192),IF(AM192="","",")"))</f>
        <v>S1: Meddygaeth Gyffredinol (Mewnol) / Endocrinoleg a Diabetes Mellitus, Meddygaeth Gyffredinol (Mewnol) / Meddygaeth Anadlol, Llawdriniaeth Gyffredinol / Llawdriniaeth Gastroberfeddol Usaf | S2: Meddygaeth Frys, Meddygaeth Geriatreg / Gastroenteroleg, Trawma Llawdriniaeth Orthopedig</v>
      </c>
      <c r="F192" s="5" t="str">
        <f>VLOOKUP('Programmes (ENG)'!F192, 'CWM &amp; Location'!B:D, 2, FALSE)</f>
        <v>Bwrdd Iechyd Prifysgol Aneurin Bevan</v>
      </c>
      <c r="G192" s="5" t="str">
        <f>IF('Programmes (ENG)'!G192="Supervisor to be confirmed", "Goruchwyliwr I'w Gadarnhau", 'Programmes (ENG)'!G192)</f>
        <v>Dr Ravikumar Ravindran</v>
      </c>
      <c r="H192" s="3" t="str">
        <f>VLOOKUP('Programmes (ENG)'!H192, 'CWM &amp; Location'!B:D, 2, FALSE)</f>
        <v>Ysbyty Brenhinol Gwent</v>
      </c>
      <c r="I192" s="3" t="str">
        <f>VLOOKUP('Programmes (ENG)'!I192, 'CWM &amp; Location'!B:D, 2, FALSE)</f>
        <v>Casnewydd</v>
      </c>
      <c r="J192" s="3" t="str">
        <f>IF('Master List'!K192="", VLOOKUP('Master List'!J192, 'CWM &amp; Location'!B:D, 2, FALSE), CONCATENATE(VLOOKUP('Master List'!J192, 'CWM &amp; Location'!B:D, 2, FALSE), " / ", VLOOKUP('Master List'!K192, 'CWM &amp; Location'!B:D, 2, FALSE)))</f>
        <v>Meddygaeth Gyffredinol (Mewnol) / Endocrinoleg a Diabetes Mellitus</v>
      </c>
      <c r="K192" s="3" t="str">
        <f>IF('Programmes (ENG)'!K192="Supervisor to be confirmed", "Goruchwyliwr I'w Gadarnhau", 'Programmes (ENG)'!K192)</f>
        <v>Dr Ravikumar Ravindran</v>
      </c>
      <c r="L192" s="3" t="str">
        <f>VLOOKUP('Programmes (ENG)'!L192, 'CWM &amp; Location'!B:D, 2, FALSE)</f>
        <v>Ysbyty Brenhinol Gwent</v>
      </c>
      <c r="M192" s="3" t="str">
        <f>VLOOKUP('Programmes (ENG)'!M192, 'CWM &amp; Location'!B:D, 2, FALSE)</f>
        <v>Casnewydd</v>
      </c>
      <c r="N192" s="3" t="str">
        <f>IF('Master List'!Q192="", VLOOKUP('Master List'!P192, 'CWM &amp; Location'!B:D, 2, FALSE), CONCATENATE(VLOOKUP('Master List'!P192, 'CWM &amp; Location'!B:D, 2, FALSE), " / ", VLOOKUP('Master List'!Q192, 'CWM &amp; Location'!B:D, 2, FALSE)))</f>
        <v>Meddygaeth Gyffredinol (Mewnol) / Meddygaeth Anadlol</v>
      </c>
      <c r="O192" s="3" t="str">
        <f>IF('Programmes (ENG)'!O192="Supervisor to be confirmed", "Goruchwyliwr I'w Gadarnhau", 'Programmes (ENG)'!O192)</f>
        <v xml:space="preserve">Dr Andreea Alina Ionescu </v>
      </c>
      <c r="P192" s="3" t="str">
        <f>VLOOKUP('Programmes (ENG)'!P192, 'CWM &amp; Location'!B:D, 2, FALSE)</f>
        <v>Ysbyty Prifysgol y Faenor / Ysbyty Brenhinol Gwent</v>
      </c>
      <c r="Q192" s="3" t="str">
        <f>VLOOKUP('Programmes (ENG)'!Q192, 'CWM &amp; Location'!B:D, 2, FALSE)</f>
        <v>Cwmbrân / Casnewydd</v>
      </c>
      <c r="R192" s="3" t="str">
        <f>IF('Master List'!W192="", VLOOKUP('Master List'!V192, 'CWM &amp; Location'!B:D, 2, FALSE), CONCATENATE(VLOOKUP('Master List'!V192, 'CWM &amp; Location'!B:D, 2, FALSE), " / ", VLOOKUP('Master List'!W192, 'CWM &amp; Location'!B:D, 2, FALSE)))</f>
        <v>Llawdriniaeth Gyffredinol / Llawdriniaeth Gastroberfeddol Usaf</v>
      </c>
      <c r="S192" s="3" t="str">
        <f>IF('Programmes (ENG)'!S192="Supervisor to be confirmed", "Goruchwyliwr I'w Gadarnhau", 'Programmes (ENG)'!S192)</f>
        <v>Mr Haritharan Nageswaran</v>
      </c>
      <c r="T192" s="5" t="str">
        <f>IF('Master List'!AA192="", "", VLOOKUP('Programmes (ENG)'!T192, 'CWM &amp; Location'!B:D, 2, FALSE))</f>
        <v/>
      </c>
      <c r="U192" s="5" t="str">
        <f>IF(T192="", "", VLOOKUP('Programmes (ENG)'!U192, 'CWM &amp; Location'!B:D, 2, FALSE))</f>
        <v/>
      </c>
      <c r="V192" s="5" t="str">
        <f>IF('Programmes (ENG)'!V192="", "", VLOOKUP('Programmes (ENG)'!V192, 'CWM &amp; Location'!B:D, 2, FALSE))</f>
        <v/>
      </c>
      <c r="W192" s="5" t="str">
        <f>IF('Programmes (ENG)'!W192="", "", IF('Programmes (ENG)'!W192="Supervisor to be confirmed", 'CWM &amp; Location'!$C$216, 'Programmes (ENG)'!W192))</f>
        <v/>
      </c>
      <c r="X192" s="5" t="str">
        <f>IF('Programmes (ENG)'!X192="Supervisor to be confirmed", "Goruchwyliwr I'w Gadarnhau", 'Programmes (ENG)'!X192)</f>
        <v>Dr Ryan Hobbs</v>
      </c>
      <c r="Y192" s="3" t="str">
        <f>VLOOKUP('Programmes (ENG)'!Y192, 'CWM &amp; Location'!B:D, 2, FALSE)</f>
        <v>Ysbyty Prifysgol y Faenor</v>
      </c>
      <c r="Z192" s="3" t="str">
        <f>VLOOKUP('Programmes (ENG)'!Z192, 'CWM &amp; Location'!B:D, 2, FALSE)</f>
        <v>Cwmbrân</v>
      </c>
      <c r="AA192" s="3" t="str">
        <f>IF('Master List'!AK192="", VLOOKUP('Master List'!AJ192, 'CWM &amp; Location'!B:D, 2, FALSE), CONCATENATE(VLOOKUP('Master List'!AJ192, 'CWM &amp; Location'!B:D, 2, FALSE), " / ", VLOOKUP('Master List'!AK192, 'CWM &amp; Location'!B:D, 2, FALSE)))</f>
        <v>Meddygaeth Frys</v>
      </c>
      <c r="AB192" s="3" t="str">
        <f>IF('Programmes (ENG)'!AB192="Supervisor to be confirmed", 'CWM &amp; Location'!$C$216, 'Programmes (ENG)'!AB192)</f>
        <v>Dr Ryan Hobbs</v>
      </c>
      <c r="AC192" s="3" t="str">
        <f>VLOOKUP('Programmes (ENG)'!AC192, 'CWM &amp; Location'!B:D, 2, FALSE)</f>
        <v>Ysbyty Neuadd Nevill</v>
      </c>
      <c r="AD192" s="5" t="str">
        <f>VLOOKUP('Programmes (ENG)'!AD192, 'CWM &amp; Location'!B:D, 2, FALSE)</f>
        <v>Y Fenni</v>
      </c>
      <c r="AE192" s="3" t="str">
        <f>IF('Master List'!AQ192="", VLOOKUP('Master List'!AP192, 'CWM &amp; Location'!B:D, 2, FALSE), CONCATENATE(VLOOKUP('Master List'!AP192, 'CWM &amp; Location'!B:D, 2, FALSE), " / ", VLOOKUP('Master List'!AQ192, 'CWM &amp; Location'!B:D, 2, FALSE)))</f>
        <v>Meddygaeth Geriatreg / Gastroenteroleg</v>
      </c>
      <c r="AF192" s="3" t="str">
        <f>IF('Programmes (ENG)'!AF192="Supervisor to be confirmed", 'CWM &amp; Location'!$C$216, 'Programmes (ENG)'!AF192)</f>
        <v>Prof Nadin Haboubi</v>
      </c>
      <c r="AG192" s="3" t="str">
        <f>VLOOKUP('Programmes (ENG)'!AG192, 'CWM &amp; Location'!B:D, 2, FALSE)</f>
        <v>Ysbyty Prifysgol y Faenor / Ysbyty Brenhinol Gwent</v>
      </c>
      <c r="AH192" s="3" t="str">
        <f>VLOOKUP('Programmes (ENG)'!AH192, 'CWM &amp; Location'!B:D, 2, FALSE)</f>
        <v>Cwmbrân / Casnewydd</v>
      </c>
      <c r="AI192" s="3" t="str">
        <f>IF('Master List'!AW192="", VLOOKUP('Master List'!AV192, 'CWM &amp; Location'!B:D, 2, FALSE), CONCATENATE(VLOOKUP('Master List'!AV192, 'CWM &amp; Location'!B:D, 2, FALSE), " / ", VLOOKUP('Master List'!AW192, 'CWM &amp; Location'!B:D, 2, FALSE)))</f>
        <v>Trawma Llawdriniaeth Orthopedig</v>
      </c>
      <c r="AJ192" s="3" t="str">
        <f>IF('Programmes (ENG)'!AJ192="Supervisor to be confirmed", 'CWM &amp; Location'!$C$216, 'Programmes (ENG)'!AJ192)</f>
        <v>Mr Russell Walker</v>
      </c>
      <c r="AK192" s="5" t="str">
        <f>IF('Programmes (ENG)'!AK192="","",VLOOKUP('Programmes (ENG)'!AK192,'CWM &amp; Location'!B:D,2,FALSE))</f>
        <v/>
      </c>
      <c r="AL192" s="5" t="str">
        <f>IF('Programmes (ENG)'!AL192="", "", VLOOKUP('Programmes (ENG)'!AL192, 'CWM &amp; Location'!B:D, 2, FALSE))</f>
        <v/>
      </c>
      <c r="AM192" s="5" t="str">
        <f>IF('Programmes (ENG)'!AM192="","",VLOOKUP('Programmes (ENG)'!AM192,'CWM &amp; Location'!B:D,2,FALSE))</f>
        <v/>
      </c>
      <c r="AN192" s="5" t="str">
        <f>IF('Programmes (ENG)'!AN192="Supervisor to be confirmed", 'CWM &amp; Location'!$C$216, 'Programmes (ENG)'!AN192)</f>
        <v/>
      </c>
    </row>
    <row r="193" spans="1:40" ht="33.75" customHeight="1" x14ac:dyDescent="0.25">
      <c r="A193" s="3" t="str">
        <f>'Master List'!A193</f>
        <v>FP</v>
      </c>
      <c r="B193" s="3" t="str">
        <f>'Master List'!D193</f>
        <v>FP/7A6/064c</v>
      </c>
      <c r="C193" s="3" t="str">
        <f>'Master List'!E193</f>
        <v>WAL/FP/064c</v>
      </c>
      <c r="D193" s="4">
        <f>'Programmes (ENG)'!D193</f>
        <v>1</v>
      </c>
      <c r="E193" s="9" t="str">
        <f>CONCATENATE("S1: ",J193,", ",N193,", ",R193,IF(V193="","",", "),IF(V193="","",V193),IF(V193="",""," ("),IF(V193="","",'Master List'!B193),IF(V193="","",")")," | S2: ",AA193,", ",AE193,", ",AI193,IF(AM193="","",", "),IF(AM193="","",AM193),IF(AM193="",""," ("),IF(AM193="","",'Master List'!C193),IF(AM193="","",")"))</f>
        <v>S1: Llawdriniaeth Gyffredinol / Llawdriniaeth Gastroberfeddol Usaf, Meddygaeth Gyffredinol (Mewnol) / Endocrinoleg a Diabetes Mellitus, Meddygaeth Gyffredinol (Mewnol) / Meddygaeth Anadlol | S2: Trawma Llawdriniaeth Orthopedig, Meddygaeth Frys, Meddygaeth Geriatreg / Gastroenteroleg</v>
      </c>
      <c r="F193" s="5" t="str">
        <f>VLOOKUP('Programmes (ENG)'!F193, 'CWM &amp; Location'!B:D, 2, FALSE)</f>
        <v>Bwrdd Iechyd Prifysgol Aneurin Bevan</v>
      </c>
      <c r="G193" s="5" t="str">
        <f>IF('Programmes (ENG)'!G193="Supervisor to be confirmed", "Goruchwyliwr I'w Gadarnhau", 'Programmes (ENG)'!G193)</f>
        <v>Mr Haritharan Nageswaran</v>
      </c>
      <c r="H193" s="3" t="str">
        <f>VLOOKUP('Programmes (ENG)'!H193, 'CWM &amp; Location'!B:D, 2, FALSE)</f>
        <v>Ysbyty Prifysgol y Faenor / Ysbyty Brenhinol Gwent</v>
      </c>
      <c r="I193" s="3" t="str">
        <f>VLOOKUP('Programmes (ENG)'!I193, 'CWM &amp; Location'!B:D, 2, FALSE)</f>
        <v>Cwmbrân / Casnewydd</v>
      </c>
      <c r="J193" s="3" t="str">
        <f>IF('Master List'!K193="", VLOOKUP('Master List'!J193, 'CWM &amp; Location'!B:D, 2, FALSE), CONCATENATE(VLOOKUP('Master List'!J193, 'CWM &amp; Location'!B:D, 2, FALSE), " / ", VLOOKUP('Master List'!K193, 'CWM &amp; Location'!B:D, 2, FALSE)))</f>
        <v>Llawdriniaeth Gyffredinol / Llawdriniaeth Gastroberfeddol Usaf</v>
      </c>
      <c r="K193" s="3" t="str">
        <f>IF('Programmes (ENG)'!K193="Supervisor to be confirmed", "Goruchwyliwr I'w Gadarnhau", 'Programmes (ENG)'!K193)</f>
        <v>Mr Haritharan Nageswaran</v>
      </c>
      <c r="L193" s="3" t="str">
        <f>VLOOKUP('Programmes (ENG)'!L193, 'CWM &amp; Location'!B:D, 2, FALSE)</f>
        <v>Ysbyty Brenhinol Gwent</v>
      </c>
      <c r="M193" s="3" t="str">
        <f>VLOOKUP('Programmes (ENG)'!M193, 'CWM &amp; Location'!B:D, 2, FALSE)</f>
        <v>Casnewydd</v>
      </c>
      <c r="N193" s="3" t="str">
        <f>IF('Master List'!Q193="", VLOOKUP('Master List'!P193, 'CWM &amp; Location'!B:D, 2, FALSE), CONCATENATE(VLOOKUP('Master List'!P193, 'CWM &amp; Location'!B:D, 2, FALSE), " / ", VLOOKUP('Master List'!Q193, 'CWM &amp; Location'!B:D, 2, FALSE)))</f>
        <v>Meddygaeth Gyffredinol (Mewnol) / Endocrinoleg a Diabetes Mellitus</v>
      </c>
      <c r="O193" s="3" t="str">
        <f>IF('Programmes (ENG)'!O193="Supervisor to be confirmed", "Goruchwyliwr I'w Gadarnhau", 'Programmes (ENG)'!O193)</f>
        <v>Dr Ravikumar Ravindran</v>
      </c>
      <c r="P193" s="3" t="str">
        <f>VLOOKUP('Programmes (ENG)'!P193, 'CWM &amp; Location'!B:D, 2, FALSE)</f>
        <v>Ysbyty Brenhinol Gwent</v>
      </c>
      <c r="Q193" s="3" t="str">
        <f>VLOOKUP('Programmes (ENG)'!Q193, 'CWM &amp; Location'!B:D, 2, FALSE)</f>
        <v>Casnewydd</v>
      </c>
      <c r="R193" s="3" t="str">
        <f>IF('Master List'!W193="", VLOOKUP('Master List'!V193, 'CWM &amp; Location'!B:D, 2, FALSE), CONCATENATE(VLOOKUP('Master List'!V193, 'CWM &amp; Location'!B:D, 2, FALSE), " / ", VLOOKUP('Master List'!W193, 'CWM &amp; Location'!B:D, 2, FALSE)))</f>
        <v>Meddygaeth Gyffredinol (Mewnol) / Meddygaeth Anadlol</v>
      </c>
      <c r="S193" s="3" t="str">
        <f>IF('Programmes (ENG)'!S193="Supervisor to be confirmed", "Goruchwyliwr I'w Gadarnhau", 'Programmes (ENG)'!S193)</f>
        <v xml:space="preserve">Dr Andreea Alina Ionescu </v>
      </c>
      <c r="T193" s="5" t="str">
        <f>IF('Master List'!AA193="", "", VLOOKUP('Programmes (ENG)'!T193, 'CWM &amp; Location'!B:D, 2, FALSE))</f>
        <v/>
      </c>
      <c r="U193" s="5" t="str">
        <f>IF(T193="", "", VLOOKUP('Programmes (ENG)'!U193, 'CWM &amp; Location'!B:D, 2, FALSE))</f>
        <v/>
      </c>
      <c r="V193" s="5" t="str">
        <f>IF('Programmes (ENG)'!V193="", "", VLOOKUP('Programmes (ENG)'!V193, 'CWM &amp; Location'!B:D, 2, FALSE))</f>
        <v/>
      </c>
      <c r="W193" s="5" t="str">
        <f>IF('Programmes (ENG)'!W193="", "", IF('Programmes (ENG)'!W193="Supervisor to be confirmed", 'CWM &amp; Location'!$C$216, 'Programmes (ENG)'!W193))</f>
        <v/>
      </c>
      <c r="X193" s="5" t="str">
        <f>IF('Programmes (ENG)'!X193="Supervisor to be confirmed", "Goruchwyliwr I'w Gadarnhau", 'Programmes (ENG)'!X193)</f>
        <v>Mr Russell Walker</v>
      </c>
      <c r="Y193" s="3" t="str">
        <f>VLOOKUP('Programmes (ENG)'!Y193, 'CWM &amp; Location'!B:D, 2, FALSE)</f>
        <v>Ysbyty Prifysgol y Faenor / Ysbyty Brenhinol Gwent</v>
      </c>
      <c r="Z193" s="3" t="str">
        <f>VLOOKUP('Programmes (ENG)'!Z193, 'CWM &amp; Location'!B:D, 2, FALSE)</f>
        <v>Cwmbrân / Casnewydd</v>
      </c>
      <c r="AA193" s="3" t="str">
        <f>IF('Master List'!AK193="", VLOOKUP('Master List'!AJ193, 'CWM &amp; Location'!B:D, 2, FALSE), CONCATENATE(VLOOKUP('Master List'!AJ193, 'CWM &amp; Location'!B:D, 2, FALSE), " / ", VLOOKUP('Master List'!AK193, 'CWM &amp; Location'!B:D, 2, FALSE)))</f>
        <v>Trawma Llawdriniaeth Orthopedig</v>
      </c>
      <c r="AB193" s="3" t="str">
        <f>IF('Programmes (ENG)'!AB193="Supervisor to be confirmed", 'CWM &amp; Location'!$C$216, 'Programmes (ENG)'!AB193)</f>
        <v>Mr Russell Walker</v>
      </c>
      <c r="AC193" s="3" t="str">
        <f>VLOOKUP('Programmes (ENG)'!AC193, 'CWM &amp; Location'!B:D, 2, FALSE)</f>
        <v>Ysbyty Prifysgol y Faenor</v>
      </c>
      <c r="AD193" s="5" t="str">
        <f>VLOOKUP('Programmes (ENG)'!AD193, 'CWM &amp; Location'!B:D, 2, FALSE)</f>
        <v>Cwmbrân</v>
      </c>
      <c r="AE193" s="3" t="str">
        <f>IF('Master List'!AQ193="", VLOOKUP('Master List'!AP193, 'CWM &amp; Location'!B:D, 2, FALSE), CONCATENATE(VLOOKUP('Master List'!AP193, 'CWM &amp; Location'!B:D, 2, FALSE), " / ", VLOOKUP('Master List'!AQ193, 'CWM &amp; Location'!B:D, 2, FALSE)))</f>
        <v>Meddygaeth Frys</v>
      </c>
      <c r="AF193" s="3" t="str">
        <f>IF('Programmes (ENG)'!AF193="Supervisor to be confirmed", 'CWM &amp; Location'!$C$216, 'Programmes (ENG)'!AF193)</f>
        <v>Dr Ryan Hobbs</v>
      </c>
      <c r="AG193" s="3" t="str">
        <f>VLOOKUP('Programmes (ENG)'!AG193, 'CWM &amp; Location'!B:D, 2, FALSE)</f>
        <v>Ysbyty Neuadd Nevill</v>
      </c>
      <c r="AH193" s="3" t="str">
        <f>VLOOKUP('Programmes (ENG)'!AH193, 'CWM &amp; Location'!B:D, 2, FALSE)</f>
        <v>Y Fenni</v>
      </c>
      <c r="AI193" s="3" t="str">
        <f>IF('Master List'!AW193="", VLOOKUP('Master List'!AV193, 'CWM &amp; Location'!B:D, 2, FALSE), CONCATENATE(VLOOKUP('Master List'!AV193, 'CWM &amp; Location'!B:D, 2, FALSE), " / ", VLOOKUP('Master List'!AW193, 'CWM &amp; Location'!B:D, 2, FALSE)))</f>
        <v>Meddygaeth Geriatreg / Gastroenteroleg</v>
      </c>
      <c r="AJ193" s="3" t="str">
        <f>IF('Programmes (ENG)'!AJ193="Supervisor to be confirmed", 'CWM &amp; Location'!$C$216, 'Programmes (ENG)'!AJ193)</f>
        <v>Prof Nadin Haboubi</v>
      </c>
      <c r="AK193" s="5" t="str">
        <f>IF('Programmes (ENG)'!AK193="","",VLOOKUP('Programmes (ENG)'!AK193,'CWM &amp; Location'!B:D,2,FALSE))</f>
        <v/>
      </c>
      <c r="AL193" s="5" t="str">
        <f>IF('Programmes (ENG)'!AL193="", "", VLOOKUP('Programmes (ENG)'!AL193, 'CWM &amp; Location'!B:D, 2, FALSE))</f>
        <v/>
      </c>
      <c r="AM193" s="5" t="str">
        <f>IF('Programmes (ENG)'!AM193="","",VLOOKUP('Programmes (ENG)'!AM193,'CWM &amp; Location'!B:D,2,FALSE))</f>
        <v/>
      </c>
      <c r="AN193" s="5" t="str">
        <f>IF('Programmes (ENG)'!AN193="Supervisor to be confirmed", 'CWM &amp; Location'!$C$216, 'Programmes (ENG)'!AN193)</f>
        <v/>
      </c>
    </row>
    <row r="194" spans="1:40" ht="33.75" customHeight="1" x14ac:dyDescent="0.25">
      <c r="A194" s="3" t="str">
        <f>'Master List'!A194</f>
        <v>FP</v>
      </c>
      <c r="B194" s="3" t="str">
        <f>'Master List'!D194</f>
        <v>FP/7A6/065a</v>
      </c>
      <c r="C194" s="3" t="str">
        <f>'Master List'!E194</f>
        <v>WAL/FP/065a</v>
      </c>
      <c r="D194" s="4">
        <f>'Programmes (ENG)'!D194</f>
        <v>1</v>
      </c>
      <c r="E194" s="9" t="str">
        <f>CONCATENATE("S1: ",J194,", ",N194,", ",R194,IF(V194="","",", "),IF(V194="","",V194),IF(V194="",""," ("),IF(V194="","",'Master List'!B194),IF(V194="","",")")," | S2: ",AA194,", ",AE194,", ",AI194,IF(AM194="","",", "),IF(AM194="","",AM194),IF(AM194="",""," ("),IF(AM194="","",'Master List'!C194),IF(AM194="","",")"))</f>
        <v>S1: Meddygaeth Gyffredinol (Mewnol) / Meddygaeth Geriatreg, Llawdriniaeth Gyffredinol / Llawdriniaeth Gastroberfeddol Usaf, Meddygaeth Gyffredinol (Mewnol) / Gastroenteroleg | S2: Llawdriniaeth Gyffredinol / Llawdriniaeth ar y Fron &amp; Llawdriniaeth Endocrinaidd, Anestheteg / Gofal Critigol, Meddygaeth Frys</v>
      </c>
      <c r="F194" s="5" t="str">
        <f>VLOOKUP('Programmes (ENG)'!F194, 'CWM &amp; Location'!B:D, 2, FALSE)</f>
        <v>Bwrdd Iechyd Prifysgol Aneurin Bevan</v>
      </c>
      <c r="G194" s="5" t="str">
        <f>IF('Programmes (ENG)'!G194="Supervisor to be confirmed", "Goruchwyliwr I'w Gadarnhau", 'Programmes (ENG)'!G194)</f>
        <v xml:space="preserve">Dr Amit Sah </v>
      </c>
      <c r="H194" s="3" t="str">
        <f>VLOOKUP('Programmes (ENG)'!H194, 'CWM &amp; Location'!B:D, 2, FALSE)</f>
        <v>Ysbyty Brenhinol Gwent</v>
      </c>
      <c r="I194" s="3" t="str">
        <f>VLOOKUP('Programmes (ENG)'!I194, 'CWM &amp; Location'!B:D, 2, FALSE)</f>
        <v>Casnewydd</v>
      </c>
      <c r="J194" s="3" t="str">
        <f>IF('Master List'!K194="", VLOOKUP('Master List'!J194, 'CWM &amp; Location'!B:D, 2, FALSE), CONCATENATE(VLOOKUP('Master List'!J194, 'CWM &amp; Location'!B:D, 2, FALSE), " / ", VLOOKUP('Master List'!K194, 'CWM &amp; Location'!B:D, 2, FALSE)))</f>
        <v>Meddygaeth Gyffredinol (Mewnol) / Meddygaeth Geriatreg</v>
      </c>
      <c r="K194" s="3" t="str">
        <f>IF('Programmes (ENG)'!K194="Supervisor to be confirmed", "Goruchwyliwr I'w Gadarnhau", 'Programmes (ENG)'!K194)</f>
        <v xml:space="preserve">Dr Amit Sah </v>
      </c>
      <c r="L194" s="3" t="str">
        <f>VLOOKUP('Programmes (ENG)'!L194, 'CWM &amp; Location'!B:D, 2, FALSE)</f>
        <v>Ysbyty Prifysgol y Faenor / Ysbyty Brenhinol Gwent</v>
      </c>
      <c r="M194" s="3" t="str">
        <f>VLOOKUP('Programmes (ENG)'!M194, 'CWM &amp; Location'!B:D, 2, FALSE)</f>
        <v>Cwmbrân / Casnewydd</v>
      </c>
      <c r="N194" s="3" t="str">
        <f>IF('Master List'!Q194="", VLOOKUP('Master List'!P194, 'CWM &amp; Location'!B:D, 2, FALSE), CONCATENATE(VLOOKUP('Master List'!P194, 'CWM &amp; Location'!B:D, 2, FALSE), " / ", VLOOKUP('Master List'!Q194, 'CWM &amp; Location'!B:D, 2, FALSE)))</f>
        <v>Llawdriniaeth Gyffredinol / Llawdriniaeth Gastroberfeddol Usaf</v>
      </c>
      <c r="O194" s="3" t="str">
        <f>IF('Programmes (ENG)'!O194="Supervisor to be confirmed", "Goruchwyliwr I'w Gadarnhau", 'Programmes (ENG)'!O194)</f>
        <v xml:space="preserve">Mr Shaukat Majid </v>
      </c>
      <c r="P194" s="3" t="str">
        <f>VLOOKUP('Programmes (ENG)'!P194, 'CWM &amp; Location'!B:D, 2, FALSE)</f>
        <v>Ysbyty Prifysgol y Faenor</v>
      </c>
      <c r="Q194" s="3" t="str">
        <f>VLOOKUP('Programmes (ENG)'!Q194, 'CWM &amp; Location'!B:D, 2, FALSE)</f>
        <v>Cwmbrân</v>
      </c>
      <c r="R194" s="3" t="str">
        <f>IF('Master List'!W194="", VLOOKUP('Master List'!V194, 'CWM &amp; Location'!B:D, 2, FALSE), CONCATENATE(VLOOKUP('Master List'!V194, 'CWM &amp; Location'!B:D, 2, FALSE), " / ", VLOOKUP('Master List'!W194, 'CWM &amp; Location'!B:D, 2, FALSE)))</f>
        <v>Meddygaeth Gyffredinol (Mewnol) / Gastroenteroleg</v>
      </c>
      <c r="S194" s="3" t="str">
        <f>IF('Programmes (ENG)'!S194="Supervisor to be confirmed", "Goruchwyliwr I'w Gadarnhau", 'Programmes (ENG)'!S194)</f>
        <v xml:space="preserve">Dr Nimal Balaratnam </v>
      </c>
      <c r="T194" s="5" t="str">
        <f>IF('Master List'!AA194="", "", VLOOKUP('Programmes (ENG)'!T194, 'CWM &amp; Location'!B:D, 2, FALSE))</f>
        <v/>
      </c>
      <c r="U194" s="5" t="str">
        <f>IF(T194="", "", VLOOKUP('Programmes (ENG)'!U194, 'CWM &amp; Location'!B:D, 2, FALSE))</f>
        <v/>
      </c>
      <c r="V194" s="5" t="str">
        <f>IF('Programmes (ENG)'!V194="", "", VLOOKUP('Programmes (ENG)'!V194, 'CWM &amp; Location'!B:D, 2, FALSE))</f>
        <v/>
      </c>
      <c r="W194" s="5" t="str">
        <f>IF('Programmes (ENG)'!W194="", "", IF('Programmes (ENG)'!W194="Supervisor to be confirmed", 'CWM &amp; Location'!$C$216, 'Programmes (ENG)'!W194))</f>
        <v/>
      </c>
      <c r="X194" s="5" t="str">
        <f>IF('Programmes (ENG)'!X194="Supervisor to be confirmed", "Goruchwyliwr I'w Gadarnhau", 'Programmes (ENG)'!X194)</f>
        <v>Mr Phil Holland</v>
      </c>
      <c r="Y194" s="3" t="str">
        <f>VLOOKUP('Programmes (ENG)'!Y194, 'CWM &amp; Location'!B:D, 2, FALSE)</f>
        <v>Ysbyty Prifysgol y Faenor</v>
      </c>
      <c r="Z194" s="3" t="str">
        <f>VLOOKUP('Programmes (ENG)'!Z194, 'CWM &amp; Location'!B:D, 2, FALSE)</f>
        <v>Cwmbrân</v>
      </c>
      <c r="AA194" s="3" t="str">
        <f>IF('Master List'!AK194="", VLOOKUP('Master List'!AJ194, 'CWM &amp; Location'!B:D, 2, FALSE), CONCATENATE(VLOOKUP('Master List'!AJ194, 'CWM &amp; Location'!B:D, 2, FALSE), " / ", VLOOKUP('Master List'!AK194, 'CWM &amp; Location'!B:D, 2, FALSE)))</f>
        <v>Llawdriniaeth Gyffredinol / Llawdriniaeth ar y Fron &amp; Llawdriniaeth Endocrinaidd</v>
      </c>
      <c r="AB194" s="3" t="str">
        <f>IF('Programmes (ENG)'!AB194="Supervisor to be confirmed", 'CWM &amp; Location'!$C$216, 'Programmes (ENG)'!AB194)</f>
        <v>Mr Phil Holland</v>
      </c>
      <c r="AC194" s="3" t="str">
        <f>VLOOKUP('Programmes (ENG)'!AC194, 'CWM &amp; Location'!B:D, 2, FALSE)</f>
        <v>Ysbyty Prifysgol y Faenor</v>
      </c>
      <c r="AD194" s="5" t="str">
        <f>VLOOKUP('Programmes (ENG)'!AD194, 'CWM &amp; Location'!B:D, 2, FALSE)</f>
        <v>Cwmbrân</v>
      </c>
      <c r="AE194" s="3" t="str">
        <f>IF('Master List'!AQ194="", VLOOKUP('Master List'!AP194, 'CWM &amp; Location'!B:D, 2, FALSE), CONCATENATE(VLOOKUP('Master List'!AP194, 'CWM &amp; Location'!B:D, 2, FALSE), " / ", VLOOKUP('Master List'!AQ194, 'CWM &amp; Location'!B:D, 2, FALSE)))</f>
        <v>Anestheteg / Gofal Critigol</v>
      </c>
      <c r="AF194" s="3" t="str">
        <f>IF('Programmes (ENG)'!AF194="Supervisor to be confirmed", 'CWM &amp; Location'!$C$216, 'Programmes (ENG)'!AF194)</f>
        <v>Dr Tom Moses</v>
      </c>
      <c r="AG194" s="3" t="str">
        <f>VLOOKUP('Programmes (ENG)'!AG194, 'CWM &amp; Location'!B:D, 2, FALSE)</f>
        <v>Ysbyty Prifysgol y Faenor</v>
      </c>
      <c r="AH194" s="3" t="str">
        <f>VLOOKUP('Programmes (ENG)'!AH194, 'CWM &amp; Location'!B:D, 2, FALSE)</f>
        <v>Cwmbrân</v>
      </c>
      <c r="AI194" s="3" t="str">
        <f>IF('Master List'!AW194="", VLOOKUP('Master List'!AV194, 'CWM &amp; Location'!B:D, 2, FALSE), CONCATENATE(VLOOKUP('Master List'!AV194, 'CWM &amp; Location'!B:D, 2, FALSE), " / ", VLOOKUP('Master List'!AW194, 'CWM &amp; Location'!B:D, 2, FALSE)))</f>
        <v>Meddygaeth Frys</v>
      </c>
      <c r="AJ194" s="3" t="str">
        <f>IF('Programmes (ENG)'!AJ194="Supervisor to be confirmed", 'CWM &amp; Location'!$C$216, 'Programmes (ENG)'!AJ194)</f>
        <v>Dr Sally Jones</v>
      </c>
      <c r="AK194" s="5" t="str">
        <f>IF('Programmes (ENG)'!AK194="","",VLOOKUP('Programmes (ENG)'!AK194,'CWM &amp; Location'!B:D,2,FALSE))</f>
        <v/>
      </c>
      <c r="AL194" s="5" t="str">
        <f>IF('Programmes (ENG)'!AL194="", "", VLOOKUP('Programmes (ENG)'!AL194, 'CWM &amp; Location'!B:D, 2, FALSE))</f>
        <v/>
      </c>
      <c r="AM194" s="5" t="str">
        <f>IF('Programmes (ENG)'!AM194="","",VLOOKUP('Programmes (ENG)'!AM194,'CWM &amp; Location'!B:D,2,FALSE))</f>
        <v/>
      </c>
      <c r="AN194" s="5" t="str">
        <f>IF('Programmes (ENG)'!AN194="Supervisor to be confirmed", 'CWM &amp; Location'!$C$216, 'Programmes (ENG)'!AN194)</f>
        <v/>
      </c>
    </row>
    <row r="195" spans="1:40" ht="33.75" customHeight="1" x14ac:dyDescent="0.25">
      <c r="A195" s="3" t="str">
        <f>'Master List'!A195</f>
        <v>FP</v>
      </c>
      <c r="B195" s="3" t="str">
        <f>'Master List'!D195</f>
        <v>FP/7A6/065b</v>
      </c>
      <c r="C195" s="3" t="str">
        <f>'Master List'!E195</f>
        <v>WAL/FP/065b</v>
      </c>
      <c r="D195" s="4">
        <f>'Programmes (ENG)'!D195</f>
        <v>1</v>
      </c>
      <c r="E195" s="9" t="str">
        <f>CONCATENATE("S1: ",J195,", ",N195,", ",R195,IF(V195="","",", "),IF(V195="","",V195),IF(V195="",""," ("),IF(V195="","",'Master List'!B195),IF(V195="","",")")," | S2: ",AA195,", ",AE195,", ",AI195,IF(AM195="","",", "),IF(AM195="","",AM195),IF(AM195="",""," ("),IF(AM195="","",'Master List'!C195),IF(AM195="","",")"))</f>
        <v>S1: Meddygaeth Gyffredinol (Mewnol) / Gastroenteroleg, Meddygaeth Gyffredinol (Mewnol) / Meddygaeth Geriatreg, Llawdriniaeth Gyffredinol / Llawdriniaeth Gastroberfeddol Usaf | S2: Meddygaeth Frys, Llawdriniaeth Gyffredinol / Llawdriniaeth ar y Fron &amp; Llawdriniaeth Endocrinaidd, Anestheteg / Gofal Critigol</v>
      </c>
      <c r="F195" s="5" t="str">
        <f>VLOOKUP('Programmes (ENG)'!F195, 'CWM &amp; Location'!B:D, 2, FALSE)</f>
        <v>Bwrdd Iechyd Prifysgol Aneurin Bevan</v>
      </c>
      <c r="G195" s="5" t="str">
        <f>IF('Programmes (ENG)'!G195="Supervisor to be confirmed", "Goruchwyliwr I'w Gadarnhau", 'Programmes (ENG)'!G195)</f>
        <v xml:space="preserve">Dr Nimal Balaratnam </v>
      </c>
      <c r="H195" s="3" t="str">
        <f>VLOOKUP('Programmes (ENG)'!H195, 'CWM &amp; Location'!B:D, 2, FALSE)</f>
        <v>Ysbyty Prifysgol y Faenor</v>
      </c>
      <c r="I195" s="3" t="str">
        <f>VLOOKUP('Programmes (ENG)'!I195, 'CWM &amp; Location'!B:D, 2, FALSE)</f>
        <v>Cwmbrân</v>
      </c>
      <c r="J195" s="3" t="str">
        <f>IF('Master List'!K195="", VLOOKUP('Master List'!J195, 'CWM &amp; Location'!B:D, 2, FALSE), CONCATENATE(VLOOKUP('Master List'!J195, 'CWM &amp; Location'!B:D, 2, FALSE), " / ", VLOOKUP('Master List'!K195, 'CWM &amp; Location'!B:D, 2, FALSE)))</f>
        <v>Meddygaeth Gyffredinol (Mewnol) / Gastroenteroleg</v>
      </c>
      <c r="K195" s="3" t="str">
        <f>IF('Programmes (ENG)'!K195="Supervisor to be confirmed", "Goruchwyliwr I'w Gadarnhau", 'Programmes (ENG)'!K195)</f>
        <v xml:space="preserve">Dr Nimal Balaratnam </v>
      </c>
      <c r="L195" s="3" t="str">
        <f>VLOOKUP('Programmes (ENG)'!L195, 'CWM &amp; Location'!B:D, 2, FALSE)</f>
        <v>Ysbyty Brenhinol Gwent</v>
      </c>
      <c r="M195" s="3" t="str">
        <f>VLOOKUP('Programmes (ENG)'!M195, 'CWM &amp; Location'!B:D, 2, FALSE)</f>
        <v>Casnewydd</v>
      </c>
      <c r="N195" s="3" t="str">
        <f>IF('Master List'!Q195="", VLOOKUP('Master List'!P195, 'CWM &amp; Location'!B:D, 2, FALSE), CONCATENATE(VLOOKUP('Master List'!P195, 'CWM &amp; Location'!B:D, 2, FALSE), " / ", VLOOKUP('Master List'!Q195, 'CWM &amp; Location'!B:D, 2, FALSE)))</f>
        <v>Meddygaeth Gyffredinol (Mewnol) / Meddygaeth Geriatreg</v>
      </c>
      <c r="O195" s="3" t="str">
        <f>IF('Programmes (ENG)'!O195="Supervisor to be confirmed", "Goruchwyliwr I'w Gadarnhau", 'Programmes (ENG)'!O195)</f>
        <v xml:space="preserve">Dr Amit Sah </v>
      </c>
      <c r="P195" s="3" t="str">
        <f>VLOOKUP('Programmes (ENG)'!P195, 'CWM &amp; Location'!B:D, 2, FALSE)</f>
        <v>Ysbyty Prifysgol y Faenor / Ysbyty Brenhinol Gwent</v>
      </c>
      <c r="Q195" s="3" t="str">
        <f>VLOOKUP('Programmes (ENG)'!Q195, 'CWM &amp; Location'!B:D, 2, FALSE)</f>
        <v>Cwmbrân / Casnewydd</v>
      </c>
      <c r="R195" s="3" t="str">
        <f>IF('Master List'!W195="", VLOOKUP('Master List'!V195, 'CWM &amp; Location'!B:D, 2, FALSE), CONCATENATE(VLOOKUP('Master List'!V195, 'CWM &amp; Location'!B:D, 2, FALSE), " / ", VLOOKUP('Master List'!W195, 'CWM &amp; Location'!B:D, 2, FALSE)))</f>
        <v>Llawdriniaeth Gyffredinol / Llawdriniaeth Gastroberfeddol Usaf</v>
      </c>
      <c r="S195" s="3" t="str">
        <f>IF('Programmes (ENG)'!S195="Supervisor to be confirmed", "Goruchwyliwr I'w Gadarnhau", 'Programmes (ENG)'!S195)</f>
        <v xml:space="preserve">Mr Shaukat Majid </v>
      </c>
      <c r="T195" s="5" t="str">
        <f>IF('Master List'!AA195="", "", VLOOKUP('Programmes (ENG)'!T195, 'CWM &amp; Location'!B:D, 2, FALSE))</f>
        <v/>
      </c>
      <c r="U195" s="5" t="str">
        <f>IF(T195="", "", VLOOKUP('Programmes (ENG)'!U195, 'CWM &amp; Location'!B:D, 2, FALSE))</f>
        <v/>
      </c>
      <c r="V195" s="5" t="str">
        <f>IF('Programmes (ENG)'!V195="", "", VLOOKUP('Programmes (ENG)'!V195, 'CWM &amp; Location'!B:D, 2, FALSE))</f>
        <v/>
      </c>
      <c r="W195" s="5" t="str">
        <f>IF('Programmes (ENG)'!W195="", "", IF('Programmes (ENG)'!W195="Supervisor to be confirmed", 'CWM &amp; Location'!$C$216, 'Programmes (ENG)'!W195))</f>
        <v/>
      </c>
      <c r="X195" s="5" t="str">
        <f>IF('Programmes (ENG)'!X195="Supervisor to be confirmed", "Goruchwyliwr I'w Gadarnhau", 'Programmes (ENG)'!X195)</f>
        <v>Dr Sally Jones</v>
      </c>
      <c r="Y195" s="3" t="str">
        <f>VLOOKUP('Programmes (ENG)'!Y195, 'CWM &amp; Location'!B:D, 2, FALSE)</f>
        <v>Ysbyty Prifysgol y Faenor</v>
      </c>
      <c r="Z195" s="3" t="str">
        <f>VLOOKUP('Programmes (ENG)'!Z195, 'CWM &amp; Location'!B:D, 2, FALSE)</f>
        <v>Cwmbrân</v>
      </c>
      <c r="AA195" s="3" t="str">
        <f>IF('Master List'!AK195="", VLOOKUP('Master List'!AJ195, 'CWM &amp; Location'!B:D, 2, FALSE), CONCATENATE(VLOOKUP('Master List'!AJ195, 'CWM &amp; Location'!B:D, 2, FALSE), " / ", VLOOKUP('Master List'!AK195, 'CWM &amp; Location'!B:D, 2, FALSE)))</f>
        <v>Meddygaeth Frys</v>
      </c>
      <c r="AB195" s="3" t="str">
        <f>IF('Programmes (ENG)'!AB195="Supervisor to be confirmed", 'CWM &amp; Location'!$C$216, 'Programmes (ENG)'!AB195)</f>
        <v>Dr Sally Jones</v>
      </c>
      <c r="AC195" s="3" t="str">
        <f>VLOOKUP('Programmes (ENG)'!AC195, 'CWM &amp; Location'!B:D, 2, FALSE)</f>
        <v>Ysbyty Prifysgol y Faenor</v>
      </c>
      <c r="AD195" s="5" t="str">
        <f>VLOOKUP('Programmes (ENG)'!AD195, 'CWM &amp; Location'!B:D, 2, FALSE)</f>
        <v>Cwmbrân</v>
      </c>
      <c r="AE195" s="3" t="str">
        <f>IF('Master List'!AQ195="", VLOOKUP('Master List'!AP195, 'CWM &amp; Location'!B:D, 2, FALSE), CONCATENATE(VLOOKUP('Master List'!AP195, 'CWM &amp; Location'!B:D, 2, FALSE), " / ", VLOOKUP('Master List'!AQ195, 'CWM &amp; Location'!B:D, 2, FALSE)))</f>
        <v>Llawdriniaeth Gyffredinol / Llawdriniaeth ar y Fron &amp; Llawdriniaeth Endocrinaidd</v>
      </c>
      <c r="AF195" s="3" t="str">
        <f>IF('Programmes (ENG)'!AF195="Supervisor to be confirmed", 'CWM &amp; Location'!$C$216, 'Programmes (ENG)'!AF195)</f>
        <v>Mr Phil Holland</v>
      </c>
      <c r="AG195" s="3" t="str">
        <f>VLOOKUP('Programmes (ENG)'!AG195, 'CWM &amp; Location'!B:D, 2, FALSE)</f>
        <v>Ysbyty Prifysgol y Faenor</v>
      </c>
      <c r="AH195" s="3" t="str">
        <f>VLOOKUP('Programmes (ENG)'!AH195, 'CWM &amp; Location'!B:D, 2, FALSE)</f>
        <v>Cwmbrân</v>
      </c>
      <c r="AI195" s="3" t="str">
        <f>IF('Master List'!AW195="", VLOOKUP('Master List'!AV195, 'CWM &amp; Location'!B:D, 2, FALSE), CONCATENATE(VLOOKUP('Master List'!AV195, 'CWM &amp; Location'!B:D, 2, FALSE), " / ", VLOOKUP('Master List'!AW195, 'CWM &amp; Location'!B:D, 2, FALSE)))</f>
        <v>Anestheteg / Gofal Critigol</v>
      </c>
      <c r="AJ195" s="3" t="str">
        <f>IF('Programmes (ENG)'!AJ195="Supervisor to be confirmed", 'CWM &amp; Location'!$C$216, 'Programmes (ENG)'!AJ195)</f>
        <v>Dr Tom Moses</v>
      </c>
      <c r="AK195" s="5" t="str">
        <f>IF('Programmes (ENG)'!AK195="","",VLOOKUP('Programmes (ENG)'!AK195,'CWM &amp; Location'!B:D,2,FALSE))</f>
        <v/>
      </c>
      <c r="AL195" s="5" t="str">
        <f>IF('Programmes (ENG)'!AL195="", "", VLOOKUP('Programmes (ENG)'!AL195, 'CWM &amp; Location'!B:D, 2, FALSE))</f>
        <v/>
      </c>
      <c r="AM195" s="5" t="str">
        <f>IF('Programmes (ENG)'!AM195="","",VLOOKUP('Programmes (ENG)'!AM195,'CWM &amp; Location'!B:D,2,FALSE))</f>
        <v/>
      </c>
      <c r="AN195" s="5" t="str">
        <f>IF('Programmes (ENG)'!AN195="Supervisor to be confirmed", 'CWM &amp; Location'!$C$216, 'Programmes (ENG)'!AN195)</f>
        <v/>
      </c>
    </row>
    <row r="196" spans="1:40" ht="33.75" customHeight="1" x14ac:dyDescent="0.25">
      <c r="A196" s="3" t="str">
        <f>'Master List'!A196</f>
        <v>FP</v>
      </c>
      <c r="B196" s="3" t="str">
        <f>'Master List'!D196</f>
        <v>FP/7A6/065c</v>
      </c>
      <c r="C196" s="3" t="str">
        <f>'Master List'!E196</f>
        <v>WAL/FP/065c</v>
      </c>
      <c r="D196" s="4">
        <f>'Programmes (ENG)'!D196</f>
        <v>1</v>
      </c>
      <c r="E196" s="9" t="str">
        <f>CONCATENATE("S1: ",J196,", ",N196,", ",R196,IF(V196="","",", "),IF(V196="","",V196),IF(V196="",""," ("),IF(V196="","",'Master List'!B196),IF(V196="","",")")," | S2: ",AA196,", ",AE196,", ",AI196,IF(AM196="","",", "),IF(AM196="","",AM196),IF(AM196="",""," ("),IF(AM196="","",'Master List'!C196),IF(AM196="","",")"))</f>
        <v>S1: Llawdriniaeth Gyffredinol / Llawdriniaeth Gastroberfeddol Usaf, Meddygaeth Gyffredinol (Mewnol) / Gastroenteroleg, Meddygaeth Gyffredinol (Mewnol) / Meddygaeth Geriatreg | S2: Anestheteg / Gofal Critigol, Meddygaeth Frys, Llawdriniaeth Gyffredinol / Llawdriniaeth ar y Fron &amp; Llawdriniaeth Endocrinaidd</v>
      </c>
      <c r="F196" s="5" t="str">
        <f>VLOOKUP('Programmes (ENG)'!F196, 'CWM &amp; Location'!B:D, 2, FALSE)</f>
        <v>Bwrdd Iechyd Prifysgol Aneurin Bevan</v>
      </c>
      <c r="G196" s="5" t="str">
        <f>IF('Programmes (ENG)'!G196="Supervisor to be confirmed", "Goruchwyliwr I'w Gadarnhau", 'Programmes (ENG)'!G196)</f>
        <v xml:space="preserve">Mr Shaukat Majid </v>
      </c>
      <c r="H196" s="3" t="str">
        <f>VLOOKUP('Programmes (ENG)'!H196, 'CWM &amp; Location'!B:D, 2, FALSE)</f>
        <v>Ysbyty Prifysgol y Faenor / Ysbyty Brenhinol Gwent</v>
      </c>
      <c r="I196" s="3" t="str">
        <f>VLOOKUP('Programmes (ENG)'!I196, 'CWM &amp; Location'!B:D, 2, FALSE)</f>
        <v>Cwmbrân / Casnewydd</v>
      </c>
      <c r="J196" s="3" t="str">
        <f>IF('Master List'!K196="", VLOOKUP('Master List'!J196, 'CWM &amp; Location'!B:D, 2, FALSE), CONCATENATE(VLOOKUP('Master List'!J196, 'CWM &amp; Location'!B:D, 2, FALSE), " / ", VLOOKUP('Master List'!K196, 'CWM &amp; Location'!B:D, 2, FALSE)))</f>
        <v>Llawdriniaeth Gyffredinol / Llawdriniaeth Gastroberfeddol Usaf</v>
      </c>
      <c r="K196" s="3" t="str">
        <f>IF('Programmes (ENG)'!K196="Supervisor to be confirmed", "Goruchwyliwr I'w Gadarnhau", 'Programmes (ENG)'!K196)</f>
        <v xml:space="preserve">Mr Shaukat Majid </v>
      </c>
      <c r="L196" s="3" t="str">
        <f>VLOOKUP('Programmes (ENG)'!L196, 'CWM &amp; Location'!B:D, 2, FALSE)</f>
        <v>Ysbyty Prifysgol y Faenor</v>
      </c>
      <c r="M196" s="3" t="str">
        <f>VLOOKUP('Programmes (ENG)'!M196, 'CWM &amp; Location'!B:D, 2, FALSE)</f>
        <v>Cwmbrân</v>
      </c>
      <c r="N196" s="3" t="str">
        <f>IF('Master List'!Q196="", VLOOKUP('Master List'!P196, 'CWM &amp; Location'!B:D, 2, FALSE), CONCATENATE(VLOOKUP('Master List'!P196, 'CWM &amp; Location'!B:D, 2, FALSE), " / ", VLOOKUP('Master List'!Q196, 'CWM &amp; Location'!B:D, 2, FALSE)))</f>
        <v>Meddygaeth Gyffredinol (Mewnol) / Gastroenteroleg</v>
      </c>
      <c r="O196" s="3" t="str">
        <f>IF('Programmes (ENG)'!O196="Supervisor to be confirmed", "Goruchwyliwr I'w Gadarnhau", 'Programmes (ENG)'!O196)</f>
        <v xml:space="preserve">Dr Nimal Balaratnam </v>
      </c>
      <c r="P196" s="3" t="str">
        <f>VLOOKUP('Programmes (ENG)'!P196, 'CWM &amp; Location'!B:D, 2, FALSE)</f>
        <v>Ysbyty Brenhinol Gwent</v>
      </c>
      <c r="Q196" s="3" t="str">
        <f>VLOOKUP('Programmes (ENG)'!Q196, 'CWM &amp; Location'!B:D, 2, FALSE)</f>
        <v>Casnewydd</v>
      </c>
      <c r="R196" s="3" t="str">
        <f>IF('Master List'!W196="", VLOOKUP('Master List'!V196, 'CWM &amp; Location'!B:D, 2, FALSE), CONCATENATE(VLOOKUP('Master List'!V196, 'CWM &amp; Location'!B:D, 2, FALSE), " / ", VLOOKUP('Master List'!W196, 'CWM &amp; Location'!B:D, 2, FALSE)))</f>
        <v>Meddygaeth Gyffredinol (Mewnol) / Meddygaeth Geriatreg</v>
      </c>
      <c r="S196" s="3" t="str">
        <f>IF('Programmes (ENG)'!S196="Supervisor to be confirmed", "Goruchwyliwr I'w Gadarnhau", 'Programmes (ENG)'!S196)</f>
        <v xml:space="preserve">Dr Amit Sah </v>
      </c>
      <c r="T196" s="5" t="str">
        <f>IF('Master List'!AA196="", "", VLOOKUP('Programmes (ENG)'!T196, 'CWM &amp; Location'!B:D, 2, FALSE))</f>
        <v/>
      </c>
      <c r="U196" s="5" t="str">
        <f>IF(T196="", "", VLOOKUP('Programmes (ENG)'!U196, 'CWM &amp; Location'!B:D, 2, FALSE))</f>
        <v/>
      </c>
      <c r="V196" s="5" t="str">
        <f>IF('Programmes (ENG)'!V196="", "", VLOOKUP('Programmes (ENG)'!V196, 'CWM &amp; Location'!B:D, 2, FALSE))</f>
        <v/>
      </c>
      <c r="W196" s="5" t="str">
        <f>IF('Programmes (ENG)'!W196="", "", IF('Programmes (ENG)'!W196="Supervisor to be confirmed", 'CWM &amp; Location'!$C$216, 'Programmes (ENG)'!W196))</f>
        <v/>
      </c>
      <c r="X196" s="5" t="str">
        <f>IF('Programmes (ENG)'!X196="Supervisor to be confirmed", "Goruchwyliwr I'w Gadarnhau", 'Programmes (ENG)'!X196)</f>
        <v>Dr Tom Moses</v>
      </c>
      <c r="Y196" s="3" t="str">
        <f>VLOOKUP('Programmes (ENG)'!Y196, 'CWM &amp; Location'!B:D, 2, FALSE)</f>
        <v>Ysbyty Prifysgol y Faenor</v>
      </c>
      <c r="Z196" s="3" t="str">
        <f>VLOOKUP('Programmes (ENG)'!Z196, 'CWM &amp; Location'!B:D, 2, FALSE)</f>
        <v>Cwmbrân</v>
      </c>
      <c r="AA196" s="3" t="str">
        <f>IF('Master List'!AK196="", VLOOKUP('Master List'!AJ196, 'CWM &amp; Location'!B:D, 2, FALSE), CONCATENATE(VLOOKUP('Master List'!AJ196, 'CWM &amp; Location'!B:D, 2, FALSE), " / ", VLOOKUP('Master List'!AK196, 'CWM &amp; Location'!B:D, 2, FALSE)))</f>
        <v>Anestheteg / Gofal Critigol</v>
      </c>
      <c r="AB196" s="3" t="str">
        <f>IF('Programmes (ENG)'!AB196="Supervisor to be confirmed", 'CWM &amp; Location'!$C$216, 'Programmes (ENG)'!AB196)</f>
        <v>Dr Tom Moses</v>
      </c>
      <c r="AC196" s="3" t="str">
        <f>VLOOKUP('Programmes (ENG)'!AC196, 'CWM &amp; Location'!B:D, 2, FALSE)</f>
        <v>Ysbyty Prifysgol y Faenor</v>
      </c>
      <c r="AD196" s="5" t="str">
        <f>VLOOKUP('Programmes (ENG)'!AD196, 'CWM &amp; Location'!B:D, 2, FALSE)</f>
        <v>Cwmbrân</v>
      </c>
      <c r="AE196" s="3" t="str">
        <f>IF('Master List'!AQ196="", VLOOKUP('Master List'!AP196, 'CWM &amp; Location'!B:D, 2, FALSE), CONCATENATE(VLOOKUP('Master List'!AP196, 'CWM &amp; Location'!B:D, 2, FALSE), " / ", VLOOKUP('Master List'!AQ196, 'CWM &amp; Location'!B:D, 2, FALSE)))</f>
        <v>Meddygaeth Frys</v>
      </c>
      <c r="AF196" s="3" t="str">
        <f>IF('Programmes (ENG)'!AF196="Supervisor to be confirmed", 'CWM &amp; Location'!$C$216, 'Programmes (ENG)'!AF196)</f>
        <v>Dr Sally Jones</v>
      </c>
      <c r="AG196" s="3" t="str">
        <f>VLOOKUP('Programmes (ENG)'!AG196, 'CWM &amp; Location'!B:D, 2, FALSE)</f>
        <v>Ysbyty Prifysgol y Faenor</v>
      </c>
      <c r="AH196" s="3" t="str">
        <f>VLOOKUP('Programmes (ENG)'!AH196, 'CWM &amp; Location'!B:D, 2, FALSE)</f>
        <v>Cwmbrân</v>
      </c>
      <c r="AI196" s="3" t="str">
        <f>IF('Master List'!AW196="", VLOOKUP('Master List'!AV196, 'CWM &amp; Location'!B:D, 2, FALSE), CONCATENATE(VLOOKUP('Master List'!AV196, 'CWM &amp; Location'!B:D, 2, FALSE), " / ", VLOOKUP('Master List'!AW196, 'CWM &amp; Location'!B:D, 2, FALSE)))</f>
        <v>Llawdriniaeth Gyffredinol / Llawdriniaeth ar y Fron &amp; Llawdriniaeth Endocrinaidd</v>
      </c>
      <c r="AJ196" s="3" t="str">
        <f>IF('Programmes (ENG)'!AJ196="Supervisor to be confirmed", 'CWM &amp; Location'!$C$216, 'Programmes (ENG)'!AJ196)</f>
        <v>Mr Phil Holland</v>
      </c>
      <c r="AK196" s="5" t="str">
        <f>IF('Programmes (ENG)'!AK196="","",VLOOKUP('Programmes (ENG)'!AK196,'CWM &amp; Location'!B:D,2,FALSE))</f>
        <v/>
      </c>
      <c r="AL196" s="5" t="str">
        <f>IF('Programmes (ENG)'!AL196="", "", VLOOKUP('Programmes (ENG)'!AL196, 'CWM &amp; Location'!B:D, 2, FALSE))</f>
        <v/>
      </c>
      <c r="AM196" s="5" t="str">
        <f>IF('Programmes (ENG)'!AM196="","",VLOOKUP('Programmes (ENG)'!AM196,'CWM &amp; Location'!B:D,2,FALSE))</f>
        <v/>
      </c>
      <c r="AN196" s="5" t="str">
        <f>IF('Programmes (ENG)'!AN196="Supervisor to be confirmed", 'CWM &amp; Location'!$C$216, 'Programmes (ENG)'!AN196)</f>
        <v/>
      </c>
    </row>
    <row r="197" spans="1:40" ht="33.75" customHeight="1" x14ac:dyDescent="0.25">
      <c r="A197" s="3" t="str">
        <f>'Master List'!A197</f>
        <v>FP</v>
      </c>
      <c r="B197" s="3" t="str">
        <f>'Master List'!D197</f>
        <v>FP/7A6/066a</v>
      </c>
      <c r="C197" s="3" t="str">
        <f>'Master List'!E197</f>
        <v>WAL/FP/066a</v>
      </c>
      <c r="D197" s="4">
        <f>'Programmes (ENG)'!D197</f>
        <v>1</v>
      </c>
      <c r="E197" s="9" t="str">
        <f>CONCATENATE("S1: ",J197,", ",N197,", ",R197,IF(V197="","",", "),IF(V197="","",V197),IF(V197="",""," ("),IF(V197="","",'Master List'!B197),IF(V197="","",")")," | S2: ",AA197,", ",AE197,", ",AI197,IF(AM197="","",", "),IF(AM197="","",AM197),IF(AM197="",""," ("),IF(AM197="","",'Master List'!C197),IF(AM197="","",")"))</f>
        <v>S1: Meddygaeth Gyffredinol (Mewnol) / Gastroenteroleg, Llawdriniaeth Gyffredinol / Llawdriniaeth y Colon a'r Rhefr, Pediatreg | S2: Meddygaeth Fewnol Acíwt, Meddygaeth Gyffredinol (Mewnol) / Meddygaeth Geriatreg, Meddygaeth Frys</v>
      </c>
      <c r="F197" s="5" t="str">
        <f>VLOOKUP('Programmes (ENG)'!F197, 'CWM &amp; Location'!B:D, 2, FALSE)</f>
        <v>Bwrdd Iechyd Prifysgol Aneurin Bevan</v>
      </c>
      <c r="G197" s="5" t="str">
        <f>IF('Programmes (ENG)'!G197="Supervisor to be confirmed", "Goruchwyliwr I'w Gadarnhau", 'Programmes (ENG)'!G197)</f>
        <v xml:space="preserve">Dr Marek Czajkowski </v>
      </c>
      <c r="H197" s="3" t="str">
        <f>VLOOKUP('Programmes (ENG)'!H197, 'CWM &amp; Location'!B:D, 2, FALSE)</f>
        <v>Ysbyty Prifysgol y Faenor</v>
      </c>
      <c r="I197" s="3" t="str">
        <f>VLOOKUP('Programmes (ENG)'!I197, 'CWM &amp; Location'!B:D, 2, FALSE)</f>
        <v>Cwmbrân</v>
      </c>
      <c r="J197" s="3" t="str">
        <f>IF('Master List'!K197="", VLOOKUP('Master List'!J197, 'CWM &amp; Location'!B:D, 2, FALSE), CONCATENATE(VLOOKUP('Master List'!J197, 'CWM &amp; Location'!B:D, 2, FALSE), " / ", VLOOKUP('Master List'!K197, 'CWM &amp; Location'!B:D, 2, FALSE)))</f>
        <v>Meddygaeth Gyffredinol (Mewnol) / Gastroenteroleg</v>
      </c>
      <c r="K197" s="3" t="str">
        <f>IF('Programmes (ENG)'!K197="Supervisor to be confirmed", "Goruchwyliwr I'w Gadarnhau", 'Programmes (ENG)'!K197)</f>
        <v xml:space="preserve">Dr Marek Czajkowski </v>
      </c>
      <c r="L197" s="3" t="str">
        <f>VLOOKUP('Programmes (ENG)'!L197, 'CWM &amp; Location'!B:D, 2, FALSE)</f>
        <v>Ysbyty Prifysgol y Faenor / Ysbyty Brenhinol Gwent</v>
      </c>
      <c r="M197" s="3" t="str">
        <f>VLOOKUP('Programmes (ENG)'!M197, 'CWM &amp; Location'!B:D, 2, FALSE)</f>
        <v>Cwmbrân / Casnewydd</v>
      </c>
      <c r="N197" s="3" t="str">
        <f>IF('Master List'!Q197="", VLOOKUP('Master List'!P197, 'CWM &amp; Location'!B:D, 2, FALSE), CONCATENATE(VLOOKUP('Master List'!P197, 'CWM &amp; Location'!B:D, 2, FALSE), " / ", VLOOKUP('Master List'!Q197, 'CWM &amp; Location'!B:D, 2, FALSE)))</f>
        <v>Llawdriniaeth Gyffredinol / Llawdriniaeth y Colon a'r Rhefr</v>
      </c>
      <c r="O197" s="3" t="str">
        <f>IF('Programmes (ENG)'!O197="Supervisor to be confirmed", "Goruchwyliwr I'w Gadarnhau", 'Programmes (ENG)'!O197)</f>
        <v xml:space="preserve">Mr Keshav Swarnkar </v>
      </c>
      <c r="P197" s="3" t="str">
        <f>VLOOKUP('Programmes (ENG)'!P197, 'CWM &amp; Location'!B:D, 2, FALSE)</f>
        <v>Ysbyty Prifysgol y Faenor</v>
      </c>
      <c r="Q197" s="3" t="str">
        <f>VLOOKUP('Programmes (ENG)'!Q197, 'CWM &amp; Location'!B:D, 2, FALSE)</f>
        <v>Cwmbrân</v>
      </c>
      <c r="R197" s="3" t="str">
        <f>IF('Master List'!W197="", VLOOKUP('Master List'!V197, 'CWM &amp; Location'!B:D, 2, FALSE), CONCATENATE(VLOOKUP('Master List'!V197, 'CWM &amp; Location'!B:D, 2, FALSE), " / ", VLOOKUP('Master List'!W197, 'CWM &amp; Location'!B:D, 2, FALSE)))</f>
        <v>Pediatreg</v>
      </c>
      <c r="S197" s="3" t="str">
        <f>IF('Programmes (ENG)'!S197="Supervisor to be confirmed", "Goruchwyliwr I'w Gadarnhau", 'Programmes (ENG)'!S197)</f>
        <v>Dr Ramya Venkataramakrishnan</v>
      </c>
      <c r="T197" s="5" t="str">
        <f>IF('Master List'!AA197="", "", VLOOKUP('Programmes (ENG)'!T197, 'CWM &amp; Location'!B:D, 2, FALSE))</f>
        <v/>
      </c>
      <c r="U197" s="5" t="str">
        <f>IF(T197="", "", VLOOKUP('Programmes (ENG)'!U197, 'CWM &amp; Location'!B:D, 2, FALSE))</f>
        <v/>
      </c>
      <c r="V197" s="5" t="str">
        <f>IF('Programmes (ENG)'!V197="", "", VLOOKUP('Programmes (ENG)'!V197, 'CWM &amp; Location'!B:D, 2, FALSE))</f>
        <v/>
      </c>
      <c r="W197" s="5" t="str">
        <f>IF('Programmes (ENG)'!W197="", "", IF('Programmes (ENG)'!W197="Supervisor to be confirmed", 'CWM &amp; Location'!$C$216, 'Programmes (ENG)'!W197))</f>
        <v/>
      </c>
      <c r="X197" s="5" t="str">
        <f>IF('Programmes (ENG)'!X197="Supervisor to be confirmed", "Goruchwyliwr I'w Gadarnhau", 'Programmes (ENG)'!X197)</f>
        <v>Dr Haris Saleem</v>
      </c>
      <c r="Y197" s="3" t="str">
        <f>VLOOKUP('Programmes (ENG)'!Y197, 'CWM &amp; Location'!B:D, 2, FALSE)</f>
        <v>Ysbyty Brenhinol Gwent</v>
      </c>
      <c r="Z197" s="3" t="str">
        <f>VLOOKUP('Programmes (ENG)'!Z197, 'CWM &amp; Location'!B:D, 2, FALSE)</f>
        <v>Casnewydd</v>
      </c>
      <c r="AA197" s="3" t="str">
        <f>IF('Master List'!AK197="", VLOOKUP('Master List'!AJ197, 'CWM &amp; Location'!B:D, 2, FALSE), CONCATENATE(VLOOKUP('Master List'!AJ197, 'CWM &amp; Location'!B:D, 2, FALSE), " / ", VLOOKUP('Master List'!AK197, 'CWM &amp; Location'!B:D, 2, FALSE)))</f>
        <v>Meddygaeth Fewnol Acíwt</v>
      </c>
      <c r="AB197" s="3" t="str">
        <f>IF('Programmes (ENG)'!AB197="Supervisor to be confirmed", 'CWM &amp; Location'!$C$216, 'Programmes (ENG)'!AB197)</f>
        <v>Dr Haris Saleem</v>
      </c>
      <c r="AC197" s="3" t="str">
        <f>VLOOKUP('Programmes (ENG)'!AC197, 'CWM &amp; Location'!B:D, 2, FALSE)</f>
        <v>Ysbyty Brenhinol Gwent</v>
      </c>
      <c r="AD197" s="5" t="str">
        <f>VLOOKUP('Programmes (ENG)'!AD197, 'CWM &amp; Location'!B:D, 2, FALSE)</f>
        <v>Casnewydd</v>
      </c>
      <c r="AE197" s="3" t="str">
        <f>IF('Master List'!AQ197="", VLOOKUP('Master List'!AP197, 'CWM &amp; Location'!B:D, 2, FALSE), CONCATENATE(VLOOKUP('Master List'!AP197, 'CWM &amp; Location'!B:D, 2, FALSE), " / ", VLOOKUP('Master List'!AQ197, 'CWM &amp; Location'!B:D, 2, FALSE)))</f>
        <v>Meddygaeth Gyffredinol (Mewnol) / Meddygaeth Geriatreg</v>
      </c>
      <c r="AF197" s="3" t="str">
        <f>IF('Programmes (ENG)'!AF197="Supervisor to be confirmed", 'CWM &amp; Location'!$C$216, 'Programmes (ENG)'!AF197)</f>
        <v>Dr Sanjeev Vasishta</v>
      </c>
      <c r="AG197" s="3" t="str">
        <f>VLOOKUP('Programmes (ENG)'!AG197, 'CWM &amp; Location'!B:D, 2, FALSE)</f>
        <v>Ysbyty Prifysgol y Faenor</v>
      </c>
      <c r="AH197" s="3" t="str">
        <f>VLOOKUP('Programmes (ENG)'!AH197, 'CWM &amp; Location'!B:D, 2, FALSE)</f>
        <v>Cwmbrân</v>
      </c>
      <c r="AI197" s="3" t="str">
        <f>IF('Master List'!AW197="", VLOOKUP('Master List'!AV197, 'CWM &amp; Location'!B:D, 2, FALSE), CONCATENATE(VLOOKUP('Master List'!AV197, 'CWM &amp; Location'!B:D, 2, FALSE), " / ", VLOOKUP('Master List'!AW197, 'CWM &amp; Location'!B:D, 2, FALSE)))</f>
        <v>Meddygaeth Frys</v>
      </c>
      <c r="AJ197" s="3" t="str">
        <f>IF('Programmes (ENG)'!AJ197="Supervisor to be confirmed", 'CWM &amp; Location'!$C$216, 'Programmes (ENG)'!AJ197)</f>
        <v>Dr Lynne Sutton</v>
      </c>
      <c r="AK197" s="5" t="str">
        <f>IF('Programmes (ENG)'!AK197="","",VLOOKUP('Programmes (ENG)'!AK197,'CWM &amp; Location'!B:D,2,FALSE))</f>
        <v/>
      </c>
      <c r="AL197" s="5" t="str">
        <f>IF('Programmes (ENG)'!AL197="", "", VLOOKUP('Programmes (ENG)'!AL197, 'CWM &amp; Location'!B:D, 2, FALSE))</f>
        <v/>
      </c>
      <c r="AM197" s="5" t="str">
        <f>IF('Programmes (ENG)'!AM197="","",VLOOKUP('Programmes (ENG)'!AM197,'CWM &amp; Location'!B:D,2,FALSE))</f>
        <v/>
      </c>
      <c r="AN197" s="5" t="str">
        <f>IF('Programmes (ENG)'!AN197="Supervisor to be confirmed", 'CWM &amp; Location'!$C$216, 'Programmes (ENG)'!AN197)</f>
        <v/>
      </c>
    </row>
    <row r="198" spans="1:40" ht="33.75" customHeight="1" x14ac:dyDescent="0.25">
      <c r="A198" s="3" t="str">
        <f>'Master List'!A198</f>
        <v>FP</v>
      </c>
      <c r="B198" s="3" t="str">
        <f>'Master List'!D198</f>
        <v>FP/7A6/066b</v>
      </c>
      <c r="C198" s="3" t="str">
        <f>'Master List'!E198</f>
        <v>WAL/FP/066b</v>
      </c>
      <c r="D198" s="4">
        <f>'Programmes (ENG)'!D198</f>
        <v>1</v>
      </c>
      <c r="E198" s="9" t="str">
        <f>CONCATENATE("S1: ",J198,", ",N198,", ",R198,IF(V198="","",", "),IF(V198="","",V198),IF(V198="",""," ("),IF(V198="","",'Master List'!B198),IF(V198="","",")")," | S2: ",AA198,", ",AE198,", ",AI198,IF(AM198="","",", "),IF(AM198="","",AM198),IF(AM198="",""," ("),IF(AM198="","",'Master List'!C198),IF(AM198="","",")"))</f>
        <v>S1: Pediatreg, Meddygaeth Gyffredinol (Mewnol) / Gastroenteroleg, Llawdriniaeth Gyffredinol / Llawdriniaeth y Colon a'r Rhefr | S2: Meddygaeth Frys, Meddygaeth Fewnol Acíwt, Meddygaeth Gyffredinol (Mewnol) / Meddygaeth Geriatreg</v>
      </c>
      <c r="F198" s="5" t="str">
        <f>VLOOKUP('Programmes (ENG)'!F198, 'CWM &amp; Location'!B:D, 2, FALSE)</f>
        <v>Bwrdd Iechyd Prifysgol Aneurin Bevan</v>
      </c>
      <c r="G198" s="5" t="str">
        <f>IF('Programmes (ENG)'!G198="Supervisor to be confirmed", "Goruchwyliwr I'w Gadarnhau", 'Programmes (ENG)'!G198)</f>
        <v>Dr Ramya Venkataramakrishnan</v>
      </c>
      <c r="H198" s="3" t="str">
        <f>VLOOKUP('Programmes (ENG)'!H198, 'CWM &amp; Location'!B:D, 2, FALSE)</f>
        <v>Ysbyty Prifysgol y Faenor</v>
      </c>
      <c r="I198" s="3" t="str">
        <f>VLOOKUP('Programmes (ENG)'!I198, 'CWM &amp; Location'!B:D, 2, FALSE)</f>
        <v>Cwmbrân</v>
      </c>
      <c r="J198" s="3" t="str">
        <f>IF('Master List'!K198="", VLOOKUP('Master List'!J198, 'CWM &amp; Location'!B:D, 2, FALSE), CONCATENATE(VLOOKUP('Master List'!J198, 'CWM &amp; Location'!B:D, 2, FALSE), " / ", VLOOKUP('Master List'!K198, 'CWM &amp; Location'!B:D, 2, FALSE)))</f>
        <v>Pediatreg</v>
      </c>
      <c r="K198" s="3" t="str">
        <f>IF('Programmes (ENG)'!K198="Supervisor to be confirmed", "Goruchwyliwr I'w Gadarnhau", 'Programmes (ENG)'!K198)</f>
        <v>Dr Ramya Venkataramakrishnan</v>
      </c>
      <c r="L198" s="3" t="str">
        <f>VLOOKUP('Programmes (ENG)'!L198, 'CWM &amp; Location'!B:D, 2, FALSE)</f>
        <v>Ysbyty Prifysgol y Faenor</v>
      </c>
      <c r="M198" s="3" t="str">
        <f>VLOOKUP('Programmes (ENG)'!M198, 'CWM &amp; Location'!B:D, 2, FALSE)</f>
        <v>Cwmbrân</v>
      </c>
      <c r="N198" s="3" t="str">
        <f>IF('Master List'!Q198="", VLOOKUP('Master List'!P198, 'CWM &amp; Location'!B:D, 2, FALSE), CONCATENATE(VLOOKUP('Master List'!P198, 'CWM &amp; Location'!B:D, 2, FALSE), " / ", VLOOKUP('Master List'!Q198, 'CWM &amp; Location'!B:D, 2, FALSE)))</f>
        <v>Meddygaeth Gyffredinol (Mewnol) / Gastroenteroleg</v>
      </c>
      <c r="O198" s="3" t="str">
        <f>IF('Programmes (ENG)'!O198="Supervisor to be confirmed", "Goruchwyliwr I'w Gadarnhau", 'Programmes (ENG)'!O198)</f>
        <v xml:space="preserve">Dr Marek Czajkowski </v>
      </c>
      <c r="P198" s="3" t="str">
        <f>VLOOKUP('Programmes (ENG)'!P198, 'CWM &amp; Location'!B:D, 2, FALSE)</f>
        <v>Ysbyty Prifysgol y Faenor / Ysbyty Brenhinol Gwent</v>
      </c>
      <c r="Q198" s="3" t="str">
        <f>VLOOKUP('Programmes (ENG)'!Q198, 'CWM &amp; Location'!B:D, 2, FALSE)</f>
        <v>Cwmbrân / Casnewydd</v>
      </c>
      <c r="R198" s="3" t="str">
        <f>IF('Master List'!W198="", VLOOKUP('Master List'!V198, 'CWM &amp; Location'!B:D, 2, FALSE), CONCATENATE(VLOOKUP('Master List'!V198, 'CWM &amp; Location'!B:D, 2, FALSE), " / ", VLOOKUP('Master List'!W198, 'CWM &amp; Location'!B:D, 2, FALSE)))</f>
        <v>Llawdriniaeth Gyffredinol / Llawdriniaeth y Colon a'r Rhefr</v>
      </c>
      <c r="S198" s="3" t="str">
        <f>IF('Programmes (ENG)'!S198="Supervisor to be confirmed", "Goruchwyliwr I'w Gadarnhau", 'Programmes (ENG)'!S198)</f>
        <v xml:space="preserve">Mr Keshav Swarnkar </v>
      </c>
      <c r="T198" s="5" t="str">
        <f>IF('Master List'!AA198="", "", VLOOKUP('Programmes (ENG)'!T198, 'CWM &amp; Location'!B:D, 2, FALSE))</f>
        <v/>
      </c>
      <c r="U198" s="5" t="str">
        <f>IF(T198="", "", VLOOKUP('Programmes (ENG)'!U198, 'CWM &amp; Location'!B:D, 2, FALSE))</f>
        <v/>
      </c>
      <c r="V198" s="5" t="str">
        <f>IF('Programmes (ENG)'!V198="", "", VLOOKUP('Programmes (ENG)'!V198, 'CWM &amp; Location'!B:D, 2, FALSE))</f>
        <v/>
      </c>
      <c r="W198" s="5" t="str">
        <f>IF('Programmes (ENG)'!W198="", "", IF('Programmes (ENG)'!W198="Supervisor to be confirmed", 'CWM &amp; Location'!$C$216, 'Programmes (ENG)'!W198))</f>
        <v/>
      </c>
      <c r="X198" s="5" t="str">
        <f>IF('Programmes (ENG)'!X198="Supervisor to be confirmed", "Goruchwyliwr I'w Gadarnhau", 'Programmes (ENG)'!X198)</f>
        <v>Dr Lynne Sutton</v>
      </c>
      <c r="Y198" s="3" t="str">
        <f>VLOOKUP('Programmes (ENG)'!Y198, 'CWM &amp; Location'!B:D, 2, FALSE)</f>
        <v>Ysbyty Prifysgol y Faenor</v>
      </c>
      <c r="Z198" s="3" t="str">
        <f>VLOOKUP('Programmes (ENG)'!Z198, 'CWM &amp; Location'!B:D, 2, FALSE)</f>
        <v>Cwmbrân</v>
      </c>
      <c r="AA198" s="3" t="str">
        <f>IF('Master List'!AK198="", VLOOKUP('Master List'!AJ198, 'CWM &amp; Location'!B:D, 2, FALSE), CONCATENATE(VLOOKUP('Master List'!AJ198, 'CWM &amp; Location'!B:D, 2, FALSE), " / ", VLOOKUP('Master List'!AK198, 'CWM &amp; Location'!B:D, 2, FALSE)))</f>
        <v>Meddygaeth Frys</v>
      </c>
      <c r="AB198" s="3" t="str">
        <f>IF('Programmes (ENG)'!AB198="Supervisor to be confirmed", 'CWM &amp; Location'!$C$216, 'Programmes (ENG)'!AB198)</f>
        <v>Dr Lynne Sutton</v>
      </c>
      <c r="AC198" s="3" t="str">
        <f>VLOOKUP('Programmes (ENG)'!AC198, 'CWM &amp; Location'!B:D, 2, FALSE)</f>
        <v>Ysbyty Brenhinol Gwent</v>
      </c>
      <c r="AD198" s="5" t="str">
        <f>VLOOKUP('Programmes (ENG)'!AD198, 'CWM &amp; Location'!B:D, 2, FALSE)</f>
        <v>Casnewydd</v>
      </c>
      <c r="AE198" s="3" t="str">
        <f>IF('Master List'!AQ198="", VLOOKUP('Master List'!AP198, 'CWM &amp; Location'!B:D, 2, FALSE), CONCATENATE(VLOOKUP('Master List'!AP198, 'CWM &amp; Location'!B:D, 2, FALSE), " / ", VLOOKUP('Master List'!AQ198, 'CWM &amp; Location'!B:D, 2, FALSE)))</f>
        <v>Meddygaeth Fewnol Acíwt</v>
      </c>
      <c r="AF198" s="3" t="str">
        <f>IF('Programmes (ENG)'!AF198="Supervisor to be confirmed", 'CWM &amp; Location'!$C$216, 'Programmes (ENG)'!AF198)</f>
        <v>Dr Haris Saleem</v>
      </c>
      <c r="AG198" s="3" t="str">
        <f>VLOOKUP('Programmes (ENG)'!AG198, 'CWM &amp; Location'!B:D, 2, FALSE)</f>
        <v>Ysbyty Brenhinol Gwent</v>
      </c>
      <c r="AH198" s="3" t="str">
        <f>VLOOKUP('Programmes (ENG)'!AH198, 'CWM &amp; Location'!B:D, 2, FALSE)</f>
        <v>Casnewydd</v>
      </c>
      <c r="AI198" s="3" t="str">
        <f>IF('Master List'!AW198="", VLOOKUP('Master List'!AV198, 'CWM &amp; Location'!B:D, 2, FALSE), CONCATENATE(VLOOKUP('Master List'!AV198, 'CWM &amp; Location'!B:D, 2, FALSE), " / ", VLOOKUP('Master List'!AW198, 'CWM &amp; Location'!B:D, 2, FALSE)))</f>
        <v>Meddygaeth Gyffredinol (Mewnol) / Meddygaeth Geriatreg</v>
      </c>
      <c r="AJ198" s="3" t="str">
        <f>IF('Programmes (ENG)'!AJ198="Supervisor to be confirmed", 'CWM &amp; Location'!$C$216, 'Programmes (ENG)'!AJ198)</f>
        <v>Dr Sanjeev Vasishta</v>
      </c>
      <c r="AK198" s="5" t="str">
        <f>IF('Programmes (ENG)'!AK198="","",VLOOKUP('Programmes (ENG)'!AK198,'CWM &amp; Location'!B:D,2,FALSE))</f>
        <v/>
      </c>
      <c r="AL198" s="5" t="str">
        <f>IF('Programmes (ENG)'!AL198="", "", VLOOKUP('Programmes (ENG)'!AL198, 'CWM &amp; Location'!B:D, 2, FALSE))</f>
        <v/>
      </c>
      <c r="AM198" s="5" t="str">
        <f>IF('Programmes (ENG)'!AM198="","",VLOOKUP('Programmes (ENG)'!AM198,'CWM &amp; Location'!B:D,2,FALSE))</f>
        <v/>
      </c>
      <c r="AN198" s="5" t="str">
        <f>IF('Programmes (ENG)'!AN198="Supervisor to be confirmed", 'CWM &amp; Location'!$C$216, 'Programmes (ENG)'!AN198)</f>
        <v/>
      </c>
    </row>
    <row r="199" spans="1:40" ht="33.75" customHeight="1" x14ac:dyDescent="0.25">
      <c r="A199" s="3" t="str">
        <f>'Master List'!A199</f>
        <v>FP</v>
      </c>
      <c r="B199" s="3" t="str">
        <f>'Master List'!D199</f>
        <v>FP/7A6/066c</v>
      </c>
      <c r="C199" s="3" t="str">
        <f>'Master List'!E199</f>
        <v>WAL/FP/066c</v>
      </c>
      <c r="D199" s="4">
        <f>'Programmes (ENG)'!D199</f>
        <v>1</v>
      </c>
      <c r="E199" s="9" t="str">
        <f>CONCATENATE("S1: ",J199,", ",N199,", ",R199,IF(V199="","",", "),IF(V199="","",V199),IF(V199="",""," ("),IF(V199="","",'Master List'!B199),IF(V199="","",")")," | S2: ",AA199,", ",AE199,", ",AI199,IF(AM199="","",", "),IF(AM199="","",AM199),IF(AM199="",""," ("),IF(AM199="","",'Master List'!C199),IF(AM199="","",")"))</f>
        <v>S1: Llawdriniaeth Gyffredinol / Llawdriniaeth y Colon a'r Rhefr, Pediatreg, Meddygaeth Gyffredinol (Mewnol) / Gastroenteroleg | S2: Meddygaeth Gyffredinol (Mewnol) / Meddygaeth Geriatreg, Meddygaeth Frys, Meddygaeth Fewnol Acíwt</v>
      </c>
      <c r="F199" s="5" t="str">
        <f>VLOOKUP('Programmes (ENG)'!F199, 'CWM &amp; Location'!B:D, 2, FALSE)</f>
        <v>Bwrdd Iechyd Prifysgol Aneurin Bevan</v>
      </c>
      <c r="G199" s="5" t="str">
        <f>IF('Programmes (ENG)'!G199="Supervisor to be confirmed", "Goruchwyliwr I'w Gadarnhau", 'Programmes (ENG)'!G199)</f>
        <v xml:space="preserve">Mr Keshav Swarnkar </v>
      </c>
      <c r="H199" s="3" t="str">
        <f>VLOOKUP('Programmes (ENG)'!H199, 'CWM &amp; Location'!B:D, 2, FALSE)</f>
        <v>Ysbyty Prifysgol y Faenor / Ysbyty Brenhinol Gwent</v>
      </c>
      <c r="I199" s="3" t="str">
        <f>VLOOKUP('Programmes (ENG)'!I199, 'CWM &amp; Location'!B:D, 2, FALSE)</f>
        <v>Cwmbrân / Casnewydd</v>
      </c>
      <c r="J199" s="3" t="str">
        <f>IF('Master List'!K199="", VLOOKUP('Master List'!J199, 'CWM &amp; Location'!B:D, 2, FALSE), CONCATENATE(VLOOKUP('Master List'!J199, 'CWM &amp; Location'!B:D, 2, FALSE), " / ", VLOOKUP('Master List'!K199, 'CWM &amp; Location'!B:D, 2, FALSE)))</f>
        <v>Llawdriniaeth Gyffredinol / Llawdriniaeth y Colon a'r Rhefr</v>
      </c>
      <c r="K199" s="3" t="str">
        <f>IF('Programmes (ENG)'!K199="Supervisor to be confirmed", "Goruchwyliwr I'w Gadarnhau", 'Programmes (ENG)'!K199)</f>
        <v xml:space="preserve">Mr Keshav Swarnkar </v>
      </c>
      <c r="L199" s="3" t="str">
        <f>VLOOKUP('Programmes (ENG)'!L199, 'CWM &amp; Location'!B:D, 2, FALSE)</f>
        <v>Ysbyty Prifysgol y Faenor</v>
      </c>
      <c r="M199" s="3" t="str">
        <f>VLOOKUP('Programmes (ENG)'!M199, 'CWM &amp; Location'!B:D, 2, FALSE)</f>
        <v>Cwmbrân</v>
      </c>
      <c r="N199" s="3" t="str">
        <f>IF('Master List'!Q199="", VLOOKUP('Master List'!P199, 'CWM &amp; Location'!B:D, 2, FALSE), CONCATENATE(VLOOKUP('Master List'!P199, 'CWM &amp; Location'!B:D, 2, FALSE), " / ", VLOOKUP('Master List'!Q199, 'CWM &amp; Location'!B:D, 2, FALSE)))</f>
        <v>Pediatreg</v>
      </c>
      <c r="O199" s="3" t="str">
        <f>IF('Programmes (ENG)'!O199="Supervisor to be confirmed", "Goruchwyliwr I'w Gadarnhau", 'Programmes (ENG)'!O199)</f>
        <v>Dr Ramya Venkataramakrishnan</v>
      </c>
      <c r="P199" s="3" t="str">
        <f>VLOOKUP('Programmes (ENG)'!P199, 'CWM &amp; Location'!B:D, 2, FALSE)</f>
        <v>Ysbyty Prifysgol y Faenor</v>
      </c>
      <c r="Q199" s="3" t="str">
        <f>VLOOKUP('Programmes (ENG)'!Q199, 'CWM &amp; Location'!B:D, 2, FALSE)</f>
        <v>Cwmbrân</v>
      </c>
      <c r="R199" s="3" t="str">
        <f>IF('Master List'!W199="", VLOOKUP('Master List'!V199, 'CWM &amp; Location'!B:D, 2, FALSE), CONCATENATE(VLOOKUP('Master List'!V199, 'CWM &amp; Location'!B:D, 2, FALSE), " / ", VLOOKUP('Master List'!W199, 'CWM &amp; Location'!B:D, 2, FALSE)))</f>
        <v>Meddygaeth Gyffredinol (Mewnol) / Gastroenteroleg</v>
      </c>
      <c r="S199" s="3" t="str">
        <f>IF('Programmes (ENG)'!S199="Supervisor to be confirmed", "Goruchwyliwr I'w Gadarnhau", 'Programmes (ENG)'!S199)</f>
        <v xml:space="preserve">Dr Marek Czajkowski </v>
      </c>
      <c r="T199" s="5" t="str">
        <f>IF('Master List'!AA199="", "", VLOOKUP('Programmes (ENG)'!T199, 'CWM &amp; Location'!B:D, 2, FALSE))</f>
        <v/>
      </c>
      <c r="U199" s="5" t="str">
        <f>IF(T199="", "", VLOOKUP('Programmes (ENG)'!U199, 'CWM &amp; Location'!B:D, 2, FALSE))</f>
        <v/>
      </c>
      <c r="V199" s="5" t="str">
        <f>IF('Programmes (ENG)'!V199="", "", VLOOKUP('Programmes (ENG)'!V199, 'CWM &amp; Location'!B:D, 2, FALSE))</f>
        <v/>
      </c>
      <c r="W199" s="5" t="str">
        <f>IF('Programmes (ENG)'!W199="", "", IF('Programmes (ENG)'!W199="Supervisor to be confirmed", 'CWM &amp; Location'!$C$216, 'Programmes (ENG)'!W199))</f>
        <v/>
      </c>
      <c r="X199" s="5" t="str">
        <f>IF('Programmes (ENG)'!X199="Supervisor to be confirmed", "Goruchwyliwr I'w Gadarnhau", 'Programmes (ENG)'!X199)</f>
        <v>Dr Sanjeev Vasishta</v>
      </c>
      <c r="Y199" s="3" t="str">
        <f>VLOOKUP('Programmes (ENG)'!Y199, 'CWM &amp; Location'!B:D, 2, FALSE)</f>
        <v>Ysbyty Brenhinol Gwent</v>
      </c>
      <c r="Z199" s="3" t="str">
        <f>VLOOKUP('Programmes (ENG)'!Z199, 'CWM &amp; Location'!B:D, 2, FALSE)</f>
        <v>Casnewydd</v>
      </c>
      <c r="AA199" s="3" t="str">
        <f>IF('Master List'!AK199="", VLOOKUP('Master List'!AJ199, 'CWM &amp; Location'!B:D, 2, FALSE), CONCATENATE(VLOOKUP('Master List'!AJ199, 'CWM &amp; Location'!B:D, 2, FALSE), " / ", VLOOKUP('Master List'!AK199, 'CWM &amp; Location'!B:D, 2, FALSE)))</f>
        <v>Meddygaeth Gyffredinol (Mewnol) / Meddygaeth Geriatreg</v>
      </c>
      <c r="AB199" s="3" t="str">
        <f>IF('Programmes (ENG)'!AB199="Supervisor to be confirmed", 'CWM &amp; Location'!$C$216, 'Programmes (ENG)'!AB199)</f>
        <v>Dr Sanjeev Vasishta</v>
      </c>
      <c r="AC199" s="3" t="str">
        <f>VLOOKUP('Programmes (ENG)'!AC199, 'CWM &amp; Location'!B:D, 2, FALSE)</f>
        <v>Ysbyty Prifysgol y Faenor</v>
      </c>
      <c r="AD199" s="5" t="str">
        <f>VLOOKUP('Programmes (ENG)'!AD199, 'CWM &amp; Location'!B:D, 2, FALSE)</f>
        <v>Cwmbrân</v>
      </c>
      <c r="AE199" s="3" t="str">
        <f>IF('Master List'!AQ199="", VLOOKUP('Master List'!AP199, 'CWM &amp; Location'!B:D, 2, FALSE), CONCATENATE(VLOOKUP('Master List'!AP199, 'CWM &amp; Location'!B:D, 2, FALSE), " / ", VLOOKUP('Master List'!AQ199, 'CWM &amp; Location'!B:D, 2, FALSE)))</f>
        <v>Meddygaeth Frys</v>
      </c>
      <c r="AF199" s="3" t="str">
        <f>IF('Programmes (ENG)'!AF199="Supervisor to be confirmed", 'CWM &amp; Location'!$C$216, 'Programmes (ENG)'!AF199)</f>
        <v>Dr Lynne Sutton</v>
      </c>
      <c r="AG199" s="3" t="str">
        <f>VLOOKUP('Programmes (ENG)'!AG199, 'CWM &amp; Location'!B:D, 2, FALSE)</f>
        <v>Ysbyty Brenhinol Gwent</v>
      </c>
      <c r="AH199" s="3" t="str">
        <f>VLOOKUP('Programmes (ENG)'!AH199, 'CWM &amp; Location'!B:D, 2, FALSE)</f>
        <v>Casnewydd</v>
      </c>
      <c r="AI199" s="3" t="str">
        <f>IF('Master List'!AW199="", VLOOKUP('Master List'!AV199, 'CWM &amp; Location'!B:D, 2, FALSE), CONCATENATE(VLOOKUP('Master List'!AV199, 'CWM &amp; Location'!B:D, 2, FALSE), " / ", VLOOKUP('Master List'!AW199, 'CWM &amp; Location'!B:D, 2, FALSE)))</f>
        <v>Meddygaeth Fewnol Acíwt</v>
      </c>
      <c r="AJ199" s="3" t="str">
        <f>IF('Programmes (ENG)'!AJ199="Supervisor to be confirmed", 'CWM &amp; Location'!$C$216, 'Programmes (ENG)'!AJ199)</f>
        <v>Dr Haris Saleem</v>
      </c>
      <c r="AK199" s="5" t="str">
        <f>IF('Programmes (ENG)'!AK199="","",VLOOKUP('Programmes (ENG)'!AK199,'CWM &amp; Location'!B:D,2,FALSE))</f>
        <v/>
      </c>
      <c r="AL199" s="5" t="str">
        <f>IF('Programmes (ENG)'!AL199="", "", VLOOKUP('Programmes (ENG)'!AL199, 'CWM &amp; Location'!B:D, 2, FALSE))</f>
        <v/>
      </c>
      <c r="AM199" s="5" t="str">
        <f>IF('Programmes (ENG)'!AM199="","",VLOOKUP('Programmes (ENG)'!AM199,'CWM &amp; Location'!B:D,2,FALSE))</f>
        <v/>
      </c>
      <c r="AN199" s="5" t="str">
        <f>IF('Programmes (ENG)'!AN199="Supervisor to be confirmed", 'CWM &amp; Location'!$C$216, 'Programmes (ENG)'!AN199)</f>
        <v/>
      </c>
    </row>
    <row r="200" spans="1:40" ht="33.75" customHeight="1" x14ac:dyDescent="0.25">
      <c r="A200" s="3" t="str">
        <f>'Master List'!A200</f>
        <v>FP</v>
      </c>
      <c r="B200" s="3" t="str">
        <f>'Master List'!D200</f>
        <v>FP/7A6/067a</v>
      </c>
      <c r="C200" s="3" t="str">
        <f>'Master List'!E200</f>
        <v>WAL/FP/067a</v>
      </c>
      <c r="D200" s="4">
        <f>'Programmes (ENG)'!D200</f>
        <v>1</v>
      </c>
      <c r="E200" s="9" t="str">
        <f>CONCATENATE("S1: ",J200,", ",N200,", ",R200,IF(V200="","",", "),IF(V200="","",V200),IF(V200="",""," ("),IF(V200="","",'Master List'!B200),IF(V200="","",")")," | S2: ",AA200,", ",AE200,", ",AI200,IF(AM200="","",", "),IF(AM200="","",AM200),IF(AM200="",""," ("),IF(AM200="","",'Master List'!C200),IF(AM200="","",")"))</f>
        <v>S1: Meddygaeth Gyffredinol (Mewnol) / Meddygaeth Anadlol, Llawdriniaeth Gyffredinol / Llawdriniaeth y Colon a'r Rhefr, Meddygaeth Gyffredinol (Mewnol) / Cardioleg | S2: Trawma Llawdriniaeth Orthopedig, Meddygaeth Geriatreg, Meddygaeth Frys</v>
      </c>
      <c r="F200" s="5" t="str">
        <f>VLOOKUP('Programmes (ENG)'!F200, 'CWM &amp; Location'!B:D, 2, FALSE)</f>
        <v>Bwrdd Iechyd Prifysgol Aneurin Bevan</v>
      </c>
      <c r="G200" s="5" t="str">
        <f>IF('Programmes (ENG)'!G200="Supervisor to be confirmed", "Goruchwyliwr I'w Gadarnhau", 'Programmes (ENG)'!G200)</f>
        <v xml:space="preserve">Dr Sara Fairbairn </v>
      </c>
      <c r="H200" s="3" t="str">
        <f>VLOOKUP('Programmes (ENG)'!H200, 'CWM &amp; Location'!B:D, 2, FALSE)</f>
        <v>Ysbyty Prifysgol y Faenor</v>
      </c>
      <c r="I200" s="3" t="str">
        <f>VLOOKUP('Programmes (ENG)'!I200, 'CWM &amp; Location'!B:D, 2, FALSE)</f>
        <v>Cwmbrân</v>
      </c>
      <c r="J200" s="3" t="str">
        <f>IF('Master List'!K200="", VLOOKUP('Master List'!J200, 'CWM &amp; Location'!B:D, 2, FALSE), CONCATENATE(VLOOKUP('Master List'!J200, 'CWM &amp; Location'!B:D, 2, FALSE), " / ", VLOOKUP('Master List'!K200, 'CWM &amp; Location'!B:D, 2, FALSE)))</f>
        <v>Meddygaeth Gyffredinol (Mewnol) / Meddygaeth Anadlol</v>
      </c>
      <c r="K200" s="3" t="str">
        <f>IF('Programmes (ENG)'!K200="Supervisor to be confirmed", "Goruchwyliwr I'w Gadarnhau", 'Programmes (ENG)'!K200)</f>
        <v xml:space="preserve">Dr Sara Fairbairn </v>
      </c>
      <c r="L200" s="3" t="str">
        <f>VLOOKUP('Programmes (ENG)'!L200, 'CWM &amp; Location'!B:D, 2, FALSE)</f>
        <v>Ysbyty Prifysgol y Faenor / Ysbyty Brenhinol Gwent</v>
      </c>
      <c r="M200" s="3" t="str">
        <f>VLOOKUP('Programmes (ENG)'!M200, 'CWM &amp; Location'!B:D, 2, FALSE)</f>
        <v>Cwmbrân / Casnewydd</v>
      </c>
      <c r="N200" s="3" t="str">
        <f>IF('Master List'!Q200="", VLOOKUP('Master List'!P200, 'CWM &amp; Location'!B:D, 2, FALSE), CONCATENATE(VLOOKUP('Master List'!P200, 'CWM &amp; Location'!B:D, 2, FALSE), " / ", VLOOKUP('Master List'!Q200, 'CWM &amp; Location'!B:D, 2, FALSE)))</f>
        <v>Llawdriniaeth Gyffredinol / Llawdriniaeth y Colon a'r Rhefr</v>
      </c>
      <c r="O200" s="3" t="str">
        <f>IF('Programmes (ENG)'!O200="Supervisor to be confirmed", "Goruchwyliwr I'w Gadarnhau", 'Programmes (ENG)'!O200)</f>
        <v xml:space="preserve">Mr Rhodri Codd </v>
      </c>
      <c r="P200" s="3" t="str">
        <f>VLOOKUP('Programmes (ENG)'!P200, 'CWM &amp; Location'!B:D, 2, FALSE)</f>
        <v>Ysbyty Prifysgol y Faenor</v>
      </c>
      <c r="Q200" s="3" t="str">
        <f>VLOOKUP('Programmes (ENG)'!Q200, 'CWM &amp; Location'!B:D, 2, FALSE)</f>
        <v>Cwmbrân</v>
      </c>
      <c r="R200" s="3" t="str">
        <f>IF('Master List'!W200="", VLOOKUP('Master List'!V200, 'CWM &amp; Location'!B:D, 2, FALSE), CONCATENATE(VLOOKUP('Master List'!V200, 'CWM &amp; Location'!B:D, 2, FALSE), " / ", VLOOKUP('Master List'!W200, 'CWM &amp; Location'!B:D, 2, FALSE)))</f>
        <v>Meddygaeth Gyffredinol (Mewnol) / Cardioleg</v>
      </c>
      <c r="S200" s="3" t="str">
        <f>IF('Programmes (ENG)'!S200="Supervisor to be confirmed", "Goruchwyliwr I'w Gadarnhau", 'Programmes (ENG)'!S200)</f>
        <v xml:space="preserve">Dr Nigel Brown </v>
      </c>
      <c r="T200" s="5" t="str">
        <f>IF('Master List'!AA200="", "", VLOOKUP('Programmes (ENG)'!T200, 'CWM &amp; Location'!B:D, 2, FALSE))</f>
        <v/>
      </c>
      <c r="U200" s="5" t="str">
        <f>IF(T200="", "", VLOOKUP('Programmes (ENG)'!U200, 'CWM &amp; Location'!B:D, 2, FALSE))</f>
        <v/>
      </c>
      <c r="V200" s="5" t="str">
        <f>IF('Programmes (ENG)'!V200="", "", VLOOKUP('Programmes (ENG)'!V200, 'CWM &amp; Location'!B:D, 2, FALSE))</f>
        <v/>
      </c>
      <c r="W200" s="5" t="str">
        <f>IF('Programmes (ENG)'!W200="", "", IF('Programmes (ENG)'!W200="Supervisor to be confirmed", 'CWM &amp; Location'!$C$216, 'Programmes (ENG)'!W200))</f>
        <v/>
      </c>
      <c r="X200" s="5" t="str">
        <f>IF('Programmes (ENG)'!X200="Supervisor to be confirmed", "Goruchwyliwr I'w Gadarnhau", 'Programmes (ENG)'!X200)</f>
        <v>Mr Mark Lewis</v>
      </c>
      <c r="Y200" s="3" t="str">
        <f>VLOOKUP('Programmes (ENG)'!Y200, 'CWM &amp; Location'!B:D, 2, FALSE)</f>
        <v>Ysbyty Prifysgol y Faenor / Ysbyty Brenhinol Gwent</v>
      </c>
      <c r="Z200" s="3" t="str">
        <f>VLOOKUP('Programmes (ENG)'!Z200, 'CWM &amp; Location'!B:D, 2, FALSE)</f>
        <v>Cwmbrân / Casnewydd</v>
      </c>
      <c r="AA200" s="3" t="str">
        <f>IF('Master List'!AK200="", VLOOKUP('Master List'!AJ200, 'CWM &amp; Location'!B:D, 2, FALSE), CONCATENATE(VLOOKUP('Master List'!AJ200, 'CWM &amp; Location'!B:D, 2, FALSE), " / ", VLOOKUP('Master List'!AK200, 'CWM &amp; Location'!B:D, 2, FALSE)))</f>
        <v>Trawma Llawdriniaeth Orthopedig</v>
      </c>
      <c r="AB200" s="3" t="str">
        <f>IF('Programmes (ENG)'!AB200="Supervisor to be confirmed", 'CWM &amp; Location'!$C$216, 'Programmes (ENG)'!AB200)</f>
        <v>Mr Mark Lewis</v>
      </c>
      <c r="AC200" s="3" t="str">
        <f>VLOOKUP('Programmes (ENG)'!AC200, 'CWM &amp; Location'!B:D, 2, FALSE)</f>
        <v>Ysbyty Ystrad Fawr</v>
      </c>
      <c r="AD200" s="5" t="str">
        <f>VLOOKUP('Programmes (ENG)'!AD200, 'CWM &amp; Location'!B:D, 2, FALSE)</f>
        <v>Ystrad Mynach</v>
      </c>
      <c r="AE200" s="3" t="str">
        <f>IF('Master List'!AQ200="", VLOOKUP('Master List'!AP200, 'CWM &amp; Location'!B:D, 2, FALSE), CONCATENATE(VLOOKUP('Master List'!AP200, 'CWM &amp; Location'!B:D, 2, FALSE), " / ", VLOOKUP('Master List'!AQ200, 'CWM &amp; Location'!B:D, 2, FALSE)))</f>
        <v>Meddygaeth Geriatreg</v>
      </c>
      <c r="AF200" s="3" t="str">
        <f>IF('Programmes (ENG)'!AF200="Supervisor to be confirmed", 'CWM &amp; Location'!$C$216, 'Programmes (ENG)'!AF200)</f>
        <v>Dr Zahid Subhan</v>
      </c>
      <c r="AG200" s="3" t="str">
        <f>VLOOKUP('Programmes (ENG)'!AG200, 'CWM &amp; Location'!B:D, 2, FALSE)</f>
        <v>Ysbyty Prifysgol y Faenor</v>
      </c>
      <c r="AH200" s="3" t="str">
        <f>VLOOKUP('Programmes (ENG)'!AH200, 'CWM &amp; Location'!B:D, 2, FALSE)</f>
        <v>Cwmbrân</v>
      </c>
      <c r="AI200" s="3" t="str">
        <f>IF('Master List'!AW200="", VLOOKUP('Master List'!AV200, 'CWM &amp; Location'!B:D, 2, FALSE), CONCATENATE(VLOOKUP('Master List'!AV200, 'CWM &amp; Location'!B:D, 2, FALSE), " / ", VLOOKUP('Master List'!AW200, 'CWM &amp; Location'!B:D, 2, FALSE)))</f>
        <v>Meddygaeth Frys</v>
      </c>
      <c r="AJ200" s="3" t="str">
        <f>IF('Programmes (ENG)'!AJ200="Supervisor to be confirmed", 'CWM &amp; Location'!$C$216, 'Programmes (ENG)'!AJ200)</f>
        <v>Dr Jonathan Curry</v>
      </c>
      <c r="AK200" s="5" t="str">
        <f>IF('Programmes (ENG)'!AK200="","",VLOOKUP('Programmes (ENG)'!AK200,'CWM &amp; Location'!B:D,2,FALSE))</f>
        <v/>
      </c>
      <c r="AL200" s="5" t="str">
        <f>IF('Programmes (ENG)'!AL200="", "", VLOOKUP('Programmes (ENG)'!AL200, 'CWM &amp; Location'!B:D, 2, FALSE))</f>
        <v/>
      </c>
      <c r="AM200" s="5" t="str">
        <f>IF('Programmes (ENG)'!AM200="","",VLOOKUP('Programmes (ENG)'!AM200,'CWM &amp; Location'!B:D,2,FALSE))</f>
        <v/>
      </c>
      <c r="AN200" s="5" t="str">
        <f>IF('Programmes (ENG)'!AN200="Supervisor to be confirmed", 'CWM &amp; Location'!$C$216, 'Programmes (ENG)'!AN200)</f>
        <v/>
      </c>
    </row>
    <row r="201" spans="1:40" ht="33.75" customHeight="1" x14ac:dyDescent="0.25">
      <c r="A201" s="3" t="str">
        <f>'Master List'!A201</f>
        <v>FP</v>
      </c>
      <c r="B201" s="3" t="str">
        <f>'Master List'!D201</f>
        <v>FP/7A6/067b</v>
      </c>
      <c r="C201" s="3" t="str">
        <f>'Master List'!E201</f>
        <v>WAL/FP/067b</v>
      </c>
      <c r="D201" s="4">
        <f>'Programmes (ENG)'!D201</f>
        <v>1</v>
      </c>
      <c r="E201" s="9" t="str">
        <f>CONCATENATE("S1: ",J201,", ",N201,", ",R201,IF(V201="","",", "),IF(V201="","",V201),IF(V201="",""," ("),IF(V201="","",'Master List'!B201),IF(V201="","",")")," | S2: ",AA201,", ",AE201,", ",AI201,IF(AM201="","",", "),IF(AM201="","",AM201),IF(AM201="",""," ("),IF(AM201="","",'Master List'!C201),IF(AM201="","",")"))</f>
        <v>S1: Meddygaeth Gyffredinol (Mewnol) / Cardioleg, Meddygaeth Gyffredinol (Mewnol) / Meddygaeth Anadlol, Llawdriniaeth Gyffredinol / Llawdriniaeth y Colon a'r Rhefr | S2: Meddygaeth Frys, Trawma Llawdriniaeth Orthopedig, Meddygaeth Geriatreg</v>
      </c>
      <c r="F201" s="5" t="str">
        <f>VLOOKUP('Programmes (ENG)'!F201, 'CWM &amp; Location'!B:D, 2, FALSE)</f>
        <v>Bwrdd Iechyd Prifysgol Aneurin Bevan</v>
      </c>
      <c r="G201" s="5" t="str">
        <f>IF('Programmes (ENG)'!G201="Supervisor to be confirmed", "Goruchwyliwr I'w Gadarnhau", 'Programmes (ENG)'!G201)</f>
        <v xml:space="preserve">Dr Nigel Brown </v>
      </c>
      <c r="H201" s="3" t="str">
        <f>VLOOKUP('Programmes (ENG)'!H201, 'CWM &amp; Location'!B:D, 2, FALSE)</f>
        <v>Ysbyty Prifysgol y Faenor</v>
      </c>
      <c r="I201" s="3" t="str">
        <f>VLOOKUP('Programmes (ENG)'!I201, 'CWM &amp; Location'!B:D, 2, FALSE)</f>
        <v>Cwmbrân</v>
      </c>
      <c r="J201" s="3" t="str">
        <f>IF('Master List'!K201="", VLOOKUP('Master List'!J201, 'CWM &amp; Location'!B:D, 2, FALSE), CONCATENATE(VLOOKUP('Master List'!J201, 'CWM &amp; Location'!B:D, 2, FALSE), " / ", VLOOKUP('Master List'!K201, 'CWM &amp; Location'!B:D, 2, FALSE)))</f>
        <v>Meddygaeth Gyffredinol (Mewnol) / Cardioleg</v>
      </c>
      <c r="K201" s="3" t="str">
        <f>IF('Programmes (ENG)'!K201="Supervisor to be confirmed", "Goruchwyliwr I'w Gadarnhau", 'Programmes (ENG)'!K201)</f>
        <v xml:space="preserve">Dr Nigel Brown </v>
      </c>
      <c r="L201" s="3" t="str">
        <f>VLOOKUP('Programmes (ENG)'!L201, 'CWM &amp; Location'!B:D, 2, FALSE)</f>
        <v>Ysbyty Prifysgol y Faenor</v>
      </c>
      <c r="M201" s="3" t="str">
        <f>VLOOKUP('Programmes (ENG)'!M201, 'CWM &amp; Location'!B:D, 2, FALSE)</f>
        <v>Cwmbrân</v>
      </c>
      <c r="N201" s="3" t="str">
        <f>IF('Master List'!Q201="", VLOOKUP('Master List'!P201, 'CWM &amp; Location'!B:D, 2, FALSE), CONCATENATE(VLOOKUP('Master List'!P201, 'CWM &amp; Location'!B:D, 2, FALSE), " / ", VLOOKUP('Master List'!Q201, 'CWM &amp; Location'!B:D, 2, FALSE)))</f>
        <v>Meddygaeth Gyffredinol (Mewnol) / Meddygaeth Anadlol</v>
      </c>
      <c r="O201" s="3" t="str">
        <f>IF('Programmes (ENG)'!O201="Supervisor to be confirmed", "Goruchwyliwr I'w Gadarnhau", 'Programmes (ENG)'!O201)</f>
        <v xml:space="preserve">Dr Sara Fairbairn </v>
      </c>
      <c r="P201" s="3" t="str">
        <f>VLOOKUP('Programmes (ENG)'!P201, 'CWM &amp; Location'!B:D, 2, FALSE)</f>
        <v>Ysbyty Prifysgol y Faenor / Ysbyty Brenhinol Gwent</v>
      </c>
      <c r="Q201" s="3" t="str">
        <f>VLOOKUP('Programmes (ENG)'!Q201, 'CWM &amp; Location'!B:D, 2, FALSE)</f>
        <v>Cwmbrân / Casnewydd</v>
      </c>
      <c r="R201" s="3" t="str">
        <f>IF('Master List'!W201="", VLOOKUP('Master List'!V201, 'CWM &amp; Location'!B:D, 2, FALSE), CONCATENATE(VLOOKUP('Master List'!V201, 'CWM &amp; Location'!B:D, 2, FALSE), " / ", VLOOKUP('Master List'!W201, 'CWM &amp; Location'!B:D, 2, FALSE)))</f>
        <v>Llawdriniaeth Gyffredinol / Llawdriniaeth y Colon a'r Rhefr</v>
      </c>
      <c r="S201" s="3" t="str">
        <f>IF('Programmes (ENG)'!S201="Supervisor to be confirmed", "Goruchwyliwr I'w Gadarnhau", 'Programmes (ENG)'!S201)</f>
        <v xml:space="preserve">Mr Rhodri Codd </v>
      </c>
      <c r="T201" s="5" t="str">
        <f>IF('Master List'!AA201="", "", VLOOKUP('Programmes (ENG)'!T201, 'CWM &amp; Location'!B:D, 2, FALSE))</f>
        <v/>
      </c>
      <c r="U201" s="5" t="str">
        <f>IF(T201="", "", VLOOKUP('Programmes (ENG)'!U201, 'CWM &amp; Location'!B:D, 2, FALSE))</f>
        <v/>
      </c>
      <c r="V201" s="5" t="str">
        <f>IF('Programmes (ENG)'!V201="", "", VLOOKUP('Programmes (ENG)'!V201, 'CWM &amp; Location'!B:D, 2, FALSE))</f>
        <v/>
      </c>
      <c r="W201" s="5" t="str">
        <f>IF('Programmes (ENG)'!W201="", "", IF('Programmes (ENG)'!W201="Supervisor to be confirmed", 'CWM &amp; Location'!$C$216, 'Programmes (ENG)'!W201))</f>
        <v/>
      </c>
      <c r="X201" s="5" t="str">
        <f>IF('Programmes (ENG)'!X201="Supervisor to be confirmed", "Goruchwyliwr I'w Gadarnhau", 'Programmes (ENG)'!X201)</f>
        <v>Dr Jonathan Curry</v>
      </c>
      <c r="Y201" s="3" t="str">
        <f>VLOOKUP('Programmes (ENG)'!Y201, 'CWM &amp; Location'!B:D, 2, FALSE)</f>
        <v>Ysbyty Prifysgol y Faenor</v>
      </c>
      <c r="Z201" s="3" t="str">
        <f>VLOOKUP('Programmes (ENG)'!Z201, 'CWM &amp; Location'!B:D, 2, FALSE)</f>
        <v>Cwmbrân</v>
      </c>
      <c r="AA201" s="3" t="str">
        <f>IF('Master List'!AK201="", VLOOKUP('Master List'!AJ201, 'CWM &amp; Location'!B:D, 2, FALSE), CONCATENATE(VLOOKUP('Master List'!AJ201, 'CWM &amp; Location'!B:D, 2, FALSE), " / ", VLOOKUP('Master List'!AK201, 'CWM &amp; Location'!B:D, 2, FALSE)))</f>
        <v>Meddygaeth Frys</v>
      </c>
      <c r="AB201" s="3" t="str">
        <f>IF('Programmes (ENG)'!AB201="Supervisor to be confirmed", 'CWM &amp; Location'!$C$216, 'Programmes (ENG)'!AB201)</f>
        <v>Dr Jonathan Curry</v>
      </c>
      <c r="AC201" s="3" t="str">
        <f>VLOOKUP('Programmes (ENG)'!AC201, 'CWM &amp; Location'!B:D, 2, FALSE)</f>
        <v>Ysbyty Prifysgol y Faenor / Ysbyty Brenhinol Gwent</v>
      </c>
      <c r="AD201" s="5" t="str">
        <f>VLOOKUP('Programmes (ENG)'!AD201, 'CWM &amp; Location'!B:D, 2, FALSE)</f>
        <v>Cwmbrân / Casnewydd</v>
      </c>
      <c r="AE201" s="3" t="str">
        <f>IF('Master List'!AQ201="", VLOOKUP('Master List'!AP201, 'CWM &amp; Location'!B:D, 2, FALSE), CONCATENATE(VLOOKUP('Master List'!AP201, 'CWM &amp; Location'!B:D, 2, FALSE), " / ", VLOOKUP('Master List'!AQ201, 'CWM &amp; Location'!B:D, 2, FALSE)))</f>
        <v>Trawma Llawdriniaeth Orthopedig</v>
      </c>
      <c r="AF201" s="3" t="str">
        <f>IF('Programmes (ENG)'!AF201="Supervisor to be confirmed", 'CWM &amp; Location'!$C$216, 'Programmes (ENG)'!AF201)</f>
        <v>Mr Mark Lewis</v>
      </c>
      <c r="AG201" s="3" t="str">
        <f>VLOOKUP('Programmes (ENG)'!AG201, 'CWM &amp; Location'!B:D, 2, FALSE)</f>
        <v>Ysbyty Ystrad Fawr</v>
      </c>
      <c r="AH201" s="3" t="str">
        <f>VLOOKUP('Programmes (ENG)'!AH201, 'CWM &amp; Location'!B:D, 2, FALSE)</f>
        <v>Ystrad Mynach</v>
      </c>
      <c r="AI201" s="3" t="str">
        <f>IF('Master List'!AW201="", VLOOKUP('Master List'!AV201, 'CWM &amp; Location'!B:D, 2, FALSE), CONCATENATE(VLOOKUP('Master List'!AV201, 'CWM &amp; Location'!B:D, 2, FALSE), " / ", VLOOKUP('Master List'!AW201, 'CWM &amp; Location'!B:D, 2, FALSE)))</f>
        <v>Meddygaeth Geriatreg</v>
      </c>
      <c r="AJ201" s="3" t="str">
        <f>IF('Programmes (ENG)'!AJ201="Supervisor to be confirmed", 'CWM &amp; Location'!$C$216, 'Programmes (ENG)'!AJ201)</f>
        <v>Dr Zahid Subhan</v>
      </c>
      <c r="AK201" s="5" t="str">
        <f>IF('Programmes (ENG)'!AK201="","",VLOOKUP('Programmes (ENG)'!AK201,'CWM &amp; Location'!B:D,2,FALSE))</f>
        <v/>
      </c>
      <c r="AL201" s="5" t="str">
        <f>IF('Programmes (ENG)'!AL201="", "", VLOOKUP('Programmes (ENG)'!AL201, 'CWM &amp; Location'!B:D, 2, FALSE))</f>
        <v/>
      </c>
      <c r="AM201" s="5" t="str">
        <f>IF('Programmes (ENG)'!AM201="","",VLOOKUP('Programmes (ENG)'!AM201,'CWM &amp; Location'!B:D,2,FALSE))</f>
        <v/>
      </c>
      <c r="AN201" s="5" t="str">
        <f>IF('Programmes (ENG)'!AN201="Supervisor to be confirmed", 'CWM &amp; Location'!$C$216, 'Programmes (ENG)'!AN201)</f>
        <v/>
      </c>
    </row>
    <row r="202" spans="1:40" ht="33.75" customHeight="1" x14ac:dyDescent="0.25">
      <c r="A202" s="3" t="str">
        <f>'Master List'!A202</f>
        <v>FP</v>
      </c>
      <c r="B202" s="3" t="str">
        <f>'Master List'!D202</f>
        <v>FP/7A6/067c</v>
      </c>
      <c r="C202" s="3" t="str">
        <f>'Master List'!E202</f>
        <v>WAL/FP/067c</v>
      </c>
      <c r="D202" s="4">
        <f>'Programmes (ENG)'!D202</f>
        <v>1</v>
      </c>
      <c r="E202" s="9" t="str">
        <f>CONCATENATE("S1: ",J202,", ",N202,", ",R202,IF(V202="","",", "),IF(V202="","",V202),IF(V202="",""," ("),IF(V202="","",'Master List'!B202),IF(V202="","",")")," | S2: ",AA202,", ",AE202,", ",AI202,IF(AM202="","",", "),IF(AM202="","",AM202),IF(AM202="",""," ("),IF(AM202="","",'Master List'!C202),IF(AM202="","",")"))</f>
        <v>S1: Llawdriniaeth Gyffredinol / Llawdriniaeth y Colon a'r Rhefr, Meddygaeth Gyffredinol (Mewnol) / Cardioleg, Meddygaeth Gyffredinol (Mewnol) / Meddygaeth Anadlol | S2: Meddygaeth Geriatreg, Meddygaeth Frys, Trawma Llawdriniaeth Orthopedig</v>
      </c>
      <c r="F202" s="5" t="str">
        <f>VLOOKUP('Programmes (ENG)'!F202, 'CWM &amp; Location'!B:D, 2, FALSE)</f>
        <v>Bwrdd Iechyd Prifysgol Aneurin Bevan</v>
      </c>
      <c r="G202" s="5" t="str">
        <f>IF('Programmes (ENG)'!G202="Supervisor to be confirmed", "Goruchwyliwr I'w Gadarnhau", 'Programmes (ENG)'!G202)</f>
        <v xml:space="preserve">Mr Rhodri Codd </v>
      </c>
      <c r="H202" s="3" t="str">
        <f>VLOOKUP('Programmes (ENG)'!H202, 'CWM &amp; Location'!B:D, 2, FALSE)</f>
        <v>Ysbyty Prifysgol y Faenor / Ysbyty Brenhinol Gwent</v>
      </c>
      <c r="I202" s="3" t="str">
        <f>VLOOKUP('Programmes (ENG)'!I202, 'CWM &amp; Location'!B:D, 2, FALSE)</f>
        <v>Cwmbrân / Casnewydd</v>
      </c>
      <c r="J202" s="3" t="str">
        <f>IF('Master List'!K202="", VLOOKUP('Master List'!J202, 'CWM &amp; Location'!B:D, 2, FALSE), CONCATENATE(VLOOKUP('Master List'!J202, 'CWM &amp; Location'!B:D, 2, FALSE), " / ", VLOOKUP('Master List'!K202, 'CWM &amp; Location'!B:D, 2, FALSE)))</f>
        <v>Llawdriniaeth Gyffredinol / Llawdriniaeth y Colon a'r Rhefr</v>
      </c>
      <c r="K202" s="3" t="str">
        <f>IF('Programmes (ENG)'!K202="Supervisor to be confirmed", "Goruchwyliwr I'w Gadarnhau", 'Programmes (ENG)'!K202)</f>
        <v xml:space="preserve">Mr Rhodri Codd </v>
      </c>
      <c r="L202" s="3" t="str">
        <f>VLOOKUP('Programmes (ENG)'!L202, 'CWM &amp; Location'!B:D, 2, FALSE)</f>
        <v>Ysbyty Prifysgol y Faenor</v>
      </c>
      <c r="M202" s="3" t="str">
        <f>VLOOKUP('Programmes (ENG)'!M202, 'CWM &amp; Location'!B:D, 2, FALSE)</f>
        <v>Cwmbrân</v>
      </c>
      <c r="N202" s="3" t="str">
        <f>IF('Master List'!Q202="", VLOOKUP('Master List'!P202, 'CWM &amp; Location'!B:D, 2, FALSE), CONCATENATE(VLOOKUP('Master List'!P202, 'CWM &amp; Location'!B:D, 2, FALSE), " / ", VLOOKUP('Master List'!Q202, 'CWM &amp; Location'!B:D, 2, FALSE)))</f>
        <v>Meddygaeth Gyffredinol (Mewnol) / Cardioleg</v>
      </c>
      <c r="O202" s="3" t="str">
        <f>IF('Programmes (ENG)'!O202="Supervisor to be confirmed", "Goruchwyliwr I'w Gadarnhau", 'Programmes (ENG)'!O202)</f>
        <v xml:space="preserve">Dr Nigel Brown </v>
      </c>
      <c r="P202" s="3" t="str">
        <f>VLOOKUP('Programmes (ENG)'!P202, 'CWM &amp; Location'!B:D, 2, FALSE)</f>
        <v>Ysbyty Prifysgol y Faenor</v>
      </c>
      <c r="Q202" s="3" t="str">
        <f>VLOOKUP('Programmes (ENG)'!Q202, 'CWM &amp; Location'!B:D, 2, FALSE)</f>
        <v>Cwmbrân</v>
      </c>
      <c r="R202" s="3" t="str">
        <f>IF('Master List'!W202="", VLOOKUP('Master List'!V202, 'CWM &amp; Location'!B:D, 2, FALSE), CONCATENATE(VLOOKUP('Master List'!V202, 'CWM &amp; Location'!B:D, 2, FALSE), " / ", VLOOKUP('Master List'!W202, 'CWM &amp; Location'!B:D, 2, FALSE)))</f>
        <v>Meddygaeth Gyffredinol (Mewnol) / Meddygaeth Anadlol</v>
      </c>
      <c r="S202" s="3" t="str">
        <f>IF('Programmes (ENG)'!S202="Supervisor to be confirmed", "Goruchwyliwr I'w Gadarnhau", 'Programmes (ENG)'!S202)</f>
        <v xml:space="preserve">Dr Sara Fairbairn </v>
      </c>
      <c r="T202" s="5" t="str">
        <f>IF('Master List'!AA202="", "", VLOOKUP('Programmes (ENG)'!T202, 'CWM &amp; Location'!B:D, 2, FALSE))</f>
        <v/>
      </c>
      <c r="U202" s="5" t="str">
        <f>IF(T202="", "", VLOOKUP('Programmes (ENG)'!U202, 'CWM &amp; Location'!B:D, 2, FALSE))</f>
        <v/>
      </c>
      <c r="V202" s="5" t="str">
        <f>IF('Programmes (ENG)'!V202="", "", VLOOKUP('Programmes (ENG)'!V202, 'CWM &amp; Location'!B:D, 2, FALSE))</f>
        <v/>
      </c>
      <c r="W202" s="5" t="str">
        <f>IF('Programmes (ENG)'!W202="", "", IF('Programmes (ENG)'!W202="Supervisor to be confirmed", 'CWM &amp; Location'!$C$216, 'Programmes (ENG)'!W202))</f>
        <v/>
      </c>
      <c r="X202" s="5" t="str">
        <f>IF('Programmes (ENG)'!X202="Supervisor to be confirmed", "Goruchwyliwr I'w Gadarnhau", 'Programmes (ENG)'!X202)</f>
        <v>Dr Zahid Subhan</v>
      </c>
      <c r="Y202" s="3" t="str">
        <f>VLOOKUP('Programmes (ENG)'!Y202, 'CWM &amp; Location'!B:D, 2, FALSE)</f>
        <v>Ysbyty Ystrad Fawr</v>
      </c>
      <c r="Z202" s="3" t="str">
        <f>VLOOKUP('Programmes (ENG)'!Z202, 'CWM &amp; Location'!B:D, 2, FALSE)</f>
        <v>Ystrad Mynach</v>
      </c>
      <c r="AA202" s="3" t="str">
        <f>IF('Master List'!AK202="", VLOOKUP('Master List'!AJ202, 'CWM &amp; Location'!B:D, 2, FALSE), CONCATENATE(VLOOKUP('Master List'!AJ202, 'CWM &amp; Location'!B:D, 2, FALSE), " / ", VLOOKUP('Master List'!AK202, 'CWM &amp; Location'!B:D, 2, FALSE)))</f>
        <v>Meddygaeth Geriatreg</v>
      </c>
      <c r="AB202" s="3" t="str">
        <f>IF('Programmes (ENG)'!AB202="Supervisor to be confirmed", 'CWM &amp; Location'!$C$216, 'Programmes (ENG)'!AB202)</f>
        <v>Dr Zahid Subhan</v>
      </c>
      <c r="AC202" s="3" t="str">
        <f>VLOOKUP('Programmes (ENG)'!AC202, 'CWM &amp; Location'!B:D, 2, FALSE)</f>
        <v>Ysbyty Prifysgol y Faenor</v>
      </c>
      <c r="AD202" s="5" t="str">
        <f>VLOOKUP('Programmes (ENG)'!AD202, 'CWM &amp; Location'!B:D, 2, FALSE)</f>
        <v>Cwmbrân</v>
      </c>
      <c r="AE202" s="3" t="str">
        <f>IF('Master List'!AQ202="", VLOOKUP('Master List'!AP202, 'CWM &amp; Location'!B:D, 2, FALSE), CONCATENATE(VLOOKUP('Master List'!AP202, 'CWM &amp; Location'!B:D, 2, FALSE), " / ", VLOOKUP('Master List'!AQ202, 'CWM &amp; Location'!B:D, 2, FALSE)))</f>
        <v>Meddygaeth Frys</v>
      </c>
      <c r="AF202" s="3" t="str">
        <f>IF('Programmes (ENG)'!AF202="Supervisor to be confirmed", 'CWM &amp; Location'!$C$216, 'Programmes (ENG)'!AF202)</f>
        <v>Dr Jonathan Curry</v>
      </c>
      <c r="AG202" s="3" t="str">
        <f>VLOOKUP('Programmes (ENG)'!AG202, 'CWM &amp; Location'!B:D, 2, FALSE)</f>
        <v>Ysbyty Prifysgol y Faenor / Ysbyty Brenhinol Gwent</v>
      </c>
      <c r="AH202" s="3" t="str">
        <f>VLOOKUP('Programmes (ENG)'!AH202, 'CWM &amp; Location'!B:D, 2, FALSE)</f>
        <v>Cwmbrân / Casnewydd</v>
      </c>
      <c r="AI202" s="3" t="str">
        <f>IF('Master List'!AW202="", VLOOKUP('Master List'!AV202, 'CWM &amp; Location'!B:D, 2, FALSE), CONCATENATE(VLOOKUP('Master List'!AV202, 'CWM &amp; Location'!B:D, 2, FALSE), " / ", VLOOKUP('Master List'!AW202, 'CWM &amp; Location'!B:D, 2, FALSE)))</f>
        <v>Trawma Llawdriniaeth Orthopedig</v>
      </c>
      <c r="AJ202" s="3" t="str">
        <f>IF('Programmes (ENG)'!AJ202="Supervisor to be confirmed", 'CWM &amp; Location'!$C$216, 'Programmes (ENG)'!AJ202)</f>
        <v>Mr Mark Lewis</v>
      </c>
      <c r="AK202" s="5" t="str">
        <f>IF('Programmes (ENG)'!AK202="","",VLOOKUP('Programmes (ENG)'!AK202,'CWM &amp; Location'!B:D,2,FALSE))</f>
        <v/>
      </c>
      <c r="AL202" s="5" t="str">
        <f>IF('Programmes (ENG)'!AL202="", "", VLOOKUP('Programmes (ENG)'!AL202, 'CWM &amp; Location'!B:D, 2, FALSE))</f>
        <v/>
      </c>
      <c r="AM202" s="5" t="str">
        <f>IF('Programmes (ENG)'!AM202="","",VLOOKUP('Programmes (ENG)'!AM202,'CWM &amp; Location'!B:D,2,FALSE))</f>
        <v/>
      </c>
      <c r="AN202" s="5" t="str">
        <f>IF('Programmes (ENG)'!AN202="Supervisor to be confirmed", 'CWM &amp; Location'!$C$216, 'Programmes (ENG)'!AN202)</f>
        <v/>
      </c>
    </row>
    <row r="203" spans="1:40" ht="33.75" customHeight="1" x14ac:dyDescent="0.25">
      <c r="A203" s="3" t="str">
        <f>'Master List'!A203</f>
        <v>FP</v>
      </c>
      <c r="B203" s="3" t="str">
        <f>'Master List'!D203</f>
        <v>FP/7A6/068a</v>
      </c>
      <c r="C203" s="3" t="str">
        <f>'Master List'!E203</f>
        <v>WAL/FP/068a</v>
      </c>
      <c r="D203" s="4">
        <f>'Programmes (ENG)'!D203</f>
        <v>1</v>
      </c>
      <c r="E203" s="9" t="str">
        <f>CONCATENATE("S1: ",J203,", ",N203,", ",R203,IF(V203="","",", "),IF(V203="","",V203),IF(V203="",""," ("),IF(V203="","",'Master List'!B203),IF(V203="","",")")," | S2: ",AA203,", ",AE203,", ",AI203,IF(AM203="","",", "),IF(AM203="","",AM203),IF(AM203="",""," ("),IF(AM203="","",'Master List'!C203),IF(AM203="","",")"))</f>
        <v>S1: Meddygaeth Gyffredinol (Mewnol) / Endocrinoleg a Diabetes Mellitus, Meddygaeth Gyffredinol (Mewnol) / Meddygaeth Geriatreg, Llawdriniaeth Gyffredinol / Llawdriniaeth Fasgwlaidd | S2: Meddygaeth Gyffredinol (Mewnol) / Orthogeriatreg, Trawma Llawdriniaeth Orthopedig, Meddygaeth Frys</v>
      </c>
      <c r="F203" s="5" t="str">
        <f>VLOOKUP('Programmes (ENG)'!F203, 'CWM &amp; Location'!B:D, 2, FALSE)</f>
        <v>Bwrdd Iechyd Prifysgol Aneurin Bevan</v>
      </c>
      <c r="G203" s="5" t="str">
        <f>IF('Programmes (ENG)'!G203="Supervisor to be confirmed", "Goruchwyliwr I'w Gadarnhau", 'Programmes (ENG)'!G203)</f>
        <v xml:space="preserve">Dr Leo Pinto </v>
      </c>
      <c r="H203" s="3" t="str">
        <f>VLOOKUP('Programmes (ENG)'!H203, 'CWM &amp; Location'!B:D, 2, FALSE)</f>
        <v>Ysbyty Neuadd Nevill</v>
      </c>
      <c r="I203" s="3" t="str">
        <f>VLOOKUP('Programmes (ENG)'!I203, 'CWM &amp; Location'!B:D, 2, FALSE)</f>
        <v>Y Fenni</v>
      </c>
      <c r="J203" s="3" t="str">
        <f>IF('Master List'!K203="", VLOOKUP('Master List'!J203, 'CWM &amp; Location'!B:D, 2, FALSE), CONCATENATE(VLOOKUP('Master List'!J203, 'CWM &amp; Location'!B:D, 2, FALSE), " / ", VLOOKUP('Master List'!K203, 'CWM &amp; Location'!B:D, 2, FALSE)))</f>
        <v>Meddygaeth Gyffredinol (Mewnol) / Endocrinoleg a Diabetes Mellitus</v>
      </c>
      <c r="K203" s="3" t="str">
        <f>IF('Programmes (ENG)'!K203="Supervisor to be confirmed", "Goruchwyliwr I'w Gadarnhau", 'Programmes (ENG)'!K203)</f>
        <v xml:space="preserve">Dr Leo Pinto </v>
      </c>
      <c r="L203" s="3" t="str">
        <f>VLOOKUP('Programmes (ENG)'!L203, 'CWM &amp; Location'!B:D, 2, FALSE)</f>
        <v>Ysbyty Neuadd Nevill</v>
      </c>
      <c r="M203" s="3" t="str">
        <f>VLOOKUP('Programmes (ENG)'!M203, 'CWM &amp; Location'!B:D, 2, FALSE)</f>
        <v>Y Fenni</v>
      </c>
      <c r="N203" s="3" t="str">
        <f>IF('Master List'!Q203="", VLOOKUP('Master List'!P203, 'CWM &amp; Location'!B:D, 2, FALSE), CONCATENATE(VLOOKUP('Master List'!P203, 'CWM &amp; Location'!B:D, 2, FALSE), " / ", VLOOKUP('Master List'!Q203, 'CWM &amp; Location'!B:D, 2, FALSE)))</f>
        <v>Meddygaeth Gyffredinol (Mewnol) / Meddygaeth Geriatreg</v>
      </c>
      <c r="O203" s="3" t="str">
        <f>IF('Programmes (ENG)'!O203="Supervisor to be confirmed", "Goruchwyliwr I'w Gadarnhau", 'Programmes (ENG)'!O203)</f>
        <v>Dr Charles D'Souza</v>
      </c>
      <c r="P203" s="3" t="str">
        <f>VLOOKUP('Programmes (ENG)'!P203, 'CWM &amp; Location'!B:D, 2, FALSE)</f>
        <v>Ysbyty Prifysgol y Faenor / Ysbyty Brenhinol Gwent</v>
      </c>
      <c r="Q203" s="3" t="str">
        <f>VLOOKUP('Programmes (ENG)'!Q203, 'CWM &amp; Location'!B:D, 2, FALSE)</f>
        <v>Cwmbrân / Casnewydd</v>
      </c>
      <c r="R203" s="3" t="str">
        <f>IF('Master List'!W203="", VLOOKUP('Master List'!V203, 'CWM &amp; Location'!B:D, 2, FALSE), CONCATENATE(VLOOKUP('Master List'!V203, 'CWM &amp; Location'!B:D, 2, FALSE), " / ", VLOOKUP('Master List'!W203, 'CWM &amp; Location'!B:D, 2, FALSE)))</f>
        <v>Llawdriniaeth Gyffredinol / Llawdriniaeth Fasgwlaidd</v>
      </c>
      <c r="S203" s="3" t="str">
        <f>IF('Programmes (ENG)'!S203="Supervisor to be confirmed", "Goruchwyliwr I'w Gadarnhau", 'Programmes (ENG)'!S203)</f>
        <v>Dr David McLain</v>
      </c>
      <c r="T203" s="5" t="str">
        <f>IF('Master List'!AA203="", "", VLOOKUP('Programmes (ENG)'!T203, 'CWM &amp; Location'!B:D, 2, FALSE))</f>
        <v/>
      </c>
      <c r="U203" s="5" t="str">
        <f>IF(T203="", "", VLOOKUP('Programmes (ENG)'!U203, 'CWM &amp; Location'!B:D, 2, FALSE))</f>
        <v/>
      </c>
      <c r="V203" s="5" t="str">
        <f>IF('Programmes (ENG)'!V203="", "", VLOOKUP('Programmes (ENG)'!V203, 'CWM &amp; Location'!B:D, 2, FALSE))</f>
        <v/>
      </c>
      <c r="W203" s="5" t="str">
        <f>IF('Programmes (ENG)'!W203="", "", IF('Programmes (ENG)'!W203="Supervisor to be confirmed", 'CWM &amp; Location'!$C$216, 'Programmes (ENG)'!W203))</f>
        <v/>
      </c>
      <c r="X203" s="5" t="str">
        <f>IF('Programmes (ENG)'!X203="Supervisor to be confirmed", "Goruchwyliwr I'w Gadarnhau", 'Programmes (ENG)'!X203)</f>
        <v>Dr Inderpal Singh</v>
      </c>
      <c r="Y203" s="3" t="str">
        <f>VLOOKUP('Programmes (ENG)'!Y203, 'CWM &amp; Location'!B:D, 2, FALSE)</f>
        <v>Ysbyty Ystrad Fawr</v>
      </c>
      <c r="Z203" s="3" t="str">
        <f>VLOOKUP('Programmes (ENG)'!Z203, 'CWM &amp; Location'!B:D, 2, FALSE)</f>
        <v>Ystrad Mynach</v>
      </c>
      <c r="AA203" s="3" t="str">
        <f>IF('Master List'!AK203="", VLOOKUP('Master List'!AJ203, 'CWM &amp; Location'!B:D, 2, FALSE), CONCATENATE(VLOOKUP('Master List'!AJ203, 'CWM &amp; Location'!B:D, 2, FALSE), " / ", VLOOKUP('Master List'!AK203, 'CWM &amp; Location'!B:D, 2, FALSE)))</f>
        <v>Meddygaeth Gyffredinol (Mewnol) / Orthogeriatreg</v>
      </c>
      <c r="AB203" s="3" t="str">
        <f>IF('Programmes (ENG)'!AB203="Supervisor to be confirmed", 'CWM &amp; Location'!$C$216, 'Programmes (ENG)'!AB203)</f>
        <v>Dr Inderpal Singh</v>
      </c>
      <c r="AC203" s="3" t="str">
        <f>VLOOKUP('Programmes (ENG)'!AC203, 'CWM &amp; Location'!B:D, 2, FALSE)</f>
        <v>Ysbyty Prifysgol y Faenor / Ysbyty Brenhinol Gwent</v>
      </c>
      <c r="AD203" s="5" t="str">
        <f>VLOOKUP('Programmes (ENG)'!AD203, 'CWM &amp; Location'!B:D, 2, FALSE)</f>
        <v>Cwmbrân / Casnewydd</v>
      </c>
      <c r="AE203" s="3" t="str">
        <f>IF('Master List'!AQ203="", VLOOKUP('Master List'!AP203, 'CWM &amp; Location'!B:D, 2, FALSE), CONCATENATE(VLOOKUP('Master List'!AP203, 'CWM &amp; Location'!B:D, 2, FALSE), " / ", VLOOKUP('Master List'!AQ203, 'CWM &amp; Location'!B:D, 2, FALSE)))</f>
        <v>Trawma Llawdriniaeth Orthopedig</v>
      </c>
      <c r="AF203" s="3" t="str">
        <f>IF('Programmes (ENG)'!AF203="Supervisor to be confirmed", 'CWM &amp; Location'!$C$216, 'Programmes (ENG)'!AF203)</f>
        <v>Mr Yogesh Nathdwarawala</v>
      </c>
      <c r="AG203" s="3" t="str">
        <f>VLOOKUP('Programmes (ENG)'!AG203, 'CWM &amp; Location'!B:D, 2, FALSE)</f>
        <v>Ysbyty Prifysgol y Faenor</v>
      </c>
      <c r="AH203" s="3" t="str">
        <f>VLOOKUP('Programmes (ENG)'!AH203, 'CWM &amp; Location'!B:D, 2, FALSE)</f>
        <v>Cwmbrân</v>
      </c>
      <c r="AI203" s="3" t="str">
        <f>IF('Master List'!AW203="", VLOOKUP('Master List'!AV203, 'CWM &amp; Location'!B:D, 2, FALSE), CONCATENATE(VLOOKUP('Master List'!AV203, 'CWM &amp; Location'!B:D, 2, FALSE), " / ", VLOOKUP('Master List'!AW203, 'CWM &amp; Location'!B:D, 2, FALSE)))</f>
        <v>Meddygaeth Frys</v>
      </c>
      <c r="AJ203" s="3" t="str">
        <f>IF('Programmes (ENG)'!AJ203="Supervisor to be confirmed", 'CWM &amp; Location'!$C$216, 'Programmes (ENG)'!AJ203)</f>
        <v>Dr Owain Chandler</v>
      </c>
      <c r="AK203" s="5" t="str">
        <f>IF('Programmes (ENG)'!AK203="","",VLOOKUP('Programmes (ENG)'!AK203,'CWM &amp; Location'!B:D,2,FALSE))</f>
        <v/>
      </c>
      <c r="AL203" s="5" t="str">
        <f>IF('Programmes (ENG)'!AL203="", "", VLOOKUP('Programmes (ENG)'!AL203, 'CWM &amp; Location'!B:D, 2, FALSE))</f>
        <v/>
      </c>
      <c r="AM203" s="5" t="str">
        <f>IF('Programmes (ENG)'!AM203="","",VLOOKUP('Programmes (ENG)'!AM203,'CWM &amp; Location'!B:D,2,FALSE))</f>
        <v/>
      </c>
      <c r="AN203" s="5" t="str">
        <f>IF('Programmes (ENG)'!AN203="Supervisor to be confirmed", 'CWM &amp; Location'!$C$216, 'Programmes (ENG)'!AN203)</f>
        <v/>
      </c>
    </row>
    <row r="204" spans="1:40" ht="33.75" customHeight="1" x14ac:dyDescent="0.25">
      <c r="A204" s="3" t="str">
        <f>'Master List'!A204</f>
        <v>FP</v>
      </c>
      <c r="B204" s="3" t="str">
        <f>'Master List'!D204</f>
        <v>FP/7A6/068b</v>
      </c>
      <c r="C204" s="3" t="str">
        <f>'Master List'!E204</f>
        <v>WAL/FP/068b</v>
      </c>
      <c r="D204" s="4">
        <f>'Programmes (ENG)'!D204</f>
        <v>1</v>
      </c>
      <c r="E204" s="9" t="str">
        <f>CONCATENATE("S1: ",J204,", ",N204,", ",R204,IF(V204="","",", "),IF(V204="","",V204),IF(V204="",""," ("),IF(V204="","",'Master List'!B204),IF(V204="","",")")," | S2: ",AA204,", ",AE204,", ",AI204,IF(AM204="","",", "),IF(AM204="","",AM204),IF(AM204="",""," ("),IF(AM204="","",'Master List'!C204),IF(AM204="","",")"))</f>
        <v>S1: Llawdriniaeth Gyffredinol / Llawdriniaeth Fasgwlaidd, Meddygaeth Gyffredinol (Mewnol) / Endocrinoleg a Diabetes Mellitus, Meddygaeth Gyffredinol (Mewnol) / Meddygaeth Geriatreg | S2: Meddygaeth Frys, Meddygaeth Gyffredinol (Mewnol) / Orthogeriatreg, Trawma Llawdriniaeth Orthopedig</v>
      </c>
      <c r="F204" s="5" t="str">
        <f>VLOOKUP('Programmes (ENG)'!F204, 'CWM &amp; Location'!B:D, 2, FALSE)</f>
        <v>Bwrdd Iechyd Prifysgol Aneurin Bevan</v>
      </c>
      <c r="G204" s="5" t="str">
        <f>IF('Programmes (ENG)'!G204="Supervisor to be confirmed", "Goruchwyliwr I'w Gadarnhau", 'Programmes (ENG)'!G204)</f>
        <v>Mr David McLain</v>
      </c>
      <c r="H204" s="3" t="str">
        <f>VLOOKUP('Programmes (ENG)'!H204, 'CWM &amp; Location'!B:D, 2, FALSE)</f>
        <v>Ysbyty Prifysgol y Faenor / Ysbyty Brenhinol Gwent</v>
      </c>
      <c r="I204" s="3" t="str">
        <f>VLOOKUP('Programmes (ENG)'!I204, 'CWM &amp; Location'!B:D, 2, FALSE)</f>
        <v>Cwmbrân / Casnewydd</v>
      </c>
      <c r="J204" s="3" t="str">
        <f>IF('Master List'!K204="", VLOOKUP('Master List'!J204, 'CWM &amp; Location'!B:D, 2, FALSE), CONCATENATE(VLOOKUP('Master List'!J204, 'CWM &amp; Location'!B:D, 2, FALSE), " / ", VLOOKUP('Master List'!K204, 'CWM &amp; Location'!B:D, 2, FALSE)))</f>
        <v>Llawdriniaeth Gyffredinol / Llawdriniaeth Fasgwlaidd</v>
      </c>
      <c r="K204" s="3" t="str">
        <f>IF('Programmes (ENG)'!K204="Supervisor to be confirmed", "Goruchwyliwr I'w Gadarnhau", 'Programmes (ENG)'!K204)</f>
        <v>Dr David McLain</v>
      </c>
      <c r="L204" s="3" t="str">
        <f>VLOOKUP('Programmes (ENG)'!L204, 'CWM &amp; Location'!B:D, 2, FALSE)</f>
        <v>Ysbyty Neuadd Nevill</v>
      </c>
      <c r="M204" s="3" t="str">
        <f>VLOOKUP('Programmes (ENG)'!M204, 'CWM &amp; Location'!B:D, 2, FALSE)</f>
        <v>Y Fenni</v>
      </c>
      <c r="N204" s="3" t="str">
        <f>IF('Master List'!Q204="", VLOOKUP('Master List'!P204, 'CWM &amp; Location'!B:D, 2, FALSE), CONCATENATE(VLOOKUP('Master List'!P204, 'CWM &amp; Location'!B:D, 2, FALSE), " / ", VLOOKUP('Master List'!Q204, 'CWM &amp; Location'!B:D, 2, FALSE)))</f>
        <v>Meddygaeth Gyffredinol (Mewnol) / Endocrinoleg a Diabetes Mellitus</v>
      </c>
      <c r="O204" s="3" t="str">
        <f>IF('Programmes (ENG)'!O204="Supervisor to be confirmed", "Goruchwyliwr I'w Gadarnhau", 'Programmes (ENG)'!O204)</f>
        <v xml:space="preserve">Dr Leo Pinto </v>
      </c>
      <c r="P204" s="3" t="str">
        <f>VLOOKUP('Programmes (ENG)'!P204, 'CWM &amp; Location'!B:D, 2, FALSE)</f>
        <v>Ysbyty Neuadd Nevill</v>
      </c>
      <c r="Q204" s="3" t="str">
        <f>VLOOKUP('Programmes (ENG)'!Q204, 'CWM &amp; Location'!B:D, 2, FALSE)</f>
        <v>Y Fenni</v>
      </c>
      <c r="R204" s="3" t="str">
        <f>IF('Master List'!W204="", VLOOKUP('Master List'!V204, 'CWM &amp; Location'!B:D, 2, FALSE), CONCATENATE(VLOOKUP('Master List'!V204, 'CWM &amp; Location'!B:D, 2, FALSE), " / ", VLOOKUP('Master List'!W204, 'CWM &amp; Location'!B:D, 2, FALSE)))</f>
        <v>Meddygaeth Gyffredinol (Mewnol) / Meddygaeth Geriatreg</v>
      </c>
      <c r="S204" s="3" t="str">
        <f>IF('Programmes (ENG)'!S204="Supervisor to be confirmed", "Goruchwyliwr I'w Gadarnhau", 'Programmes (ENG)'!S204)</f>
        <v>Dr Charles D'Souza</v>
      </c>
      <c r="T204" s="5" t="str">
        <f>IF('Master List'!AA204="", "", VLOOKUP('Programmes (ENG)'!T204, 'CWM &amp; Location'!B:D, 2, FALSE))</f>
        <v/>
      </c>
      <c r="U204" s="5" t="str">
        <f>IF(T204="", "", VLOOKUP('Programmes (ENG)'!U204, 'CWM &amp; Location'!B:D, 2, FALSE))</f>
        <v/>
      </c>
      <c r="V204" s="5" t="str">
        <f>IF('Programmes (ENG)'!V204="", "", VLOOKUP('Programmes (ENG)'!V204, 'CWM &amp; Location'!B:D, 2, FALSE))</f>
        <v/>
      </c>
      <c r="W204" s="5" t="str">
        <f>IF('Programmes (ENG)'!W204="", "", IF('Programmes (ENG)'!W204="Supervisor to be confirmed", 'CWM &amp; Location'!$C$216, 'Programmes (ENG)'!W204))</f>
        <v/>
      </c>
      <c r="X204" s="5" t="str">
        <f>IF('Programmes (ENG)'!X204="Supervisor to be confirmed", "Goruchwyliwr I'w Gadarnhau", 'Programmes (ENG)'!X204)</f>
        <v>Dr Owain Chandler</v>
      </c>
      <c r="Y204" s="3" t="str">
        <f>VLOOKUP('Programmes (ENG)'!Y204, 'CWM &amp; Location'!B:D, 2, FALSE)</f>
        <v>Ysbyty Prifysgol y Faenor</v>
      </c>
      <c r="Z204" s="3" t="str">
        <f>VLOOKUP('Programmes (ENG)'!Z204, 'CWM &amp; Location'!B:D, 2, FALSE)</f>
        <v>Cwmbrân</v>
      </c>
      <c r="AA204" s="3" t="str">
        <f>IF('Master List'!AK204="", VLOOKUP('Master List'!AJ204, 'CWM &amp; Location'!B:D, 2, FALSE), CONCATENATE(VLOOKUP('Master List'!AJ204, 'CWM &amp; Location'!B:D, 2, FALSE), " / ", VLOOKUP('Master List'!AK204, 'CWM &amp; Location'!B:D, 2, FALSE)))</f>
        <v>Meddygaeth Frys</v>
      </c>
      <c r="AB204" s="3" t="str">
        <f>IF('Programmes (ENG)'!AB204="Supervisor to be confirmed", 'CWM &amp; Location'!$C$216, 'Programmes (ENG)'!AB204)</f>
        <v>Dr Owain Chandler</v>
      </c>
      <c r="AC204" s="3" t="str">
        <f>VLOOKUP('Programmes (ENG)'!AC204, 'CWM &amp; Location'!B:D, 2, FALSE)</f>
        <v>Ysbyty Ystrad Fawr</v>
      </c>
      <c r="AD204" s="5" t="str">
        <f>VLOOKUP('Programmes (ENG)'!AD204, 'CWM &amp; Location'!B:D, 2, FALSE)</f>
        <v>Ystrad Mynach</v>
      </c>
      <c r="AE204" s="3" t="str">
        <f>IF('Master List'!AQ204="", VLOOKUP('Master List'!AP204, 'CWM &amp; Location'!B:D, 2, FALSE), CONCATENATE(VLOOKUP('Master List'!AP204, 'CWM &amp; Location'!B:D, 2, FALSE), " / ", VLOOKUP('Master List'!AQ204, 'CWM &amp; Location'!B:D, 2, FALSE)))</f>
        <v>Meddygaeth Gyffredinol (Mewnol) / Orthogeriatreg</v>
      </c>
      <c r="AF204" s="3" t="str">
        <f>IF('Programmes (ENG)'!AF204="Supervisor to be confirmed", 'CWM &amp; Location'!$C$216, 'Programmes (ENG)'!AF204)</f>
        <v>Dr Inderpal Singh</v>
      </c>
      <c r="AG204" s="3" t="str">
        <f>VLOOKUP('Programmes (ENG)'!AG204, 'CWM &amp; Location'!B:D, 2, FALSE)</f>
        <v>Ysbyty Prifysgol y Faenor / Ysbyty Brenhinol Gwent</v>
      </c>
      <c r="AH204" s="3" t="str">
        <f>VLOOKUP('Programmes (ENG)'!AH204, 'CWM &amp; Location'!B:D, 2, FALSE)</f>
        <v>Cwmbrân / Casnewydd</v>
      </c>
      <c r="AI204" s="3" t="str">
        <f>IF('Master List'!AW204="", VLOOKUP('Master List'!AV204, 'CWM &amp; Location'!B:D, 2, FALSE), CONCATENATE(VLOOKUP('Master List'!AV204, 'CWM &amp; Location'!B:D, 2, FALSE), " / ", VLOOKUP('Master List'!AW204, 'CWM &amp; Location'!B:D, 2, FALSE)))</f>
        <v>Trawma Llawdriniaeth Orthopedig</v>
      </c>
      <c r="AJ204" s="3" t="str">
        <f>IF('Programmes (ENG)'!AJ204="Supervisor to be confirmed", 'CWM &amp; Location'!$C$216, 'Programmes (ENG)'!AJ204)</f>
        <v>Mr Yogesh Nathdwarawala</v>
      </c>
      <c r="AK204" s="5" t="str">
        <f>IF('Programmes (ENG)'!AK204="","",VLOOKUP('Programmes (ENG)'!AK204,'CWM &amp; Location'!B:D,2,FALSE))</f>
        <v/>
      </c>
      <c r="AL204" s="5" t="str">
        <f>IF('Programmes (ENG)'!AL204="", "", VLOOKUP('Programmes (ENG)'!AL204, 'CWM &amp; Location'!B:D, 2, FALSE))</f>
        <v/>
      </c>
      <c r="AM204" s="5" t="str">
        <f>IF('Programmes (ENG)'!AM204="","",VLOOKUP('Programmes (ENG)'!AM204,'CWM &amp; Location'!B:D,2,FALSE))</f>
        <v/>
      </c>
      <c r="AN204" s="5" t="str">
        <f>IF('Programmes (ENG)'!AN204="Supervisor to be confirmed", 'CWM &amp; Location'!$C$216, 'Programmes (ENG)'!AN204)</f>
        <v/>
      </c>
    </row>
    <row r="205" spans="1:40" ht="33.75" customHeight="1" x14ac:dyDescent="0.25">
      <c r="A205" s="3" t="str">
        <f>'Master List'!A205</f>
        <v>FP</v>
      </c>
      <c r="B205" s="3" t="str">
        <f>'Master List'!D205</f>
        <v>FP/7A6/068c</v>
      </c>
      <c r="C205" s="3" t="str">
        <f>'Master List'!E205</f>
        <v>WAL/FP/068c</v>
      </c>
      <c r="D205" s="4">
        <f>'Programmes (ENG)'!D205</f>
        <v>1</v>
      </c>
      <c r="E205" s="9" t="str">
        <f>CONCATENATE("S1: ",J205,", ",N205,", ",R205,IF(V205="","",", "),IF(V205="","",V205),IF(V205="",""," ("),IF(V205="","",'Master List'!B205),IF(V205="","",")")," | S2: ",AA205,", ",AE205,", ",AI205,IF(AM205="","",", "),IF(AM205="","",AM205),IF(AM205="",""," ("),IF(AM205="","",'Master List'!C205),IF(AM205="","",")"))</f>
        <v>S1: Meddygaeth Gyffredinol (Mewnol) / Meddygaeth Geriatreg, Llawdriniaeth Gyffredinol / Llawdriniaeth Fasgwlaidd, Meddygaeth Gyffredinol (Mewnol) / Endocrinoleg a Diabetes Mellitus | S2: Trawma Llawdriniaeth Orthopedig, Meddygaeth Frys, Meddygaeth Gyffredinol (Mewnol) / Orthogeriatreg</v>
      </c>
      <c r="F205" s="5" t="str">
        <f>VLOOKUP('Programmes (ENG)'!F205, 'CWM &amp; Location'!B:D, 2, FALSE)</f>
        <v>Bwrdd Iechyd Prifysgol Aneurin Bevan</v>
      </c>
      <c r="G205" s="5" t="str">
        <f>IF('Programmes (ENG)'!G205="Supervisor to be confirmed", "Goruchwyliwr I'w Gadarnhau", 'Programmes (ENG)'!G205)</f>
        <v>Dr Charles D'Souza</v>
      </c>
      <c r="H205" s="3" t="str">
        <f>VLOOKUP('Programmes (ENG)'!H205, 'CWM &amp; Location'!B:D, 2, FALSE)</f>
        <v>Ysbyty Neuadd Nevill</v>
      </c>
      <c r="I205" s="3" t="str">
        <f>VLOOKUP('Programmes (ENG)'!I205, 'CWM &amp; Location'!B:D, 2, FALSE)</f>
        <v>Y Fenni</v>
      </c>
      <c r="J205" s="3" t="str">
        <f>IF('Master List'!K205="", VLOOKUP('Master List'!J205, 'CWM &amp; Location'!B:D, 2, FALSE), CONCATENATE(VLOOKUP('Master List'!J205, 'CWM &amp; Location'!B:D, 2, FALSE), " / ", VLOOKUP('Master List'!K205, 'CWM &amp; Location'!B:D, 2, FALSE)))</f>
        <v>Meddygaeth Gyffredinol (Mewnol) / Meddygaeth Geriatreg</v>
      </c>
      <c r="K205" s="3" t="str">
        <f>IF('Programmes (ENG)'!K205="Supervisor to be confirmed", "Goruchwyliwr I'w Gadarnhau", 'Programmes (ENG)'!K205)</f>
        <v>Dr Charles D'Souza</v>
      </c>
      <c r="L205" s="3" t="str">
        <f>VLOOKUP('Programmes (ENG)'!L205, 'CWM &amp; Location'!B:D, 2, FALSE)</f>
        <v>Ysbyty Prifysgol y Faenor / Ysbyty Brenhinol Gwent</v>
      </c>
      <c r="M205" s="3" t="str">
        <f>VLOOKUP('Programmes (ENG)'!M205, 'CWM &amp; Location'!B:D, 2, FALSE)</f>
        <v>Cwmbrân / Casnewydd</v>
      </c>
      <c r="N205" s="3" t="str">
        <f>IF('Master List'!Q205="", VLOOKUP('Master List'!P205, 'CWM &amp; Location'!B:D, 2, FALSE), CONCATENATE(VLOOKUP('Master List'!P205, 'CWM &amp; Location'!B:D, 2, FALSE), " / ", VLOOKUP('Master List'!Q205, 'CWM &amp; Location'!B:D, 2, FALSE)))</f>
        <v>Llawdriniaeth Gyffredinol / Llawdriniaeth Fasgwlaidd</v>
      </c>
      <c r="O205" s="3" t="str">
        <f>IF('Programmes (ENG)'!O205="Supervisor to be confirmed", "Goruchwyliwr I'w Gadarnhau", 'Programmes (ENG)'!O205)</f>
        <v>Dr David McLain</v>
      </c>
      <c r="P205" s="3" t="str">
        <f>VLOOKUP('Programmes (ENG)'!P205, 'CWM &amp; Location'!B:D, 2, FALSE)</f>
        <v>Ysbyty Neuadd Nevill</v>
      </c>
      <c r="Q205" s="3" t="str">
        <f>VLOOKUP('Programmes (ENG)'!Q205, 'CWM &amp; Location'!B:D, 2, FALSE)</f>
        <v>Y Fenni</v>
      </c>
      <c r="R205" s="3" t="str">
        <f>IF('Master List'!W205="", VLOOKUP('Master List'!V205, 'CWM &amp; Location'!B:D, 2, FALSE), CONCATENATE(VLOOKUP('Master List'!V205, 'CWM &amp; Location'!B:D, 2, FALSE), " / ", VLOOKUP('Master List'!W205, 'CWM &amp; Location'!B:D, 2, FALSE)))</f>
        <v>Meddygaeth Gyffredinol (Mewnol) / Endocrinoleg a Diabetes Mellitus</v>
      </c>
      <c r="S205" s="3" t="str">
        <f>IF('Programmes (ENG)'!S205="Supervisor to be confirmed", "Goruchwyliwr I'w Gadarnhau", 'Programmes (ENG)'!S205)</f>
        <v xml:space="preserve">Dr Leo Pinto </v>
      </c>
      <c r="T205" s="5" t="str">
        <f>IF('Master List'!AA205="", "", VLOOKUP('Programmes (ENG)'!T205, 'CWM &amp; Location'!B:D, 2, FALSE))</f>
        <v/>
      </c>
      <c r="U205" s="5" t="str">
        <f>IF(T205="", "", VLOOKUP('Programmes (ENG)'!U205, 'CWM &amp; Location'!B:D, 2, FALSE))</f>
        <v/>
      </c>
      <c r="V205" s="5" t="str">
        <f>IF('Programmes (ENG)'!V205="", "", VLOOKUP('Programmes (ENG)'!V205, 'CWM &amp; Location'!B:D, 2, FALSE))</f>
        <v/>
      </c>
      <c r="W205" s="5" t="str">
        <f>IF('Programmes (ENG)'!W205="", "", IF('Programmes (ENG)'!W205="Supervisor to be confirmed", 'CWM &amp; Location'!$C$216, 'Programmes (ENG)'!W205))</f>
        <v/>
      </c>
      <c r="X205" s="5" t="str">
        <f>IF('Programmes (ENG)'!X205="Supervisor to be confirmed", "Goruchwyliwr I'w Gadarnhau", 'Programmes (ENG)'!X205)</f>
        <v>Mr Yogesh Nathdwarawala</v>
      </c>
      <c r="Y205" s="3" t="str">
        <f>VLOOKUP('Programmes (ENG)'!Y205, 'CWM &amp; Location'!B:D, 2, FALSE)</f>
        <v>Ysbyty Prifysgol y Faenor / Ysbyty Brenhinol Gwent</v>
      </c>
      <c r="Z205" s="3" t="str">
        <f>VLOOKUP('Programmes (ENG)'!Z205, 'CWM &amp; Location'!B:D, 2, FALSE)</f>
        <v>Cwmbrân / Casnewydd</v>
      </c>
      <c r="AA205" s="3" t="str">
        <f>IF('Master List'!AK205="", VLOOKUP('Master List'!AJ205, 'CWM &amp; Location'!B:D, 2, FALSE), CONCATENATE(VLOOKUP('Master List'!AJ205, 'CWM &amp; Location'!B:D, 2, FALSE), " / ", VLOOKUP('Master List'!AK205, 'CWM &amp; Location'!B:D, 2, FALSE)))</f>
        <v>Trawma Llawdriniaeth Orthopedig</v>
      </c>
      <c r="AB205" s="3" t="str">
        <f>IF('Programmes (ENG)'!AB205="Supervisor to be confirmed", 'CWM &amp; Location'!$C$216, 'Programmes (ENG)'!AB205)</f>
        <v>Mr Yogesh Nathdwarawala</v>
      </c>
      <c r="AC205" s="3" t="str">
        <f>VLOOKUP('Programmes (ENG)'!AC205, 'CWM &amp; Location'!B:D, 2, FALSE)</f>
        <v>Ysbyty Prifysgol y Faenor</v>
      </c>
      <c r="AD205" s="5" t="str">
        <f>VLOOKUP('Programmes (ENG)'!AD205, 'CWM &amp; Location'!B:D, 2, FALSE)</f>
        <v>Cwmbrân</v>
      </c>
      <c r="AE205" s="3" t="str">
        <f>IF('Master List'!AQ205="", VLOOKUP('Master List'!AP205, 'CWM &amp; Location'!B:D, 2, FALSE), CONCATENATE(VLOOKUP('Master List'!AP205, 'CWM &amp; Location'!B:D, 2, FALSE), " / ", VLOOKUP('Master List'!AQ205, 'CWM &amp; Location'!B:D, 2, FALSE)))</f>
        <v>Meddygaeth Frys</v>
      </c>
      <c r="AF205" s="3" t="str">
        <f>IF('Programmes (ENG)'!AF205="Supervisor to be confirmed", 'CWM &amp; Location'!$C$216, 'Programmes (ENG)'!AF205)</f>
        <v>Dr Owain Chandler</v>
      </c>
      <c r="AG205" s="3" t="str">
        <f>VLOOKUP('Programmes (ENG)'!AG205, 'CWM &amp; Location'!B:D, 2, FALSE)</f>
        <v>Ysbyty Ystrad Fawr</v>
      </c>
      <c r="AH205" s="3" t="str">
        <f>VLOOKUP('Programmes (ENG)'!AH205, 'CWM &amp; Location'!B:D, 2, FALSE)</f>
        <v>Ystrad Mynach</v>
      </c>
      <c r="AI205" s="3" t="str">
        <f>IF('Master List'!AW205="", VLOOKUP('Master List'!AV205, 'CWM &amp; Location'!B:D, 2, FALSE), CONCATENATE(VLOOKUP('Master List'!AV205, 'CWM &amp; Location'!B:D, 2, FALSE), " / ", VLOOKUP('Master List'!AW205, 'CWM &amp; Location'!B:D, 2, FALSE)))</f>
        <v>Meddygaeth Gyffredinol (Mewnol) / Orthogeriatreg</v>
      </c>
      <c r="AJ205" s="3" t="str">
        <f>IF('Programmes (ENG)'!AJ205="Supervisor to be confirmed", 'CWM &amp; Location'!$C$216, 'Programmes (ENG)'!AJ205)</f>
        <v>Dr Inderpal Singh</v>
      </c>
      <c r="AK205" s="5" t="str">
        <f>IF('Programmes (ENG)'!AK205="","",VLOOKUP('Programmes (ENG)'!AK205,'CWM &amp; Location'!B:D,2,FALSE))</f>
        <v/>
      </c>
      <c r="AL205" s="5" t="str">
        <f>IF('Programmes (ENG)'!AL205="", "", VLOOKUP('Programmes (ENG)'!AL205, 'CWM &amp; Location'!B:D, 2, FALSE))</f>
        <v/>
      </c>
      <c r="AM205" s="5" t="str">
        <f>IF('Programmes (ENG)'!AM205="","",VLOOKUP('Programmes (ENG)'!AM205,'CWM &amp; Location'!B:D,2,FALSE))</f>
        <v/>
      </c>
      <c r="AN205" s="5" t="str">
        <f>IF('Programmes (ENG)'!AN205="Supervisor to be confirmed", 'CWM &amp; Location'!$C$216, 'Programmes (ENG)'!AN205)</f>
        <v/>
      </c>
    </row>
    <row r="206" spans="1:40" ht="33.75" customHeight="1" x14ac:dyDescent="0.25">
      <c r="A206" s="3" t="str">
        <f>'Master List'!A206</f>
        <v>FP</v>
      </c>
      <c r="B206" s="3" t="str">
        <f>'Master List'!D206</f>
        <v>FP/7A6/069a</v>
      </c>
      <c r="C206" s="3" t="str">
        <f>'Master List'!E206</f>
        <v>WAL/FP/069a</v>
      </c>
      <c r="D206" s="4">
        <f>'Programmes (ENG)'!D206</f>
        <v>1</v>
      </c>
      <c r="E206" s="9" t="str">
        <f>CONCATENATE("S1: ",J206,", ",N206,", ",R206,IF(V206="","",", "),IF(V206="","",V206),IF(V206="",""," ("),IF(V206="","",'Master List'!B206),IF(V206="","",")")," | S2: ",AA206,", ",AE206,", ",AI206,IF(AM206="","",", "),IF(AM206="","",AM206),IF(AM206="",""," ("),IF(AM206="","",'Master List'!C206),IF(AM206="","",")"))</f>
        <v>S1: Llawdriniaeth Gyffredinol / Llawdriniaeth Gastroberfeddol Usaf, Meddygaeth Gyffredinol (Mewnol) / Meddygaeth Adsefydlu, Anestheteg / Meddygaeth Gofal Dwys | S2: Clust, Trwyn a Gwddf, Wroleg, Meddygaeth Frys</v>
      </c>
      <c r="F206" s="5" t="str">
        <f>VLOOKUP('Programmes (ENG)'!F206, 'CWM &amp; Location'!B:D, 2, FALSE)</f>
        <v>Bwrdd Iechyd Prifysgol Aneurin Bevan</v>
      </c>
      <c r="G206" s="5" t="str">
        <f>IF('Programmes (ENG)'!G206="Supervisor to be confirmed", "Goruchwyliwr I'w Gadarnhau", 'Programmes (ENG)'!G206)</f>
        <v>Mr Paul Edwards</v>
      </c>
      <c r="H206" s="3" t="str">
        <f>VLOOKUP('Programmes (ENG)'!H206, 'CWM &amp; Location'!B:D, 2, FALSE)</f>
        <v>Ysbyty Prifysgol y Faenor / Ysbyty Brenhinol Gwent</v>
      </c>
      <c r="I206" s="3" t="str">
        <f>VLOOKUP('Programmes (ENG)'!I206, 'CWM &amp; Location'!B:D, 2, FALSE)</f>
        <v>Cwmbrân / Casnewydd</v>
      </c>
      <c r="J206" s="3" t="str">
        <f>IF('Master List'!K206="", VLOOKUP('Master List'!J206, 'CWM &amp; Location'!B:D, 2, FALSE), CONCATENATE(VLOOKUP('Master List'!J206, 'CWM &amp; Location'!B:D, 2, FALSE), " / ", VLOOKUP('Master List'!K206, 'CWM &amp; Location'!B:D, 2, FALSE)))</f>
        <v>Llawdriniaeth Gyffredinol / Llawdriniaeth Gastroberfeddol Usaf</v>
      </c>
      <c r="K206" s="3" t="str">
        <f>IF('Programmes (ENG)'!K206="Supervisor to be confirmed", "Goruchwyliwr I'w Gadarnhau", 'Programmes (ENG)'!K206)</f>
        <v>Mr Paul Edwards</v>
      </c>
      <c r="L206" s="3" t="str">
        <f>VLOOKUP('Programmes (ENG)'!L206, 'CWM &amp; Location'!B:D, 2, FALSE)</f>
        <v>Ysbyty Brenhinol Gwent</v>
      </c>
      <c r="M206" s="3" t="str">
        <f>VLOOKUP('Programmes (ENG)'!M206, 'CWM &amp; Location'!B:D, 2, FALSE)</f>
        <v>Casnewydd</v>
      </c>
      <c r="N206" s="3" t="str">
        <f>IF('Master List'!Q206="", VLOOKUP('Master List'!P206, 'CWM &amp; Location'!B:D, 2, FALSE), CONCATENATE(VLOOKUP('Master List'!P206, 'CWM &amp; Location'!B:D, 2, FALSE), " / ", VLOOKUP('Master List'!Q206, 'CWM &amp; Location'!B:D, 2, FALSE)))</f>
        <v>Meddygaeth Gyffredinol (Mewnol) / Meddygaeth Adsefydlu</v>
      </c>
      <c r="O206" s="3" t="str">
        <f>IF('Programmes (ENG)'!O206="Supervisor to be confirmed", "Goruchwyliwr I'w Gadarnhau", 'Programmes (ENG)'!O206)</f>
        <v>Dr Syed Asif Alam</v>
      </c>
      <c r="P206" s="3" t="str">
        <f>VLOOKUP('Programmes (ENG)'!P206, 'CWM &amp; Location'!B:D, 2, FALSE)</f>
        <v>Ysbyty Prifysgol y Faenor</v>
      </c>
      <c r="Q206" s="3" t="str">
        <f>VLOOKUP('Programmes (ENG)'!Q206, 'CWM &amp; Location'!B:D, 2, FALSE)</f>
        <v>Cwmbrân</v>
      </c>
      <c r="R206" s="3" t="str">
        <f>IF('Master List'!W206="", VLOOKUP('Master List'!V206, 'CWM &amp; Location'!B:D, 2, FALSE), CONCATENATE(VLOOKUP('Master List'!V206, 'CWM &amp; Location'!B:D, 2, FALSE), " / ", VLOOKUP('Master List'!W206, 'CWM &amp; Location'!B:D, 2, FALSE)))</f>
        <v>Anestheteg / Meddygaeth Gofal Dwys</v>
      </c>
      <c r="S206" s="3" t="str">
        <f>IF('Programmes (ENG)'!S206="Supervisor to be confirmed", "Goruchwyliwr I'w Gadarnhau", 'Programmes (ENG)'!S206)</f>
        <v>Dr Lloyd Harding</v>
      </c>
      <c r="T206" s="5" t="str">
        <f>IF('Master List'!AA206="", "", VLOOKUP('Programmes (ENG)'!T206, 'CWM &amp; Location'!B:D, 2, FALSE))</f>
        <v/>
      </c>
      <c r="U206" s="5" t="str">
        <f>IF(T206="", "", VLOOKUP('Programmes (ENG)'!U206, 'CWM &amp; Location'!B:D, 2, FALSE))</f>
        <v/>
      </c>
      <c r="V206" s="5" t="str">
        <f>IF('Programmes (ENG)'!V206="", "", VLOOKUP('Programmes (ENG)'!V206, 'CWM &amp; Location'!B:D, 2, FALSE))</f>
        <v/>
      </c>
      <c r="W206" s="5" t="str">
        <f>IF('Programmes (ENG)'!W206="", "", IF('Programmes (ENG)'!W206="Supervisor to be confirmed", 'CWM &amp; Location'!$C$216, 'Programmes (ENG)'!W206))</f>
        <v/>
      </c>
      <c r="X206" s="5" t="str">
        <f>IF('Programmes (ENG)'!X206="Supervisor to be confirmed", "Goruchwyliwr I'w Gadarnhau", 'Programmes (ENG)'!X206)</f>
        <v>Miss Julia Addams-Williams</v>
      </c>
      <c r="Y206" s="3" t="str">
        <f>VLOOKUP('Programmes (ENG)'!Y206, 'CWM &amp; Location'!B:D, 2, FALSE)</f>
        <v>Ysbyty Brenhinol Gwent</v>
      </c>
      <c r="Z206" s="3" t="str">
        <f>VLOOKUP('Programmes (ENG)'!Z206, 'CWM &amp; Location'!B:D, 2, FALSE)</f>
        <v>Casnewydd</v>
      </c>
      <c r="AA206" s="3" t="str">
        <f>IF('Master List'!AK206="", VLOOKUP('Master List'!AJ206, 'CWM &amp; Location'!B:D, 2, FALSE), CONCATENATE(VLOOKUP('Master List'!AJ206, 'CWM &amp; Location'!B:D, 2, FALSE), " / ", VLOOKUP('Master List'!AK206, 'CWM &amp; Location'!B:D, 2, FALSE)))</f>
        <v>Clust, Trwyn a Gwddf</v>
      </c>
      <c r="AB206" s="3" t="str">
        <f>IF('Programmes (ENG)'!AB206="Supervisor to be confirmed", 'CWM &amp; Location'!$C$216, 'Programmes (ENG)'!AB206)</f>
        <v>Miss Julia Addams-Williams</v>
      </c>
      <c r="AC206" s="3" t="str">
        <f>VLOOKUP('Programmes (ENG)'!AC206, 'CWM &amp; Location'!B:D, 2, FALSE)</f>
        <v>Ysbyty Brenhinol Gwent</v>
      </c>
      <c r="AD206" s="5" t="str">
        <f>VLOOKUP('Programmes (ENG)'!AD206, 'CWM &amp; Location'!B:D, 2, FALSE)</f>
        <v>Casnewydd</v>
      </c>
      <c r="AE206" s="3" t="str">
        <f>IF('Master List'!AQ206="", VLOOKUP('Master List'!AP206, 'CWM &amp; Location'!B:D, 2, FALSE), CONCATENATE(VLOOKUP('Master List'!AP206, 'CWM &amp; Location'!B:D, 2, FALSE), " / ", VLOOKUP('Master List'!AQ206, 'CWM &amp; Location'!B:D, 2, FALSE)))</f>
        <v>Wroleg</v>
      </c>
      <c r="AF206" s="3" t="str">
        <f>IF('Programmes (ENG)'!AF206="Supervisor to be confirmed", 'CWM &amp; Location'!$C$216, 'Programmes (ENG)'!AF206)</f>
        <v>Mr Jim Wilson</v>
      </c>
      <c r="AG206" s="3" t="str">
        <f>VLOOKUP('Programmes (ENG)'!AG206, 'CWM &amp; Location'!B:D, 2, FALSE)</f>
        <v>Ysbyty Prifysgol y Faenor</v>
      </c>
      <c r="AH206" s="3" t="str">
        <f>VLOOKUP('Programmes (ENG)'!AH206, 'CWM &amp; Location'!B:D, 2, FALSE)</f>
        <v>Cwmbrân</v>
      </c>
      <c r="AI206" s="3" t="str">
        <f>IF('Master List'!AW206="", VLOOKUP('Master List'!AV206, 'CWM &amp; Location'!B:D, 2, FALSE), CONCATENATE(VLOOKUP('Master List'!AV206, 'CWM &amp; Location'!B:D, 2, FALSE), " / ", VLOOKUP('Master List'!AW206, 'CWM &amp; Location'!B:D, 2, FALSE)))</f>
        <v>Meddygaeth Frys</v>
      </c>
      <c r="AJ206" s="3" t="str">
        <f>IF('Programmes (ENG)'!AJ206="Supervisor to be confirmed", 'CWM &amp; Location'!$C$216, 'Programmes (ENG)'!AJ206)</f>
        <v>Dr Michael Jose</v>
      </c>
      <c r="AK206" s="5" t="str">
        <f>IF('Programmes (ENG)'!AK206="","",VLOOKUP('Programmes (ENG)'!AK206,'CWM &amp; Location'!B:D,2,FALSE))</f>
        <v/>
      </c>
      <c r="AL206" s="5" t="str">
        <f>IF('Programmes (ENG)'!AL206="", "", VLOOKUP('Programmes (ENG)'!AL206, 'CWM &amp; Location'!B:D, 2, FALSE))</f>
        <v/>
      </c>
      <c r="AM206" s="5" t="str">
        <f>IF('Programmes (ENG)'!AM206="","",VLOOKUP('Programmes (ENG)'!AM206,'CWM &amp; Location'!B:D,2,FALSE))</f>
        <v/>
      </c>
      <c r="AN206" s="5" t="str">
        <f>IF('Programmes (ENG)'!AN206="Supervisor to be confirmed", 'CWM &amp; Location'!$C$216, 'Programmes (ENG)'!AN206)</f>
        <v/>
      </c>
    </row>
    <row r="207" spans="1:40" ht="33.75" customHeight="1" x14ac:dyDescent="0.25">
      <c r="A207" s="3" t="str">
        <f>'Master List'!A207</f>
        <v>FP</v>
      </c>
      <c r="B207" s="3" t="str">
        <f>'Master List'!D207</f>
        <v>FP/7A6/069b</v>
      </c>
      <c r="C207" s="3" t="str">
        <f>'Master List'!E207</f>
        <v>WAL/FP/069b</v>
      </c>
      <c r="D207" s="4">
        <f>'Programmes (ENG)'!D207</f>
        <v>1</v>
      </c>
      <c r="E207" s="9" t="str">
        <f>CONCATENATE("S1: ",J207,", ",N207,", ",R207,IF(V207="","",", "),IF(V207="","",V207),IF(V207="",""," ("),IF(V207="","",'Master List'!B207),IF(V207="","",")")," | S2: ",AA207,", ",AE207,", ",AI207,IF(AM207="","",", "),IF(AM207="","",AM207),IF(AM207="",""," ("),IF(AM207="","",'Master List'!C207),IF(AM207="","",")"))</f>
        <v>S1: Anestheteg / Meddygaeth Gofal Dwys, Llawdriniaeth Gyffredinol / Llawdriniaeth Gastroberfeddol Usaf, Meddygaeth Gyffredinol (Mewnol) / Meddygaeth Adsefydlu | S2: Meddygaeth Frys, Clust, Trwyn a Gwddf, Wroleg</v>
      </c>
      <c r="F207" s="5" t="str">
        <f>VLOOKUP('Programmes (ENG)'!F207, 'CWM &amp; Location'!B:D, 2, FALSE)</f>
        <v>Bwrdd Iechyd Prifysgol Aneurin Bevan</v>
      </c>
      <c r="G207" s="5" t="str">
        <f>IF('Programmes (ENG)'!G207="Supervisor to be confirmed", "Goruchwyliwr I'w Gadarnhau", 'Programmes (ENG)'!G207)</f>
        <v>Dr Lloyd Harding</v>
      </c>
      <c r="H207" s="3" t="str">
        <f>VLOOKUP('Programmes (ENG)'!H207, 'CWM &amp; Location'!B:D, 2, FALSE)</f>
        <v>Ysbyty Prifysgol y Faenor</v>
      </c>
      <c r="I207" s="3" t="str">
        <f>VLOOKUP('Programmes (ENG)'!I207, 'CWM &amp; Location'!B:D, 2, FALSE)</f>
        <v>Cwmbrân</v>
      </c>
      <c r="J207" s="3" t="str">
        <f>IF('Master List'!K207="", VLOOKUP('Master List'!J207, 'CWM &amp; Location'!B:D, 2, FALSE), CONCATENATE(VLOOKUP('Master List'!J207, 'CWM &amp; Location'!B:D, 2, FALSE), " / ", VLOOKUP('Master List'!K207, 'CWM &amp; Location'!B:D, 2, FALSE)))</f>
        <v>Anestheteg / Meddygaeth Gofal Dwys</v>
      </c>
      <c r="K207" s="3" t="str">
        <f>IF('Programmes (ENG)'!K207="Supervisor to be confirmed", "Goruchwyliwr I'w Gadarnhau", 'Programmes (ENG)'!K207)</f>
        <v>Dr Lloyd Harding</v>
      </c>
      <c r="L207" s="3" t="str">
        <f>VLOOKUP('Programmes (ENG)'!L207, 'CWM &amp; Location'!B:D, 2, FALSE)</f>
        <v>Ysbyty Prifysgol y Faenor / Ysbyty Brenhinol Gwent</v>
      </c>
      <c r="M207" s="3" t="str">
        <f>VLOOKUP('Programmes (ENG)'!M207, 'CWM &amp; Location'!B:D, 2, FALSE)</f>
        <v>Cwmbrân / Casnewydd</v>
      </c>
      <c r="N207" s="3" t="str">
        <f>IF('Master List'!Q207="", VLOOKUP('Master List'!P207, 'CWM &amp; Location'!B:D, 2, FALSE), CONCATENATE(VLOOKUP('Master List'!P207, 'CWM &amp; Location'!B:D, 2, FALSE), " / ", VLOOKUP('Master List'!Q207, 'CWM &amp; Location'!B:D, 2, FALSE)))</f>
        <v>Llawdriniaeth Gyffredinol / Llawdriniaeth Gastroberfeddol Usaf</v>
      </c>
      <c r="O207" s="3" t="str">
        <f>IF('Programmes (ENG)'!O207="Supervisor to be confirmed", "Goruchwyliwr I'w Gadarnhau", 'Programmes (ENG)'!O207)</f>
        <v>Mr Paul Edwards</v>
      </c>
      <c r="P207" s="3" t="str">
        <f>VLOOKUP('Programmes (ENG)'!P207, 'CWM &amp; Location'!B:D, 2, FALSE)</f>
        <v>Ysbyty Brenhinol Gwent</v>
      </c>
      <c r="Q207" s="3" t="str">
        <f>VLOOKUP('Programmes (ENG)'!Q207, 'CWM &amp; Location'!B:D, 2, FALSE)</f>
        <v>Casnewydd</v>
      </c>
      <c r="R207" s="3" t="str">
        <f>IF('Master List'!W207="", VLOOKUP('Master List'!V207, 'CWM &amp; Location'!B:D, 2, FALSE), CONCATENATE(VLOOKUP('Master List'!V207, 'CWM &amp; Location'!B:D, 2, FALSE), " / ", VLOOKUP('Master List'!W207, 'CWM &amp; Location'!B:D, 2, FALSE)))</f>
        <v>Meddygaeth Gyffredinol (Mewnol) / Meddygaeth Adsefydlu</v>
      </c>
      <c r="S207" s="3" t="str">
        <f>IF('Programmes (ENG)'!S207="Supervisor to be confirmed", "Goruchwyliwr I'w Gadarnhau", 'Programmes (ENG)'!S207)</f>
        <v>Dr Syed Asif Alam</v>
      </c>
      <c r="T207" s="5" t="str">
        <f>IF('Master List'!AA207="", "", VLOOKUP('Programmes (ENG)'!T207, 'CWM &amp; Location'!B:D, 2, FALSE))</f>
        <v/>
      </c>
      <c r="U207" s="5" t="str">
        <f>IF(T207="", "", VLOOKUP('Programmes (ENG)'!U207, 'CWM &amp; Location'!B:D, 2, FALSE))</f>
        <v/>
      </c>
      <c r="V207" s="5" t="str">
        <f>IF('Programmes (ENG)'!V207="", "", VLOOKUP('Programmes (ENG)'!V207, 'CWM &amp; Location'!B:D, 2, FALSE))</f>
        <v/>
      </c>
      <c r="W207" s="5" t="str">
        <f>IF('Programmes (ENG)'!W207="", "", IF('Programmes (ENG)'!W207="Supervisor to be confirmed", 'CWM &amp; Location'!$C$216, 'Programmes (ENG)'!W207))</f>
        <v/>
      </c>
      <c r="X207" s="5" t="str">
        <f>IF('Programmes (ENG)'!X207="Supervisor to be confirmed", "Goruchwyliwr I'w Gadarnhau", 'Programmes (ENG)'!X207)</f>
        <v>Dr Michael Jose</v>
      </c>
      <c r="Y207" s="3" t="str">
        <f>VLOOKUP('Programmes (ENG)'!Y207, 'CWM &amp; Location'!B:D, 2, FALSE)</f>
        <v>Ysbyty Prifysgol y Faenor</v>
      </c>
      <c r="Z207" s="3" t="str">
        <f>VLOOKUP('Programmes (ENG)'!Z207, 'CWM &amp; Location'!B:D, 2, FALSE)</f>
        <v>Cwmbrân</v>
      </c>
      <c r="AA207" s="3" t="str">
        <f>IF('Master List'!AK207="", VLOOKUP('Master List'!AJ207, 'CWM &amp; Location'!B:D, 2, FALSE), CONCATENATE(VLOOKUP('Master List'!AJ207, 'CWM &amp; Location'!B:D, 2, FALSE), " / ", VLOOKUP('Master List'!AK207, 'CWM &amp; Location'!B:D, 2, FALSE)))</f>
        <v>Meddygaeth Frys</v>
      </c>
      <c r="AB207" s="3" t="str">
        <f>IF('Programmes (ENG)'!AB207="Supervisor to be confirmed", 'CWM &amp; Location'!$C$216, 'Programmes (ENG)'!AB207)</f>
        <v>Dr Michael Jose</v>
      </c>
      <c r="AC207" s="3" t="str">
        <f>VLOOKUP('Programmes (ENG)'!AC207, 'CWM &amp; Location'!B:D, 2, FALSE)</f>
        <v>Ysbyty Brenhinol Gwent</v>
      </c>
      <c r="AD207" s="5" t="str">
        <f>VLOOKUP('Programmes (ENG)'!AD207, 'CWM &amp; Location'!B:D, 2, FALSE)</f>
        <v>Casnewydd</v>
      </c>
      <c r="AE207" s="3" t="str">
        <f>IF('Master List'!AQ207="", VLOOKUP('Master List'!AP207, 'CWM &amp; Location'!B:D, 2, FALSE), CONCATENATE(VLOOKUP('Master List'!AP207, 'CWM &amp; Location'!B:D, 2, FALSE), " / ", VLOOKUP('Master List'!AQ207, 'CWM &amp; Location'!B:D, 2, FALSE)))</f>
        <v>Clust, Trwyn a Gwddf</v>
      </c>
      <c r="AF207" s="3" t="str">
        <f>IF('Programmes (ENG)'!AF207="Supervisor to be confirmed", 'CWM &amp; Location'!$C$216, 'Programmes (ENG)'!AF207)</f>
        <v>Miss Julia Addams-Williams</v>
      </c>
      <c r="AG207" s="3" t="str">
        <f>VLOOKUP('Programmes (ENG)'!AG207, 'CWM &amp; Location'!B:D, 2, FALSE)</f>
        <v>Ysbyty Brenhinol Gwent</v>
      </c>
      <c r="AH207" s="3" t="str">
        <f>VLOOKUP('Programmes (ENG)'!AH207, 'CWM &amp; Location'!B:D, 2, FALSE)</f>
        <v>Casnewydd</v>
      </c>
      <c r="AI207" s="3" t="str">
        <f>IF('Master List'!AW207="", VLOOKUP('Master List'!AV207, 'CWM &amp; Location'!B:D, 2, FALSE), CONCATENATE(VLOOKUP('Master List'!AV207, 'CWM &amp; Location'!B:D, 2, FALSE), " / ", VLOOKUP('Master List'!AW207, 'CWM &amp; Location'!B:D, 2, FALSE)))</f>
        <v>Wroleg</v>
      </c>
      <c r="AJ207" s="3" t="str">
        <f>IF('Programmes (ENG)'!AJ207="Supervisor to be confirmed", 'CWM &amp; Location'!$C$216, 'Programmes (ENG)'!AJ207)</f>
        <v>Mr Jim Wilson</v>
      </c>
      <c r="AK207" s="5" t="str">
        <f>IF('Programmes (ENG)'!AK207="","",VLOOKUP('Programmes (ENG)'!AK207,'CWM &amp; Location'!B:D,2,FALSE))</f>
        <v/>
      </c>
      <c r="AL207" s="5" t="str">
        <f>IF('Programmes (ENG)'!AL207="", "", VLOOKUP('Programmes (ENG)'!AL207, 'CWM &amp; Location'!B:D, 2, FALSE))</f>
        <v/>
      </c>
      <c r="AM207" s="5" t="str">
        <f>IF('Programmes (ENG)'!AM207="","",VLOOKUP('Programmes (ENG)'!AM207,'CWM &amp; Location'!B:D,2,FALSE))</f>
        <v/>
      </c>
      <c r="AN207" s="5" t="str">
        <f>IF('Programmes (ENG)'!AN207="Supervisor to be confirmed", 'CWM &amp; Location'!$C$216, 'Programmes (ENG)'!AN207)</f>
        <v/>
      </c>
    </row>
    <row r="208" spans="1:40" ht="33.75" customHeight="1" x14ac:dyDescent="0.25">
      <c r="A208" s="3" t="str">
        <f>'Master List'!A208</f>
        <v>FP</v>
      </c>
      <c r="B208" s="3" t="str">
        <f>'Master List'!D208</f>
        <v>FP/7A6/069c</v>
      </c>
      <c r="C208" s="3" t="str">
        <f>'Master List'!E208</f>
        <v>WAL/FP/069c</v>
      </c>
      <c r="D208" s="4">
        <f>'Programmes (ENG)'!D208</f>
        <v>1</v>
      </c>
      <c r="E208" s="9" t="str">
        <f>CONCATENATE("S1: ",J208,", ",N208,", ",R208,IF(V208="","",", "),IF(V208="","",V208),IF(V208="",""," ("),IF(V208="","",'Master List'!B208),IF(V208="","",")")," | S2: ",AA208,", ",AE208,", ",AI208,IF(AM208="","",", "),IF(AM208="","",AM208),IF(AM208="",""," ("),IF(AM208="","",'Master List'!C208),IF(AM208="","",")"))</f>
        <v>S1: Meddygaeth Gyffredinol (Mewnol) / Meddygaeth Adsefydlu, Anestheteg / Meddygaeth Gofal Dwys, Llawdriniaeth Gyffredinol / Llawdriniaeth Gastroberfeddol Usaf | S2: Wroleg, Meddygaeth Frys, Clust, Trwyn a Gwddf</v>
      </c>
      <c r="F208" s="5" t="str">
        <f>VLOOKUP('Programmes (ENG)'!F208, 'CWM &amp; Location'!B:D, 2, FALSE)</f>
        <v>Bwrdd Iechyd Prifysgol Aneurin Bevan</v>
      </c>
      <c r="G208" s="5" t="str">
        <f>IF('Programmes (ENG)'!G208="Supervisor to be confirmed", "Goruchwyliwr I'w Gadarnhau", 'Programmes (ENG)'!G208)</f>
        <v>Dr Syed Asif Alam</v>
      </c>
      <c r="H208" s="3" t="str">
        <f>VLOOKUP('Programmes (ENG)'!H208, 'CWM &amp; Location'!B:D, 2, FALSE)</f>
        <v>Ysbyty Brenhinol Gwent</v>
      </c>
      <c r="I208" s="3" t="str">
        <f>VLOOKUP('Programmes (ENG)'!I208, 'CWM &amp; Location'!B:D, 2, FALSE)</f>
        <v>Casnewydd</v>
      </c>
      <c r="J208" s="3" t="str">
        <f>IF('Master List'!K208="", VLOOKUP('Master List'!J208, 'CWM &amp; Location'!B:D, 2, FALSE), CONCATENATE(VLOOKUP('Master List'!J208, 'CWM &amp; Location'!B:D, 2, FALSE), " / ", VLOOKUP('Master List'!K208, 'CWM &amp; Location'!B:D, 2, FALSE)))</f>
        <v>Meddygaeth Gyffredinol (Mewnol) / Meddygaeth Adsefydlu</v>
      </c>
      <c r="K208" s="3" t="str">
        <f>IF('Programmes (ENG)'!K208="Supervisor to be confirmed", "Goruchwyliwr I'w Gadarnhau", 'Programmes (ENG)'!K208)</f>
        <v>Dr Syed Asif Alam</v>
      </c>
      <c r="L208" s="3" t="str">
        <f>VLOOKUP('Programmes (ENG)'!L208, 'CWM &amp; Location'!B:D, 2, FALSE)</f>
        <v>Ysbyty Prifysgol y Faenor</v>
      </c>
      <c r="M208" s="3" t="str">
        <f>VLOOKUP('Programmes (ENG)'!M208, 'CWM &amp; Location'!B:D, 2, FALSE)</f>
        <v>Cwmbrân</v>
      </c>
      <c r="N208" s="3" t="str">
        <f>IF('Master List'!Q208="", VLOOKUP('Master List'!P208, 'CWM &amp; Location'!B:D, 2, FALSE), CONCATENATE(VLOOKUP('Master List'!P208, 'CWM &amp; Location'!B:D, 2, FALSE), " / ", VLOOKUP('Master List'!Q208, 'CWM &amp; Location'!B:D, 2, FALSE)))</f>
        <v>Anestheteg / Meddygaeth Gofal Dwys</v>
      </c>
      <c r="O208" s="3" t="str">
        <f>IF('Programmes (ENG)'!O208="Supervisor to be confirmed", "Goruchwyliwr I'w Gadarnhau", 'Programmes (ENG)'!O208)</f>
        <v>Dr Lloyd Harding</v>
      </c>
      <c r="P208" s="3" t="str">
        <f>VLOOKUP('Programmes (ENG)'!P208, 'CWM &amp; Location'!B:D, 2, FALSE)</f>
        <v>Ysbyty Prifysgol y Faenor / Ysbyty Brenhinol Gwent</v>
      </c>
      <c r="Q208" s="3" t="str">
        <f>VLOOKUP('Programmes (ENG)'!Q208, 'CWM &amp; Location'!B:D, 2, FALSE)</f>
        <v>Cwmbrân / Casnewydd</v>
      </c>
      <c r="R208" s="3" t="str">
        <f>IF('Master List'!W208="", VLOOKUP('Master List'!V208, 'CWM &amp; Location'!B:D, 2, FALSE), CONCATENATE(VLOOKUP('Master List'!V208, 'CWM &amp; Location'!B:D, 2, FALSE), " / ", VLOOKUP('Master List'!W208, 'CWM &amp; Location'!B:D, 2, FALSE)))</f>
        <v>Llawdriniaeth Gyffredinol / Llawdriniaeth Gastroberfeddol Usaf</v>
      </c>
      <c r="S208" s="3" t="str">
        <f>IF('Programmes (ENG)'!S208="Supervisor to be confirmed", "Goruchwyliwr I'w Gadarnhau", 'Programmes (ENG)'!S208)</f>
        <v>Mr Paul Edwards</v>
      </c>
      <c r="T208" s="5" t="str">
        <f>IF('Master List'!AA208="", "", VLOOKUP('Programmes (ENG)'!T208, 'CWM &amp; Location'!B:D, 2, FALSE))</f>
        <v/>
      </c>
      <c r="U208" s="5" t="str">
        <f>IF(T208="", "", VLOOKUP('Programmes (ENG)'!U208, 'CWM &amp; Location'!B:D, 2, FALSE))</f>
        <v/>
      </c>
      <c r="V208" s="5" t="str">
        <f>IF('Programmes (ENG)'!V208="", "", VLOOKUP('Programmes (ENG)'!V208, 'CWM &amp; Location'!B:D, 2, FALSE))</f>
        <v/>
      </c>
      <c r="W208" s="5" t="str">
        <f>IF('Programmes (ENG)'!W208="", "", IF('Programmes (ENG)'!W208="Supervisor to be confirmed", 'CWM &amp; Location'!$C$216, 'Programmes (ENG)'!W208))</f>
        <v/>
      </c>
      <c r="X208" s="5" t="str">
        <f>IF('Programmes (ENG)'!X208="Supervisor to be confirmed", "Goruchwyliwr I'w Gadarnhau", 'Programmes (ENG)'!X208)</f>
        <v>Mr Jim Wilson</v>
      </c>
      <c r="Y208" s="3" t="str">
        <f>VLOOKUP('Programmes (ENG)'!Y208, 'CWM &amp; Location'!B:D, 2, FALSE)</f>
        <v>Ysbyty Brenhinol Gwent</v>
      </c>
      <c r="Z208" s="3" t="str">
        <f>VLOOKUP('Programmes (ENG)'!Z208, 'CWM &amp; Location'!B:D, 2, FALSE)</f>
        <v>Casnewydd</v>
      </c>
      <c r="AA208" s="3" t="str">
        <f>IF('Master List'!AK208="", VLOOKUP('Master List'!AJ208, 'CWM &amp; Location'!B:D, 2, FALSE), CONCATENATE(VLOOKUP('Master List'!AJ208, 'CWM &amp; Location'!B:D, 2, FALSE), " / ", VLOOKUP('Master List'!AK208, 'CWM &amp; Location'!B:D, 2, FALSE)))</f>
        <v>Wroleg</v>
      </c>
      <c r="AB208" s="3" t="str">
        <f>IF('Programmes (ENG)'!AB208="Supervisor to be confirmed", 'CWM &amp; Location'!$C$216, 'Programmes (ENG)'!AB208)</f>
        <v>Mr Jim Wilson</v>
      </c>
      <c r="AC208" s="3" t="str">
        <f>VLOOKUP('Programmes (ENG)'!AC208, 'CWM &amp; Location'!B:D, 2, FALSE)</f>
        <v>Ysbyty Prifysgol y Faenor</v>
      </c>
      <c r="AD208" s="5" t="str">
        <f>VLOOKUP('Programmes (ENG)'!AD208, 'CWM &amp; Location'!B:D, 2, FALSE)</f>
        <v>Cwmbrân</v>
      </c>
      <c r="AE208" s="3" t="str">
        <f>IF('Master List'!AQ208="", VLOOKUP('Master List'!AP208, 'CWM &amp; Location'!B:D, 2, FALSE), CONCATENATE(VLOOKUP('Master List'!AP208, 'CWM &amp; Location'!B:D, 2, FALSE), " / ", VLOOKUP('Master List'!AQ208, 'CWM &amp; Location'!B:D, 2, FALSE)))</f>
        <v>Meddygaeth Frys</v>
      </c>
      <c r="AF208" s="3" t="str">
        <f>IF('Programmes (ENG)'!AF208="Supervisor to be confirmed", 'CWM &amp; Location'!$C$216, 'Programmes (ENG)'!AF208)</f>
        <v>Dr Michael Jose</v>
      </c>
      <c r="AG208" s="3" t="str">
        <f>VLOOKUP('Programmes (ENG)'!AG208, 'CWM &amp; Location'!B:D, 2, FALSE)</f>
        <v>Ysbyty Brenhinol Gwent</v>
      </c>
      <c r="AH208" s="3" t="str">
        <f>VLOOKUP('Programmes (ENG)'!AH208, 'CWM &amp; Location'!B:D, 2, FALSE)</f>
        <v>Casnewydd</v>
      </c>
      <c r="AI208" s="3" t="str">
        <f>IF('Master List'!AW208="", VLOOKUP('Master List'!AV208, 'CWM &amp; Location'!B:D, 2, FALSE), CONCATENATE(VLOOKUP('Master List'!AV208, 'CWM &amp; Location'!B:D, 2, FALSE), " / ", VLOOKUP('Master List'!AW208, 'CWM &amp; Location'!B:D, 2, FALSE)))</f>
        <v>Clust, Trwyn a Gwddf</v>
      </c>
      <c r="AJ208" s="3" t="str">
        <f>IF('Programmes (ENG)'!AJ208="Supervisor to be confirmed", 'CWM &amp; Location'!$C$216, 'Programmes (ENG)'!AJ208)</f>
        <v>Miss Julia Addams-Williams</v>
      </c>
      <c r="AK208" s="5" t="str">
        <f>IF('Programmes (ENG)'!AK208="","",VLOOKUP('Programmes (ENG)'!AK208,'CWM &amp; Location'!B:D,2,FALSE))</f>
        <v/>
      </c>
      <c r="AL208" s="5" t="str">
        <f>IF('Programmes (ENG)'!AL208="", "", VLOOKUP('Programmes (ENG)'!AL208, 'CWM &amp; Location'!B:D, 2, FALSE))</f>
        <v/>
      </c>
      <c r="AM208" s="5" t="str">
        <f>IF('Programmes (ENG)'!AM208="","",VLOOKUP('Programmes (ENG)'!AM208,'CWM &amp; Location'!B:D,2,FALSE))</f>
        <v/>
      </c>
      <c r="AN208" s="5" t="str">
        <f>IF('Programmes (ENG)'!AN208="Supervisor to be confirmed", 'CWM &amp; Location'!$C$216, 'Programmes (ENG)'!AN208)</f>
        <v/>
      </c>
    </row>
    <row r="209" spans="1:40" ht="33.75" customHeight="1" x14ac:dyDescent="0.25">
      <c r="A209" s="3" t="str">
        <f>'Master List'!A209</f>
        <v>FP</v>
      </c>
      <c r="B209" s="3" t="str">
        <f>'Master List'!D209</f>
        <v>FP/7A1E/070a</v>
      </c>
      <c r="C209" s="3" t="str">
        <f>'Master List'!E209</f>
        <v>WAL/FP/070a</v>
      </c>
      <c r="D209" s="4">
        <f>'Programmes (ENG)'!D209</f>
        <v>1</v>
      </c>
      <c r="E209" s="9" t="str">
        <f>CONCATENATE("S1: ",J209,", ",N209,", ",R209,IF(V209="","",", "),IF(V209="","",V209),IF(V209="",""," ("),IF(V209="","",'Master List'!B209),IF(V209="","",")")," | S2: ",AA209,", ",AE209,", ",AI209,IF(AM209="","",", "),IF(AM209="","",AM209),IF(AM209="",""," ("),IF(AM209="","",'Master List'!C209),IF(AM209="","",")"))</f>
        <v>S1: Meddygaeth Gyffredinol (Mewnol) / Endocrinoleg a Diabetes Mellitus, Llawdriniaeth Gyffredinol / Llawdriniaeth y Colon a'r Rhefr, Meddygaeth Fewnol Acíwt | S2: Arbenigedd I'w Gadarnhau, Arbenigedd I'w Gadarnhau, Arbenigedd I'w Gadarnhau</v>
      </c>
      <c r="F209" s="5" t="str">
        <f>VLOOKUP('Programmes (ENG)'!F209, 'CWM &amp; Location'!B:D, 2, FALSE)</f>
        <v>Bwrdd Iechyd Prifysgol Betsi Cadwaladr</v>
      </c>
      <c r="G209" s="5" t="str">
        <f>IF('Programmes (ENG)'!G209="Supervisor to be confirmed", "Goruchwyliwr I'w Gadarnhau", 'Programmes (ENG)'!G209)</f>
        <v>Dr Anthony Dixon</v>
      </c>
      <c r="H209" s="3" t="str">
        <f>VLOOKUP('Programmes (ENG)'!H209, 'CWM &amp; Location'!B:D, 2, FALSE)</f>
        <v>Ysbyty Wrexham Maelor</v>
      </c>
      <c r="I209" s="3" t="str">
        <f>VLOOKUP('Programmes (ENG)'!I209, 'CWM &amp; Location'!B:D, 2, FALSE)</f>
        <v>Wrecsam</v>
      </c>
      <c r="J209" s="3" t="str">
        <f>IF('Master List'!K209="", VLOOKUP('Master List'!J209, 'CWM &amp; Location'!B:D, 2, FALSE), CONCATENATE(VLOOKUP('Master List'!J209, 'CWM &amp; Location'!B:D, 2, FALSE), " / ", VLOOKUP('Master List'!K209, 'CWM &amp; Location'!B:D, 2, FALSE)))</f>
        <v>Meddygaeth Gyffredinol (Mewnol) / Endocrinoleg a Diabetes Mellitus</v>
      </c>
      <c r="K209" s="3" t="str">
        <f>IF('Programmes (ENG)'!K209="Supervisor to be confirmed", "Goruchwyliwr I'w Gadarnhau", 'Programmes (ENG)'!K209)</f>
        <v>Dr Anthony Dixon</v>
      </c>
      <c r="L209" s="3" t="str">
        <f>VLOOKUP('Programmes (ENG)'!L209, 'CWM &amp; Location'!B:D, 2, FALSE)</f>
        <v>Ysbyty Wrexham Maelor</v>
      </c>
      <c r="M209" s="3" t="str">
        <f>VLOOKUP('Programmes (ENG)'!M209, 'CWM &amp; Location'!B:D, 2, FALSE)</f>
        <v>Wrecsam</v>
      </c>
      <c r="N209" s="3" t="str">
        <f>IF('Master List'!Q209="", VLOOKUP('Master List'!P209, 'CWM &amp; Location'!B:D, 2, FALSE), CONCATENATE(VLOOKUP('Master List'!P209, 'CWM &amp; Location'!B:D, 2, FALSE), " / ", VLOOKUP('Master List'!Q209, 'CWM &amp; Location'!B:D, 2, FALSE)))</f>
        <v>Llawdriniaeth Gyffredinol / Llawdriniaeth y Colon a'r Rhefr</v>
      </c>
      <c r="O209" s="3" t="str">
        <f>IF('Programmes (ENG)'!O209="Supervisor to be confirmed", "Goruchwyliwr I'w Gadarnhau", 'Programmes (ENG)'!O209)</f>
        <v xml:space="preserve">Mr Michael Thornton </v>
      </c>
      <c r="P209" s="3" t="str">
        <f>VLOOKUP('Programmes (ENG)'!P209, 'CWM &amp; Location'!B:D, 2, FALSE)</f>
        <v>Ysbyty Wrexham Maelor</v>
      </c>
      <c r="Q209" s="3" t="str">
        <f>VLOOKUP('Programmes (ENG)'!Q209, 'CWM &amp; Location'!B:D, 2, FALSE)</f>
        <v>Wrecsam</v>
      </c>
      <c r="R209" s="3" t="str">
        <f>IF('Master List'!W209="", VLOOKUP('Master List'!V209, 'CWM &amp; Location'!B:D, 2, FALSE), CONCATENATE(VLOOKUP('Master List'!V209, 'CWM &amp; Location'!B:D, 2, FALSE), " / ", VLOOKUP('Master List'!W209, 'CWM &amp; Location'!B:D, 2, FALSE)))</f>
        <v>Meddygaeth Fewnol Acíwt</v>
      </c>
      <c r="S209" s="3" t="str">
        <f>IF('Programmes (ENG)'!S209="Supervisor to be confirmed", "Goruchwyliwr I'w Gadarnhau", 'Programmes (ENG)'!S209)</f>
        <v>Dr James Kilbane</v>
      </c>
      <c r="T209" s="5" t="str">
        <f>IF('Master List'!AA209="", "", VLOOKUP('Programmes (ENG)'!T209, 'CWM &amp; Location'!B:D, 2, FALSE))</f>
        <v/>
      </c>
      <c r="U209" s="5" t="str">
        <f>IF(T209="", "", VLOOKUP('Programmes (ENG)'!U209, 'CWM &amp; Location'!B:D, 2, FALSE))</f>
        <v/>
      </c>
      <c r="V209" s="5" t="str">
        <f>IF('Programmes (ENG)'!V209="", "", VLOOKUP('Programmes (ENG)'!V209, 'CWM &amp; Location'!B:D, 2, FALSE))</f>
        <v/>
      </c>
      <c r="W209" s="5" t="str">
        <f>IF('Programmes (ENG)'!W209="", "", IF('Programmes (ENG)'!W209="Supervisor to be confirmed", 'CWM &amp; Location'!$C$216, 'Programmes (ENG)'!W209))</f>
        <v/>
      </c>
      <c r="X209" s="5" t="str">
        <f>IF('Programmes (ENG)'!X209="Supervisor to be confirmed", "Goruchwyliwr I'w Gadarnhau", 'Programmes (ENG)'!X209)</f>
        <v>Goruchwyliwr I'w Gadarnhau</v>
      </c>
      <c r="Y209" s="3" t="str">
        <f>VLOOKUP('Programmes (ENG)'!Y209, 'CWM &amp; Location'!B:D, 2, FALSE)</f>
        <v>Ysbyty Wrexham Maelor</v>
      </c>
      <c r="Z209" s="3" t="str">
        <f>VLOOKUP('Programmes (ENG)'!Z209, 'CWM &amp; Location'!B:D, 2, FALSE)</f>
        <v>Wrecsam</v>
      </c>
      <c r="AA209" s="3" t="str">
        <f>IF('Master List'!AK209="", VLOOKUP('Master List'!AJ209, 'CWM &amp; Location'!B:D, 2, FALSE), CONCATENATE(VLOOKUP('Master List'!AJ209, 'CWM &amp; Location'!B:D, 2, FALSE), " / ", VLOOKUP('Master List'!AK209, 'CWM &amp; Location'!B:D, 2, FALSE)))</f>
        <v>Arbenigedd I'w Gadarnhau</v>
      </c>
      <c r="AB209" s="3" t="str">
        <f>IF('Programmes (ENG)'!AB209="Supervisor to be confirmed", 'CWM &amp; Location'!$C$216, 'Programmes (ENG)'!AB209)</f>
        <v>Goruchwyliwr I'w Gadarnhau</v>
      </c>
      <c r="AC209" s="3" t="str">
        <f>VLOOKUP('Programmes (ENG)'!AC209, 'CWM &amp; Location'!B:D, 2, FALSE)</f>
        <v>Ysbyty Wrexham Maelor</v>
      </c>
      <c r="AD209" s="5" t="str">
        <f>VLOOKUP('Programmes (ENG)'!AD209, 'CWM &amp; Location'!B:D, 2, FALSE)</f>
        <v>Wrecsam</v>
      </c>
      <c r="AE209" s="3" t="str">
        <f>IF('Master List'!AQ209="", VLOOKUP('Master List'!AP209, 'CWM &amp; Location'!B:D, 2, FALSE), CONCATENATE(VLOOKUP('Master List'!AP209, 'CWM &amp; Location'!B:D, 2, FALSE), " / ", VLOOKUP('Master List'!AQ209, 'CWM &amp; Location'!B:D, 2, FALSE)))</f>
        <v>Arbenigedd I'w Gadarnhau</v>
      </c>
      <c r="AF209" s="3" t="str">
        <f>IF('Programmes (ENG)'!AF209="Supervisor to be confirmed", 'CWM &amp; Location'!$C$216, 'Programmes (ENG)'!AF209)</f>
        <v>Goruchwyliwr I'w Gadarnhau</v>
      </c>
      <c r="AG209" s="3" t="str">
        <f>VLOOKUP('Programmes (ENG)'!AG209, 'CWM &amp; Location'!B:D, 2, FALSE)</f>
        <v>Ysbyty Wrexham Maelor</v>
      </c>
      <c r="AH209" s="3" t="str">
        <f>VLOOKUP('Programmes (ENG)'!AH209, 'CWM &amp; Location'!B:D, 2, FALSE)</f>
        <v>Wrecsam</v>
      </c>
      <c r="AI209" s="3" t="str">
        <f>IF('Master List'!AW209="", VLOOKUP('Master List'!AV209, 'CWM &amp; Location'!B:D, 2, FALSE), CONCATENATE(VLOOKUP('Master List'!AV209, 'CWM &amp; Location'!B:D, 2, FALSE), " / ", VLOOKUP('Master List'!AW209, 'CWM &amp; Location'!B:D, 2, FALSE)))</f>
        <v>Arbenigedd I'w Gadarnhau</v>
      </c>
      <c r="AJ209" s="3" t="str">
        <f>IF('Programmes (ENG)'!AJ209="Supervisor to be confirmed", 'CWM &amp; Location'!$C$216, 'Programmes (ENG)'!AJ209)</f>
        <v>Goruchwyliwr I'w Gadarnhau</v>
      </c>
      <c r="AK209" s="5" t="str">
        <f>IF('Programmes (ENG)'!AK209="","",VLOOKUP('Programmes (ENG)'!AK209,'CWM &amp; Location'!B:D,2,FALSE))</f>
        <v/>
      </c>
      <c r="AL209" s="5" t="str">
        <f>IF('Programmes (ENG)'!AL209="", "", VLOOKUP('Programmes (ENG)'!AL209, 'CWM &amp; Location'!B:D, 2, FALSE))</f>
        <v/>
      </c>
      <c r="AM209" s="5" t="str">
        <f>IF('Programmes (ENG)'!AM209="","",VLOOKUP('Programmes (ENG)'!AM209,'CWM &amp; Location'!B:D,2,FALSE))</f>
        <v/>
      </c>
      <c r="AN209" s="5" t="str">
        <f>IF('Programmes (ENG)'!AN209="Supervisor to be confirmed", 'CWM &amp; Location'!$C$216, 'Programmes (ENG)'!AN209)</f>
        <v/>
      </c>
    </row>
    <row r="210" spans="1:40" ht="33.75" customHeight="1" x14ac:dyDescent="0.25">
      <c r="A210" s="3" t="str">
        <f>'Master List'!A210</f>
        <v>FP</v>
      </c>
      <c r="B210" s="3" t="str">
        <f>'Master List'!D210</f>
        <v>FP/7A1E/070b</v>
      </c>
      <c r="C210" s="3" t="str">
        <f>'Master List'!E210</f>
        <v>WAL/FP/070b</v>
      </c>
      <c r="D210" s="4">
        <f>'Programmes (ENG)'!D210</f>
        <v>1</v>
      </c>
      <c r="E210" s="9" t="str">
        <f>CONCATENATE("S1: ",J210,", ",N210,", ",R210,IF(V210="","",", "),IF(V210="","",V210),IF(V210="",""," ("),IF(V210="","",'Master List'!B210),IF(V210="","",")")," | S2: ",AA210,", ",AE210,", ",AI210,IF(AM210="","",", "),IF(AM210="","",AM210),IF(AM210="",""," ("),IF(AM210="","",'Master List'!C210),IF(AM210="","",")"))</f>
        <v>S1: Meddygaeth Fewnol Acíwt, Meddygaeth Gyffredinol (Mewnol) / Endocrinoleg a Diabetes Mellitus, Llawdriniaeth Gyffredinol / Llawdriniaeth y Colon a'r Rhefr | S2: Arbenigedd I'w Gadarnhau, Arbenigedd I'w Gadarnhau, Arbenigedd I'w Gadarnhau</v>
      </c>
      <c r="F210" s="5" t="str">
        <f>VLOOKUP('Programmes (ENG)'!F210, 'CWM &amp; Location'!B:D, 2, FALSE)</f>
        <v>Bwrdd Iechyd Prifysgol Betsi Cadwaladr</v>
      </c>
      <c r="G210" s="5" t="str">
        <f>IF('Programmes (ENG)'!G210="Supervisor to be confirmed", "Goruchwyliwr I'w Gadarnhau", 'Programmes (ENG)'!G210)</f>
        <v>Dr James Kilbane</v>
      </c>
      <c r="H210" s="3" t="str">
        <f>VLOOKUP('Programmes (ENG)'!H210, 'CWM &amp; Location'!B:D, 2, FALSE)</f>
        <v>Ysbyty Wrexham Maelor</v>
      </c>
      <c r="I210" s="3" t="str">
        <f>VLOOKUP('Programmes (ENG)'!I210, 'CWM &amp; Location'!B:D, 2, FALSE)</f>
        <v>Wrecsam</v>
      </c>
      <c r="J210" s="3" t="str">
        <f>IF('Master List'!K210="", VLOOKUP('Master List'!J210, 'CWM &amp; Location'!B:D, 2, FALSE), CONCATENATE(VLOOKUP('Master List'!J210, 'CWM &amp; Location'!B:D, 2, FALSE), " / ", VLOOKUP('Master List'!K210, 'CWM &amp; Location'!B:D, 2, FALSE)))</f>
        <v>Meddygaeth Fewnol Acíwt</v>
      </c>
      <c r="K210" s="3" t="str">
        <f>IF('Programmes (ENG)'!K210="Supervisor to be confirmed", "Goruchwyliwr I'w Gadarnhau", 'Programmes (ENG)'!K210)</f>
        <v>Dr James Kilbane</v>
      </c>
      <c r="L210" s="3" t="str">
        <f>VLOOKUP('Programmes (ENG)'!L210, 'CWM &amp; Location'!B:D, 2, FALSE)</f>
        <v>Ysbyty Wrexham Maelor</v>
      </c>
      <c r="M210" s="3" t="str">
        <f>VLOOKUP('Programmes (ENG)'!M210, 'CWM &amp; Location'!B:D, 2, FALSE)</f>
        <v>Wrecsam</v>
      </c>
      <c r="N210" s="3" t="str">
        <f>IF('Master List'!Q210="", VLOOKUP('Master List'!P210, 'CWM &amp; Location'!B:D, 2, FALSE), CONCATENATE(VLOOKUP('Master List'!P210, 'CWM &amp; Location'!B:D, 2, FALSE), " / ", VLOOKUP('Master List'!Q210, 'CWM &amp; Location'!B:D, 2, FALSE)))</f>
        <v>Meddygaeth Gyffredinol (Mewnol) / Endocrinoleg a Diabetes Mellitus</v>
      </c>
      <c r="O210" s="3" t="str">
        <f>IF('Programmes (ENG)'!O210="Supervisor to be confirmed", "Goruchwyliwr I'w Gadarnhau", 'Programmes (ENG)'!O210)</f>
        <v>Dr Anthony Dixon</v>
      </c>
      <c r="P210" s="3" t="str">
        <f>VLOOKUP('Programmes (ENG)'!P210, 'CWM &amp; Location'!B:D, 2, FALSE)</f>
        <v>Ysbyty Wrexham Maelor</v>
      </c>
      <c r="Q210" s="3" t="str">
        <f>VLOOKUP('Programmes (ENG)'!Q210, 'CWM &amp; Location'!B:D, 2, FALSE)</f>
        <v>Wrecsam</v>
      </c>
      <c r="R210" s="3" t="str">
        <f>IF('Master List'!W210="", VLOOKUP('Master List'!V210, 'CWM &amp; Location'!B:D, 2, FALSE), CONCATENATE(VLOOKUP('Master List'!V210, 'CWM &amp; Location'!B:D, 2, FALSE), " / ", VLOOKUP('Master List'!W210, 'CWM &amp; Location'!B:D, 2, FALSE)))</f>
        <v>Llawdriniaeth Gyffredinol / Llawdriniaeth y Colon a'r Rhefr</v>
      </c>
      <c r="S210" s="3" t="str">
        <f>IF('Programmes (ENG)'!S210="Supervisor to be confirmed", "Goruchwyliwr I'w Gadarnhau", 'Programmes (ENG)'!S210)</f>
        <v xml:space="preserve">Mr Michael Thornton </v>
      </c>
      <c r="T210" s="5" t="str">
        <f>IF('Master List'!AA210="", "", VLOOKUP('Programmes (ENG)'!T210, 'CWM &amp; Location'!B:D, 2, FALSE))</f>
        <v/>
      </c>
      <c r="U210" s="5" t="str">
        <f>IF(T210="", "", VLOOKUP('Programmes (ENG)'!U210, 'CWM &amp; Location'!B:D, 2, FALSE))</f>
        <v/>
      </c>
      <c r="V210" s="5" t="str">
        <f>IF('Programmes (ENG)'!V210="", "", VLOOKUP('Programmes (ENG)'!V210, 'CWM &amp; Location'!B:D, 2, FALSE))</f>
        <v/>
      </c>
      <c r="W210" s="5" t="str">
        <f>IF('Programmes (ENG)'!W210="", "", IF('Programmes (ENG)'!W210="Supervisor to be confirmed", 'CWM &amp; Location'!$C$216, 'Programmes (ENG)'!W210))</f>
        <v/>
      </c>
      <c r="X210" s="5" t="str">
        <f>IF('Programmes (ENG)'!X210="Supervisor to be confirmed", "Goruchwyliwr I'w Gadarnhau", 'Programmes (ENG)'!X210)</f>
        <v>Goruchwyliwr I'w Gadarnhau</v>
      </c>
      <c r="Y210" s="3" t="str">
        <f>VLOOKUP('Programmes (ENG)'!Y210, 'CWM &amp; Location'!B:D, 2, FALSE)</f>
        <v>Ysbyty Wrexham Maelor</v>
      </c>
      <c r="Z210" s="3" t="str">
        <f>VLOOKUP('Programmes (ENG)'!Z210, 'CWM &amp; Location'!B:D, 2, FALSE)</f>
        <v>Wrecsam</v>
      </c>
      <c r="AA210" s="3" t="str">
        <f>IF('Master List'!AK210="", VLOOKUP('Master List'!AJ210, 'CWM &amp; Location'!B:D, 2, FALSE), CONCATENATE(VLOOKUP('Master List'!AJ210, 'CWM &amp; Location'!B:D, 2, FALSE), " / ", VLOOKUP('Master List'!AK210, 'CWM &amp; Location'!B:D, 2, FALSE)))</f>
        <v>Arbenigedd I'w Gadarnhau</v>
      </c>
      <c r="AB210" s="3" t="str">
        <f>IF('Programmes (ENG)'!AB210="Supervisor to be confirmed", 'CWM &amp; Location'!$C$216, 'Programmes (ENG)'!AB210)</f>
        <v>Goruchwyliwr I'w Gadarnhau</v>
      </c>
      <c r="AC210" s="3" t="str">
        <f>VLOOKUP('Programmes (ENG)'!AC210, 'CWM &amp; Location'!B:D, 2, FALSE)</f>
        <v>Ysbyty Wrexham Maelor</v>
      </c>
      <c r="AD210" s="5" t="str">
        <f>VLOOKUP('Programmes (ENG)'!AD210, 'CWM &amp; Location'!B:D, 2, FALSE)</f>
        <v>Wrecsam</v>
      </c>
      <c r="AE210" s="3" t="str">
        <f>IF('Master List'!AQ210="", VLOOKUP('Master List'!AP210, 'CWM &amp; Location'!B:D, 2, FALSE), CONCATENATE(VLOOKUP('Master List'!AP210, 'CWM &amp; Location'!B:D, 2, FALSE), " / ", VLOOKUP('Master List'!AQ210, 'CWM &amp; Location'!B:D, 2, FALSE)))</f>
        <v>Arbenigedd I'w Gadarnhau</v>
      </c>
      <c r="AF210" s="3" t="str">
        <f>IF('Programmes (ENG)'!AF210="Supervisor to be confirmed", 'CWM &amp; Location'!$C$216, 'Programmes (ENG)'!AF210)</f>
        <v>Goruchwyliwr I'w Gadarnhau</v>
      </c>
      <c r="AG210" s="3" t="str">
        <f>VLOOKUP('Programmes (ENG)'!AG210, 'CWM &amp; Location'!B:D, 2, FALSE)</f>
        <v>Ysbyty Wrexham Maelor</v>
      </c>
      <c r="AH210" s="3" t="str">
        <f>VLOOKUP('Programmes (ENG)'!AH210, 'CWM &amp; Location'!B:D, 2, FALSE)</f>
        <v>Wrecsam</v>
      </c>
      <c r="AI210" s="3" t="str">
        <f>IF('Master List'!AW210="", VLOOKUP('Master List'!AV210, 'CWM &amp; Location'!B:D, 2, FALSE), CONCATENATE(VLOOKUP('Master List'!AV210, 'CWM &amp; Location'!B:D, 2, FALSE), " / ", VLOOKUP('Master List'!AW210, 'CWM &amp; Location'!B:D, 2, FALSE)))</f>
        <v>Arbenigedd I'w Gadarnhau</v>
      </c>
      <c r="AJ210" s="3" t="str">
        <f>IF('Programmes (ENG)'!AJ210="Supervisor to be confirmed", 'CWM &amp; Location'!$C$216, 'Programmes (ENG)'!AJ210)</f>
        <v>Goruchwyliwr I'w Gadarnhau</v>
      </c>
      <c r="AK210" s="5" t="str">
        <f>IF('Programmes (ENG)'!AK210="","",VLOOKUP('Programmes (ENG)'!AK210,'CWM &amp; Location'!B:D,2,FALSE))</f>
        <v/>
      </c>
      <c r="AL210" s="5" t="str">
        <f>IF('Programmes (ENG)'!AL210="", "", VLOOKUP('Programmes (ENG)'!AL210, 'CWM &amp; Location'!B:D, 2, FALSE))</f>
        <v/>
      </c>
      <c r="AM210" s="5" t="str">
        <f>IF('Programmes (ENG)'!AM210="","",VLOOKUP('Programmes (ENG)'!AM210,'CWM &amp; Location'!B:D,2,FALSE))</f>
        <v/>
      </c>
      <c r="AN210" s="5" t="str">
        <f>IF('Programmes (ENG)'!AN210="Supervisor to be confirmed", 'CWM &amp; Location'!$C$216, 'Programmes (ENG)'!AN210)</f>
        <v/>
      </c>
    </row>
    <row r="211" spans="1:40" ht="33.75" customHeight="1" x14ac:dyDescent="0.25">
      <c r="A211" s="3" t="str">
        <f>'Master List'!A211</f>
        <v>FP</v>
      </c>
      <c r="B211" s="3" t="str">
        <f>'Master List'!D211</f>
        <v>FP/7A1E/070c</v>
      </c>
      <c r="C211" s="3" t="str">
        <f>'Master List'!E211</f>
        <v>WAL/FP/070c</v>
      </c>
      <c r="D211" s="4">
        <f>'Programmes (ENG)'!D211</f>
        <v>1</v>
      </c>
      <c r="E211" s="9" t="str">
        <f>CONCATENATE("S1: ",J211,", ",N211,", ",R211,IF(V211="","",", "),IF(V211="","",V211),IF(V211="",""," ("),IF(V211="","",'Master List'!B211),IF(V211="","",")")," | S2: ",AA211,", ",AE211,", ",AI211,IF(AM211="","",", "),IF(AM211="","",AM211),IF(AM211="",""," ("),IF(AM211="","",'Master List'!C211),IF(AM211="","",")"))</f>
        <v>S1: Llawdriniaeth Gyffredinol / Llawdriniaeth y Colon a'r Rhefr, Meddygaeth Fewnol Acíwt, Meddygaeth Gyffredinol (Mewnol) / Endocrinoleg a Diabetes Mellitus | S2: Arbenigedd I'w Gadarnhau, Arbenigedd I'w Gadarnhau, Arbenigedd I'w Gadarnhau</v>
      </c>
      <c r="F211" s="5" t="str">
        <f>VLOOKUP('Programmes (ENG)'!F211, 'CWM &amp; Location'!B:D, 2, FALSE)</f>
        <v>Bwrdd Iechyd Prifysgol Betsi Cadwaladr</v>
      </c>
      <c r="G211" s="5" t="str">
        <f>IF('Programmes (ENG)'!G211="Supervisor to be confirmed", "Goruchwyliwr I'w Gadarnhau", 'Programmes (ENG)'!G211)</f>
        <v xml:space="preserve">Mr Michael Thornton </v>
      </c>
      <c r="H211" s="3" t="str">
        <f>VLOOKUP('Programmes (ENG)'!H211, 'CWM &amp; Location'!B:D, 2, FALSE)</f>
        <v>Ysbyty Wrexham Maelor</v>
      </c>
      <c r="I211" s="3" t="str">
        <f>VLOOKUP('Programmes (ENG)'!I211, 'CWM &amp; Location'!B:D, 2, FALSE)</f>
        <v>Wrecsam</v>
      </c>
      <c r="J211" s="3" t="str">
        <f>IF('Master List'!K211="", VLOOKUP('Master List'!J211, 'CWM &amp; Location'!B:D, 2, FALSE), CONCATENATE(VLOOKUP('Master List'!J211, 'CWM &amp; Location'!B:D, 2, FALSE), " / ", VLOOKUP('Master List'!K211, 'CWM &amp; Location'!B:D, 2, FALSE)))</f>
        <v>Llawdriniaeth Gyffredinol / Llawdriniaeth y Colon a'r Rhefr</v>
      </c>
      <c r="K211" s="3" t="str">
        <f>IF('Programmes (ENG)'!K211="Supervisor to be confirmed", "Goruchwyliwr I'w Gadarnhau", 'Programmes (ENG)'!K211)</f>
        <v xml:space="preserve">Mr Michael Thornton </v>
      </c>
      <c r="L211" s="3" t="str">
        <f>VLOOKUP('Programmes (ENG)'!L211, 'CWM &amp; Location'!B:D, 2, FALSE)</f>
        <v>Ysbyty Wrexham Maelor</v>
      </c>
      <c r="M211" s="3" t="str">
        <f>VLOOKUP('Programmes (ENG)'!M211, 'CWM &amp; Location'!B:D, 2, FALSE)</f>
        <v>Wrecsam</v>
      </c>
      <c r="N211" s="3" t="str">
        <f>IF('Master List'!Q211="", VLOOKUP('Master List'!P211, 'CWM &amp; Location'!B:D, 2, FALSE), CONCATENATE(VLOOKUP('Master List'!P211, 'CWM &amp; Location'!B:D, 2, FALSE), " / ", VLOOKUP('Master List'!Q211, 'CWM &amp; Location'!B:D, 2, FALSE)))</f>
        <v>Meddygaeth Fewnol Acíwt</v>
      </c>
      <c r="O211" s="3" t="str">
        <f>IF('Programmes (ENG)'!O211="Supervisor to be confirmed", "Goruchwyliwr I'w Gadarnhau", 'Programmes (ENG)'!O211)</f>
        <v>Dr James Kilbane</v>
      </c>
      <c r="P211" s="3" t="str">
        <f>VLOOKUP('Programmes (ENG)'!P211, 'CWM &amp; Location'!B:D, 2, FALSE)</f>
        <v>Ysbyty Wrexham Maelor</v>
      </c>
      <c r="Q211" s="3" t="str">
        <f>VLOOKUP('Programmes (ENG)'!Q211, 'CWM &amp; Location'!B:D, 2, FALSE)</f>
        <v>Wrecsam</v>
      </c>
      <c r="R211" s="3" t="str">
        <f>IF('Master List'!W211="", VLOOKUP('Master List'!V211, 'CWM &amp; Location'!B:D, 2, FALSE), CONCATENATE(VLOOKUP('Master List'!V211, 'CWM &amp; Location'!B:D, 2, FALSE), " / ", VLOOKUP('Master List'!W211, 'CWM &amp; Location'!B:D, 2, FALSE)))</f>
        <v>Meddygaeth Gyffredinol (Mewnol) / Endocrinoleg a Diabetes Mellitus</v>
      </c>
      <c r="S211" s="3" t="str">
        <f>IF('Programmes (ENG)'!S211="Supervisor to be confirmed", "Goruchwyliwr I'w Gadarnhau", 'Programmes (ENG)'!S211)</f>
        <v>Dr Anthony Dixon</v>
      </c>
      <c r="T211" s="5" t="str">
        <f>IF('Master List'!AA211="", "", VLOOKUP('Programmes (ENG)'!T211, 'CWM &amp; Location'!B:D, 2, FALSE))</f>
        <v/>
      </c>
      <c r="U211" s="5" t="str">
        <f>IF(T211="", "", VLOOKUP('Programmes (ENG)'!U211, 'CWM &amp; Location'!B:D, 2, FALSE))</f>
        <v/>
      </c>
      <c r="V211" s="5" t="str">
        <f>IF('Programmes (ENG)'!V211="", "", VLOOKUP('Programmes (ENG)'!V211, 'CWM &amp; Location'!B:D, 2, FALSE))</f>
        <v/>
      </c>
      <c r="W211" s="5" t="str">
        <f>IF('Programmes (ENG)'!W211="", "", IF('Programmes (ENG)'!W211="Supervisor to be confirmed", 'CWM &amp; Location'!$C$216, 'Programmes (ENG)'!W211))</f>
        <v/>
      </c>
      <c r="X211" s="5" t="str">
        <f>IF('Programmes (ENG)'!X211="Supervisor to be confirmed", "Goruchwyliwr I'w Gadarnhau", 'Programmes (ENG)'!X211)</f>
        <v>Goruchwyliwr I'w Gadarnhau</v>
      </c>
      <c r="Y211" s="3" t="str">
        <f>VLOOKUP('Programmes (ENG)'!Y211, 'CWM &amp; Location'!B:D, 2, FALSE)</f>
        <v>Ysbyty Wrexham Maelor</v>
      </c>
      <c r="Z211" s="3" t="str">
        <f>VLOOKUP('Programmes (ENG)'!Z211, 'CWM &amp; Location'!B:D, 2, FALSE)</f>
        <v>Wrecsam</v>
      </c>
      <c r="AA211" s="3" t="str">
        <f>IF('Master List'!AK211="", VLOOKUP('Master List'!AJ211, 'CWM &amp; Location'!B:D, 2, FALSE), CONCATENATE(VLOOKUP('Master List'!AJ211, 'CWM &amp; Location'!B:D, 2, FALSE), " / ", VLOOKUP('Master List'!AK211, 'CWM &amp; Location'!B:D, 2, FALSE)))</f>
        <v>Arbenigedd I'w Gadarnhau</v>
      </c>
      <c r="AB211" s="3" t="str">
        <f>IF('Programmes (ENG)'!AB211="Supervisor to be confirmed", 'CWM &amp; Location'!$C$216, 'Programmes (ENG)'!AB211)</f>
        <v>Goruchwyliwr I'w Gadarnhau</v>
      </c>
      <c r="AC211" s="3" t="str">
        <f>VLOOKUP('Programmes (ENG)'!AC211, 'CWM &amp; Location'!B:D, 2, FALSE)</f>
        <v>Ysbyty Wrexham Maelor</v>
      </c>
      <c r="AD211" s="5" t="str">
        <f>VLOOKUP('Programmes (ENG)'!AD211, 'CWM &amp; Location'!B:D, 2, FALSE)</f>
        <v>Wrecsam</v>
      </c>
      <c r="AE211" s="3" t="str">
        <f>IF('Master List'!AQ211="", VLOOKUP('Master List'!AP211, 'CWM &amp; Location'!B:D, 2, FALSE), CONCATENATE(VLOOKUP('Master List'!AP211, 'CWM &amp; Location'!B:D, 2, FALSE), " / ", VLOOKUP('Master List'!AQ211, 'CWM &amp; Location'!B:D, 2, FALSE)))</f>
        <v>Arbenigedd I'w Gadarnhau</v>
      </c>
      <c r="AF211" s="3" t="str">
        <f>IF('Programmes (ENG)'!AF211="Supervisor to be confirmed", 'CWM &amp; Location'!$C$216, 'Programmes (ENG)'!AF211)</f>
        <v>Goruchwyliwr I'w Gadarnhau</v>
      </c>
      <c r="AG211" s="3" t="str">
        <f>VLOOKUP('Programmes (ENG)'!AG211, 'CWM &amp; Location'!B:D, 2, FALSE)</f>
        <v>Ysbyty Wrexham Maelor</v>
      </c>
      <c r="AH211" s="3" t="str">
        <f>VLOOKUP('Programmes (ENG)'!AH211, 'CWM &amp; Location'!B:D, 2, FALSE)</f>
        <v>Wrecsam</v>
      </c>
      <c r="AI211" s="3" t="str">
        <f>IF('Master List'!AW211="", VLOOKUP('Master List'!AV211, 'CWM &amp; Location'!B:D, 2, FALSE), CONCATENATE(VLOOKUP('Master List'!AV211, 'CWM &amp; Location'!B:D, 2, FALSE), " / ", VLOOKUP('Master List'!AW211, 'CWM &amp; Location'!B:D, 2, FALSE)))</f>
        <v>Arbenigedd I'w Gadarnhau</v>
      </c>
      <c r="AJ211" s="3" t="str">
        <f>IF('Programmes (ENG)'!AJ211="Supervisor to be confirmed", 'CWM &amp; Location'!$C$216, 'Programmes (ENG)'!AJ211)</f>
        <v>Goruchwyliwr I'w Gadarnhau</v>
      </c>
      <c r="AK211" s="5" t="str">
        <f>IF('Programmes (ENG)'!AK211="","",VLOOKUP('Programmes (ENG)'!AK211,'CWM &amp; Location'!B:D,2,FALSE))</f>
        <v/>
      </c>
      <c r="AL211" s="5" t="str">
        <f>IF('Programmes (ENG)'!AL211="", "", VLOOKUP('Programmes (ENG)'!AL211, 'CWM &amp; Location'!B:D, 2, FALSE))</f>
        <v/>
      </c>
      <c r="AM211" s="5" t="str">
        <f>IF('Programmes (ENG)'!AM211="","",VLOOKUP('Programmes (ENG)'!AM211,'CWM &amp; Location'!B:D,2,FALSE))</f>
        <v/>
      </c>
      <c r="AN211" s="5" t="str">
        <f>IF('Programmes (ENG)'!AN211="Supervisor to be confirmed", 'CWM &amp; Location'!$C$216, 'Programmes (ENG)'!AN211)</f>
        <v/>
      </c>
    </row>
    <row r="212" spans="1:40" ht="33.75" customHeight="1" x14ac:dyDescent="0.25">
      <c r="A212" s="3" t="str">
        <f>'Master List'!A212</f>
        <v>SFP-Other</v>
      </c>
      <c r="B212" s="3" t="str">
        <f>'Master List'!D212</f>
        <v>SFP/7A1E/071a</v>
      </c>
      <c r="C212" s="3" t="str">
        <f>'Master List'!E212</f>
        <v>WAL/FP/071a</v>
      </c>
      <c r="D212" s="4">
        <f>'Programmes (ENG)'!D212</f>
        <v>1</v>
      </c>
      <c r="E212" s="9" t="str">
        <f>CONCATENATE("S1: ",J212,", ",N212,", ",R212,IF(V212="","",", "),IF(V212="","",V212),IF(V212="",""," ("),IF(V212="","",'Master List'!B212),IF(V212="","",")")," | S2: ",AA212,", ",AE212,", ",AI212,IF(AM212="","",", "),IF(AM212="","",AM212),IF(AM212="",""," ("),IF(AM212="","",'Master List'!C212),IF(AM212="","",")"))</f>
        <v>S1: Meddygaeth Gyffredinol (Mewnol) / Cardioleg, Llawdriniaeth Gyffredinol / Llawdriniaeth Gastroberfeddol Usaf, Meddygaeth Geriatreg | S2: Meddygaeth Fewnol Acíwt, Meddygaeth Iechyd Cyhoeddus / Microbioleg Feddygol, Meddygaeth Frys, Ymchwil Clinigol (SFP (NEW))</v>
      </c>
      <c r="F212" s="5" t="str">
        <f>VLOOKUP('Programmes (ENG)'!F212, 'CWM &amp; Location'!B:D, 2, FALSE)</f>
        <v>Bwrdd Iechyd Prifysgol Betsi Cadwaladr</v>
      </c>
      <c r="G212" s="5" t="str">
        <f>IF('Programmes (ENG)'!G212="Supervisor to be confirmed", "Goruchwyliwr I'w Gadarnhau", 'Programmes (ENG)'!G212)</f>
        <v xml:space="preserve">Dr Richard Cowell </v>
      </c>
      <c r="H212" s="3" t="str">
        <f>VLOOKUP('Programmes (ENG)'!H212, 'CWM &amp; Location'!B:D, 2, FALSE)</f>
        <v>Ysbyty Wrexham Maelor</v>
      </c>
      <c r="I212" s="3" t="str">
        <f>VLOOKUP('Programmes (ENG)'!I212, 'CWM &amp; Location'!B:D, 2, FALSE)</f>
        <v>Wrecsam</v>
      </c>
      <c r="J212" s="3" t="str">
        <f>IF('Master List'!K212="", VLOOKUP('Master List'!J212, 'CWM &amp; Location'!B:D, 2, FALSE), CONCATENATE(VLOOKUP('Master List'!J212, 'CWM &amp; Location'!B:D, 2, FALSE), " / ", VLOOKUP('Master List'!K212, 'CWM &amp; Location'!B:D, 2, FALSE)))</f>
        <v>Meddygaeth Gyffredinol (Mewnol) / Cardioleg</v>
      </c>
      <c r="K212" s="3" t="str">
        <f>IF('Programmes (ENG)'!K212="Supervisor to be confirmed", "Goruchwyliwr I'w Gadarnhau", 'Programmes (ENG)'!K212)</f>
        <v xml:space="preserve">Dr Richard Cowell </v>
      </c>
      <c r="L212" s="3" t="str">
        <f>VLOOKUP('Programmes (ENG)'!L212, 'CWM &amp; Location'!B:D, 2, FALSE)</f>
        <v>Ysbyty Wrexham Maelor</v>
      </c>
      <c r="M212" s="3" t="str">
        <f>VLOOKUP('Programmes (ENG)'!M212, 'CWM &amp; Location'!B:D, 2, FALSE)</f>
        <v>Wrecsam</v>
      </c>
      <c r="N212" s="3" t="str">
        <f>IF('Master List'!Q212="", VLOOKUP('Master List'!P212, 'CWM &amp; Location'!B:D, 2, FALSE), CONCATENATE(VLOOKUP('Master List'!P212, 'CWM &amp; Location'!B:D, 2, FALSE), " / ", VLOOKUP('Master List'!Q212, 'CWM &amp; Location'!B:D, 2, FALSE)))</f>
        <v>Llawdriniaeth Gyffredinol / Llawdriniaeth Gastroberfeddol Usaf</v>
      </c>
      <c r="O212" s="3" t="str">
        <f>IF('Programmes (ENG)'!O212="Supervisor to be confirmed", "Goruchwyliwr I'w Gadarnhau", 'Programmes (ENG)'!O212)</f>
        <v xml:space="preserve">Mr Andrew Baker </v>
      </c>
      <c r="P212" s="3" t="str">
        <f>VLOOKUP('Programmes (ENG)'!P212, 'CWM &amp; Location'!B:D, 2, FALSE)</f>
        <v>Ysbyty Wrexham Maelor</v>
      </c>
      <c r="Q212" s="3" t="str">
        <f>VLOOKUP('Programmes (ENG)'!Q212, 'CWM &amp; Location'!B:D, 2, FALSE)</f>
        <v>Wrecsam</v>
      </c>
      <c r="R212" s="3" t="str">
        <f>IF('Master List'!W212="", VLOOKUP('Master List'!V212, 'CWM &amp; Location'!B:D, 2, FALSE), CONCATENATE(VLOOKUP('Master List'!V212, 'CWM &amp; Location'!B:D, 2, FALSE), " / ", VLOOKUP('Master List'!W212, 'CWM &amp; Location'!B:D, 2, FALSE)))</f>
        <v>Meddygaeth Geriatreg</v>
      </c>
      <c r="S212" s="3" t="str">
        <f>IF('Programmes (ENG)'!S212="Supervisor to be confirmed", "Goruchwyliwr I'w Gadarnhau", 'Programmes (ENG)'!S212)</f>
        <v>Dr Cameron Abbott</v>
      </c>
      <c r="T212" s="5" t="str">
        <f>IF('Master List'!AA212="", "", VLOOKUP('Programmes (ENG)'!T212, 'CWM &amp; Location'!B:D, 2, FALSE))</f>
        <v/>
      </c>
      <c r="U212" s="5" t="str">
        <f>IF(T212="", "", VLOOKUP('Programmes (ENG)'!U212, 'CWM &amp; Location'!B:D, 2, FALSE))</f>
        <v/>
      </c>
      <c r="V212" s="5" t="str">
        <f>IF('Programmes (ENG)'!V212="", "", VLOOKUP('Programmes (ENG)'!V212, 'CWM &amp; Location'!B:D, 2, FALSE))</f>
        <v/>
      </c>
      <c r="W212" s="5" t="str">
        <f>IF('Programmes (ENG)'!W212="", "", IF('Programmes (ENG)'!W212="Supervisor to be confirmed", 'CWM &amp; Location'!$C$216, 'Programmes (ENG)'!W212))</f>
        <v/>
      </c>
      <c r="X212" s="5" t="str">
        <f>IF('Programmes (ENG)'!X212="Supervisor to be confirmed", "Goruchwyliwr I'w Gadarnhau", 'Programmes (ENG)'!X212)</f>
        <v>Dr James Kilbane</v>
      </c>
      <c r="Y212" s="3" t="str">
        <f>VLOOKUP('Programmes (ENG)'!Y212, 'CWM &amp; Location'!B:D, 2, FALSE)</f>
        <v>Ysbyty Wrexham Maelor</v>
      </c>
      <c r="Z212" s="3" t="str">
        <f>VLOOKUP('Programmes (ENG)'!Z212, 'CWM &amp; Location'!B:D, 2, FALSE)</f>
        <v>Wrecsam</v>
      </c>
      <c r="AA212" s="3" t="str">
        <f>IF('Master List'!AK212="", VLOOKUP('Master List'!AJ212, 'CWM &amp; Location'!B:D, 2, FALSE), CONCATENATE(VLOOKUP('Master List'!AJ212, 'CWM &amp; Location'!B:D, 2, FALSE), " / ", VLOOKUP('Master List'!AK212, 'CWM &amp; Location'!B:D, 2, FALSE)))</f>
        <v>Meddygaeth Fewnol Acíwt</v>
      </c>
      <c r="AB212" s="3" t="str">
        <f>IF('Programmes (ENG)'!AB212="Supervisor to be confirmed", 'CWM &amp; Location'!$C$216, 'Programmes (ENG)'!AB212)</f>
        <v>Dr James Kilbane</v>
      </c>
      <c r="AC212" s="3" t="str">
        <f>VLOOKUP('Programmes (ENG)'!AC212, 'CWM &amp; Location'!B:D, 2, FALSE)</f>
        <v>Ysbyty Wrexham Maelor</v>
      </c>
      <c r="AD212" s="5" t="str">
        <f>VLOOKUP('Programmes (ENG)'!AD212, 'CWM &amp; Location'!B:D, 2, FALSE)</f>
        <v>Wrecsam</v>
      </c>
      <c r="AE212" s="3" t="str">
        <f>IF('Master List'!AQ212="", VLOOKUP('Master List'!AP212, 'CWM &amp; Location'!B:D, 2, FALSE), CONCATENATE(VLOOKUP('Master List'!AP212, 'CWM &amp; Location'!B:D, 2, FALSE), " / ", VLOOKUP('Master List'!AQ212, 'CWM &amp; Location'!B:D, 2, FALSE)))</f>
        <v>Meddygaeth Iechyd Cyhoeddus / Microbioleg Feddygol</v>
      </c>
      <c r="AF212" s="3" t="str">
        <f>IF('Programmes (ENG)'!AF212="Supervisor to be confirmed", 'CWM &amp; Location'!$C$216, 'Programmes (ENG)'!AF212)</f>
        <v>Dr Deepannita Bhattacharjee</v>
      </c>
      <c r="AG212" s="3" t="str">
        <f>VLOOKUP('Programmes (ENG)'!AG212, 'CWM &amp; Location'!B:D, 2, FALSE)</f>
        <v>Ysbyty Wrexham Maelor</v>
      </c>
      <c r="AH212" s="3" t="str">
        <f>VLOOKUP('Programmes (ENG)'!AH212, 'CWM &amp; Location'!B:D, 2, FALSE)</f>
        <v>Wrecsam</v>
      </c>
      <c r="AI212" s="3" t="str">
        <f>IF('Master List'!AW212="", VLOOKUP('Master List'!AV212, 'CWM &amp; Location'!B:D, 2, FALSE), CONCATENATE(VLOOKUP('Master List'!AV212, 'CWM &amp; Location'!B:D, 2, FALSE), " / ", VLOOKUP('Master List'!AW212, 'CWM &amp; Location'!B:D, 2, FALSE)))</f>
        <v>Meddygaeth Frys</v>
      </c>
      <c r="AJ212" s="3" t="str">
        <f>IF('Programmes (ENG)'!AJ212="Supervisor to be confirmed", 'CWM &amp; Location'!$C$216, 'Programmes (ENG)'!AJ212)</f>
        <v>Dr Chethan Padmanabhaiah</v>
      </c>
      <c r="AK212" s="5" t="str">
        <f>IF('Programmes (ENG)'!AK212="","",VLOOKUP('Programmes (ENG)'!AK212,'CWM &amp; Location'!B:D,2,FALSE))</f>
        <v>MAUMSS</v>
      </c>
      <c r="AL212" s="5" t="str">
        <f>IF('Programmes (ENG)'!AL212="", "", VLOOKUP('Programmes (ENG)'!AL212, 'CWM &amp; Location'!B:D, 2, FALSE))</f>
        <v>Wrecsam</v>
      </c>
      <c r="AM212" s="5" t="str">
        <f>IF('Programmes (ENG)'!AM212="","",VLOOKUP('Programmes (ENG)'!AM212,'CWM &amp; Location'!B:D,2,FALSE))</f>
        <v>Ymchwil Clinigol</v>
      </c>
      <c r="AN212" s="5" t="str">
        <f>IF('Programmes (ENG)'!AN212="Supervisor to be confirmed", 'CWM &amp; Location'!$C$216, 'Programmes (ENG)'!AN212)</f>
        <v>Dr Orod Osanlou</v>
      </c>
    </row>
    <row r="213" spans="1:40" ht="33.75" customHeight="1" x14ac:dyDescent="0.25">
      <c r="A213" s="3" t="str">
        <f>'Master List'!A213</f>
        <v>SFP-Other</v>
      </c>
      <c r="B213" s="3" t="str">
        <f>'Master List'!D213</f>
        <v>SFP/7A1E/071b</v>
      </c>
      <c r="C213" s="3" t="str">
        <f>'Master List'!E213</f>
        <v>WAL/FP/071b</v>
      </c>
      <c r="D213" s="4">
        <f>'Programmes (ENG)'!D213</f>
        <v>1</v>
      </c>
      <c r="E213" s="9" t="str">
        <f>CONCATENATE("S1: ",J213,", ",N213,", ",R213,IF(V213="","",", "),IF(V213="","",V213),IF(V213="",""," ("),IF(V213="","",'Master List'!B213),IF(V213="","",")")," | S2: ",AA213,", ",AE213,", ",AI213,IF(AM213="","",", "),IF(AM213="","",AM213),IF(AM213="",""," ("),IF(AM213="","",'Master List'!C213),IF(AM213="","",")"))</f>
        <v>S1: Meddygaeth Geriatreg, Meddygaeth Gyffredinol (Mewnol) / Cardioleg, Llawdriniaeth Gyffredinol / Llawdriniaeth Gastroberfeddol Usaf | S2: Meddygaeth Frys, Meddygaeth Fewnol Acíwt, Meddygaeth Iechyd Cyhoeddus / Microbioleg Feddygol, Ymchwil Clinigol (SFP (NEW))</v>
      </c>
      <c r="F213" s="5" t="str">
        <f>VLOOKUP('Programmes (ENG)'!F213, 'CWM &amp; Location'!B:D, 2, FALSE)</f>
        <v>Bwrdd Iechyd Prifysgol Betsi Cadwaladr</v>
      </c>
      <c r="G213" s="5" t="str">
        <f>IF('Programmes (ENG)'!G213="Supervisor to be confirmed", "Goruchwyliwr I'w Gadarnhau", 'Programmes (ENG)'!G213)</f>
        <v>Dr Cameron Abbott</v>
      </c>
      <c r="H213" s="3" t="str">
        <f>VLOOKUP('Programmes (ENG)'!H213, 'CWM &amp; Location'!B:D, 2, FALSE)</f>
        <v>Ysbyty Wrexham Maelor</v>
      </c>
      <c r="I213" s="3" t="str">
        <f>VLOOKUP('Programmes (ENG)'!I213, 'CWM &amp; Location'!B:D, 2, FALSE)</f>
        <v>Wrecsam</v>
      </c>
      <c r="J213" s="3" t="str">
        <f>IF('Master List'!K213="", VLOOKUP('Master List'!J213, 'CWM &amp; Location'!B:D, 2, FALSE), CONCATENATE(VLOOKUP('Master List'!J213, 'CWM &amp; Location'!B:D, 2, FALSE), " / ", VLOOKUP('Master List'!K213, 'CWM &amp; Location'!B:D, 2, FALSE)))</f>
        <v>Meddygaeth Geriatreg</v>
      </c>
      <c r="K213" s="3" t="str">
        <f>IF('Programmes (ENG)'!K213="Supervisor to be confirmed", "Goruchwyliwr I'w Gadarnhau", 'Programmes (ENG)'!K213)</f>
        <v>Dr Cameron Abbott</v>
      </c>
      <c r="L213" s="3" t="str">
        <f>VLOOKUP('Programmes (ENG)'!L213, 'CWM &amp; Location'!B:D, 2, FALSE)</f>
        <v>Ysbyty Wrexham Maelor</v>
      </c>
      <c r="M213" s="3" t="str">
        <f>VLOOKUP('Programmes (ENG)'!M213, 'CWM &amp; Location'!B:D, 2, FALSE)</f>
        <v>Wrecsam</v>
      </c>
      <c r="N213" s="3" t="str">
        <f>IF('Master List'!Q213="", VLOOKUP('Master List'!P213, 'CWM &amp; Location'!B:D, 2, FALSE), CONCATENATE(VLOOKUP('Master List'!P213, 'CWM &amp; Location'!B:D, 2, FALSE), " / ", VLOOKUP('Master List'!Q213, 'CWM &amp; Location'!B:D, 2, FALSE)))</f>
        <v>Meddygaeth Gyffredinol (Mewnol) / Cardioleg</v>
      </c>
      <c r="O213" s="3" t="str">
        <f>IF('Programmes (ENG)'!O213="Supervisor to be confirmed", "Goruchwyliwr I'w Gadarnhau", 'Programmes (ENG)'!O213)</f>
        <v xml:space="preserve">Dr Richard Cowell </v>
      </c>
      <c r="P213" s="3" t="str">
        <f>VLOOKUP('Programmes (ENG)'!P213, 'CWM &amp; Location'!B:D, 2, FALSE)</f>
        <v>Ysbyty Wrexham Maelor</v>
      </c>
      <c r="Q213" s="3" t="str">
        <f>VLOOKUP('Programmes (ENG)'!Q213, 'CWM &amp; Location'!B:D, 2, FALSE)</f>
        <v>Wrecsam</v>
      </c>
      <c r="R213" s="3" t="str">
        <f>IF('Master List'!W213="", VLOOKUP('Master List'!V213, 'CWM &amp; Location'!B:D, 2, FALSE), CONCATENATE(VLOOKUP('Master List'!V213, 'CWM &amp; Location'!B:D, 2, FALSE), " / ", VLOOKUP('Master List'!W213, 'CWM &amp; Location'!B:D, 2, FALSE)))</f>
        <v>Llawdriniaeth Gyffredinol / Llawdriniaeth Gastroberfeddol Usaf</v>
      </c>
      <c r="S213" s="3" t="str">
        <f>IF('Programmes (ENG)'!S213="Supervisor to be confirmed", "Goruchwyliwr I'w Gadarnhau", 'Programmes (ENG)'!S213)</f>
        <v xml:space="preserve">Mr Andrew Baker </v>
      </c>
      <c r="T213" s="5" t="str">
        <f>IF('Master List'!AA213="", "", VLOOKUP('Programmes (ENG)'!T213, 'CWM &amp; Location'!B:D, 2, FALSE))</f>
        <v/>
      </c>
      <c r="U213" s="5" t="str">
        <f>IF(T213="", "", VLOOKUP('Programmes (ENG)'!U213, 'CWM &amp; Location'!B:D, 2, FALSE))</f>
        <v/>
      </c>
      <c r="V213" s="5" t="str">
        <f>IF('Programmes (ENG)'!V213="", "", VLOOKUP('Programmes (ENG)'!V213, 'CWM &amp; Location'!B:D, 2, FALSE))</f>
        <v/>
      </c>
      <c r="W213" s="5" t="str">
        <f>IF('Programmes (ENG)'!W213="", "", IF('Programmes (ENG)'!W213="Supervisor to be confirmed", 'CWM &amp; Location'!$C$216, 'Programmes (ENG)'!W213))</f>
        <v/>
      </c>
      <c r="X213" s="5" t="str">
        <f>IF('Programmes (ENG)'!X213="Supervisor to be confirmed", "Goruchwyliwr I'w Gadarnhau", 'Programmes (ENG)'!X213)</f>
        <v>Dr Chethan Padmanabhaiah</v>
      </c>
      <c r="Y213" s="3" t="str">
        <f>VLOOKUP('Programmes (ENG)'!Y213, 'CWM &amp; Location'!B:D, 2, FALSE)</f>
        <v>Ysbyty Wrexham Maelor</v>
      </c>
      <c r="Z213" s="3" t="str">
        <f>VLOOKUP('Programmes (ENG)'!Z213, 'CWM &amp; Location'!B:D, 2, FALSE)</f>
        <v>Wrecsam</v>
      </c>
      <c r="AA213" s="3" t="str">
        <f>IF('Master List'!AK213="", VLOOKUP('Master List'!AJ213, 'CWM &amp; Location'!B:D, 2, FALSE), CONCATENATE(VLOOKUP('Master List'!AJ213, 'CWM &amp; Location'!B:D, 2, FALSE), " / ", VLOOKUP('Master List'!AK213, 'CWM &amp; Location'!B:D, 2, FALSE)))</f>
        <v>Meddygaeth Frys</v>
      </c>
      <c r="AB213" s="3" t="str">
        <f>IF('Programmes (ENG)'!AB213="Supervisor to be confirmed", 'CWM &amp; Location'!$C$216, 'Programmes (ENG)'!AB213)</f>
        <v>Dr Chethan Padmanabhaiah</v>
      </c>
      <c r="AC213" s="3" t="str">
        <f>VLOOKUP('Programmes (ENG)'!AC213, 'CWM &amp; Location'!B:D, 2, FALSE)</f>
        <v>Ysbyty Wrexham Maelor</v>
      </c>
      <c r="AD213" s="5" t="str">
        <f>VLOOKUP('Programmes (ENG)'!AD213, 'CWM &amp; Location'!B:D, 2, FALSE)</f>
        <v>Wrecsam</v>
      </c>
      <c r="AE213" s="3" t="str">
        <f>IF('Master List'!AQ213="", VLOOKUP('Master List'!AP213, 'CWM &amp; Location'!B:D, 2, FALSE), CONCATENATE(VLOOKUP('Master List'!AP213, 'CWM &amp; Location'!B:D, 2, FALSE), " / ", VLOOKUP('Master List'!AQ213, 'CWM &amp; Location'!B:D, 2, FALSE)))</f>
        <v>Meddygaeth Fewnol Acíwt</v>
      </c>
      <c r="AF213" s="3" t="str">
        <f>IF('Programmes (ENG)'!AF213="Supervisor to be confirmed", 'CWM &amp; Location'!$C$216, 'Programmes (ENG)'!AF213)</f>
        <v>Dr James Kilbane</v>
      </c>
      <c r="AG213" s="3" t="str">
        <f>VLOOKUP('Programmes (ENG)'!AG213, 'CWM &amp; Location'!B:D, 2, FALSE)</f>
        <v>Ysbyty Wrexham Maelor</v>
      </c>
      <c r="AH213" s="3" t="str">
        <f>VLOOKUP('Programmes (ENG)'!AH213, 'CWM &amp; Location'!B:D, 2, FALSE)</f>
        <v>Wrecsam</v>
      </c>
      <c r="AI213" s="3" t="str">
        <f>IF('Master List'!AW213="", VLOOKUP('Master List'!AV213, 'CWM &amp; Location'!B:D, 2, FALSE), CONCATENATE(VLOOKUP('Master List'!AV213, 'CWM &amp; Location'!B:D, 2, FALSE), " / ", VLOOKUP('Master List'!AW213, 'CWM &amp; Location'!B:D, 2, FALSE)))</f>
        <v>Meddygaeth Iechyd Cyhoeddus / Microbioleg Feddygol</v>
      </c>
      <c r="AJ213" s="3" t="str">
        <f>IF('Programmes (ENG)'!AJ213="Supervisor to be confirmed", 'CWM &amp; Location'!$C$216, 'Programmes (ENG)'!AJ213)</f>
        <v>Dr Deepannita Bhattacharjee</v>
      </c>
      <c r="AK213" s="5" t="str">
        <f>IF('Programmes (ENG)'!AK213="","",VLOOKUP('Programmes (ENG)'!AK213,'CWM &amp; Location'!B:D,2,FALSE))</f>
        <v>MAUMSS</v>
      </c>
      <c r="AL213" s="5" t="str">
        <f>IF('Programmes (ENG)'!AL213="", "", VLOOKUP('Programmes (ENG)'!AL213, 'CWM &amp; Location'!B:D, 2, FALSE))</f>
        <v>Wrecsam</v>
      </c>
      <c r="AM213" s="5" t="str">
        <f>IF('Programmes (ENG)'!AM213="","",VLOOKUP('Programmes (ENG)'!AM213,'CWM &amp; Location'!B:D,2,FALSE))</f>
        <v>Ymchwil Clinigol</v>
      </c>
      <c r="AN213" s="5" t="str">
        <f>IF('Programmes (ENG)'!AN213="Supervisor to be confirmed", 'CWM &amp; Location'!$C$216, 'Programmes (ENG)'!AN213)</f>
        <v>Dr Orod Osanlou</v>
      </c>
    </row>
    <row r="214" spans="1:40" ht="33.75" customHeight="1" x14ac:dyDescent="0.25">
      <c r="A214" s="3" t="str">
        <f>'Master List'!A214</f>
        <v>SFP-Other</v>
      </c>
      <c r="B214" s="3" t="str">
        <f>'Master List'!D214</f>
        <v>SFP/7A1E/071c</v>
      </c>
      <c r="C214" s="3" t="str">
        <f>'Master List'!E214</f>
        <v>WAL/FP/071c</v>
      </c>
      <c r="D214" s="4">
        <f>'Programmes (ENG)'!D214</f>
        <v>1</v>
      </c>
      <c r="E214" s="9" t="str">
        <f>CONCATENATE("S1: ",J214,", ",N214,", ",R214,IF(V214="","",", "),IF(V214="","",V214),IF(V214="",""," ("),IF(V214="","",'Master List'!B214),IF(V214="","",")")," | S2: ",AA214,", ",AE214,", ",AI214,IF(AM214="","",", "),IF(AM214="","",AM214),IF(AM214="",""," ("),IF(AM214="","",'Master List'!C214),IF(AM214="","",")"))</f>
        <v>S1: Llawdriniaeth Gyffredinol / Llawdriniaeth Gastroberfeddol Usaf, Meddygaeth Geriatreg, Meddygaeth Gyffredinol (Mewnol) / Cardioleg | S2: Meddygaeth Iechyd Cyhoeddus / Microbioleg Feddygol, Meddygaeth Frys, Meddygaeth Fewnol Acíwt, Ymchwil Clinigol (SFP (NEW))</v>
      </c>
      <c r="F214" s="5" t="str">
        <f>VLOOKUP('Programmes (ENG)'!F214, 'CWM &amp; Location'!B:D, 2, FALSE)</f>
        <v>Bwrdd Iechyd Prifysgol Betsi Cadwaladr</v>
      </c>
      <c r="G214" s="5" t="str">
        <f>IF('Programmes (ENG)'!G214="Supervisor to be confirmed", "Goruchwyliwr I'w Gadarnhau", 'Programmes (ENG)'!G214)</f>
        <v xml:space="preserve">Mr Andrew Baker </v>
      </c>
      <c r="H214" s="3" t="str">
        <f>VLOOKUP('Programmes (ENG)'!H214, 'CWM &amp; Location'!B:D, 2, FALSE)</f>
        <v>Ysbyty Wrexham Maelor</v>
      </c>
      <c r="I214" s="3" t="str">
        <f>VLOOKUP('Programmes (ENG)'!I214, 'CWM &amp; Location'!B:D, 2, FALSE)</f>
        <v>Wrecsam</v>
      </c>
      <c r="J214" s="3" t="str">
        <f>IF('Master List'!K214="", VLOOKUP('Master List'!J214, 'CWM &amp; Location'!B:D, 2, FALSE), CONCATENATE(VLOOKUP('Master List'!J214, 'CWM &amp; Location'!B:D, 2, FALSE), " / ", VLOOKUP('Master List'!K214, 'CWM &amp; Location'!B:D, 2, FALSE)))</f>
        <v>Llawdriniaeth Gyffredinol / Llawdriniaeth Gastroberfeddol Usaf</v>
      </c>
      <c r="K214" s="3" t="str">
        <f>IF('Programmes (ENG)'!K214="Supervisor to be confirmed", "Goruchwyliwr I'w Gadarnhau", 'Programmes (ENG)'!K214)</f>
        <v xml:space="preserve">Mr Andrew Baker </v>
      </c>
      <c r="L214" s="3" t="str">
        <f>VLOOKUP('Programmes (ENG)'!L214, 'CWM &amp; Location'!B:D, 2, FALSE)</f>
        <v>Ysbyty Wrexham Maelor</v>
      </c>
      <c r="M214" s="3" t="str">
        <f>VLOOKUP('Programmes (ENG)'!M214, 'CWM &amp; Location'!B:D, 2, FALSE)</f>
        <v>Wrecsam</v>
      </c>
      <c r="N214" s="3" t="str">
        <f>IF('Master List'!Q214="", VLOOKUP('Master List'!P214, 'CWM &amp; Location'!B:D, 2, FALSE), CONCATENATE(VLOOKUP('Master List'!P214, 'CWM &amp; Location'!B:D, 2, FALSE), " / ", VLOOKUP('Master List'!Q214, 'CWM &amp; Location'!B:D, 2, FALSE)))</f>
        <v>Meddygaeth Geriatreg</v>
      </c>
      <c r="O214" s="3" t="str">
        <f>IF('Programmes (ENG)'!O214="Supervisor to be confirmed", "Goruchwyliwr I'w Gadarnhau", 'Programmes (ENG)'!O214)</f>
        <v>Dr Cameron Abbott</v>
      </c>
      <c r="P214" s="3" t="str">
        <f>VLOOKUP('Programmes (ENG)'!P214, 'CWM &amp; Location'!B:D, 2, FALSE)</f>
        <v>Ysbyty Wrexham Maelor</v>
      </c>
      <c r="Q214" s="3" t="str">
        <f>VLOOKUP('Programmes (ENG)'!Q214, 'CWM &amp; Location'!B:D, 2, FALSE)</f>
        <v>Wrecsam</v>
      </c>
      <c r="R214" s="3" t="str">
        <f>IF('Master List'!W214="", VLOOKUP('Master List'!V214, 'CWM &amp; Location'!B:D, 2, FALSE), CONCATENATE(VLOOKUP('Master List'!V214, 'CWM &amp; Location'!B:D, 2, FALSE), " / ", VLOOKUP('Master List'!W214, 'CWM &amp; Location'!B:D, 2, FALSE)))</f>
        <v>Meddygaeth Gyffredinol (Mewnol) / Cardioleg</v>
      </c>
      <c r="S214" s="3" t="str">
        <f>IF('Programmes (ENG)'!S214="Supervisor to be confirmed", "Goruchwyliwr I'w Gadarnhau", 'Programmes (ENG)'!S214)</f>
        <v xml:space="preserve">Dr Richard Cowell </v>
      </c>
      <c r="T214" s="5" t="str">
        <f>IF('Master List'!AA214="", "", VLOOKUP('Programmes (ENG)'!T214, 'CWM &amp; Location'!B:D, 2, FALSE))</f>
        <v/>
      </c>
      <c r="U214" s="5" t="str">
        <f>IF(T214="", "", VLOOKUP('Programmes (ENG)'!U214, 'CWM &amp; Location'!B:D, 2, FALSE))</f>
        <v/>
      </c>
      <c r="V214" s="5" t="str">
        <f>IF('Programmes (ENG)'!V214="", "", VLOOKUP('Programmes (ENG)'!V214, 'CWM &amp; Location'!B:D, 2, FALSE))</f>
        <v/>
      </c>
      <c r="W214" s="5" t="str">
        <f>IF('Programmes (ENG)'!W214="", "", IF('Programmes (ENG)'!W214="Supervisor to be confirmed", 'CWM &amp; Location'!$C$216, 'Programmes (ENG)'!W214))</f>
        <v/>
      </c>
      <c r="X214" s="5" t="str">
        <f>IF('Programmes (ENG)'!X214="Supervisor to be confirmed", "Goruchwyliwr I'w Gadarnhau", 'Programmes (ENG)'!X214)</f>
        <v>Dr Deepannita Bhattacharjee</v>
      </c>
      <c r="Y214" s="3" t="str">
        <f>VLOOKUP('Programmes (ENG)'!Y214, 'CWM &amp; Location'!B:D, 2, FALSE)</f>
        <v>Ysbyty Wrexham Maelor</v>
      </c>
      <c r="Z214" s="3" t="str">
        <f>VLOOKUP('Programmes (ENG)'!Z214, 'CWM &amp; Location'!B:D, 2, FALSE)</f>
        <v>Wrecsam</v>
      </c>
      <c r="AA214" s="3" t="str">
        <f>IF('Master List'!AK214="", VLOOKUP('Master List'!AJ214, 'CWM &amp; Location'!B:D, 2, FALSE), CONCATENATE(VLOOKUP('Master List'!AJ214, 'CWM &amp; Location'!B:D, 2, FALSE), " / ", VLOOKUP('Master List'!AK214, 'CWM &amp; Location'!B:D, 2, FALSE)))</f>
        <v>Meddygaeth Iechyd Cyhoeddus / Microbioleg Feddygol</v>
      </c>
      <c r="AB214" s="3" t="str">
        <f>IF('Programmes (ENG)'!AB214="Supervisor to be confirmed", 'CWM &amp; Location'!$C$216, 'Programmes (ENG)'!AB214)</f>
        <v>Dr Deepannita Bhattacharjee</v>
      </c>
      <c r="AC214" s="3" t="str">
        <f>VLOOKUP('Programmes (ENG)'!AC214, 'CWM &amp; Location'!B:D, 2, FALSE)</f>
        <v>Ysbyty Wrexham Maelor</v>
      </c>
      <c r="AD214" s="5" t="str">
        <f>VLOOKUP('Programmes (ENG)'!AD214, 'CWM &amp; Location'!B:D, 2, FALSE)</f>
        <v>Wrecsam</v>
      </c>
      <c r="AE214" s="3" t="str">
        <f>IF('Master List'!AQ214="", VLOOKUP('Master List'!AP214, 'CWM &amp; Location'!B:D, 2, FALSE), CONCATENATE(VLOOKUP('Master List'!AP214, 'CWM &amp; Location'!B:D, 2, FALSE), " / ", VLOOKUP('Master List'!AQ214, 'CWM &amp; Location'!B:D, 2, FALSE)))</f>
        <v>Meddygaeth Frys</v>
      </c>
      <c r="AF214" s="3" t="str">
        <f>IF('Programmes (ENG)'!AF214="Supervisor to be confirmed", 'CWM &amp; Location'!$C$216, 'Programmes (ENG)'!AF214)</f>
        <v>Dr Chethan Padmanabhaiah</v>
      </c>
      <c r="AG214" s="3" t="str">
        <f>VLOOKUP('Programmes (ENG)'!AG214, 'CWM &amp; Location'!B:D, 2, FALSE)</f>
        <v>Ysbyty Wrexham Maelor</v>
      </c>
      <c r="AH214" s="3" t="str">
        <f>VLOOKUP('Programmes (ENG)'!AH214, 'CWM &amp; Location'!B:D, 2, FALSE)</f>
        <v>Wrecsam</v>
      </c>
      <c r="AI214" s="3" t="str">
        <f>IF('Master List'!AW214="", VLOOKUP('Master List'!AV214, 'CWM &amp; Location'!B:D, 2, FALSE), CONCATENATE(VLOOKUP('Master List'!AV214, 'CWM &amp; Location'!B:D, 2, FALSE), " / ", VLOOKUP('Master List'!AW214, 'CWM &amp; Location'!B:D, 2, FALSE)))</f>
        <v>Meddygaeth Fewnol Acíwt</v>
      </c>
      <c r="AJ214" s="3" t="str">
        <f>IF('Programmes (ENG)'!AJ214="Supervisor to be confirmed", 'CWM &amp; Location'!$C$216, 'Programmes (ENG)'!AJ214)</f>
        <v>Dr James Kilbane</v>
      </c>
      <c r="AK214" s="5" t="str">
        <f>IF('Programmes (ENG)'!AK214="","",VLOOKUP('Programmes (ENG)'!AK214,'CWM &amp; Location'!B:D,2,FALSE))</f>
        <v>MAUMSS</v>
      </c>
      <c r="AL214" s="5" t="str">
        <f>IF('Programmes (ENG)'!AL214="", "", VLOOKUP('Programmes (ENG)'!AL214, 'CWM &amp; Location'!B:D, 2, FALSE))</f>
        <v>Wrecsam</v>
      </c>
      <c r="AM214" s="5" t="str">
        <f>IF('Programmes (ENG)'!AM214="","",VLOOKUP('Programmes (ENG)'!AM214,'CWM &amp; Location'!B:D,2,FALSE))</f>
        <v>Ymchwil Clinigol</v>
      </c>
      <c r="AN214" s="5" t="str">
        <f>IF('Programmes (ENG)'!AN214="Supervisor to be confirmed", 'CWM &amp; Location'!$C$216, 'Programmes (ENG)'!AN214)</f>
        <v>Dr Orod Osanlou</v>
      </c>
    </row>
    <row r="215" spans="1:40" ht="33.75" customHeight="1" x14ac:dyDescent="0.25">
      <c r="A215" s="3" t="str">
        <f>'Master List'!A215</f>
        <v>FP</v>
      </c>
      <c r="B215" s="3" t="str">
        <f>'Master List'!D215</f>
        <v>FP/7A1E/072a</v>
      </c>
      <c r="C215" s="3" t="str">
        <f>'Master List'!E215</f>
        <v>WAL/FP/072a</v>
      </c>
      <c r="D215" s="4">
        <f>'Programmes (ENG)'!D215</f>
        <v>1</v>
      </c>
      <c r="E215" s="9" t="str">
        <f>CONCATENATE("S1: ",J215,", ",N215,", ",R215,IF(V215="","",", "),IF(V215="","",V215),IF(V215="",""," ("),IF(V215="","",'Master List'!B215),IF(V215="","",")")," | S2: ",AA215,", ",AE215,", ",AI215,IF(AM215="","",", "),IF(AM215="","",AM215),IF(AM215="",""," ("),IF(AM215="","",'Master List'!C215),IF(AM215="","",")"))</f>
        <v>S1: Meddygaeth Gyffredinol (Mewnol) / Meddygaeth Anadlol, Llawdriniaeth Gyffredinol, Meddygaeth Fewnol Acíwt | S2: Meddygaeth Arennol, Trawma Llawdriniaeth Orthopedig, Meddygaeth Frys</v>
      </c>
      <c r="F215" s="5" t="str">
        <f>VLOOKUP('Programmes (ENG)'!F215, 'CWM &amp; Location'!B:D, 2, FALSE)</f>
        <v>Bwrdd Iechyd Prifysgol Betsi Cadwaladr</v>
      </c>
      <c r="G215" s="5" t="str">
        <f>IF('Programmes (ENG)'!G215="Supervisor to be confirmed", "Goruchwyliwr I'w Gadarnhau", 'Programmes (ENG)'!G215)</f>
        <v>Dr Mark Steel</v>
      </c>
      <c r="H215" s="3" t="str">
        <f>VLOOKUP('Programmes (ENG)'!H215, 'CWM &amp; Location'!B:D, 2, FALSE)</f>
        <v>Ysbyty Wrexham Maelor</v>
      </c>
      <c r="I215" s="3" t="str">
        <f>VLOOKUP('Programmes (ENG)'!I215, 'CWM &amp; Location'!B:D, 2, FALSE)</f>
        <v>Wrecsam</v>
      </c>
      <c r="J215" s="3" t="str">
        <f>IF('Master List'!K215="", VLOOKUP('Master List'!J215, 'CWM &amp; Location'!B:D, 2, FALSE), CONCATENATE(VLOOKUP('Master List'!J215, 'CWM &amp; Location'!B:D, 2, FALSE), " / ", VLOOKUP('Master List'!K215, 'CWM &amp; Location'!B:D, 2, FALSE)))</f>
        <v>Meddygaeth Gyffredinol (Mewnol) / Meddygaeth Anadlol</v>
      </c>
      <c r="K215" s="3" t="str">
        <f>IF('Programmes (ENG)'!K215="Supervisor to be confirmed", "Goruchwyliwr I'w Gadarnhau", 'Programmes (ENG)'!K215)</f>
        <v>Dr Mark Steel</v>
      </c>
      <c r="L215" s="3" t="str">
        <f>VLOOKUP('Programmes (ENG)'!L215, 'CWM &amp; Location'!B:D, 2, FALSE)</f>
        <v>Ysbyty Wrexham Maelor</v>
      </c>
      <c r="M215" s="3" t="str">
        <f>VLOOKUP('Programmes (ENG)'!M215, 'CWM &amp; Location'!B:D, 2, FALSE)</f>
        <v>Wrecsam</v>
      </c>
      <c r="N215" s="3" t="str">
        <f>IF('Master List'!Q215="", VLOOKUP('Master List'!P215, 'CWM &amp; Location'!B:D, 2, FALSE), CONCATENATE(VLOOKUP('Master List'!P215, 'CWM &amp; Location'!B:D, 2, FALSE), " / ", VLOOKUP('Master List'!Q215, 'CWM &amp; Location'!B:D, 2, FALSE)))</f>
        <v>Llawdriniaeth Gyffredinol</v>
      </c>
      <c r="O215" s="3" t="str">
        <f>IF('Programmes (ENG)'!O215="Supervisor to be confirmed", "Goruchwyliwr I'w Gadarnhau", 'Programmes (ENG)'!O215)</f>
        <v xml:space="preserve">Mr Abozed Ben-Sassi </v>
      </c>
      <c r="P215" s="3" t="str">
        <f>VLOOKUP('Programmes (ENG)'!P215, 'CWM &amp; Location'!B:D, 2, FALSE)</f>
        <v>Ysbyty Wrexham Maelor</v>
      </c>
      <c r="Q215" s="3" t="str">
        <f>VLOOKUP('Programmes (ENG)'!Q215, 'CWM &amp; Location'!B:D, 2, FALSE)</f>
        <v>Wrecsam</v>
      </c>
      <c r="R215" s="3" t="str">
        <f>IF('Master List'!W215="", VLOOKUP('Master List'!V215, 'CWM &amp; Location'!B:D, 2, FALSE), CONCATENATE(VLOOKUP('Master List'!V215, 'CWM &amp; Location'!B:D, 2, FALSE), " / ", VLOOKUP('Master List'!W215, 'CWM &amp; Location'!B:D, 2, FALSE)))</f>
        <v>Meddygaeth Fewnol Acíwt</v>
      </c>
      <c r="S215" s="3" t="str">
        <f>IF('Programmes (ENG)'!S215="Supervisor to be confirmed", "Goruchwyliwr I'w Gadarnhau", 'Programmes (ENG)'!S215)</f>
        <v>Dr James Kilbane</v>
      </c>
      <c r="T215" s="5" t="str">
        <f>IF('Master List'!AA215="", "", VLOOKUP('Programmes (ENG)'!T215, 'CWM &amp; Location'!B:D, 2, FALSE))</f>
        <v/>
      </c>
      <c r="U215" s="5" t="str">
        <f>IF(T215="", "", VLOOKUP('Programmes (ENG)'!U215, 'CWM &amp; Location'!B:D, 2, FALSE))</f>
        <v/>
      </c>
      <c r="V215" s="5" t="str">
        <f>IF('Programmes (ENG)'!V215="", "", VLOOKUP('Programmes (ENG)'!V215, 'CWM &amp; Location'!B:D, 2, FALSE))</f>
        <v/>
      </c>
      <c r="W215" s="5" t="str">
        <f>IF('Programmes (ENG)'!W215="", "", IF('Programmes (ENG)'!W215="Supervisor to be confirmed", 'CWM &amp; Location'!$C$216, 'Programmes (ENG)'!W215))</f>
        <v/>
      </c>
      <c r="X215" s="5" t="str">
        <f>IF('Programmes (ENG)'!X215="Supervisor to be confirmed", "Goruchwyliwr I'w Gadarnhau", 'Programmes (ENG)'!X215)</f>
        <v>Dr Ben Thomas</v>
      </c>
      <c r="Y215" s="3" t="str">
        <f>VLOOKUP('Programmes (ENG)'!Y215, 'CWM &amp; Location'!B:D, 2, FALSE)</f>
        <v>Ysbyty Wrexham Maelor</v>
      </c>
      <c r="Z215" s="3" t="str">
        <f>VLOOKUP('Programmes (ENG)'!Z215, 'CWM &amp; Location'!B:D, 2, FALSE)</f>
        <v>Wrecsam</v>
      </c>
      <c r="AA215" s="3" t="str">
        <f>IF('Master List'!AK215="", VLOOKUP('Master List'!AJ215, 'CWM &amp; Location'!B:D, 2, FALSE), CONCATENATE(VLOOKUP('Master List'!AJ215, 'CWM &amp; Location'!B:D, 2, FALSE), " / ", VLOOKUP('Master List'!AK215, 'CWM &amp; Location'!B:D, 2, FALSE)))</f>
        <v>Meddygaeth Arennol</v>
      </c>
      <c r="AB215" s="3" t="str">
        <f>IF('Programmes (ENG)'!AB215="Supervisor to be confirmed", 'CWM &amp; Location'!$C$216, 'Programmes (ENG)'!AB215)</f>
        <v>Dr Ben Thomas</v>
      </c>
      <c r="AC215" s="3" t="str">
        <f>VLOOKUP('Programmes (ENG)'!AC215, 'CWM &amp; Location'!B:D, 2, FALSE)</f>
        <v>Ysbyty Wrexham Maelor</v>
      </c>
      <c r="AD215" s="5" t="str">
        <f>VLOOKUP('Programmes (ENG)'!AD215, 'CWM &amp; Location'!B:D, 2, FALSE)</f>
        <v>Wrecsam</v>
      </c>
      <c r="AE215" s="3" t="str">
        <f>IF('Master List'!AQ215="", VLOOKUP('Master List'!AP215, 'CWM &amp; Location'!B:D, 2, FALSE), CONCATENATE(VLOOKUP('Master List'!AP215, 'CWM &amp; Location'!B:D, 2, FALSE), " / ", VLOOKUP('Master List'!AQ215, 'CWM &amp; Location'!B:D, 2, FALSE)))</f>
        <v>Trawma Llawdriniaeth Orthopedig</v>
      </c>
      <c r="AF215" s="3" t="str">
        <f>IF('Programmes (ENG)'!AF215="Supervisor to be confirmed", 'CWM &amp; Location'!$C$216, 'Programmes (ENG)'!AF215)</f>
        <v>Mr Raminder Singh</v>
      </c>
      <c r="AG215" s="3" t="str">
        <f>VLOOKUP('Programmes (ENG)'!AG215, 'CWM &amp; Location'!B:D, 2, FALSE)</f>
        <v>Ysbyty Wrexham Maelor</v>
      </c>
      <c r="AH215" s="3" t="str">
        <f>VLOOKUP('Programmes (ENG)'!AH215, 'CWM &amp; Location'!B:D, 2, FALSE)</f>
        <v>Wrecsam</v>
      </c>
      <c r="AI215" s="3" t="str">
        <f>IF('Master List'!AW215="", VLOOKUP('Master List'!AV215, 'CWM &amp; Location'!B:D, 2, FALSE), CONCATENATE(VLOOKUP('Master List'!AV215, 'CWM &amp; Location'!B:D, 2, FALSE), " / ", VLOOKUP('Master List'!AW215, 'CWM &amp; Location'!B:D, 2, FALSE)))</f>
        <v>Meddygaeth Frys</v>
      </c>
      <c r="AJ215" s="3" t="str">
        <f>IF('Programmes (ENG)'!AJ215="Supervisor to be confirmed", 'CWM &amp; Location'!$C$216, 'Programmes (ENG)'!AJ215)</f>
        <v>Dr Chethan Padmanabhaiah</v>
      </c>
      <c r="AK215" s="5" t="str">
        <f>IF('Programmes (ENG)'!AK215="","",VLOOKUP('Programmes (ENG)'!AK215,'CWM &amp; Location'!B:D,2,FALSE))</f>
        <v/>
      </c>
      <c r="AL215" s="5" t="str">
        <f>IF('Programmes (ENG)'!AL215="", "", VLOOKUP('Programmes (ENG)'!AL215, 'CWM &amp; Location'!B:D, 2, FALSE))</f>
        <v/>
      </c>
      <c r="AM215" s="5" t="str">
        <f>IF('Programmes (ENG)'!AM215="","",VLOOKUP('Programmes (ENG)'!AM215,'CWM &amp; Location'!B:D,2,FALSE))</f>
        <v/>
      </c>
      <c r="AN215" s="5" t="str">
        <f>IF('Programmes (ENG)'!AN215="Supervisor to be confirmed", 'CWM &amp; Location'!$C$216, 'Programmes (ENG)'!AN215)</f>
        <v/>
      </c>
    </row>
    <row r="216" spans="1:40" ht="33.75" customHeight="1" x14ac:dyDescent="0.25">
      <c r="A216" s="3" t="str">
        <f>'Master List'!A216</f>
        <v>FP</v>
      </c>
      <c r="B216" s="3" t="str">
        <f>'Master List'!D216</f>
        <v>FP/7A1E/072b</v>
      </c>
      <c r="C216" s="3" t="str">
        <f>'Master List'!E216</f>
        <v>WAL/FP/072b</v>
      </c>
      <c r="D216" s="4">
        <f>'Programmes (ENG)'!D216</f>
        <v>1</v>
      </c>
      <c r="E216" s="9" t="str">
        <f>CONCATENATE("S1: ",J216,", ",N216,", ",R216,IF(V216="","",", "),IF(V216="","",V216),IF(V216="",""," ("),IF(V216="","",'Master List'!B216),IF(V216="","",")")," | S2: ",AA216,", ",AE216,", ",AI216,IF(AM216="","",", "),IF(AM216="","",AM216),IF(AM216="",""," ("),IF(AM216="","",'Master List'!C216),IF(AM216="","",")"))</f>
        <v>S1: Meddygaeth Fewnol Acíwt, Meddygaeth Gyffredinol (Mewnol) / Meddygaeth Anadlol, Llawdriniaeth Gyffredinol | S2: Meddygaeth Frys, Meddygaeth Arennol, Trawma Llawdriniaeth Orthopedig</v>
      </c>
      <c r="F216" s="5" t="str">
        <f>VLOOKUP('Programmes (ENG)'!F216, 'CWM &amp; Location'!B:D, 2, FALSE)</f>
        <v>Bwrdd Iechyd Prifysgol Betsi Cadwaladr</v>
      </c>
      <c r="G216" s="5" t="str">
        <f>IF('Programmes (ENG)'!G216="Supervisor to be confirmed", "Goruchwyliwr I'w Gadarnhau", 'Programmes (ENG)'!G216)</f>
        <v>Dr James Kilbane</v>
      </c>
      <c r="H216" s="3" t="str">
        <f>VLOOKUP('Programmes (ENG)'!H216, 'CWM &amp; Location'!B:D, 2, FALSE)</f>
        <v>Ysbyty Wrexham Maelor</v>
      </c>
      <c r="I216" s="3" t="str">
        <f>VLOOKUP('Programmes (ENG)'!I216, 'CWM &amp; Location'!B:D, 2, FALSE)</f>
        <v>Wrecsam</v>
      </c>
      <c r="J216" s="3" t="str">
        <f>IF('Master List'!K216="", VLOOKUP('Master List'!J216, 'CWM &amp; Location'!B:D, 2, FALSE), CONCATENATE(VLOOKUP('Master List'!J216, 'CWM &amp; Location'!B:D, 2, FALSE), " / ", VLOOKUP('Master List'!K216, 'CWM &amp; Location'!B:D, 2, FALSE)))</f>
        <v>Meddygaeth Fewnol Acíwt</v>
      </c>
      <c r="K216" s="3" t="str">
        <f>IF('Programmes (ENG)'!K216="Supervisor to be confirmed", "Goruchwyliwr I'w Gadarnhau", 'Programmes (ENG)'!K216)</f>
        <v>Dr James Kilbane</v>
      </c>
      <c r="L216" s="3" t="str">
        <f>VLOOKUP('Programmes (ENG)'!L216, 'CWM &amp; Location'!B:D, 2, FALSE)</f>
        <v>Ysbyty Wrexham Maelor</v>
      </c>
      <c r="M216" s="3" t="str">
        <f>VLOOKUP('Programmes (ENG)'!M216, 'CWM &amp; Location'!B:D, 2, FALSE)</f>
        <v>Wrecsam</v>
      </c>
      <c r="N216" s="3" t="str">
        <f>IF('Master List'!Q216="", VLOOKUP('Master List'!P216, 'CWM &amp; Location'!B:D, 2, FALSE), CONCATENATE(VLOOKUP('Master List'!P216, 'CWM &amp; Location'!B:D, 2, FALSE), " / ", VLOOKUP('Master List'!Q216, 'CWM &amp; Location'!B:D, 2, FALSE)))</f>
        <v>Meddygaeth Gyffredinol (Mewnol) / Meddygaeth Anadlol</v>
      </c>
      <c r="O216" s="3" t="str">
        <f>IF('Programmes (ENG)'!O216="Supervisor to be confirmed", "Goruchwyliwr I'w Gadarnhau", 'Programmes (ENG)'!O216)</f>
        <v>Dr Mark Steel</v>
      </c>
      <c r="P216" s="3" t="str">
        <f>VLOOKUP('Programmes (ENG)'!P216, 'CWM &amp; Location'!B:D, 2, FALSE)</f>
        <v>Ysbyty Wrexham Maelor</v>
      </c>
      <c r="Q216" s="3" t="str">
        <f>VLOOKUP('Programmes (ENG)'!Q216, 'CWM &amp; Location'!B:D, 2, FALSE)</f>
        <v>Wrecsam</v>
      </c>
      <c r="R216" s="3" t="str">
        <f>IF('Master List'!W216="", VLOOKUP('Master List'!V216, 'CWM &amp; Location'!B:D, 2, FALSE), CONCATENATE(VLOOKUP('Master List'!V216, 'CWM &amp; Location'!B:D, 2, FALSE), " / ", VLOOKUP('Master List'!W216, 'CWM &amp; Location'!B:D, 2, FALSE)))</f>
        <v>Llawdriniaeth Gyffredinol</v>
      </c>
      <c r="S216" s="3" t="str">
        <f>IF('Programmes (ENG)'!S216="Supervisor to be confirmed", "Goruchwyliwr I'w Gadarnhau", 'Programmes (ENG)'!S216)</f>
        <v xml:space="preserve">Mr Abozed Ben-Sassi </v>
      </c>
      <c r="T216" s="5" t="str">
        <f>IF('Master List'!AA216="", "", VLOOKUP('Programmes (ENG)'!T216, 'CWM &amp; Location'!B:D, 2, FALSE))</f>
        <v/>
      </c>
      <c r="U216" s="5" t="str">
        <f>IF(T216="", "", VLOOKUP('Programmes (ENG)'!U216, 'CWM &amp; Location'!B:D, 2, FALSE))</f>
        <v/>
      </c>
      <c r="V216" s="5" t="str">
        <f>IF('Programmes (ENG)'!V216="", "", VLOOKUP('Programmes (ENG)'!V216, 'CWM &amp; Location'!B:D, 2, FALSE))</f>
        <v/>
      </c>
      <c r="W216" s="5" t="str">
        <f>IF('Programmes (ENG)'!W216="", "", IF('Programmes (ENG)'!W216="Supervisor to be confirmed", 'CWM &amp; Location'!$C$216, 'Programmes (ENG)'!W216))</f>
        <v/>
      </c>
      <c r="X216" s="5" t="str">
        <f>IF('Programmes (ENG)'!X216="Supervisor to be confirmed", "Goruchwyliwr I'w Gadarnhau", 'Programmes (ENG)'!X216)</f>
        <v>Dr Chethan Padmanabhaiah</v>
      </c>
      <c r="Y216" s="3" t="str">
        <f>VLOOKUP('Programmes (ENG)'!Y216, 'CWM &amp; Location'!B:D, 2, FALSE)</f>
        <v>Ysbyty Wrexham Maelor</v>
      </c>
      <c r="Z216" s="3" t="str">
        <f>VLOOKUP('Programmes (ENG)'!Z216, 'CWM &amp; Location'!B:D, 2, FALSE)</f>
        <v>Wrecsam</v>
      </c>
      <c r="AA216" s="3" t="str">
        <f>IF('Master List'!AK216="", VLOOKUP('Master List'!AJ216, 'CWM &amp; Location'!B:D, 2, FALSE), CONCATENATE(VLOOKUP('Master List'!AJ216, 'CWM &amp; Location'!B:D, 2, FALSE), " / ", VLOOKUP('Master List'!AK216, 'CWM &amp; Location'!B:D, 2, FALSE)))</f>
        <v>Meddygaeth Frys</v>
      </c>
      <c r="AB216" s="3" t="str">
        <f>IF('Programmes (ENG)'!AB216="Supervisor to be confirmed", 'CWM &amp; Location'!$C$216, 'Programmes (ENG)'!AB216)</f>
        <v>Dr Chethan Padmanabhaiah</v>
      </c>
      <c r="AC216" s="3" t="str">
        <f>VLOOKUP('Programmes (ENG)'!AC216, 'CWM &amp; Location'!B:D, 2, FALSE)</f>
        <v>Ysbyty Wrexham Maelor</v>
      </c>
      <c r="AD216" s="5" t="str">
        <f>VLOOKUP('Programmes (ENG)'!AD216, 'CWM &amp; Location'!B:D, 2, FALSE)</f>
        <v>Wrecsam</v>
      </c>
      <c r="AE216" s="3" t="str">
        <f>IF('Master List'!AQ216="", VLOOKUP('Master List'!AP216, 'CWM &amp; Location'!B:D, 2, FALSE), CONCATENATE(VLOOKUP('Master List'!AP216, 'CWM &amp; Location'!B:D, 2, FALSE), " / ", VLOOKUP('Master List'!AQ216, 'CWM &amp; Location'!B:D, 2, FALSE)))</f>
        <v>Meddygaeth Arennol</v>
      </c>
      <c r="AF216" s="3" t="str">
        <f>IF('Programmes (ENG)'!AF216="Supervisor to be confirmed", 'CWM &amp; Location'!$C$216, 'Programmes (ENG)'!AF216)</f>
        <v>Dr Ben Thomas</v>
      </c>
      <c r="AG216" s="3" t="str">
        <f>VLOOKUP('Programmes (ENG)'!AG216, 'CWM &amp; Location'!B:D, 2, FALSE)</f>
        <v>Ysbyty Wrexham Maelor</v>
      </c>
      <c r="AH216" s="3" t="str">
        <f>VLOOKUP('Programmes (ENG)'!AH216, 'CWM &amp; Location'!B:D, 2, FALSE)</f>
        <v>Wrecsam</v>
      </c>
      <c r="AI216" s="3" t="str">
        <f>IF('Master List'!AW216="", VLOOKUP('Master List'!AV216, 'CWM &amp; Location'!B:D, 2, FALSE), CONCATENATE(VLOOKUP('Master List'!AV216, 'CWM &amp; Location'!B:D, 2, FALSE), " / ", VLOOKUP('Master List'!AW216, 'CWM &amp; Location'!B:D, 2, FALSE)))</f>
        <v>Trawma Llawdriniaeth Orthopedig</v>
      </c>
      <c r="AJ216" s="3" t="str">
        <f>IF('Programmes (ENG)'!AJ216="Supervisor to be confirmed", 'CWM &amp; Location'!$C$216, 'Programmes (ENG)'!AJ216)</f>
        <v>Mr Raminder Singh</v>
      </c>
      <c r="AK216" s="5" t="str">
        <f>IF('Programmes (ENG)'!AK216="","",VLOOKUP('Programmes (ENG)'!AK216,'CWM &amp; Location'!B:D,2,FALSE))</f>
        <v/>
      </c>
      <c r="AL216" s="5" t="str">
        <f>IF('Programmes (ENG)'!AL216="", "", VLOOKUP('Programmes (ENG)'!AL216, 'CWM &amp; Location'!B:D, 2, FALSE))</f>
        <v/>
      </c>
      <c r="AM216" s="5" t="str">
        <f>IF('Programmes (ENG)'!AM216="","",VLOOKUP('Programmes (ENG)'!AM216,'CWM &amp; Location'!B:D,2,FALSE))</f>
        <v/>
      </c>
      <c r="AN216" s="5" t="str">
        <f>IF('Programmes (ENG)'!AN216="Supervisor to be confirmed", 'CWM &amp; Location'!$C$216, 'Programmes (ENG)'!AN216)</f>
        <v/>
      </c>
    </row>
    <row r="217" spans="1:40" ht="33.75" customHeight="1" x14ac:dyDescent="0.25">
      <c r="A217" s="3" t="str">
        <f>'Master List'!A217</f>
        <v>FP</v>
      </c>
      <c r="B217" s="3" t="str">
        <f>'Master List'!D217</f>
        <v>FP/7A1E/072c</v>
      </c>
      <c r="C217" s="3" t="str">
        <f>'Master List'!E217</f>
        <v>WAL/FP/072c</v>
      </c>
      <c r="D217" s="4">
        <f>'Programmes (ENG)'!D217</f>
        <v>1</v>
      </c>
      <c r="E217" s="9" t="str">
        <f>CONCATENATE("S1: ",J217,", ",N217,", ",R217,IF(V217="","",", "),IF(V217="","",V217),IF(V217="",""," ("),IF(V217="","",'Master List'!B217),IF(V217="","",")")," | S2: ",AA217,", ",AE217,", ",AI217,IF(AM217="","",", "),IF(AM217="","",AM217),IF(AM217="",""," ("),IF(AM217="","",'Master List'!C217),IF(AM217="","",")"))</f>
        <v>S1: Llawdriniaeth Gyffredinol, Meddygaeth Fewnol Acíwt, Meddygaeth Gyffredinol (Mewnol) / Meddygaeth Anadlol | S2: Trawma Llawdriniaeth Orthopedig, Meddygaeth Frys, Meddygaeth Arennol</v>
      </c>
      <c r="F217" s="5" t="str">
        <f>VLOOKUP('Programmes (ENG)'!F217, 'CWM &amp; Location'!B:D, 2, FALSE)</f>
        <v>Bwrdd Iechyd Prifysgol Betsi Cadwaladr</v>
      </c>
      <c r="G217" s="5" t="str">
        <f>IF('Programmes (ENG)'!G217="Supervisor to be confirmed", "Goruchwyliwr I'w Gadarnhau", 'Programmes (ENG)'!G217)</f>
        <v xml:space="preserve">Mr Abozed Ben-Sassi </v>
      </c>
      <c r="H217" s="3" t="str">
        <f>VLOOKUP('Programmes (ENG)'!H217, 'CWM &amp; Location'!B:D, 2, FALSE)</f>
        <v>Ysbyty Wrexham Maelor</v>
      </c>
      <c r="I217" s="3" t="str">
        <f>VLOOKUP('Programmes (ENG)'!I217, 'CWM &amp; Location'!B:D, 2, FALSE)</f>
        <v>Wrecsam</v>
      </c>
      <c r="J217" s="3" t="str">
        <f>IF('Master List'!K217="", VLOOKUP('Master List'!J217, 'CWM &amp; Location'!B:D, 2, FALSE), CONCATENATE(VLOOKUP('Master List'!J217, 'CWM &amp; Location'!B:D, 2, FALSE), " / ", VLOOKUP('Master List'!K217, 'CWM &amp; Location'!B:D, 2, FALSE)))</f>
        <v>Llawdriniaeth Gyffredinol</v>
      </c>
      <c r="K217" s="3" t="str">
        <f>IF('Programmes (ENG)'!K217="Supervisor to be confirmed", "Goruchwyliwr I'w Gadarnhau", 'Programmes (ENG)'!K217)</f>
        <v xml:space="preserve">Mr Abozed Ben-Sassi </v>
      </c>
      <c r="L217" s="3" t="str">
        <f>VLOOKUP('Programmes (ENG)'!L217, 'CWM &amp; Location'!B:D, 2, FALSE)</f>
        <v>Ysbyty Wrexham Maelor</v>
      </c>
      <c r="M217" s="3" t="str">
        <f>VLOOKUP('Programmes (ENG)'!M217, 'CWM &amp; Location'!B:D, 2, FALSE)</f>
        <v>Wrecsam</v>
      </c>
      <c r="N217" s="3" t="str">
        <f>IF('Master List'!Q217="", VLOOKUP('Master List'!P217, 'CWM &amp; Location'!B:D, 2, FALSE), CONCATENATE(VLOOKUP('Master List'!P217, 'CWM &amp; Location'!B:D, 2, FALSE), " / ", VLOOKUP('Master List'!Q217, 'CWM &amp; Location'!B:D, 2, FALSE)))</f>
        <v>Meddygaeth Fewnol Acíwt</v>
      </c>
      <c r="O217" s="3" t="str">
        <f>IF('Programmes (ENG)'!O217="Supervisor to be confirmed", "Goruchwyliwr I'w Gadarnhau", 'Programmes (ENG)'!O217)</f>
        <v>Dr James Kilbane</v>
      </c>
      <c r="P217" s="3" t="str">
        <f>VLOOKUP('Programmes (ENG)'!P217, 'CWM &amp; Location'!B:D, 2, FALSE)</f>
        <v>Ysbyty Wrexham Maelor</v>
      </c>
      <c r="Q217" s="3" t="str">
        <f>VLOOKUP('Programmes (ENG)'!Q217, 'CWM &amp; Location'!B:D, 2, FALSE)</f>
        <v>Wrecsam</v>
      </c>
      <c r="R217" s="3" t="str">
        <f>IF('Master List'!W217="", VLOOKUP('Master List'!V217, 'CWM &amp; Location'!B:D, 2, FALSE), CONCATENATE(VLOOKUP('Master List'!V217, 'CWM &amp; Location'!B:D, 2, FALSE), " / ", VLOOKUP('Master List'!W217, 'CWM &amp; Location'!B:D, 2, FALSE)))</f>
        <v>Meddygaeth Gyffredinol (Mewnol) / Meddygaeth Anadlol</v>
      </c>
      <c r="S217" s="3" t="str">
        <f>IF('Programmes (ENG)'!S217="Supervisor to be confirmed", "Goruchwyliwr I'w Gadarnhau", 'Programmes (ENG)'!S217)</f>
        <v>Dr Mark Steel</v>
      </c>
      <c r="T217" s="5" t="str">
        <f>IF('Master List'!AA217="", "", VLOOKUP('Programmes (ENG)'!T217, 'CWM &amp; Location'!B:D, 2, FALSE))</f>
        <v/>
      </c>
      <c r="U217" s="5" t="str">
        <f>IF(T217="", "", VLOOKUP('Programmes (ENG)'!U217, 'CWM &amp; Location'!B:D, 2, FALSE))</f>
        <v/>
      </c>
      <c r="V217" s="5" t="str">
        <f>IF('Programmes (ENG)'!V217="", "", VLOOKUP('Programmes (ENG)'!V217, 'CWM &amp; Location'!B:D, 2, FALSE))</f>
        <v/>
      </c>
      <c r="W217" s="5" t="str">
        <f>IF('Programmes (ENG)'!W217="", "", IF('Programmes (ENG)'!W217="Supervisor to be confirmed", 'CWM &amp; Location'!$C$216, 'Programmes (ENG)'!W217))</f>
        <v/>
      </c>
      <c r="X217" s="5" t="str">
        <f>IF('Programmes (ENG)'!X217="Supervisor to be confirmed", "Goruchwyliwr I'w Gadarnhau", 'Programmes (ENG)'!X217)</f>
        <v>Mr Raminder Singh</v>
      </c>
      <c r="Y217" s="3" t="str">
        <f>VLOOKUP('Programmes (ENG)'!Y217, 'CWM &amp; Location'!B:D, 2, FALSE)</f>
        <v>Ysbyty Wrexham Maelor</v>
      </c>
      <c r="Z217" s="3" t="str">
        <f>VLOOKUP('Programmes (ENG)'!Z217, 'CWM &amp; Location'!B:D, 2, FALSE)</f>
        <v>Wrecsam</v>
      </c>
      <c r="AA217" s="3" t="str">
        <f>IF('Master List'!AK217="", VLOOKUP('Master List'!AJ217, 'CWM &amp; Location'!B:D, 2, FALSE), CONCATENATE(VLOOKUP('Master List'!AJ217, 'CWM &amp; Location'!B:D, 2, FALSE), " / ", VLOOKUP('Master List'!AK217, 'CWM &amp; Location'!B:D, 2, FALSE)))</f>
        <v>Trawma Llawdriniaeth Orthopedig</v>
      </c>
      <c r="AB217" s="3" t="str">
        <f>IF('Programmes (ENG)'!AB217="Supervisor to be confirmed", 'CWM &amp; Location'!$C$216, 'Programmes (ENG)'!AB217)</f>
        <v>Mr Raminder Singh</v>
      </c>
      <c r="AC217" s="3" t="str">
        <f>VLOOKUP('Programmes (ENG)'!AC217, 'CWM &amp; Location'!B:D, 2, FALSE)</f>
        <v>Ysbyty Wrexham Maelor</v>
      </c>
      <c r="AD217" s="5" t="str">
        <f>VLOOKUP('Programmes (ENG)'!AD217, 'CWM &amp; Location'!B:D, 2, FALSE)</f>
        <v>Wrecsam</v>
      </c>
      <c r="AE217" s="3" t="str">
        <f>IF('Master List'!AQ217="", VLOOKUP('Master List'!AP217, 'CWM &amp; Location'!B:D, 2, FALSE), CONCATENATE(VLOOKUP('Master List'!AP217, 'CWM &amp; Location'!B:D, 2, FALSE), " / ", VLOOKUP('Master List'!AQ217, 'CWM &amp; Location'!B:D, 2, FALSE)))</f>
        <v>Meddygaeth Frys</v>
      </c>
      <c r="AF217" s="3" t="str">
        <f>IF('Programmes (ENG)'!AF217="Supervisor to be confirmed", 'CWM &amp; Location'!$C$216, 'Programmes (ENG)'!AF217)</f>
        <v>Dr Chethan Padmanabhaiah</v>
      </c>
      <c r="AG217" s="3" t="str">
        <f>VLOOKUP('Programmes (ENG)'!AG217, 'CWM &amp; Location'!B:D, 2, FALSE)</f>
        <v>Ysbyty Wrexham Maelor</v>
      </c>
      <c r="AH217" s="3" t="str">
        <f>VLOOKUP('Programmes (ENG)'!AH217, 'CWM &amp; Location'!B:D, 2, FALSE)</f>
        <v>Wrecsam</v>
      </c>
      <c r="AI217" s="3" t="str">
        <f>IF('Master List'!AW217="", VLOOKUP('Master List'!AV217, 'CWM &amp; Location'!B:D, 2, FALSE), CONCATENATE(VLOOKUP('Master List'!AV217, 'CWM &amp; Location'!B:D, 2, FALSE), " / ", VLOOKUP('Master List'!AW217, 'CWM &amp; Location'!B:D, 2, FALSE)))</f>
        <v>Meddygaeth Arennol</v>
      </c>
      <c r="AJ217" s="3" t="str">
        <f>IF('Programmes (ENG)'!AJ217="Supervisor to be confirmed", 'CWM &amp; Location'!$C$216, 'Programmes (ENG)'!AJ217)</f>
        <v>Dr Ben Thomas</v>
      </c>
      <c r="AK217" s="5" t="str">
        <f>IF('Programmes (ENG)'!AK217="","",VLOOKUP('Programmes (ENG)'!AK217,'CWM &amp; Location'!B:D,2,FALSE))</f>
        <v/>
      </c>
      <c r="AL217" s="5" t="str">
        <f>IF('Programmes (ENG)'!AL217="", "", VLOOKUP('Programmes (ENG)'!AL217, 'CWM &amp; Location'!B:D, 2, FALSE))</f>
        <v/>
      </c>
      <c r="AM217" s="5" t="str">
        <f>IF('Programmes (ENG)'!AM217="","",VLOOKUP('Programmes (ENG)'!AM217,'CWM &amp; Location'!B:D,2,FALSE))</f>
        <v/>
      </c>
      <c r="AN217" s="5" t="str">
        <f>IF('Programmes (ENG)'!AN217="Supervisor to be confirmed", 'CWM &amp; Location'!$C$216, 'Programmes (ENG)'!AN217)</f>
        <v/>
      </c>
    </row>
    <row r="218" spans="1:40" ht="33.75" customHeight="1" x14ac:dyDescent="0.25">
      <c r="A218" s="3" t="str">
        <f>'Master List'!A218</f>
        <v>LIFT</v>
      </c>
      <c r="B218" s="3" t="str">
        <f>'Master List'!D218</f>
        <v>LFP/7A1E/073a</v>
      </c>
      <c r="C218" s="3" t="str">
        <f>'Master List'!E218</f>
        <v>WAL/FP/073a</v>
      </c>
      <c r="D218" s="4">
        <f>'Programmes (ENG)'!D218</f>
        <v>1</v>
      </c>
      <c r="E218" s="9" t="str">
        <f>CONCATENATE("S1: ",J218,", ",N218,", ",R218,IF(V218="","",", "),IF(V218="","",V218),IF(V218="",""," ("),IF(V218="","",'Master List'!B218),IF(V218="","",")")," | S2: ",AA218,", ",AE218,", ",AI218,IF(AM218="","",", "),IF(AM218="","",AM218),IF(AM218="",""," ("),IF(AM218="","",'Master List'!C218),IF(AM218="","",")"))</f>
        <v>S1: Meddygaeth Gyffredinol (Mewnol) / Gastroenteroleg, Llawdriniaeth Gyffredinol, Meddygaeth Geriatreg | S2: Cardioleg, Meddygaeth Anadlol, Meddygaeth Frys, Meddygaeth Liniarol (LIFT)</v>
      </c>
      <c r="F218" s="5" t="str">
        <f>VLOOKUP('Programmes (ENG)'!F218, 'CWM &amp; Location'!B:D, 2, FALSE)</f>
        <v>Bwrdd Iechyd Prifysgol Betsi Cadwaladr</v>
      </c>
      <c r="G218" s="5" t="str">
        <f>IF('Programmes (ENG)'!G218="Supervisor to be confirmed", "Goruchwyliwr I'w Gadarnhau", 'Programmes (ENG)'!G218)</f>
        <v>Dr Thiriloganathan Mathialahan</v>
      </c>
      <c r="H218" s="3" t="str">
        <f>VLOOKUP('Programmes (ENG)'!H218, 'CWM &amp; Location'!B:D, 2, FALSE)</f>
        <v>Ysbyty Wrexham Maelor</v>
      </c>
      <c r="I218" s="3" t="str">
        <f>VLOOKUP('Programmes (ENG)'!I218, 'CWM &amp; Location'!B:D, 2, FALSE)</f>
        <v>Wrecsam</v>
      </c>
      <c r="J218" s="3" t="str">
        <f>IF('Master List'!K218="", VLOOKUP('Master List'!J218, 'CWM &amp; Location'!B:D, 2, FALSE), CONCATENATE(VLOOKUP('Master List'!J218, 'CWM &amp; Location'!B:D, 2, FALSE), " / ", VLOOKUP('Master List'!K218, 'CWM &amp; Location'!B:D, 2, FALSE)))</f>
        <v>Meddygaeth Gyffredinol (Mewnol) / Gastroenteroleg</v>
      </c>
      <c r="K218" s="3" t="str">
        <f>IF('Programmes (ENG)'!K218="Supervisor to be confirmed", "Goruchwyliwr I'w Gadarnhau", 'Programmes (ENG)'!K218)</f>
        <v>Dr Thiriloganathan Mathialahan</v>
      </c>
      <c r="L218" s="3" t="str">
        <f>VLOOKUP('Programmes (ENG)'!L218, 'CWM &amp; Location'!B:D, 2, FALSE)</f>
        <v>Ysbyty Wrexham Maelor</v>
      </c>
      <c r="M218" s="3" t="str">
        <f>VLOOKUP('Programmes (ENG)'!M218, 'CWM &amp; Location'!B:D, 2, FALSE)</f>
        <v>Wrecsam</v>
      </c>
      <c r="N218" s="3" t="str">
        <f>IF('Master List'!Q218="", VLOOKUP('Master List'!P218, 'CWM &amp; Location'!B:D, 2, FALSE), CONCATENATE(VLOOKUP('Master List'!P218, 'CWM &amp; Location'!B:D, 2, FALSE), " / ", VLOOKUP('Master List'!Q218, 'CWM &amp; Location'!B:D, 2, FALSE)))</f>
        <v>Llawdriniaeth Gyffredinol</v>
      </c>
      <c r="O218" s="3" t="str">
        <f>IF('Programmes (ENG)'!O218="Supervisor to be confirmed", "Goruchwyliwr I'w Gadarnhau", 'Programmes (ENG)'!O218)</f>
        <v xml:space="preserve">Mr Duncan Stewart </v>
      </c>
      <c r="P218" s="3" t="str">
        <f>VLOOKUP('Programmes (ENG)'!P218, 'CWM &amp; Location'!B:D, 2, FALSE)</f>
        <v>Ysbyty Wrexham Maelor</v>
      </c>
      <c r="Q218" s="3" t="str">
        <f>VLOOKUP('Programmes (ENG)'!Q218, 'CWM &amp; Location'!B:D, 2, FALSE)</f>
        <v>Wrecsam</v>
      </c>
      <c r="R218" s="3" t="str">
        <f>IF('Master List'!W218="", VLOOKUP('Master List'!V218, 'CWM &amp; Location'!B:D, 2, FALSE), CONCATENATE(VLOOKUP('Master List'!V218, 'CWM &amp; Location'!B:D, 2, FALSE), " / ", VLOOKUP('Master List'!W218, 'CWM &amp; Location'!B:D, 2, FALSE)))</f>
        <v>Meddygaeth Geriatreg</v>
      </c>
      <c r="S218" s="3" t="str">
        <f>IF('Programmes (ENG)'!S218="Supervisor to be confirmed", "Goruchwyliwr I'w Gadarnhau", 'Programmes (ENG)'!S218)</f>
        <v>Dr Cameron Abbott</v>
      </c>
      <c r="T218" s="5" t="str">
        <f>IF('Master List'!AA218="", "", VLOOKUP('Programmes (ENG)'!T218, 'CWM &amp; Location'!B:D, 2, FALSE))</f>
        <v/>
      </c>
      <c r="U218" s="5" t="str">
        <f>IF(T218="", "", VLOOKUP('Programmes (ENG)'!U218, 'CWM &amp; Location'!B:D, 2, FALSE))</f>
        <v/>
      </c>
      <c r="V218" s="5" t="str">
        <f>IF('Programmes (ENG)'!V218="", "", VLOOKUP('Programmes (ENG)'!V218, 'CWM &amp; Location'!B:D, 2, FALSE))</f>
        <v/>
      </c>
      <c r="W218" s="5" t="str">
        <f>IF('Programmes (ENG)'!W218="", "", IF('Programmes (ENG)'!W218="Supervisor to be confirmed", 'CWM &amp; Location'!$C$216, 'Programmes (ENG)'!W218))</f>
        <v/>
      </c>
      <c r="X218" s="5" t="str">
        <f>IF('Programmes (ENG)'!X218="Supervisor to be confirmed", "Goruchwyliwr I'w Gadarnhau", 'Programmes (ENG)'!X218)</f>
        <v>Dr Gauravsingh Dhunnoo</v>
      </c>
      <c r="Y218" s="3" t="str">
        <f>VLOOKUP('Programmes (ENG)'!Y218, 'CWM &amp; Location'!B:D, 2, FALSE)</f>
        <v>Ysbyty Wrexham Maelor</v>
      </c>
      <c r="Z218" s="3" t="str">
        <f>VLOOKUP('Programmes (ENG)'!Z218, 'CWM &amp; Location'!B:D, 2, FALSE)</f>
        <v>Wrecsam</v>
      </c>
      <c r="AA218" s="3" t="str">
        <f>IF('Master List'!AK218="", VLOOKUP('Master List'!AJ218, 'CWM &amp; Location'!B:D, 2, FALSE), CONCATENATE(VLOOKUP('Master List'!AJ218, 'CWM &amp; Location'!B:D, 2, FALSE), " / ", VLOOKUP('Master List'!AK218, 'CWM &amp; Location'!B:D, 2, FALSE)))</f>
        <v>Cardioleg</v>
      </c>
      <c r="AB218" s="3" t="str">
        <f>IF('Programmes (ENG)'!AB218="Supervisor to be confirmed", 'CWM &amp; Location'!$C$216, 'Programmes (ENG)'!AB218)</f>
        <v>Dr Gauravsingh Dhunnoo</v>
      </c>
      <c r="AC218" s="3" t="str">
        <f>VLOOKUP('Programmes (ENG)'!AC218, 'CWM &amp; Location'!B:D, 2, FALSE)</f>
        <v>Ysbyty Wrexham Maelor</v>
      </c>
      <c r="AD218" s="5" t="str">
        <f>VLOOKUP('Programmes (ENG)'!AD218, 'CWM &amp; Location'!B:D, 2, FALSE)</f>
        <v>Wrecsam</v>
      </c>
      <c r="AE218" s="3" t="str">
        <f>IF('Master List'!AQ218="", VLOOKUP('Master List'!AP218, 'CWM &amp; Location'!B:D, 2, FALSE), CONCATENATE(VLOOKUP('Master List'!AP218, 'CWM &amp; Location'!B:D, 2, FALSE), " / ", VLOOKUP('Master List'!AQ218, 'CWM &amp; Location'!B:D, 2, FALSE)))</f>
        <v>Meddygaeth Anadlol</v>
      </c>
      <c r="AF218" s="3" t="str">
        <f>IF('Programmes (ENG)'!AF218="Supervisor to be confirmed", 'CWM &amp; Location'!$C$216, 'Programmes (ENG)'!AF218)</f>
        <v>Dr Neil McAndrew</v>
      </c>
      <c r="AG218" s="3" t="str">
        <f>VLOOKUP('Programmes (ENG)'!AG218, 'CWM &amp; Location'!B:D, 2, FALSE)</f>
        <v>Ysbyty Wrexham Maelor</v>
      </c>
      <c r="AH218" s="3" t="str">
        <f>VLOOKUP('Programmes (ENG)'!AH218, 'CWM &amp; Location'!B:D, 2, FALSE)</f>
        <v>Wrecsam</v>
      </c>
      <c r="AI218" s="3" t="str">
        <f>IF('Master List'!AW218="", VLOOKUP('Master List'!AV218, 'CWM &amp; Location'!B:D, 2, FALSE), CONCATENATE(VLOOKUP('Master List'!AV218, 'CWM &amp; Location'!B:D, 2, FALSE), " / ", VLOOKUP('Master List'!AW218, 'CWM &amp; Location'!B:D, 2, FALSE)))</f>
        <v>Meddygaeth Frys</v>
      </c>
      <c r="AJ218" s="3" t="str">
        <f>IF('Programmes (ENG)'!AJ218="Supervisor to be confirmed", 'CWM &amp; Location'!$C$216, 'Programmes (ENG)'!AJ218)</f>
        <v>Dr Chethan Padmanabhaiah</v>
      </c>
      <c r="AK218" s="5" t="str">
        <f>IF('Programmes (ENG)'!AK218="","",VLOOKUP('Programmes (ENG)'!AK218,'CWM &amp; Location'!B:D,2,FALSE))</f>
        <v>Ysbyty Wrexham Maelor</v>
      </c>
      <c r="AL218" s="5" t="str">
        <f>IF('Programmes (ENG)'!AL218="", "", VLOOKUP('Programmes (ENG)'!AL218, 'CWM &amp; Location'!B:D, 2, FALSE))</f>
        <v>Wrecsam</v>
      </c>
      <c r="AM218" s="5" t="str">
        <f>IF('Programmes (ENG)'!AM218="","",VLOOKUP('Programmes (ENG)'!AM218,'CWM &amp; Location'!B:D,2,FALSE))</f>
        <v>Meddygaeth Liniarol</v>
      </c>
      <c r="AN218" s="5" t="str">
        <f>IF('Programmes (ENG)'!AN218="Supervisor to be confirmed", 'CWM &amp; Location'!$C$216, 'Programmes (ENG)'!AN218)</f>
        <v>Dr Caroline Usborne</v>
      </c>
    </row>
    <row r="219" spans="1:40" ht="33.75" customHeight="1" x14ac:dyDescent="0.25">
      <c r="A219" s="3" t="str">
        <f>'Master List'!A219</f>
        <v>LIFT</v>
      </c>
      <c r="B219" s="3" t="str">
        <f>'Master List'!D219</f>
        <v>LFP/7A1E/073b</v>
      </c>
      <c r="C219" s="3" t="str">
        <f>'Master List'!E219</f>
        <v>WAL/FP/073b</v>
      </c>
      <c r="D219" s="4">
        <f>'Programmes (ENG)'!D219</f>
        <v>1</v>
      </c>
      <c r="E219" s="9" t="str">
        <f>CONCATENATE("S1: ",J219,", ",N219,", ",R219,IF(V219="","",", "),IF(V219="","",V219),IF(V219="",""," ("),IF(V219="","",'Master List'!B219),IF(V219="","",")")," | S2: ",AA219,", ",AE219,", ",AI219,IF(AM219="","",", "),IF(AM219="","",AM219),IF(AM219="",""," ("),IF(AM219="","",'Master List'!C219),IF(AM219="","",")"))</f>
        <v>S1: Meddygaeth Geriatreg, Meddygaeth Gyffredinol (Mewnol) / Gastroenteroleg, Llawdriniaeth Gyffredinol | S2: Meddygaeth Frys, Cardioleg, Meddygaeth Anadlol, Meddygaeth Liniarol (LIFT)</v>
      </c>
      <c r="F219" s="5" t="str">
        <f>VLOOKUP('Programmes (ENG)'!F219, 'CWM &amp; Location'!B:D, 2, FALSE)</f>
        <v>Bwrdd Iechyd Prifysgol Betsi Cadwaladr</v>
      </c>
      <c r="G219" s="5" t="str">
        <f>IF('Programmes (ENG)'!G219="Supervisor to be confirmed", "Goruchwyliwr I'w Gadarnhau", 'Programmes (ENG)'!G219)</f>
        <v>Dr Cameron Abbott</v>
      </c>
      <c r="H219" s="3" t="str">
        <f>VLOOKUP('Programmes (ENG)'!H219, 'CWM &amp; Location'!B:D, 2, FALSE)</f>
        <v>Ysbyty Wrexham Maelor</v>
      </c>
      <c r="I219" s="3" t="str">
        <f>VLOOKUP('Programmes (ENG)'!I219, 'CWM &amp; Location'!B:D, 2, FALSE)</f>
        <v>Wrecsam</v>
      </c>
      <c r="J219" s="3" t="str">
        <f>IF('Master List'!K219="", VLOOKUP('Master List'!J219, 'CWM &amp; Location'!B:D, 2, FALSE), CONCATENATE(VLOOKUP('Master List'!J219, 'CWM &amp; Location'!B:D, 2, FALSE), " / ", VLOOKUP('Master List'!K219, 'CWM &amp; Location'!B:D, 2, FALSE)))</f>
        <v>Meddygaeth Geriatreg</v>
      </c>
      <c r="K219" s="3" t="str">
        <f>IF('Programmes (ENG)'!K219="Supervisor to be confirmed", "Goruchwyliwr I'w Gadarnhau", 'Programmes (ENG)'!K219)</f>
        <v>Dr Cameron Abbott</v>
      </c>
      <c r="L219" s="3" t="str">
        <f>VLOOKUP('Programmes (ENG)'!L219, 'CWM &amp; Location'!B:D, 2, FALSE)</f>
        <v>Ysbyty Wrexham Maelor</v>
      </c>
      <c r="M219" s="3" t="str">
        <f>VLOOKUP('Programmes (ENG)'!M219, 'CWM &amp; Location'!B:D, 2, FALSE)</f>
        <v>Wrecsam</v>
      </c>
      <c r="N219" s="3" t="str">
        <f>IF('Master List'!Q219="", VLOOKUP('Master List'!P219, 'CWM &amp; Location'!B:D, 2, FALSE), CONCATENATE(VLOOKUP('Master List'!P219, 'CWM &amp; Location'!B:D, 2, FALSE), " / ", VLOOKUP('Master List'!Q219, 'CWM &amp; Location'!B:D, 2, FALSE)))</f>
        <v>Meddygaeth Gyffredinol (Mewnol) / Gastroenteroleg</v>
      </c>
      <c r="O219" s="3" t="str">
        <f>IF('Programmes (ENG)'!O219="Supervisor to be confirmed", "Goruchwyliwr I'w Gadarnhau", 'Programmes (ENG)'!O219)</f>
        <v>Dr Thiriloganathan Mathialahan</v>
      </c>
      <c r="P219" s="3" t="str">
        <f>VLOOKUP('Programmes (ENG)'!P219, 'CWM &amp; Location'!B:D, 2, FALSE)</f>
        <v>Ysbyty Wrexham Maelor</v>
      </c>
      <c r="Q219" s="3" t="str">
        <f>VLOOKUP('Programmes (ENG)'!Q219, 'CWM &amp; Location'!B:D, 2, FALSE)</f>
        <v>Wrecsam</v>
      </c>
      <c r="R219" s="3" t="str">
        <f>IF('Master List'!W219="", VLOOKUP('Master List'!V219, 'CWM &amp; Location'!B:D, 2, FALSE), CONCATENATE(VLOOKUP('Master List'!V219, 'CWM &amp; Location'!B:D, 2, FALSE), " / ", VLOOKUP('Master List'!W219, 'CWM &amp; Location'!B:D, 2, FALSE)))</f>
        <v>Llawdriniaeth Gyffredinol</v>
      </c>
      <c r="S219" s="3" t="str">
        <f>IF('Programmes (ENG)'!S219="Supervisor to be confirmed", "Goruchwyliwr I'w Gadarnhau", 'Programmes (ENG)'!S219)</f>
        <v xml:space="preserve">Mr Duncan Stewart </v>
      </c>
      <c r="T219" s="5" t="str">
        <f>IF('Master List'!AA219="", "", VLOOKUP('Programmes (ENG)'!T219, 'CWM &amp; Location'!B:D, 2, FALSE))</f>
        <v/>
      </c>
      <c r="U219" s="5" t="str">
        <f>IF(T219="", "", VLOOKUP('Programmes (ENG)'!U219, 'CWM &amp; Location'!B:D, 2, FALSE))</f>
        <v/>
      </c>
      <c r="V219" s="5" t="str">
        <f>IF('Programmes (ENG)'!V219="", "", VLOOKUP('Programmes (ENG)'!V219, 'CWM &amp; Location'!B:D, 2, FALSE))</f>
        <v/>
      </c>
      <c r="W219" s="5" t="str">
        <f>IF('Programmes (ENG)'!W219="", "", IF('Programmes (ENG)'!W219="Supervisor to be confirmed", 'CWM &amp; Location'!$C$216, 'Programmes (ENG)'!W219))</f>
        <v/>
      </c>
      <c r="X219" s="5" t="str">
        <f>IF('Programmes (ENG)'!X219="Supervisor to be confirmed", "Goruchwyliwr I'w Gadarnhau", 'Programmes (ENG)'!X219)</f>
        <v>Dr Chethan Padmanabhaiah</v>
      </c>
      <c r="Y219" s="3" t="str">
        <f>VLOOKUP('Programmes (ENG)'!Y219, 'CWM &amp; Location'!B:D, 2, FALSE)</f>
        <v>Ysbyty Wrexham Maelor</v>
      </c>
      <c r="Z219" s="3" t="str">
        <f>VLOOKUP('Programmes (ENG)'!Z219, 'CWM &amp; Location'!B:D, 2, FALSE)</f>
        <v>Wrecsam</v>
      </c>
      <c r="AA219" s="3" t="str">
        <f>IF('Master List'!AK219="", VLOOKUP('Master List'!AJ219, 'CWM &amp; Location'!B:D, 2, FALSE), CONCATENATE(VLOOKUP('Master List'!AJ219, 'CWM &amp; Location'!B:D, 2, FALSE), " / ", VLOOKUP('Master List'!AK219, 'CWM &amp; Location'!B:D, 2, FALSE)))</f>
        <v>Meddygaeth Frys</v>
      </c>
      <c r="AB219" s="3" t="str">
        <f>IF('Programmes (ENG)'!AB219="Supervisor to be confirmed", 'CWM &amp; Location'!$C$216, 'Programmes (ENG)'!AB219)</f>
        <v>Dr Chethan Padmanabhaiah</v>
      </c>
      <c r="AC219" s="3" t="str">
        <f>VLOOKUP('Programmes (ENG)'!AC219, 'CWM &amp; Location'!B:D, 2, FALSE)</f>
        <v>Ysbyty Wrexham Maelor</v>
      </c>
      <c r="AD219" s="5" t="str">
        <f>VLOOKUP('Programmes (ENG)'!AD219, 'CWM &amp; Location'!B:D, 2, FALSE)</f>
        <v>Wrecsam</v>
      </c>
      <c r="AE219" s="3" t="str">
        <f>IF('Master List'!AQ219="", VLOOKUP('Master List'!AP219, 'CWM &amp; Location'!B:D, 2, FALSE), CONCATENATE(VLOOKUP('Master List'!AP219, 'CWM &amp; Location'!B:D, 2, FALSE), " / ", VLOOKUP('Master List'!AQ219, 'CWM &amp; Location'!B:D, 2, FALSE)))</f>
        <v>Cardioleg</v>
      </c>
      <c r="AF219" s="3" t="str">
        <f>IF('Programmes (ENG)'!AF219="Supervisor to be confirmed", 'CWM &amp; Location'!$C$216, 'Programmes (ENG)'!AF219)</f>
        <v>Dr Gauravsingh Dhunnoo</v>
      </c>
      <c r="AG219" s="3" t="str">
        <f>VLOOKUP('Programmes (ENG)'!AG219, 'CWM &amp; Location'!B:D, 2, FALSE)</f>
        <v>Ysbyty Wrexham Maelor</v>
      </c>
      <c r="AH219" s="3" t="str">
        <f>VLOOKUP('Programmes (ENG)'!AH219, 'CWM &amp; Location'!B:D, 2, FALSE)</f>
        <v>Wrecsam</v>
      </c>
      <c r="AI219" s="3" t="str">
        <f>IF('Master List'!AW219="", VLOOKUP('Master List'!AV219, 'CWM &amp; Location'!B:D, 2, FALSE), CONCATENATE(VLOOKUP('Master List'!AV219, 'CWM &amp; Location'!B:D, 2, FALSE), " / ", VLOOKUP('Master List'!AW219, 'CWM &amp; Location'!B:D, 2, FALSE)))</f>
        <v>Meddygaeth Anadlol</v>
      </c>
      <c r="AJ219" s="3" t="str">
        <f>IF('Programmes (ENG)'!AJ219="Supervisor to be confirmed", 'CWM &amp; Location'!$C$216, 'Programmes (ENG)'!AJ219)</f>
        <v>Dr Neil McAndrew</v>
      </c>
      <c r="AK219" s="5" t="str">
        <f>IF('Programmes (ENG)'!AK219="","",VLOOKUP('Programmes (ENG)'!AK219,'CWM &amp; Location'!B:D,2,FALSE))</f>
        <v>Ysbyty Wrexham Maelor</v>
      </c>
      <c r="AL219" s="5" t="str">
        <f>IF('Programmes (ENG)'!AL219="", "", VLOOKUP('Programmes (ENG)'!AL219, 'CWM &amp; Location'!B:D, 2, FALSE))</f>
        <v>Wrecsam</v>
      </c>
      <c r="AM219" s="5" t="str">
        <f>IF('Programmes (ENG)'!AM219="","",VLOOKUP('Programmes (ENG)'!AM219,'CWM &amp; Location'!B:D,2,FALSE))</f>
        <v>Meddygaeth Liniarol</v>
      </c>
      <c r="AN219" s="5" t="str">
        <f>IF('Programmes (ENG)'!AN219="Supervisor to be confirmed", 'CWM &amp; Location'!$C$216, 'Programmes (ENG)'!AN219)</f>
        <v>Dr Caroline Usborne</v>
      </c>
    </row>
    <row r="220" spans="1:40" ht="33.75" customHeight="1" x14ac:dyDescent="0.25">
      <c r="A220" s="3" t="str">
        <f>'Master List'!A220</f>
        <v>LIFT</v>
      </c>
      <c r="B220" s="3" t="str">
        <f>'Master List'!D220</f>
        <v>LFP/7A1E/073c</v>
      </c>
      <c r="C220" s="3" t="str">
        <f>'Master List'!E220</f>
        <v>WAL/FP/073c</v>
      </c>
      <c r="D220" s="4">
        <f>'Programmes (ENG)'!D220</f>
        <v>1</v>
      </c>
      <c r="E220" s="9" t="str">
        <f>CONCATENATE("S1: ",J220,", ",N220,", ",R220,IF(V220="","",", "),IF(V220="","",V220),IF(V220="",""," ("),IF(V220="","",'Master List'!B220),IF(V220="","",")")," | S2: ",AA220,", ",AE220,", ",AI220,IF(AM220="","",", "),IF(AM220="","",AM220),IF(AM220="",""," ("),IF(AM220="","",'Master List'!C220),IF(AM220="","",")"))</f>
        <v>S1: Llawdriniaeth Gyffredinol, Meddygaeth Geriatreg, Meddygaeth Gyffredinol (Mewnol) / Gastroenteroleg | S2: Meddygaeth Anadlol, Meddygaeth Frys, Cardioleg, Meddygaeth Liniarol (LIFT)</v>
      </c>
      <c r="F220" s="5" t="str">
        <f>VLOOKUP('Programmes (ENG)'!F220, 'CWM &amp; Location'!B:D, 2, FALSE)</f>
        <v>Bwrdd Iechyd Prifysgol Betsi Cadwaladr</v>
      </c>
      <c r="G220" s="5" t="str">
        <f>IF('Programmes (ENG)'!G220="Supervisor to be confirmed", "Goruchwyliwr I'w Gadarnhau", 'Programmes (ENG)'!G220)</f>
        <v xml:space="preserve">Mr Duncan Stewart </v>
      </c>
      <c r="H220" s="3" t="str">
        <f>VLOOKUP('Programmes (ENG)'!H220, 'CWM &amp; Location'!B:D, 2, FALSE)</f>
        <v>Ysbyty Wrexham Maelor</v>
      </c>
      <c r="I220" s="3" t="str">
        <f>VLOOKUP('Programmes (ENG)'!I220, 'CWM &amp; Location'!B:D, 2, FALSE)</f>
        <v>Wrecsam</v>
      </c>
      <c r="J220" s="3" t="str">
        <f>IF('Master List'!K220="", VLOOKUP('Master List'!J220, 'CWM &amp; Location'!B:D, 2, FALSE), CONCATENATE(VLOOKUP('Master List'!J220, 'CWM &amp; Location'!B:D, 2, FALSE), " / ", VLOOKUP('Master List'!K220, 'CWM &amp; Location'!B:D, 2, FALSE)))</f>
        <v>Llawdriniaeth Gyffredinol</v>
      </c>
      <c r="K220" s="3" t="str">
        <f>IF('Programmes (ENG)'!K220="Supervisor to be confirmed", "Goruchwyliwr I'w Gadarnhau", 'Programmes (ENG)'!K220)</f>
        <v xml:space="preserve">Mr Duncan Stewart </v>
      </c>
      <c r="L220" s="3" t="str">
        <f>VLOOKUP('Programmes (ENG)'!L220, 'CWM &amp; Location'!B:D, 2, FALSE)</f>
        <v>Ysbyty Wrexham Maelor</v>
      </c>
      <c r="M220" s="3" t="str">
        <f>VLOOKUP('Programmes (ENG)'!M220, 'CWM &amp; Location'!B:D, 2, FALSE)</f>
        <v>Wrecsam</v>
      </c>
      <c r="N220" s="3" t="str">
        <f>IF('Master List'!Q220="", VLOOKUP('Master List'!P220, 'CWM &amp; Location'!B:D, 2, FALSE), CONCATENATE(VLOOKUP('Master List'!P220, 'CWM &amp; Location'!B:D, 2, FALSE), " / ", VLOOKUP('Master List'!Q220, 'CWM &amp; Location'!B:D, 2, FALSE)))</f>
        <v>Meddygaeth Geriatreg</v>
      </c>
      <c r="O220" s="3" t="str">
        <f>IF('Programmes (ENG)'!O220="Supervisor to be confirmed", "Goruchwyliwr I'w Gadarnhau", 'Programmes (ENG)'!O220)</f>
        <v>Dr Cameron Abbott</v>
      </c>
      <c r="P220" s="3" t="str">
        <f>VLOOKUP('Programmes (ENG)'!P220, 'CWM &amp; Location'!B:D, 2, FALSE)</f>
        <v>Ysbyty Wrexham Maelor</v>
      </c>
      <c r="Q220" s="3" t="str">
        <f>VLOOKUP('Programmes (ENG)'!Q220, 'CWM &amp; Location'!B:D, 2, FALSE)</f>
        <v>Wrecsam</v>
      </c>
      <c r="R220" s="3" t="str">
        <f>IF('Master List'!W220="", VLOOKUP('Master List'!V220, 'CWM &amp; Location'!B:D, 2, FALSE), CONCATENATE(VLOOKUP('Master List'!V220, 'CWM &amp; Location'!B:D, 2, FALSE), " / ", VLOOKUP('Master List'!W220, 'CWM &amp; Location'!B:D, 2, FALSE)))</f>
        <v>Meddygaeth Gyffredinol (Mewnol) / Gastroenteroleg</v>
      </c>
      <c r="S220" s="3" t="str">
        <f>IF('Programmes (ENG)'!S220="Supervisor to be confirmed", "Goruchwyliwr I'w Gadarnhau", 'Programmes (ENG)'!S220)</f>
        <v>Dr Thiriloganathan Mathialahan</v>
      </c>
      <c r="T220" s="5" t="str">
        <f>IF('Master List'!AA220="", "", VLOOKUP('Programmes (ENG)'!T220, 'CWM &amp; Location'!B:D, 2, FALSE))</f>
        <v/>
      </c>
      <c r="U220" s="5" t="str">
        <f>IF(T220="", "", VLOOKUP('Programmes (ENG)'!U220, 'CWM &amp; Location'!B:D, 2, FALSE))</f>
        <v/>
      </c>
      <c r="V220" s="5" t="str">
        <f>IF('Programmes (ENG)'!V220="", "", VLOOKUP('Programmes (ENG)'!V220, 'CWM &amp; Location'!B:D, 2, FALSE))</f>
        <v/>
      </c>
      <c r="W220" s="5" t="str">
        <f>IF('Programmes (ENG)'!W220="", "", IF('Programmes (ENG)'!W220="Supervisor to be confirmed", 'CWM &amp; Location'!$C$216, 'Programmes (ENG)'!W220))</f>
        <v/>
      </c>
      <c r="X220" s="5" t="str">
        <f>IF('Programmes (ENG)'!X220="Supervisor to be confirmed", "Goruchwyliwr I'w Gadarnhau", 'Programmes (ENG)'!X220)</f>
        <v>Dr Neil McAndrew</v>
      </c>
      <c r="Y220" s="3" t="str">
        <f>VLOOKUP('Programmes (ENG)'!Y220, 'CWM &amp; Location'!B:D, 2, FALSE)</f>
        <v>Ysbyty Wrexham Maelor</v>
      </c>
      <c r="Z220" s="3" t="str">
        <f>VLOOKUP('Programmes (ENG)'!Z220, 'CWM &amp; Location'!B:D, 2, FALSE)</f>
        <v>Wrecsam</v>
      </c>
      <c r="AA220" s="3" t="str">
        <f>IF('Master List'!AK220="", VLOOKUP('Master List'!AJ220, 'CWM &amp; Location'!B:D, 2, FALSE), CONCATENATE(VLOOKUP('Master List'!AJ220, 'CWM &amp; Location'!B:D, 2, FALSE), " / ", VLOOKUP('Master List'!AK220, 'CWM &amp; Location'!B:D, 2, FALSE)))</f>
        <v>Meddygaeth Anadlol</v>
      </c>
      <c r="AB220" s="3" t="str">
        <f>IF('Programmes (ENG)'!AB220="Supervisor to be confirmed", 'CWM &amp; Location'!$C$216, 'Programmes (ENG)'!AB220)</f>
        <v>Dr Neil McAndrew</v>
      </c>
      <c r="AC220" s="3" t="str">
        <f>VLOOKUP('Programmes (ENG)'!AC220, 'CWM &amp; Location'!B:D, 2, FALSE)</f>
        <v>Ysbyty Wrexham Maelor</v>
      </c>
      <c r="AD220" s="5" t="str">
        <f>VLOOKUP('Programmes (ENG)'!AD220, 'CWM &amp; Location'!B:D, 2, FALSE)</f>
        <v>Wrecsam</v>
      </c>
      <c r="AE220" s="3" t="str">
        <f>IF('Master List'!AQ220="", VLOOKUP('Master List'!AP220, 'CWM &amp; Location'!B:D, 2, FALSE), CONCATENATE(VLOOKUP('Master List'!AP220, 'CWM &amp; Location'!B:D, 2, FALSE), " / ", VLOOKUP('Master List'!AQ220, 'CWM &amp; Location'!B:D, 2, FALSE)))</f>
        <v>Meddygaeth Frys</v>
      </c>
      <c r="AF220" s="3" t="str">
        <f>IF('Programmes (ENG)'!AF220="Supervisor to be confirmed", 'CWM &amp; Location'!$C$216, 'Programmes (ENG)'!AF220)</f>
        <v>Dr Chethan Padmanabhaiah</v>
      </c>
      <c r="AG220" s="3" t="str">
        <f>VLOOKUP('Programmes (ENG)'!AG220, 'CWM &amp; Location'!B:D, 2, FALSE)</f>
        <v>Ysbyty Wrexham Maelor</v>
      </c>
      <c r="AH220" s="3" t="str">
        <f>VLOOKUP('Programmes (ENG)'!AH220, 'CWM &amp; Location'!B:D, 2, FALSE)</f>
        <v>Wrecsam</v>
      </c>
      <c r="AI220" s="3" t="str">
        <f>IF('Master List'!AW220="", VLOOKUP('Master List'!AV220, 'CWM &amp; Location'!B:D, 2, FALSE), CONCATENATE(VLOOKUP('Master List'!AV220, 'CWM &amp; Location'!B:D, 2, FALSE), " / ", VLOOKUP('Master List'!AW220, 'CWM &amp; Location'!B:D, 2, FALSE)))</f>
        <v>Cardioleg</v>
      </c>
      <c r="AJ220" s="3" t="str">
        <f>IF('Programmes (ENG)'!AJ220="Supervisor to be confirmed", 'CWM &amp; Location'!$C$216, 'Programmes (ENG)'!AJ220)</f>
        <v>Dr Gauravsingh Dhunnoo</v>
      </c>
      <c r="AK220" s="5" t="str">
        <f>IF('Programmes (ENG)'!AK220="","",VLOOKUP('Programmes (ENG)'!AK220,'CWM &amp; Location'!B:D,2,FALSE))</f>
        <v>Ysbyty Wrexham Maelor</v>
      </c>
      <c r="AL220" s="5" t="str">
        <f>IF('Programmes (ENG)'!AL220="", "", VLOOKUP('Programmes (ENG)'!AL220, 'CWM &amp; Location'!B:D, 2, FALSE))</f>
        <v>Wrecsam</v>
      </c>
      <c r="AM220" s="5" t="str">
        <f>IF('Programmes (ENG)'!AM220="","",VLOOKUP('Programmes (ENG)'!AM220,'CWM &amp; Location'!B:D,2,FALSE))</f>
        <v>Meddygaeth Liniarol</v>
      </c>
      <c r="AN220" s="5" t="str">
        <f>IF('Programmes (ENG)'!AN220="Supervisor to be confirmed", 'CWM &amp; Location'!$C$216, 'Programmes (ENG)'!AN220)</f>
        <v>Dr Caroline Usborne</v>
      </c>
    </row>
    <row r="221" spans="1:40" ht="33.75" customHeight="1" x14ac:dyDescent="0.25">
      <c r="A221" s="3" t="str">
        <f>'Master List'!A221</f>
        <v>FP</v>
      </c>
      <c r="B221" s="3" t="str">
        <f>'Master List'!D221</f>
        <v>FP/7A1E/074a</v>
      </c>
      <c r="C221" s="3" t="str">
        <f>'Master List'!E221</f>
        <v>WAL/FP/074a</v>
      </c>
      <c r="D221" s="4">
        <f>'Programmes (ENG)'!D221</f>
        <v>1</v>
      </c>
      <c r="E221" s="9" t="str">
        <f>CONCATENATE("S1: ",J221,", ",N221,", ",R221,IF(V221="","",", "),IF(V221="","",V221),IF(V221="",""," ("),IF(V221="","",'Master List'!B221),IF(V221="","",")")," | S2: ",AA221,", ",AE221,", ",AI221,IF(AM221="","",", "),IF(AM221="","",AM221),IF(AM221="",""," ("),IF(AM221="","",'Master List'!C221),IF(AM221="","",")"))</f>
        <v>S1: Meddygaeth Gyffredinol (Mewnol) / Cardioleg, Llawdriniaeth Gyffredinol / Llawdriniaeth ar y Fron, Meddygaeth Fewnol Acíwt | S2: Pediatreg, Clust, Trwyn a Gwddf, Obstetreg a Gynaecoleg</v>
      </c>
      <c r="F221" s="5" t="str">
        <f>VLOOKUP('Programmes (ENG)'!F221, 'CWM &amp; Location'!B:D, 2, FALSE)</f>
        <v>Bwrdd Iechyd Prifysgol Betsi Cadwaladr</v>
      </c>
      <c r="G221" s="5" t="str">
        <f>IF('Programmes (ENG)'!G221="Supervisor to be confirmed", "Goruchwyliwr I'w Gadarnhau", 'Programmes (ENG)'!G221)</f>
        <v>Dr Khalid Khan</v>
      </c>
      <c r="H221" s="3" t="str">
        <f>VLOOKUP('Programmes (ENG)'!H221, 'CWM &amp; Location'!B:D, 2, FALSE)</f>
        <v>Ysbyty Wrexham Maelor</v>
      </c>
      <c r="I221" s="3" t="str">
        <f>VLOOKUP('Programmes (ENG)'!I221, 'CWM &amp; Location'!B:D, 2, FALSE)</f>
        <v>Wrecsam</v>
      </c>
      <c r="J221" s="3" t="str">
        <f>IF('Master List'!K221="", VLOOKUP('Master List'!J221, 'CWM &amp; Location'!B:D, 2, FALSE), CONCATENATE(VLOOKUP('Master List'!J221, 'CWM &amp; Location'!B:D, 2, FALSE), " / ", VLOOKUP('Master List'!K221, 'CWM &amp; Location'!B:D, 2, FALSE)))</f>
        <v>Meddygaeth Gyffredinol (Mewnol) / Cardioleg</v>
      </c>
      <c r="K221" s="3" t="str">
        <f>IF('Programmes (ENG)'!K221="Supervisor to be confirmed", "Goruchwyliwr I'w Gadarnhau", 'Programmes (ENG)'!K221)</f>
        <v>Dr Khalid Khan</v>
      </c>
      <c r="L221" s="3" t="str">
        <f>VLOOKUP('Programmes (ENG)'!L221, 'CWM &amp; Location'!B:D, 2, FALSE)</f>
        <v>Ysbyty Wrexham Maelor</v>
      </c>
      <c r="M221" s="3" t="str">
        <f>VLOOKUP('Programmes (ENG)'!M221, 'CWM &amp; Location'!B:D, 2, FALSE)</f>
        <v>Wrecsam</v>
      </c>
      <c r="N221" s="3" t="str">
        <f>IF('Master List'!Q221="", VLOOKUP('Master List'!P221, 'CWM &amp; Location'!B:D, 2, FALSE), CONCATENATE(VLOOKUP('Master List'!P221, 'CWM &amp; Location'!B:D, 2, FALSE), " / ", VLOOKUP('Master List'!Q221, 'CWM &amp; Location'!B:D, 2, FALSE)))</f>
        <v>Llawdriniaeth Gyffredinol / Llawdriniaeth ar y Fron</v>
      </c>
      <c r="O221" s="3" t="str">
        <f>IF('Programmes (ENG)'!O221="Supervisor to be confirmed", "Goruchwyliwr I'w Gadarnhau", 'Programmes (ENG)'!O221)</f>
        <v xml:space="preserve">Mr Richard Cochrane </v>
      </c>
      <c r="P221" s="3" t="str">
        <f>VLOOKUP('Programmes (ENG)'!P221, 'CWM &amp; Location'!B:D, 2, FALSE)</f>
        <v>Ysbyty Wrexham Maelor</v>
      </c>
      <c r="Q221" s="3" t="str">
        <f>VLOOKUP('Programmes (ENG)'!Q221, 'CWM &amp; Location'!B:D, 2, FALSE)</f>
        <v>Wrecsam</v>
      </c>
      <c r="R221" s="3" t="str">
        <f>IF('Master List'!W221="", VLOOKUP('Master List'!V221, 'CWM &amp; Location'!B:D, 2, FALSE), CONCATENATE(VLOOKUP('Master List'!V221, 'CWM &amp; Location'!B:D, 2, FALSE), " / ", VLOOKUP('Master List'!W221, 'CWM &amp; Location'!B:D, 2, FALSE)))</f>
        <v>Meddygaeth Fewnol Acíwt</v>
      </c>
      <c r="S221" s="3" t="str">
        <f>IF('Programmes (ENG)'!S221="Supervisor to be confirmed", "Goruchwyliwr I'w Gadarnhau", 'Programmes (ENG)'!S221)</f>
        <v>Dr James Kilbane</v>
      </c>
      <c r="T221" s="5" t="str">
        <f>IF('Master List'!AA221="", "", VLOOKUP('Programmes (ENG)'!T221, 'CWM &amp; Location'!B:D, 2, FALSE))</f>
        <v/>
      </c>
      <c r="U221" s="5" t="str">
        <f>IF(T221="", "", VLOOKUP('Programmes (ENG)'!U221, 'CWM &amp; Location'!B:D, 2, FALSE))</f>
        <v/>
      </c>
      <c r="V221" s="5" t="str">
        <f>IF('Programmes (ENG)'!V221="", "", VLOOKUP('Programmes (ENG)'!V221, 'CWM &amp; Location'!B:D, 2, FALSE))</f>
        <v/>
      </c>
      <c r="W221" s="5" t="str">
        <f>IF('Programmes (ENG)'!W221="", "", IF('Programmes (ENG)'!W221="Supervisor to be confirmed", 'CWM &amp; Location'!$C$216, 'Programmes (ENG)'!W221))</f>
        <v/>
      </c>
      <c r="X221" s="5" t="str">
        <f>IF('Programmes (ENG)'!X221="Supervisor to be confirmed", "Goruchwyliwr I'w Gadarnhau", 'Programmes (ENG)'!X221)</f>
        <v>Dr Artur Abelian</v>
      </c>
      <c r="Y221" s="3" t="str">
        <f>VLOOKUP('Programmes (ENG)'!Y221, 'CWM &amp; Location'!B:D, 2, FALSE)</f>
        <v>Ysbyty Wrexham Maelor</v>
      </c>
      <c r="Z221" s="3" t="str">
        <f>VLOOKUP('Programmes (ENG)'!Z221, 'CWM &amp; Location'!B:D, 2, FALSE)</f>
        <v>Wrecsam</v>
      </c>
      <c r="AA221" s="3" t="str">
        <f>IF('Master List'!AK221="", VLOOKUP('Master List'!AJ221, 'CWM &amp; Location'!B:D, 2, FALSE), CONCATENATE(VLOOKUP('Master List'!AJ221, 'CWM &amp; Location'!B:D, 2, FALSE), " / ", VLOOKUP('Master List'!AK221, 'CWM &amp; Location'!B:D, 2, FALSE)))</f>
        <v>Pediatreg</v>
      </c>
      <c r="AB221" s="3" t="str">
        <f>IF('Programmes (ENG)'!AB221="Supervisor to be confirmed", 'CWM &amp; Location'!$C$216, 'Programmes (ENG)'!AB221)</f>
        <v>Dr Artur Abelian</v>
      </c>
      <c r="AC221" s="3" t="str">
        <f>VLOOKUP('Programmes (ENG)'!AC221, 'CWM &amp; Location'!B:D, 2, FALSE)</f>
        <v>Ysbyty Wrexham Maelor</v>
      </c>
      <c r="AD221" s="5" t="str">
        <f>VLOOKUP('Programmes (ENG)'!AD221, 'CWM &amp; Location'!B:D, 2, FALSE)</f>
        <v>Wrecsam</v>
      </c>
      <c r="AE221" s="3" t="str">
        <f>IF('Master List'!AQ221="", VLOOKUP('Master List'!AP221, 'CWM &amp; Location'!B:D, 2, FALSE), CONCATENATE(VLOOKUP('Master List'!AP221, 'CWM &amp; Location'!B:D, 2, FALSE), " / ", VLOOKUP('Master List'!AQ221, 'CWM &amp; Location'!B:D, 2, FALSE)))</f>
        <v>Clust, Trwyn a Gwddf</v>
      </c>
      <c r="AF221" s="3" t="str">
        <f>IF('Programmes (ENG)'!AF221="Supervisor to be confirmed", 'CWM &amp; Location'!$C$216, 'Programmes (ENG)'!AF221)</f>
        <v>Mr Arvind Arya</v>
      </c>
      <c r="AG221" s="3" t="str">
        <f>VLOOKUP('Programmes (ENG)'!AG221, 'CWM &amp; Location'!B:D, 2, FALSE)</f>
        <v>Ysbyty Wrexham Maelor</v>
      </c>
      <c r="AH221" s="3" t="str">
        <f>VLOOKUP('Programmes (ENG)'!AH221, 'CWM &amp; Location'!B:D, 2, FALSE)</f>
        <v>Wrecsam</v>
      </c>
      <c r="AI221" s="3" t="str">
        <f>IF('Master List'!AW221="", VLOOKUP('Master List'!AV221, 'CWM &amp; Location'!B:D, 2, FALSE), CONCATENATE(VLOOKUP('Master List'!AV221, 'CWM &amp; Location'!B:D, 2, FALSE), " / ", VLOOKUP('Master List'!AW221, 'CWM &amp; Location'!B:D, 2, FALSE)))</f>
        <v>Obstetreg a Gynaecoleg</v>
      </c>
      <c r="AJ221" s="3" t="str">
        <f>IF('Programmes (ENG)'!AJ221="Supervisor to be confirmed", 'CWM &amp; Location'!$C$216, 'Programmes (ENG)'!AJ221)</f>
        <v>Mr Sujeeva Fernando</v>
      </c>
      <c r="AK221" s="5" t="str">
        <f>IF('Programmes (ENG)'!AK221="","",VLOOKUP('Programmes (ENG)'!AK221,'CWM &amp; Location'!B:D,2,FALSE))</f>
        <v/>
      </c>
      <c r="AL221" s="5" t="str">
        <f>IF('Programmes (ENG)'!AL221="", "", VLOOKUP('Programmes (ENG)'!AL221, 'CWM &amp; Location'!B:D, 2, FALSE))</f>
        <v/>
      </c>
      <c r="AM221" s="5" t="str">
        <f>IF('Programmes (ENG)'!AM221="","",VLOOKUP('Programmes (ENG)'!AM221,'CWM &amp; Location'!B:D,2,FALSE))</f>
        <v/>
      </c>
      <c r="AN221" s="5" t="str">
        <f>IF('Programmes (ENG)'!AN221="Supervisor to be confirmed", 'CWM &amp; Location'!$C$216, 'Programmes (ENG)'!AN221)</f>
        <v/>
      </c>
    </row>
    <row r="222" spans="1:40" ht="33.75" customHeight="1" x14ac:dyDescent="0.25">
      <c r="A222" s="3" t="str">
        <f>'Master List'!A222</f>
        <v>FP</v>
      </c>
      <c r="B222" s="3" t="str">
        <f>'Master List'!D222</f>
        <v>FP/7A1E/074b</v>
      </c>
      <c r="C222" s="3" t="str">
        <f>'Master List'!E222</f>
        <v>WAL/FP/074b</v>
      </c>
      <c r="D222" s="4">
        <f>'Programmes (ENG)'!D222</f>
        <v>1</v>
      </c>
      <c r="E222" s="9" t="str">
        <f>CONCATENATE("S1: ",J222,", ",N222,", ",R222,IF(V222="","",", "),IF(V222="","",V222),IF(V222="",""," ("),IF(V222="","",'Master List'!B222),IF(V222="","",")")," | S2: ",AA222,", ",AE222,", ",AI222,IF(AM222="","",", "),IF(AM222="","",AM222),IF(AM222="",""," ("),IF(AM222="","",'Master List'!C222),IF(AM222="","",")"))</f>
        <v>S1: Meddygaeth Fewnol Acíwt, Meddygaeth Gyffredinol (Mewnol) / Cardioleg, Llawdriniaeth Gyffredinol / Llawdriniaeth ar y Fron | S2: Obstetreg a Gynaecoleg, Pediatreg, Clust, Trwyn a Gwddf</v>
      </c>
      <c r="F222" s="5" t="str">
        <f>VLOOKUP('Programmes (ENG)'!F222, 'CWM &amp; Location'!B:D, 2, FALSE)</f>
        <v>Bwrdd Iechyd Prifysgol Betsi Cadwaladr</v>
      </c>
      <c r="G222" s="5" t="str">
        <f>IF('Programmes (ENG)'!G222="Supervisor to be confirmed", "Goruchwyliwr I'w Gadarnhau", 'Programmes (ENG)'!G222)</f>
        <v>Dr James Kilbane</v>
      </c>
      <c r="H222" s="3" t="str">
        <f>VLOOKUP('Programmes (ENG)'!H222, 'CWM &amp; Location'!B:D, 2, FALSE)</f>
        <v>Ysbyty Wrexham Maelor</v>
      </c>
      <c r="I222" s="3" t="str">
        <f>VLOOKUP('Programmes (ENG)'!I222, 'CWM &amp; Location'!B:D, 2, FALSE)</f>
        <v>Wrecsam</v>
      </c>
      <c r="J222" s="3" t="str">
        <f>IF('Master List'!K222="", VLOOKUP('Master List'!J222, 'CWM &amp; Location'!B:D, 2, FALSE), CONCATENATE(VLOOKUP('Master List'!J222, 'CWM &amp; Location'!B:D, 2, FALSE), " / ", VLOOKUP('Master List'!K222, 'CWM &amp; Location'!B:D, 2, FALSE)))</f>
        <v>Meddygaeth Fewnol Acíwt</v>
      </c>
      <c r="K222" s="3" t="str">
        <f>IF('Programmes (ENG)'!K222="Supervisor to be confirmed", "Goruchwyliwr I'w Gadarnhau", 'Programmes (ENG)'!K222)</f>
        <v>Dr James Kilbane</v>
      </c>
      <c r="L222" s="3" t="str">
        <f>VLOOKUP('Programmes (ENG)'!L222, 'CWM &amp; Location'!B:D, 2, FALSE)</f>
        <v>Ysbyty Wrexham Maelor</v>
      </c>
      <c r="M222" s="3" t="str">
        <f>VLOOKUP('Programmes (ENG)'!M222, 'CWM &amp; Location'!B:D, 2, FALSE)</f>
        <v>Wrecsam</v>
      </c>
      <c r="N222" s="3" t="str">
        <f>IF('Master List'!Q222="", VLOOKUP('Master List'!P222, 'CWM &amp; Location'!B:D, 2, FALSE), CONCATENATE(VLOOKUP('Master List'!P222, 'CWM &amp; Location'!B:D, 2, FALSE), " / ", VLOOKUP('Master List'!Q222, 'CWM &amp; Location'!B:D, 2, FALSE)))</f>
        <v>Meddygaeth Gyffredinol (Mewnol) / Cardioleg</v>
      </c>
      <c r="O222" s="3" t="str">
        <f>IF('Programmes (ENG)'!O222="Supervisor to be confirmed", "Goruchwyliwr I'w Gadarnhau", 'Programmes (ENG)'!O222)</f>
        <v>Dr Khalid Khan</v>
      </c>
      <c r="P222" s="3" t="str">
        <f>VLOOKUP('Programmes (ENG)'!P222, 'CWM &amp; Location'!B:D, 2, FALSE)</f>
        <v>Ysbyty Wrexham Maelor</v>
      </c>
      <c r="Q222" s="3" t="str">
        <f>VLOOKUP('Programmes (ENG)'!Q222, 'CWM &amp; Location'!B:D, 2, FALSE)</f>
        <v>Wrecsam</v>
      </c>
      <c r="R222" s="3" t="str">
        <f>IF('Master List'!W222="", VLOOKUP('Master List'!V222, 'CWM &amp; Location'!B:D, 2, FALSE), CONCATENATE(VLOOKUP('Master List'!V222, 'CWM &amp; Location'!B:D, 2, FALSE), " / ", VLOOKUP('Master List'!W222, 'CWM &amp; Location'!B:D, 2, FALSE)))</f>
        <v>Llawdriniaeth Gyffredinol / Llawdriniaeth ar y Fron</v>
      </c>
      <c r="S222" s="3" t="str">
        <f>IF('Programmes (ENG)'!S222="Supervisor to be confirmed", "Goruchwyliwr I'w Gadarnhau", 'Programmes (ENG)'!S222)</f>
        <v xml:space="preserve">Mr Richard Cochrane </v>
      </c>
      <c r="T222" s="5" t="str">
        <f>IF('Master List'!AA222="", "", VLOOKUP('Programmes (ENG)'!T222, 'CWM &amp; Location'!B:D, 2, FALSE))</f>
        <v/>
      </c>
      <c r="U222" s="5" t="str">
        <f>IF(T222="", "", VLOOKUP('Programmes (ENG)'!U222, 'CWM &amp; Location'!B:D, 2, FALSE))</f>
        <v/>
      </c>
      <c r="V222" s="5" t="str">
        <f>IF('Programmes (ENG)'!V222="", "", VLOOKUP('Programmes (ENG)'!V222, 'CWM &amp; Location'!B:D, 2, FALSE))</f>
        <v/>
      </c>
      <c r="W222" s="5" t="str">
        <f>IF('Programmes (ENG)'!W222="", "", IF('Programmes (ENG)'!W222="Supervisor to be confirmed", 'CWM &amp; Location'!$C$216, 'Programmes (ENG)'!W222))</f>
        <v/>
      </c>
      <c r="X222" s="5" t="str">
        <f>IF('Programmes (ENG)'!X222="Supervisor to be confirmed", "Goruchwyliwr I'w Gadarnhau", 'Programmes (ENG)'!X222)</f>
        <v>Mr Sujeeva Fernando</v>
      </c>
      <c r="Y222" s="3" t="str">
        <f>VLOOKUP('Programmes (ENG)'!Y222, 'CWM &amp; Location'!B:D, 2, FALSE)</f>
        <v>Ysbyty Wrexham Maelor</v>
      </c>
      <c r="Z222" s="3" t="str">
        <f>VLOOKUP('Programmes (ENG)'!Z222, 'CWM &amp; Location'!B:D, 2, FALSE)</f>
        <v>Wrecsam</v>
      </c>
      <c r="AA222" s="3" t="str">
        <f>IF('Master List'!AK222="", VLOOKUP('Master List'!AJ222, 'CWM &amp; Location'!B:D, 2, FALSE), CONCATENATE(VLOOKUP('Master List'!AJ222, 'CWM &amp; Location'!B:D, 2, FALSE), " / ", VLOOKUP('Master List'!AK222, 'CWM &amp; Location'!B:D, 2, FALSE)))</f>
        <v>Obstetreg a Gynaecoleg</v>
      </c>
      <c r="AB222" s="3" t="str">
        <f>IF('Programmes (ENG)'!AB222="Supervisor to be confirmed", 'CWM &amp; Location'!$C$216, 'Programmes (ENG)'!AB222)</f>
        <v>Mr Sujeeva Fernando</v>
      </c>
      <c r="AC222" s="3" t="str">
        <f>VLOOKUP('Programmes (ENG)'!AC222, 'CWM &amp; Location'!B:D, 2, FALSE)</f>
        <v>Ysbyty Wrexham Maelor</v>
      </c>
      <c r="AD222" s="5" t="str">
        <f>VLOOKUP('Programmes (ENG)'!AD222, 'CWM &amp; Location'!B:D, 2, FALSE)</f>
        <v>Wrecsam</v>
      </c>
      <c r="AE222" s="3" t="str">
        <f>IF('Master List'!AQ222="", VLOOKUP('Master List'!AP222, 'CWM &amp; Location'!B:D, 2, FALSE), CONCATENATE(VLOOKUP('Master List'!AP222, 'CWM &amp; Location'!B:D, 2, FALSE), " / ", VLOOKUP('Master List'!AQ222, 'CWM &amp; Location'!B:D, 2, FALSE)))</f>
        <v>Pediatreg</v>
      </c>
      <c r="AF222" s="3" t="str">
        <f>IF('Programmes (ENG)'!AF222="Supervisor to be confirmed", 'CWM &amp; Location'!$C$216, 'Programmes (ENG)'!AF222)</f>
        <v>Dr Artur Abelian</v>
      </c>
      <c r="AG222" s="3" t="str">
        <f>VLOOKUP('Programmes (ENG)'!AG222, 'CWM &amp; Location'!B:D, 2, FALSE)</f>
        <v>Ysbyty Wrexham Maelor</v>
      </c>
      <c r="AH222" s="3" t="str">
        <f>VLOOKUP('Programmes (ENG)'!AH222, 'CWM &amp; Location'!B:D, 2, FALSE)</f>
        <v>Wrecsam</v>
      </c>
      <c r="AI222" s="3" t="str">
        <f>IF('Master List'!AW222="", VLOOKUP('Master List'!AV222, 'CWM &amp; Location'!B:D, 2, FALSE), CONCATENATE(VLOOKUP('Master List'!AV222, 'CWM &amp; Location'!B:D, 2, FALSE), " / ", VLOOKUP('Master List'!AW222, 'CWM &amp; Location'!B:D, 2, FALSE)))</f>
        <v>Clust, Trwyn a Gwddf</v>
      </c>
      <c r="AJ222" s="3" t="str">
        <f>IF('Programmes (ENG)'!AJ222="Supervisor to be confirmed", 'CWM &amp; Location'!$C$216, 'Programmes (ENG)'!AJ222)</f>
        <v>Mr Arvind Arya</v>
      </c>
      <c r="AK222" s="5" t="str">
        <f>IF('Programmes (ENG)'!AK222="","",VLOOKUP('Programmes (ENG)'!AK222,'CWM &amp; Location'!B:D,2,FALSE))</f>
        <v/>
      </c>
      <c r="AL222" s="5" t="str">
        <f>IF('Programmes (ENG)'!AL222="", "", VLOOKUP('Programmes (ENG)'!AL222, 'CWM &amp; Location'!B:D, 2, FALSE))</f>
        <v/>
      </c>
      <c r="AM222" s="5" t="str">
        <f>IF('Programmes (ENG)'!AM222="","",VLOOKUP('Programmes (ENG)'!AM222,'CWM &amp; Location'!B:D,2,FALSE))</f>
        <v/>
      </c>
      <c r="AN222" s="5" t="str">
        <f>IF('Programmes (ENG)'!AN222="Supervisor to be confirmed", 'CWM &amp; Location'!$C$216, 'Programmes (ENG)'!AN222)</f>
        <v/>
      </c>
    </row>
    <row r="223" spans="1:40" ht="33.75" customHeight="1" x14ac:dyDescent="0.25">
      <c r="A223" s="3" t="str">
        <f>'Master List'!A223</f>
        <v>FP</v>
      </c>
      <c r="B223" s="3" t="str">
        <f>'Master List'!D223</f>
        <v>FP/7A1E/074c</v>
      </c>
      <c r="C223" s="3" t="str">
        <f>'Master List'!E223</f>
        <v>WAL/FP/074c</v>
      </c>
      <c r="D223" s="4">
        <f>'Programmes (ENG)'!D223</f>
        <v>1</v>
      </c>
      <c r="E223" s="9" t="str">
        <f>CONCATENATE("S1: ",J223,", ",N223,", ",R223,IF(V223="","",", "),IF(V223="","",V223),IF(V223="",""," ("),IF(V223="","",'Master List'!B223),IF(V223="","",")")," | S2: ",AA223,", ",AE223,", ",AI223,IF(AM223="","",", "),IF(AM223="","",AM223),IF(AM223="",""," ("),IF(AM223="","",'Master List'!C223),IF(AM223="","",")"))</f>
        <v>S1: Llawdriniaeth Gyffredinol / Llawdriniaeth ar y Fron, Meddygaeth Fewnol Acíwt, Meddygaeth Gyffredinol (Mewnol) / Cardioleg | S2: Clust, Trwyn a Gwddf, Obstetreg a Gynaecoleg, Pediatreg</v>
      </c>
      <c r="F223" s="5" t="str">
        <f>VLOOKUP('Programmes (ENG)'!F223, 'CWM &amp; Location'!B:D, 2, FALSE)</f>
        <v>Bwrdd Iechyd Prifysgol Betsi Cadwaladr</v>
      </c>
      <c r="G223" s="5" t="str">
        <f>IF('Programmes (ENG)'!G223="Supervisor to be confirmed", "Goruchwyliwr I'w Gadarnhau", 'Programmes (ENG)'!G223)</f>
        <v xml:space="preserve">Mr Richard Cochrane </v>
      </c>
      <c r="H223" s="3" t="str">
        <f>VLOOKUP('Programmes (ENG)'!H223, 'CWM &amp; Location'!B:D, 2, FALSE)</f>
        <v>Ysbyty Wrexham Maelor</v>
      </c>
      <c r="I223" s="3" t="str">
        <f>VLOOKUP('Programmes (ENG)'!I223, 'CWM &amp; Location'!B:D, 2, FALSE)</f>
        <v>Wrecsam</v>
      </c>
      <c r="J223" s="3" t="str">
        <f>IF('Master List'!K223="", VLOOKUP('Master List'!J223, 'CWM &amp; Location'!B:D, 2, FALSE), CONCATENATE(VLOOKUP('Master List'!J223, 'CWM &amp; Location'!B:D, 2, FALSE), " / ", VLOOKUP('Master List'!K223, 'CWM &amp; Location'!B:D, 2, FALSE)))</f>
        <v>Llawdriniaeth Gyffredinol / Llawdriniaeth ar y Fron</v>
      </c>
      <c r="K223" s="3" t="str">
        <f>IF('Programmes (ENG)'!K223="Supervisor to be confirmed", "Goruchwyliwr I'w Gadarnhau", 'Programmes (ENG)'!K223)</f>
        <v xml:space="preserve">Mr Richard Cochrane </v>
      </c>
      <c r="L223" s="3" t="str">
        <f>VLOOKUP('Programmes (ENG)'!L223, 'CWM &amp; Location'!B:D, 2, FALSE)</f>
        <v>Ysbyty Wrexham Maelor</v>
      </c>
      <c r="M223" s="3" t="str">
        <f>VLOOKUP('Programmes (ENG)'!M223, 'CWM &amp; Location'!B:D, 2, FALSE)</f>
        <v>Wrecsam</v>
      </c>
      <c r="N223" s="3" t="str">
        <f>IF('Master List'!Q223="", VLOOKUP('Master List'!P223, 'CWM &amp; Location'!B:D, 2, FALSE), CONCATENATE(VLOOKUP('Master List'!P223, 'CWM &amp; Location'!B:D, 2, FALSE), " / ", VLOOKUP('Master List'!Q223, 'CWM &amp; Location'!B:D, 2, FALSE)))</f>
        <v>Meddygaeth Fewnol Acíwt</v>
      </c>
      <c r="O223" s="3" t="str">
        <f>IF('Programmes (ENG)'!O223="Supervisor to be confirmed", "Goruchwyliwr I'w Gadarnhau", 'Programmes (ENG)'!O223)</f>
        <v>Dr James Kilbane</v>
      </c>
      <c r="P223" s="3" t="str">
        <f>VLOOKUP('Programmes (ENG)'!P223, 'CWM &amp; Location'!B:D, 2, FALSE)</f>
        <v>Ysbyty Wrexham Maelor</v>
      </c>
      <c r="Q223" s="3" t="str">
        <f>VLOOKUP('Programmes (ENG)'!Q223, 'CWM &amp; Location'!B:D, 2, FALSE)</f>
        <v>Wrecsam</v>
      </c>
      <c r="R223" s="3" t="str">
        <f>IF('Master List'!W223="", VLOOKUP('Master List'!V223, 'CWM &amp; Location'!B:D, 2, FALSE), CONCATENATE(VLOOKUP('Master List'!V223, 'CWM &amp; Location'!B:D, 2, FALSE), " / ", VLOOKUP('Master List'!W223, 'CWM &amp; Location'!B:D, 2, FALSE)))</f>
        <v>Meddygaeth Gyffredinol (Mewnol) / Cardioleg</v>
      </c>
      <c r="S223" s="3" t="str">
        <f>IF('Programmes (ENG)'!S223="Supervisor to be confirmed", "Goruchwyliwr I'w Gadarnhau", 'Programmes (ENG)'!S223)</f>
        <v>Dr Khalid Khan</v>
      </c>
      <c r="T223" s="5" t="str">
        <f>IF('Master List'!AA223="", "", VLOOKUP('Programmes (ENG)'!T223, 'CWM &amp; Location'!B:D, 2, FALSE))</f>
        <v/>
      </c>
      <c r="U223" s="5" t="str">
        <f>IF(T223="", "", VLOOKUP('Programmes (ENG)'!U223, 'CWM &amp; Location'!B:D, 2, FALSE))</f>
        <v/>
      </c>
      <c r="V223" s="5" t="str">
        <f>IF('Programmes (ENG)'!V223="", "", VLOOKUP('Programmes (ENG)'!V223, 'CWM &amp; Location'!B:D, 2, FALSE))</f>
        <v/>
      </c>
      <c r="W223" s="5" t="str">
        <f>IF('Programmes (ENG)'!W223="", "", IF('Programmes (ENG)'!W223="Supervisor to be confirmed", 'CWM &amp; Location'!$C$216, 'Programmes (ENG)'!W223))</f>
        <v/>
      </c>
      <c r="X223" s="5" t="str">
        <f>IF('Programmes (ENG)'!X223="Supervisor to be confirmed", "Goruchwyliwr I'w Gadarnhau", 'Programmes (ENG)'!X223)</f>
        <v>Mr Arvind Arya</v>
      </c>
      <c r="Y223" s="3" t="str">
        <f>VLOOKUP('Programmes (ENG)'!Y223, 'CWM &amp; Location'!B:D, 2, FALSE)</f>
        <v>Ysbyty Wrexham Maelor</v>
      </c>
      <c r="Z223" s="3" t="str">
        <f>VLOOKUP('Programmes (ENG)'!Z223, 'CWM &amp; Location'!B:D, 2, FALSE)</f>
        <v>Wrecsam</v>
      </c>
      <c r="AA223" s="3" t="str">
        <f>IF('Master List'!AK223="", VLOOKUP('Master List'!AJ223, 'CWM &amp; Location'!B:D, 2, FALSE), CONCATENATE(VLOOKUP('Master List'!AJ223, 'CWM &amp; Location'!B:D, 2, FALSE), " / ", VLOOKUP('Master List'!AK223, 'CWM &amp; Location'!B:D, 2, FALSE)))</f>
        <v>Clust, Trwyn a Gwddf</v>
      </c>
      <c r="AB223" s="3" t="str">
        <f>IF('Programmes (ENG)'!AB223="Supervisor to be confirmed", 'CWM &amp; Location'!$C$216, 'Programmes (ENG)'!AB223)</f>
        <v>Mr Arvind Arya</v>
      </c>
      <c r="AC223" s="3" t="str">
        <f>VLOOKUP('Programmes (ENG)'!AC223, 'CWM &amp; Location'!B:D, 2, FALSE)</f>
        <v>Ysbyty Wrexham Maelor</v>
      </c>
      <c r="AD223" s="5" t="str">
        <f>VLOOKUP('Programmes (ENG)'!AD223, 'CWM &amp; Location'!B:D, 2, FALSE)</f>
        <v>Wrecsam</v>
      </c>
      <c r="AE223" s="3" t="str">
        <f>IF('Master List'!AQ223="", VLOOKUP('Master List'!AP223, 'CWM &amp; Location'!B:D, 2, FALSE), CONCATENATE(VLOOKUP('Master List'!AP223, 'CWM &amp; Location'!B:D, 2, FALSE), " / ", VLOOKUP('Master List'!AQ223, 'CWM &amp; Location'!B:D, 2, FALSE)))</f>
        <v>Obstetreg a Gynaecoleg</v>
      </c>
      <c r="AF223" s="3" t="str">
        <f>IF('Programmes (ENG)'!AF223="Supervisor to be confirmed", 'CWM &amp; Location'!$C$216, 'Programmes (ENG)'!AF223)</f>
        <v>Mr Sujeeva Fernando</v>
      </c>
      <c r="AG223" s="3" t="str">
        <f>VLOOKUP('Programmes (ENG)'!AG223, 'CWM &amp; Location'!B:D, 2, FALSE)</f>
        <v>Ysbyty Wrexham Maelor</v>
      </c>
      <c r="AH223" s="3" t="str">
        <f>VLOOKUP('Programmes (ENG)'!AH223, 'CWM &amp; Location'!B:D, 2, FALSE)</f>
        <v>Wrecsam</v>
      </c>
      <c r="AI223" s="3" t="str">
        <f>IF('Master List'!AW223="", VLOOKUP('Master List'!AV223, 'CWM &amp; Location'!B:D, 2, FALSE), CONCATENATE(VLOOKUP('Master List'!AV223, 'CWM &amp; Location'!B:D, 2, FALSE), " / ", VLOOKUP('Master List'!AW223, 'CWM &amp; Location'!B:D, 2, FALSE)))</f>
        <v>Pediatreg</v>
      </c>
      <c r="AJ223" s="3" t="str">
        <f>IF('Programmes (ENG)'!AJ223="Supervisor to be confirmed", 'CWM &amp; Location'!$C$216, 'Programmes (ENG)'!AJ223)</f>
        <v>Dr Artur Abelian</v>
      </c>
      <c r="AK223" s="5" t="str">
        <f>IF('Programmes (ENG)'!AK223="","",VLOOKUP('Programmes (ENG)'!AK223,'CWM &amp; Location'!B:D,2,FALSE))</f>
        <v/>
      </c>
      <c r="AL223" s="5" t="str">
        <f>IF('Programmes (ENG)'!AL223="", "", VLOOKUP('Programmes (ENG)'!AL223, 'CWM &amp; Location'!B:D, 2, FALSE))</f>
        <v/>
      </c>
      <c r="AM223" s="5" t="str">
        <f>IF('Programmes (ENG)'!AM223="","",VLOOKUP('Programmes (ENG)'!AM223,'CWM &amp; Location'!B:D,2,FALSE))</f>
        <v/>
      </c>
      <c r="AN223" s="5" t="str">
        <f>IF('Programmes (ENG)'!AN223="Supervisor to be confirmed", 'CWM &amp; Location'!$C$216, 'Programmes (ENG)'!AN223)</f>
        <v/>
      </c>
    </row>
    <row r="224" spans="1:40" ht="33.75" customHeight="1" x14ac:dyDescent="0.25">
      <c r="A224" s="3" t="str">
        <f>'Master List'!A224</f>
        <v>LIFT</v>
      </c>
      <c r="B224" s="3" t="str">
        <f>'Master List'!D224</f>
        <v>LFP/7A1E/075a</v>
      </c>
      <c r="C224" s="3" t="str">
        <f>'Master List'!E224</f>
        <v>WAL/FP/075a</v>
      </c>
      <c r="D224" s="4">
        <f>'Programmes (ENG)'!D224</f>
        <v>1</v>
      </c>
      <c r="E224" s="9" t="str">
        <f>CONCATENATE("S1: ",J224,", ",N224,", ",R224,IF(V224="","",", "),IF(V224="","",V224),IF(V224="",""," ("),IF(V224="","",'Master List'!B224),IF(V224="","",")")," | S2: ",AA224,", ",AE224,", ",AI224,IF(AM224="","",", "),IF(AM224="","",AM224),IF(AM224="",""," ("),IF(AM224="","",'Master List'!C224),IF(AM224="","",")"))</f>
        <v>S1: Meddygaeth Gyffredinol (Mewnol) / Meddygaeth Anadlol, Llawdriniaeth Gyffredinol / Llawdriniaeth y Colon a'r Rhefr, Anestheteg, Practis Cyffredinol (LIFT) | S2: Llawdriniaeth Gyffredinol / Llawdriniaeth Gastroberfeddol Usaf, Offthalmoleg, Seiciatreg Gyffredinol / Seiciatreg Cymunedol</v>
      </c>
      <c r="F224" s="5" t="str">
        <f>VLOOKUP('Programmes (ENG)'!F224, 'CWM &amp; Location'!B:D, 2, FALSE)</f>
        <v>Bwrdd Iechyd Prifysgol Betsi Cadwaladr</v>
      </c>
      <c r="G224" s="5" t="str">
        <f>IF('Programmes (ENG)'!G224="Supervisor to be confirmed", "Goruchwyliwr I'w Gadarnhau", 'Programmes (ENG)'!G224)</f>
        <v>Dr Gareth Bowdler</v>
      </c>
      <c r="H224" s="3" t="str">
        <f>VLOOKUP('Programmes (ENG)'!H224, 'CWM &amp; Location'!B:D, 2, FALSE)</f>
        <v>Ysbyty Wrexham Maelor</v>
      </c>
      <c r="I224" s="3" t="str">
        <f>VLOOKUP('Programmes (ENG)'!I224, 'CWM &amp; Location'!B:D, 2, FALSE)</f>
        <v>Wrecsam</v>
      </c>
      <c r="J224" s="3" t="str">
        <f>IF('Master List'!K224="", VLOOKUP('Master List'!J224, 'CWM &amp; Location'!B:D, 2, FALSE), CONCATENATE(VLOOKUP('Master List'!J224, 'CWM &amp; Location'!B:D, 2, FALSE), " / ", VLOOKUP('Master List'!K224, 'CWM &amp; Location'!B:D, 2, FALSE)))</f>
        <v>Meddygaeth Gyffredinol (Mewnol) / Meddygaeth Anadlol</v>
      </c>
      <c r="K224" s="3" t="str">
        <f>IF('Programmes (ENG)'!K224="Supervisor to be confirmed", "Goruchwyliwr I'w Gadarnhau", 'Programmes (ENG)'!K224)</f>
        <v>Dr Mark Steel</v>
      </c>
      <c r="L224" s="3" t="str">
        <f>VLOOKUP('Programmes (ENG)'!L224, 'CWM &amp; Location'!B:D, 2, FALSE)</f>
        <v>Ysbyty Wrexham Maelor</v>
      </c>
      <c r="M224" s="3" t="str">
        <f>VLOOKUP('Programmes (ENG)'!M224, 'CWM &amp; Location'!B:D, 2, FALSE)</f>
        <v>Wrecsam</v>
      </c>
      <c r="N224" s="3" t="str">
        <f>IF('Master List'!Q224="", VLOOKUP('Master List'!P224, 'CWM &amp; Location'!B:D, 2, FALSE), CONCATENATE(VLOOKUP('Master List'!P224, 'CWM &amp; Location'!B:D, 2, FALSE), " / ", VLOOKUP('Master List'!Q224, 'CWM &amp; Location'!B:D, 2, FALSE)))</f>
        <v>Llawdriniaeth Gyffredinol / Llawdriniaeth y Colon a'r Rhefr</v>
      </c>
      <c r="O224" s="3" t="str">
        <f>IF('Programmes (ENG)'!O224="Supervisor to be confirmed", "Goruchwyliwr I'w Gadarnhau", 'Programmes (ENG)'!O224)</f>
        <v xml:space="preserve">Mr Abozed Ben-Sassi </v>
      </c>
      <c r="P224" s="3" t="str">
        <f>VLOOKUP('Programmes (ENG)'!P224, 'CWM &amp; Location'!B:D, 2, FALSE)</f>
        <v>Ysbyty Wrexham Maelor</v>
      </c>
      <c r="Q224" s="3" t="str">
        <f>VLOOKUP('Programmes (ENG)'!Q224, 'CWM &amp; Location'!B:D, 2, FALSE)</f>
        <v>Wrecsam</v>
      </c>
      <c r="R224" s="3" t="str">
        <f>IF('Master List'!W224="", VLOOKUP('Master List'!V224, 'CWM &amp; Location'!B:D, 2, FALSE), CONCATENATE(VLOOKUP('Master List'!V224, 'CWM &amp; Location'!B:D, 2, FALSE), " / ", VLOOKUP('Master List'!W224, 'CWM &amp; Location'!B:D, 2, FALSE)))</f>
        <v>Anestheteg</v>
      </c>
      <c r="S224" s="3" t="str">
        <f>IF('Programmes (ENG)'!S224="Supervisor to be confirmed", "Goruchwyliwr I'w Gadarnhau", 'Programmes (ENG)'!S224)</f>
        <v>Dr Suresh Abraham</v>
      </c>
      <c r="T224" s="5" t="str">
        <f>IF('Master List'!AA224="", "", VLOOKUP('Programmes (ENG)'!T224, 'CWM &amp; Location'!B:D, 2, FALSE))</f>
        <v>Bractis Meddygol Dyffryn Dyfrdwy</v>
      </c>
      <c r="U224" s="5" t="str">
        <f>IF(T224="", "", VLOOKUP('Programmes (ENG)'!U224, 'CWM &amp; Location'!B:D, 2, FALSE))</f>
        <v>Owrtyn</v>
      </c>
      <c r="V224" s="5" t="str">
        <f>IF('Programmes (ENG)'!V224="", "", VLOOKUP('Programmes (ENG)'!V224, 'CWM &amp; Location'!B:D, 2, FALSE))</f>
        <v>Practis Cyffredinol</v>
      </c>
      <c r="W224" s="5" t="str">
        <f>IF('Programmes (ENG)'!W224="", "", IF('Programmes (ENG)'!W224="Supervisor to be confirmed", 'CWM &amp; Location'!$C$216, 'Programmes (ENG)'!W224))</f>
        <v>Dr Gareth Bowdler</v>
      </c>
      <c r="X224" s="5" t="str">
        <f>IF('Programmes (ENG)'!X224="Supervisor to be confirmed", "Goruchwyliwr I'w Gadarnhau", 'Programmes (ENG)'!X224)</f>
        <v>Mr Andrew Baker</v>
      </c>
      <c r="Y224" s="3" t="str">
        <f>VLOOKUP('Programmes (ENG)'!Y224, 'CWM &amp; Location'!B:D, 2, FALSE)</f>
        <v>Ysbyty Wrexham Maelor</v>
      </c>
      <c r="Z224" s="3" t="str">
        <f>VLOOKUP('Programmes (ENG)'!Z224, 'CWM &amp; Location'!B:D, 2, FALSE)</f>
        <v>Wrecsam</v>
      </c>
      <c r="AA224" s="3" t="str">
        <f>IF('Master List'!AK224="", VLOOKUP('Master List'!AJ224, 'CWM &amp; Location'!B:D, 2, FALSE), CONCATENATE(VLOOKUP('Master List'!AJ224, 'CWM &amp; Location'!B:D, 2, FALSE), " / ", VLOOKUP('Master List'!AK224, 'CWM &amp; Location'!B:D, 2, FALSE)))</f>
        <v>Llawdriniaeth Gyffredinol / Llawdriniaeth Gastroberfeddol Usaf</v>
      </c>
      <c r="AB224" s="3" t="str">
        <f>IF('Programmes (ENG)'!AB224="Supervisor to be confirmed", 'CWM &amp; Location'!$C$216, 'Programmes (ENG)'!AB224)</f>
        <v>Mr Andrew Baker</v>
      </c>
      <c r="AC224" s="3" t="str">
        <f>VLOOKUP('Programmes (ENG)'!AC224, 'CWM &amp; Location'!B:D, 2, FALSE)</f>
        <v>Ysbyty Wrexham Maelor</v>
      </c>
      <c r="AD224" s="5" t="str">
        <f>VLOOKUP('Programmes (ENG)'!AD224, 'CWM &amp; Location'!B:D, 2, FALSE)</f>
        <v>Wrecsam</v>
      </c>
      <c r="AE224" s="3" t="str">
        <f>IF('Master List'!AQ224="", VLOOKUP('Master List'!AP224, 'CWM &amp; Location'!B:D, 2, FALSE), CONCATENATE(VLOOKUP('Master List'!AP224, 'CWM &amp; Location'!B:D, 2, FALSE), " / ", VLOOKUP('Master List'!AQ224, 'CWM &amp; Location'!B:D, 2, FALSE)))</f>
        <v>Offthalmoleg</v>
      </c>
      <c r="AF224" s="3" t="str">
        <f>IF('Programmes (ENG)'!AF224="Supervisor to be confirmed", 'CWM &amp; Location'!$C$216, 'Programmes (ENG)'!AF224)</f>
        <v>Mr Nikhil Kaushik</v>
      </c>
      <c r="AG224" s="3" t="str">
        <f>VLOOKUP('Programmes (ENG)'!AG224, 'CWM &amp; Location'!B:D, 2, FALSE)</f>
        <v>Ysbyty Wrexham Maelor</v>
      </c>
      <c r="AH224" s="3" t="str">
        <f>VLOOKUP('Programmes (ENG)'!AH224, 'CWM &amp; Location'!B:D, 2, FALSE)</f>
        <v>Wrecsam</v>
      </c>
      <c r="AI224" s="3" t="str">
        <f>IF('Master List'!AW224="", VLOOKUP('Master List'!AV224, 'CWM &amp; Location'!B:D, 2, FALSE), CONCATENATE(VLOOKUP('Master List'!AV224, 'CWM &amp; Location'!B:D, 2, FALSE), " / ", VLOOKUP('Master List'!AW224, 'CWM &amp; Location'!B:D, 2, FALSE)))</f>
        <v>Seiciatreg Gyffredinol / Seiciatreg Cymunedol</v>
      </c>
      <c r="AJ224" s="3" t="str">
        <f>IF('Programmes (ENG)'!AJ224="Supervisor to be confirmed", 'CWM &amp; Location'!$C$216, 'Programmes (ENG)'!AJ224)</f>
        <v>Dr Rajvinder Sambhi</v>
      </c>
      <c r="AK224" s="5" t="str">
        <f>IF('Programmes (ENG)'!AK224="","",VLOOKUP('Programmes (ENG)'!AK224,'CWM &amp; Location'!B:D,2,FALSE))</f>
        <v/>
      </c>
      <c r="AL224" s="5" t="str">
        <f>IF('Programmes (ENG)'!AL224="", "", VLOOKUP('Programmes (ENG)'!AL224, 'CWM &amp; Location'!B:D, 2, FALSE))</f>
        <v/>
      </c>
      <c r="AM224" s="5" t="str">
        <f>IF('Programmes (ENG)'!AM224="","",VLOOKUP('Programmes (ENG)'!AM224,'CWM &amp; Location'!B:D,2,FALSE))</f>
        <v/>
      </c>
      <c r="AN224" s="5" t="str">
        <f>IF('Programmes (ENG)'!AN224="Supervisor to be confirmed", 'CWM &amp; Location'!$C$216, 'Programmes (ENG)'!AN224)</f>
        <v/>
      </c>
    </row>
    <row r="225" spans="1:40" ht="33.75" customHeight="1" x14ac:dyDescent="0.25">
      <c r="A225" s="3" t="str">
        <f>'Master List'!A225</f>
        <v>LIFT</v>
      </c>
      <c r="B225" s="3" t="str">
        <f>'Master List'!D225</f>
        <v>LFP/7A1E/075b</v>
      </c>
      <c r="C225" s="3" t="str">
        <f>'Master List'!E225</f>
        <v>WAL/FP/075b</v>
      </c>
      <c r="D225" s="4">
        <f>'Programmes (ENG)'!D225</f>
        <v>1</v>
      </c>
      <c r="E225" s="9" t="str">
        <f>CONCATENATE("S1: ",J225,", ",N225,", ",R225,IF(V225="","",", "),IF(V225="","",V225),IF(V225="",""," ("),IF(V225="","",'Master List'!B225),IF(V225="","",")")," | S2: ",AA225,", ",AE225,", ",AI225,IF(AM225="","",", "),IF(AM225="","",AM225),IF(AM225="",""," ("),IF(AM225="","",'Master List'!C225),IF(AM225="","",")"))</f>
        <v>S1: Anestheteg, Meddygaeth Gyffredinol (Mewnol) / Meddygaeth Anadlol, Llawdriniaeth Gyffredinol / Llawdriniaeth y Colon a'r Rhefr, Practis Cyffredinol (LIFT) | S2: Seiciatreg Gyffredinol / Seiciatreg Cymunedol, Llawdriniaeth Gyffredinol / Llawdriniaeth Gastroberfeddol Usaf, Offthalmoleg</v>
      </c>
      <c r="F225" s="5" t="str">
        <f>VLOOKUP('Programmes (ENG)'!F225, 'CWM &amp; Location'!B:D, 2, FALSE)</f>
        <v>Bwrdd Iechyd Prifysgol Betsi Cadwaladr</v>
      </c>
      <c r="G225" s="5" t="str">
        <f>IF('Programmes (ENG)'!G225="Supervisor to be confirmed", "Goruchwyliwr I'w Gadarnhau", 'Programmes (ENG)'!G225)</f>
        <v>Dr Owen Jonathan Parry</v>
      </c>
      <c r="H225" s="3" t="str">
        <f>VLOOKUP('Programmes (ENG)'!H225, 'CWM &amp; Location'!B:D, 2, FALSE)</f>
        <v>Ysbyty Wrexham Maelor</v>
      </c>
      <c r="I225" s="3" t="str">
        <f>VLOOKUP('Programmes (ENG)'!I225, 'CWM &amp; Location'!B:D, 2, FALSE)</f>
        <v>Wrecsam</v>
      </c>
      <c r="J225" s="3" t="str">
        <f>IF('Master List'!K225="", VLOOKUP('Master List'!J225, 'CWM &amp; Location'!B:D, 2, FALSE), CONCATENATE(VLOOKUP('Master List'!J225, 'CWM &amp; Location'!B:D, 2, FALSE), " / ", VLOOKUP('Master List'!K225, 'CWM &amp; Location'!B:D, 2, FALSE)))</f>
        <v>Anestheteg</v>
      </c>
      <c r="K225" s="3" t="str">
        <f>IF('Programmes (ENG)'!K225="Supervisor to be confirmed", "Goruchwyliwr I'w Gadarnhau", 'Programmes (ENG)'!K225)</f>
        <v>Dr Suresh Abraham</v>
      </c>
      <c r="L225" s="3" t="str">
        <f>VLOOKUP('Programmes (ENG)'!L225, 'CWM &amp; Location'!B:D, 2, FALSE)</f>
        <v>Ysbyty Wrexham Maelor</v>
      </c>
      <c r="M225" s="3" t="str">
        <f>VLOOKUP('Programmes (ENG)'!M225, 'CWM &amp; Location'!B:D, 2, FALSE)</f>
        <v>Wrecsam</v>
      </c>
      <c r="N225" s="3" t="str">
        <f>IF('Master List'!Q225="", VLOOKUP('Master List'!P225, 'CWM &amp; Location'!B:D, 2, FALSE), CONCATENATE(VLOOKUP('Master List'!P225, 'CWM &amp; Location'!B:D, 2, FALSE), " / ", VLOOKUP('Master List'!Q225, 'CWM &amp; Location'!B:D, 2, FALSE)))</f>
        <v>Meddygaeth Gyffredinol (Mewnol) / Meddygaeth Anadlol</v>
      </c>
      <c r="O225" s="3" t="str">
        <f>IF('Programmes (ENG)'!O225="Supervisor to be confirmed", "Goruchwyliwr I'w Gadarnhau", 'Programmes (ENG)'!O225)</f>
        <v>Dr Mark Steel</v>
      </c>
      <c r="P225" s="3" t="str">
        <f>VLOOKUP('Programmes (ENG)'!P225, 'CWM &amp; Location'!B:D, 2, FALSE)</f>
        <v>Ysbyty Wrexham Maelor</v>
      </c>
      <c r="Q225" s="3" t="str">
        <f>VLOOKUP('Programmes (ENG)'!Q225, 'CWM &amp; Location'!B:D, 2, FALSE)</f>
        <v>Wrecsam</v>
      </c>
      <c r="R225" s="3" t="str">
        <f>IF('Master List'!W225="", VLOOKUP('Master List'!V225, 'CWM &amp; Location'!B:D, 2, FALSE), CONCATENATE(VLOOKUP('Master List'!V225, 'CWM &amp; Location'!B:D, 2, FALSE), " / ", VLOOKUP('Master List'!W225, 'CWM &amp; Location'!B:D, 2, FALSE)))</f>
        <v>Llawdriniaeth Gyffredinol / Llawdriniaeth y Colon a'r Rhefr</v>
      </c>
      <c r="S225" s="3" t="str">
        <f>IF('Programmes (ENG)'!S225="Supervisor to be confirmed", "Goruchwyliwr I'w Gadarnhau", 'Programmes (ENG)'!S225)</f>
        <v xml:space="preserve">Mr Abozed Ben-Sassi </v>
      </c>
      <c r="T225" s="5" t="str">
        <f>IF('Master List'!AA225="", "", VLOOKUP('Programmes (ENG)'!T225, 'CWM &amp; Location'!B:D, 2, FALSE))</f>
        <v>The Quay Surgery</v>
      </c>
      <c r="U225" s="5" t="str">
        <f>IF(T225="", "", VLOOKUP('Programmes (ENG)'!U225, 'CWM &amp; Location'!B:D, 2, FALSE))</f>
        <v>Cei Connah</v>
      </c>
      <c r="V225" s="5" t="str">
        <f>IF('Programmes (ENG)'!V225="", "", VLOOKUP('Programmes (ENG)'!V225, 'CWM &amp; Location'!B:D, 2, FALSE))</f>
        <v>Practis Cyffredinol</v>
      </c>
      <c r="W225" s="5" t="str">
        <f>IF('Programmes (ENG)'!W225="", "", IF('Programmes (ENG)'!W225="Supervisor to be confirmed", 'CWM &amp; Location'!$C$216, 'Programmes (ENG)'!W225))</f>
        <v>Dr Owen Jonathan Parry</v>
      </c>
      <c r="X225" s="5" t="str">
        <f>IF('Programmes (ENG)'!X225="Supervisor to be confirmed", "Goruchwyliwr I'w Gadarnhau", 'Programmes (ENG)'!X225)</f>
        <v>Dr Rajvinder Sambhi</v>
      </c>
      <c r="Y225" s="3" t="str">
        <f>VLOOKUP('Programmes (ENG)'!Y225, 'CWM &amp; Location'!B:D, 2, FALSE)</f>
        <v>Ysbyty Wrexham Maelor</v>
      </c>
      <c r="Z225" s="3" t="str">
        <f>VLOOKUP('Programmes (ENG)'!Z225, 'CWM &amp; Location'!B:D, 2, FALSE)</f>
        <v>Wrecsam</v>
      </c>
      <c r="AA225" s="3" t="str">
        <f>IF('Master List'!AK225="", VLOOKUP('Master List'!AJ225, 'CWM &amp; Location'!B:D, 2, FALSE), CONCATENATE(VLOOKUP('Master List'!AJ225, 'CWM &amp; Location'!B:D, 2, FALSE), " / ", VLOOKUP('Master List'!AK225, 'CWM &amp; Location'!B:D, 2, FALSE)))</f>
        <v>Seiciatreg Gyffredinol / Seiciatreg Cymunedol</v>
      </c>
      <c r="AB225" s="3" t="str">
        <f>IF('Programmes (ENG)'!AB225="Supervisor to be confirmed", 'CWM &amp; Location'!$C$216, 'Programmes (ENG)'!AB225)</f>
        <v>Dr Rajvinder Sambhi</v>
      </c>
      <c r="AC225" s="3" t="str">
        <f>VLOOKUP('Programmes (ENG)'!AC225, 'CWM &amp; Location'!B:D, 2, FALSE)</f>
        <v>Ysbyty Wrexham Maelor</v>
      </c>
      <c r="AD225" s="5" t="str">
        <f>VLOOKUP('Programmes (ENG)'!AD225, 'CWM &amp; Location'!B:D, 2, FALSE)</f>
        <v>Wrecsam</v>
      </c>
      <c r="AE225" s="3" t="str">
        <f>IF('Master List'!AQ225="", VLOOKUP('Master List'!AP225, 'CWM &amp; Location'!B:D, 2, FALSE), CONCATENATE(VLOOKUP('Master List'!AP225, 'CWM &amp; Location'!B:D, 2, FALSE), " / ", VLOOKUP('Master List'!AQ225, 'CWM &amp; Location'!B:D, 2, FALSE)))</f>
        <v>Llawdriniaeth Gyffredinol / Llawdriniaeth Gastroberfeddol Usaf</v>
      </c>
      <c r="AF225" s="3" t="str">
        <f>IF('Programmes (ENG)'!AF225="Supervisor to be confirmed", 'CWM &amp; Location'!$C$216, 'Programmes (ENG)'!AF225)</f>
        <v>Mr Andrew Baker</v>
      </c>
      <c r="AG225" s="3" t="str">
        <f>VLOOKUP('Programmes (ENG)'!AG225, 'CWM &amp; Location'!B:D, 2, FALSE)</f>
        <v>Ysbyty Wrexham Maelor</v>
      </c>
      <c r="AH225" s="3" t="str">
        <f>VLOOKUP('Programmes (ENG)'!AH225, 'CWM &amp; Location'!B:D, 2, FALSE)</f>
        <v>Wrecsam</v>
      </c>
      <c r="AI225" s="3" t="str">
        <f>IF('Master List'!AW225="", VLOOKUP('Master List'!AV225, 'CWM &amp; Location'!B:D, 2, FALSE), CONCATENATE(VLOOKUP('Master List'!AV225, 'CWM &amp; Location'!B:D, 2, FALSE), " / ", VLOOKUP('Master List'!AW225, 'CWM &amp; Location'!B:D, 2, FALSE)))</f>
        <v>Offthalmoleg</v>
      </c>
      <c r="AJ225" s="3" t="str">
        <f>IF('Programmes (ENG)'!AJ225="Supervisor to be confirmed", 'CWM &amp; Location'!$C$216, 'Programmes (ENG)'!AJ225)</f>
        <v>Mr Nikhil Kaushik</v>
      </c>
      <c r="AK225" s="5" t="str">
        <f>IF('Programmes (ENG)'!AK225="","",VLOOKUP('Programmes (ENG)'!AK225,'CWM &amp; Location'!B:D,2,FALSE))</f>
        <v/>
      </c>
      <c r="AL225" s="5" t="str">
        <f>IF('Programmes (ENG)'!AL225="", "", VLOOKUP('Programmes (ENG)'!AL225, 'CWM &amp; Location'!B:D, 2, FALSE))</f>
        <v/>
      </c>
      <c r="AM225" s="5" t="str">
        <f>IF('Programmes (ENG)'!AM225="","",VLOOKUP('Programmes (ENG)'!AM225,'CWM &amp; Location'!B:D,2,FALSE))</f>
        <v/>
      </c>
      <c r="AN225" s="5" t="str">
        <f>IF('Programmes (ENG)'!AN225="Supervisor to be confirmed", 'CWM &amp; Location'!$C$216, 'Programmes (ENG)'!AN225)</f>
        <v/>
      </c>
    </row>
    <row r="226" spans="1:40" ht="33.75" customHeight="1" x14ac:dyDescent="0.25">
      <c r="A226" s="3" t="str">
        <f>'Master List'!A226</f>
        <v>LIFT</v>
      </c>
      <c r="B226" s="3" t="str">
        <f>'Master List'!D226</f>
        <v>LFP/7A1E/075c</v>
      </c>
      <c r="C226" s="3" t="str">
        <f>'Master List'!E226</f>
        <v>WAL/FP/075c</v>
      </c>
      <c r="D226" s="4">
        <f>'Programmes (ENG)'!D226</f>
        <v>1</v>
      </c>
      <c r="E226" s="9" t="str">
        <f>CONCATENATE("S1: ",J226,", ",N226,", ",R226,IF(V226="","",", "),IF(V226="","",V226),IF(V226="",""," ("),IF(V226="","",'Master List'!B226),IF(V226="","",")")," | S2: ",AA226,", ",AE226,", ",AI226,IF(AM226="","",", "),IF(AM226="","",AM226),IF(AM226="",""," ("),IF(AM226="","",'Master List'!C226),IF(AM226="","",")"))</f>
        <v>S1: Llawdriniaeth Gyffredinol / Llawdriniaeth y Colon a'r Rhefr, Anestheteg, Meddygaeth Gyffredinol (Mewnol) / Meddygaeth Anadlol, Practis Cyffredinol (LIFT) | S2: Offthalmoleg, Seiciatreg Gyffredinol / Seiciatreg Cymunedol, Llawdriniaeth Gyffredinol / Llawdriniaeth Gastroberfeddol Usaf</v>
      </c>
      <c r="F226" s="5" t="str">
        <f>VLOOKUP('Programmes (ENG)'!F226, 'CWM &amp; Location'!B:D, 2, FALSE)</f>
        <v>Bwrdd Iechyd Prifysgol Betsi Cadwaladr</v>
      </c>
      <c r="G226" s="5" t="str">
        <f>IF('Programmes (ENG)'!G226="Supervisor to be confirmed", "Goruchwyliwr I'w Gadarnhau", 'Programmes (ENG)'!G226)</f>
        <v>Dr Rachel Parsonage</v>
      </c>
      <c r="H226" s="3" t="str">
        <f>VLOOKUP('Programmes (ENG)'!H226, 'CWM &amp; Location'!B:D, 2, FALSE)</f>
        <v>Ysbyty Wrexham Maelor</v>
      </c>
      <c r="I226" s="3" t="str">
        <f>VLOOKUP('Programmes (ENG)'!I226, 'CWM &amp; Location'!B:D, 2, FALSE)</f>
        <v>Wrecsam</v>
      </c>
      <c r="J226" s="3" t="str">
        <f>IF('Master List'!K226="", VLOOKUP('Master List'!J226, 'CWM &amp; Location'!B:D, 2, FALSE), CONCATENATE(VLOOKUP('Master List'!J226, 'CWM &amp; Location'!B:D, 2, FALSE), " / ", VLOOKUP('Master List'!K226, 'CWM &amp; Location'!B:D, 2, FALSE)))</f>
        <v>Llawdriniaeth Gyffredinol / Llawdriniaeth y Colon a'r Rhefr</v>
      </c>
      <c r="K226" s="3" t="str">
        <f>IF('Programmes (ENG)'!K226="Supervisor to be confirmed", "Goruchwyliwr I'w Gadarnhau", 'Programmes (ENG)'!K226)</f>
        <v xml:space="preserve">Mr Abozed Ben-Sassi </v>
      </c>
      <c r="L226" s="3" t="str">
        <f>VLOOKUP('Programmes (ENG)'!L226, 'CWM &amp; Location'!B:D, 2, FALSE)</f>
        <v>Ysbyty Wrexham Maelor</v>
      </c>
      <c r="M226" s="3" t="str">
        <f>VLOOKUP('Programmes (ENG)'!M226, 'CWM &amp; Location'!B:D, 2, FALSE)</f>
        <v>Wrecsam</v>
      </c>
      <c r="N226" s="3" t="str">
        <f>IF('Master List'!Q226="", VLOOKUP('Master List'!P226, 'CWM &amp; Location'!B:D, 2, FALSE), CONCATENATE(VLOOKUP('Master List'!P226, 'CWM &amp; Location'!B:D, 2, FALSE), " / ", VLOOKUP('Master List'!Q226, 'CWM &amp; Location'!B:D, 2, FALSE)))</f>
        <v>Anestheteg</v>
      </c>
      <c r="O226" s="3" t="str">
        <f>IF('Programmes (ENG)'!O226="Supervisor to be confirmed", "Goruchwyliwr I'w Gadarnhau", 'Programmes (ENG)'!O226)</f>
        <v>Dr Suresh Abraham</v>
      </c>
      <c r="P226" s="3" t="str">
        <f>VLOOKUP('Programmes (ENG)'!P226, 'CWM &amp; Location'!B:D, 2, FALSE)</f>
        <v>Ysbyty Wrexham Maelor</v>
      </c>
      <c r="Q226" s="3" t="str">
        <f>VLOOKUP('Programmes (ENG)'!Q226, 'CWM &amp; Location'!B:D, 2, FALSE)</f>
        <v>Wrecsam</v>
      </c>
      <c r="R226" s="3" t="str">
        <f>IF('Master List'!W226="", VLOOKUP('Master List'!V226, 'CWM &amp; Location'!B:D, 2, FALSE), CONCATENATE(VLOOKUP('Master List'!V226, 'CWM &amp; Location'!B:D, 2, FALSE), " / ", VLOOKUP('Master List'!W226, 'CWM &amp; Location'!B:D, 2, FALSE)))</f>
        <v>Meddygaeth Gyffredinol (Mewnol) / Meddygaeth Anadlol</v>
      </c>
      <c r="S226" s="3" t="str">
        <f>IF('Programmes (ENG)'!S226="Supervisor to be confirmed", "Goruchwyliwr I'w Gadarnhau", 'Programmes (ENG)'!S226)</f>
        <v>Dr Mark Steel</v>
      </c>
      <c r="T226" s="5" t="str">
        <f>IF('Master List'!AA226="", "", VLOOKUP('Programmes (ENG)'!T226, 'CWM &amp; Location'!B:D, 2, FALSE))</f>
        <v>Roseneath Medical Practice</v>
      </c>
      <c r="U226" s="5" t="str">
        <f>IF(T226="", "", VLOOKUP('Programmes (ENG)'!U226, 'CWM &amp; Location'!B:D, 2, FALSE))</f>
        <v>Bwcle</v>
      </c>
      <c r="V226" s="5" t="str">
        <f>IF('Programmes (ENG)'!V226="", "", VLOOKUP('Programmes (ENG)'!V226, 'CWM &amp; Location'!B:D, 2, FALSE))</f>
        <v>Practis Cyffredinol</v>
      </c>
      <c r="W226" s="5" t="str">
        <f>IF('Programmes (ENG)'!W226="", "", IF('Programmes (ENG)'!W226="Supervisor to be confirmed", 'CWM &amp; Location'!$C$216, 'Programmes (ENG)'!W226))</f>
        <v>Dr Rachel Parsonage</v>
      </c>
      <c r="X226" s="5" t="str">
        <f>IF('Programmes (ENG)'!X226="Supervisor to be confirmed", "Goruchwyliwr I'w Gadarnhau", 'Programmes (ENG)'!X226)</f>
        <v>Mr Nikhil Kaushik</v>
      </c>
      <c r="Y226" s="3" t="str">
        <f>VLOOKUP('Programmes (ENG)'!Y226, 'CWM &amp; Location'!B:D, 2, FALSE)</f>
        <v>Ysbyty Wrexham Maelor</v>
      </c>
      <c r="Z226" s="3" t="str">
        <f>VLOOKUP('Programmes (ENG)'!Z226, 'CWM &amp; Location'!B:D, 2, FALSE)</f>
        <v>Wrecsam</v>
      </c>
      <c r="AA226" s="3" t="str">
        <f>IF('Master List'!AK226="", VLOOKUP('Master List'!AJ226, 'CWM &amp; Location'!B:D, 2, FALSE), CONCATENATE(VLOOKUP('Master List'!AJ226, 'CWM &amp; Location'!B:D, 2, FALSE), " / ", VLOOKUP('Master List'!AK226, 'CWM &amp; Location'!B:D, 2, FALSE)))</f>
        <v>Offthalmoleg</v>
      </c>
      <c r="AB226" s="3" t="str">
        <f>IF('Programmes (ENG)'!AB226="Supervisor to be confirmed", 'CWM &amp; Location'!$C$216, 'Programmes (ENG)'!AB226)</f>
        <v>Mr Nikhil Kaushik</v>
      </c>
      <c r="AC226" s="3" t="str">
        <f>VLOOKUP('Programmes (ENG)'!AC226, 'CWM &amp; Location'!B:D, 2, FALSE)</f>
        <v>Ysbyty Wrexham Maelor</v>
      </c>
      <c r="AD226" s="5" t="str">
        <f>VLOOKUP('Programmes (ENG)'!AD226, 'CWM &amp; Location'!B:D, 2, FALSE)</f>
        <v>Wrecsam</v>
      </c>
      <c r="AE226" s="3" t="str">
        <f>IF('Master List'!AQ226="", VLOOKUP('Master List'!AP226, 'CWM &amp; Location'!B:D, 2, FALSE), CONCATENATE(VLOOKUP('Master List'!AP226, 'CWM &amp; Location'!B:D, 2, FALSE), " / ", VLOOKUP('Master List'!AQ226, 'CWM &amp; Location'!B:D, 2, FALSE)))</f>
        <v>Seiciatreg Gyffredinol / Seiciatreg Cymunedol</v>
      </c>
      <c r="AF226" s="3" t="str">
        <f>IF('Programmes (ENG)'!AF226="Supervisor to be confirmed", 'CWM &amp; Location'!$C$216, 'Programmes (ENG)'!AF226)</f>
        <v>Dr Rajvinder Sambhi</v>
      </c>
      <c r="AG226" s="3" t="str">
        <f>VLOOKUP('Programmes (ENG)'!AG226, 'CWM &amp; Location'!B:D, 2, FALSE)</f>
        <v>Ysbyty Wrexham Maelor</v>
      </c>
      <c r="AH226" s="3" t="str">
        <f>VLOOKUP('Programmes (ENG)'!AH226, 'CWM &amp; Location'!B:D, 2, FALSE)</f>
        <v>Wrecsam</v>
      </c>
      <c r="AI226" s="3" t="str">
        <f>IF('Master List'!AW226="", VLOOKUP('Master List'!AV226, 'CWM &amp; Location'!B:D, 2, FALSE), CONCATENATE(VLOOKUP('Master List'!AV226, 'CWM &amp; Location'!B:D, 2, FALSE), " / ", VLOOKUP('Master List'!AW226, 'CWM &amp; Location'!B:D, 2, FALSE)))</f>
        <v>Llawdriniaeth Gyffredinol / Llawdriniaeth Gastroberfeddol Usaf</v>
      </c>
      <c r="AJ226" s="3" t="str">
        <f>IF('Programmes (ENG)'!AJ226="Supervisor to be confirmed", 'CWM &amp; Location'!$C$216, 'Programmes (ENG)'!AJ226)</f>
        <v>Mr Andrew Baker</v>
      </c>
      <c r="AK226" s="5" t="str">
        <f>IF('Programmes (ENG)'!AK226="","",VLOOKUP('Programmes (ENG)'!AK226,'CWM &amp; Location'!B:D,2,FALSE))</f>
        <v/>
      </c>
      <c r="AL226" s="5" t="str">
        <f>IF('Programmes (ENG)'!AL226="", "", VLOOKUP('Programmes (ENG)'!AL226, 'CWM &amp; Location'!B:D, 2, FALSE))</f>
        <v/>
      </c>
      <c r="AM226" s="5" t="str">
        <f>IF('Programmes (ENG)'!AM226="","",VLOOKUP('Programmes (ENG)'!AM226,'CWM &amp; Location'!B:D,2,FALSE))</f>
        <v/>
      </c>
      <c r="AN226" s="5" t="str">
        <f>IF('Programmes (ENG)'!AN226="Supervisor to be confirmed", 'CWM &amp; Location'!$C$216, 'Programmes (ENG)'!AN226)</f>
        <v/>
      </c>
    </row>
    <row r="227" spans="1:40" ht="33.75" customHeight="1" x14ac:dyDescent="0.25">
      <c r="A227" s="3" t="str">
        <f>'Master List'!A227</f>
        <v>FP</v>
      </c>
      <c r="B227" s="3" t="str">
        <f>'Master List'!D227</f>
        <v>FP/7A1E/076a</v>
      </c>
      <c r="C227" s="3" t="str">
        <f>'Master List'!E227</f>
        <v>WAL/FP/076a</v>
      </c>
      <c r="D227" s="4">
        <f>'Programmes (ENG)'!D227</f>
        <v>1</v>
      </c>
      <c r="E227" s="9" t="str">
        <f>CONCATENATE("S1: ",J227,", ",N227,", ",R227,IF(V227="","",", "),IF(V227="","",V227),IF(V227="",""," ("),IF(V227="","",'Master List'!B227),IF(V227="","",")")," | S2: ",AA227,", ",AE227,", ",AI227,IF(AM227="","",", "),IF(AM227="","",AM227),IF(AM227="",""," ("),IF(AM227="","",'Master List'!C227),IF(AM227="","",")"))</f>
        <v>S1: Meddygaeth Gyffredinol (Mewnol) / Meddygaeth Arennol, Llawdriniaeth Gyffredinol, Pediatreg | S2: Cardioleg, Meddygaeth Geriatreg, Practis Cyffredinol</v>
      </c>
      <c r="F227" s="5" t="str">
        <f>VLOOKUP('Programmes (ENG)'!F227, 'CWM &amp; Location'!B:D, 2, FALSE)</f>
        <v>Bwrdd Iechyd Prifysgol Betsi Cadwaladr</v>
      </c>
      <c r="G227" s="5" t="str">
        <f>IF('Programmes (ENG)'!G227="Supervisor to be confirmed", "Goruchwyliwr I'w Gadarnhau", 'Programmes (ENG)'!G227)</f>
        <v xml:space="preserve">Dr Ben Thomas </v>
      </c>
      <c r="H227" s="3" t="str">
        <f>VLOOKUP('Programmes (ENG)'!H227, 'CWM &amp; Location'!B:D, 2, FALSE)</f>
        <v>Ysbyty Wrexham Maelor</v>
      </c>
      <c r="I227" s="3" t="str">
        <f>VLOOKUP('Programmes (ENG)'!I227, 'CWM &amp; Location'!B:D, 2, FALSE)</f>
        <v>Wrecsam</v>
      </c>
      <c r="J227" s="3" t="str">
        <f>IF('Master List'!K227="", VLOOKUP('Master List'!J227, 'CWM &amp; Location'!B:D, 2, FALSE), CONCATENATE(VLOOKUP('Master List'!J227, 'CWM &amp; Location'!B:D, 2, FALSE), " / ", VLOOKUP('Master List'!K227, 'CWM &amp; Location'!B:D, 2, FALSE)))</f>
        <v>Meddygaeth Gyffredinol (Mewnol) / Meddygaeth Arennol</v>
      </c>
      <c r="K227" s="3" t="str">
        <f>IF('Programmes (ENG)'!K227="Supervisor to be confirmed", "Goruchwyliwr I'w Gadarnhau", 'Programmes (ENG)'!K227)</f>
        <v xml:space="preserve">Dr Ben Thomas </v>
      </c>
      <c r="L227" s="3" t="str">
        <f>VLOOKUP('Programmes (ENG)'!L227, 'CWM &amp; Location'!B:D, 2, FALSE)</f>
        <v>Ysbyty Wrexham Maelor</v>
      </c>
      <c r="M227" s="3" t="str">
        <f>VLOOKUP('Programmes (ENG)'!M227, 'CWM &amp; Location'!B:D, 2, FALSE)</f>
        <v>Wrecsam</v>
      </c>
      <c r="N227" s="3" t="str">
        <f>IF('Master List'!Q227="", VLOOKUP('Master List'!P227, 'CWM &amp; Location'!B:D, 2, FALSE), CONCATENATE(VLOOKUP('Master List'!P227, 'CWM &amp; Location'!B:D, 2, FALSE), " / ", VLOOKUP('Master List'!Q227, 'CWM &amp; Location'!B:D, 2, FALSE)))</f>
        <v>Llawdriniaeth Gyffredinol</v>
      </c>
      <c r="O227" s="3" t="str">
        <f>IF('Programmes (ENG)'!O227="Supervisor to be confirmed", "Goruchwyliwr I'w Gadarnhau", 'Programmes (ENG)'!O227)</f>
        <v>Mr Palanichamy Chandran</v>
      </c>
      <c r="P227" s="3" t="str">
        <f>VLOOKUP('Programmes (ENG)'!P227, 'CWM &amp; Location'!B:D, 2, FALSE)</f>
        <v>Ysbyty Wrexham Maelor</v>
      </c>
      <c r="Q227" s="3" t="str">
        <f>VLOOKUP('Programmes (ENG)'!Q227, 'CWM &amp; Location'!B:D, 2, FALSE)</f>
        <v>Wrecsam</v>
      </c>
      <c r="R227" s="3" t="str">
        <f>IF('Master List'!W227="", VLOOKUP('Master List'!V227, 'CWM &amp; Location'!B:D, 2, FALSE), CONCATENATE(VLOOKUP('Master List'!V227, 'CWM &amp; Location'!B:D, 2, FALSE), " / ", VLOOKUP('Master List'!W227, 'CWM &amp; Location'!B:D, 2, FALSE)))</f>
        <v>Pediatreg</v>
      </c>
      <c r="S227" s="3" t="str">
        <f>IF('Programmes (ENG)'!S227="Supervisor to be confirmed", "Goruchwyliwr I'w Gadarnhau", 'Programmes (ENG)'!S227)</f>
        <v>Dr Artur Abelian</v>
      </c>
      <c r="T227" s="5" t="str">
        <f>IF('Master List'!AA227="", "", VLOOKUP('Programmes (ENG)'!T227, 'CWM &amp; Location'!B:D, 2, FALSE))</f>
        <v/>
      </c>
      <c r="U227" s="5" t="str">
        <f>IF(T227="", "", VLOOKUP('Programmes (ENG)'!U227, 'CWM &amp; Location'!B:D, 2, FALSE))</f>
        <v/>
      </c>
      <c r="V227" s="5" t="str">
        <f>IF('Programmes (ENG)'!V227="", "", VLOOKUP('Programmes (ENG)'!V227, 'CWM &amp; Location'!B:D, 2, FALSE))</f>
        <v/>
      </c>
      <c r="W227" s="5" t="str">
        <f>IF('Programmes (ENG)'!W227="", "", IF('Programmes (ENG)'!W227="Supervisor to be confirmed", 'CWM &amp; Location'!$C$216, 'Programmes (ENG)'!W227))</f>
        <v/>
      </c>
      <c r="X227" s="5" t="str">
        <f>IF('Programmes (ENG)'!X227="Supervisor to be confirmed", "Goruchwyliwr I'w Gadarnhau", 'Programmes (ENG)'!X227)</f>
        <v>Dr Khalid Khan</v>
      </c>
      <c r="Y227" s="3" t="str">
        <f>VLOOKUP('Programmes (ENG)'!Y227, 'CWM &amp; Location'!B:D, 2, FALSE)</f>
        <v>Ysbyty Wrexham Maelor</v>
      </c>
      <c r="Z227" s="3" t="str">
        <f>VLOOKUP('Programmes (ENG)'!Z227, 'CWM &amp; Location'!B:D, 2, FALSE)</f>
        <v>Wrecsam</v>
      </c>
      <c r="AA227" s="3" t="str">
        <f>IF('Master List'!AK227="", VLOOKUP('Master List'!AJ227, 'CWM &amp; Location'!B:D, 2, FALSE), CONCATENATE(VLOOKUP('Master List'!AJ227, 'CWM &amp; Location'!B:D, 2, FALSE), " / ", VLOOKUP('Master List'!AK227, 'CWM &amp; Location'!B:D, 2, FALSE)))</f>
        <v>Cardioleg</v>
      </c>
      <c r="AB227" s="3" t="str">
        <f>IF('Programmes (ENG)'!AB227="Supervisor to be confirmed", 'CWM &amp; Location'!$C$216, 'Programmes (ENG)'!AB227)</f>
        <v>Dr Khalid Khan</v>
      </c>
      <c r="AC227" s="3" t="str">
        <f>VLOOKUP('Programmes (ENG)'!AC227, 'CWM &amp; Location'!B:D, 2, FALSE)</f>
        <v>Ysbyty Wrexham Maelor</v>
      </c>
      <c r="AD227" s="5" t="str">
        <f>VLOOKUP('Programmes (ENG)'!AD227, 'CWM &amp; Location'!B:D, 2, FALSE)</f>
        <v>Wrecsam</v>
      </c>
      <c r="AE227" s="3" t="str">
        <f>IF('Master List'!AQ227="", VLOOKUP('Master List'!AP227, 'CWM &amp; Location'!B:D, 2, FALSE), CONCATENATE(VLOOKUP('Master List'!AP227, 'CWM &amp; Location'!B:D, 2, FALSE), " / ", VLOOKUP('Master List'!AQ227, 'CWM &amp; Location'!B:D, 2, FALSE)))</f>
        <v>Meddygaeth Geriatreg</v>
      </c>
      <c r="AF227" s="3" t="str">
        <f>IF('Programmes (ENG)'!AF227="Supervisor to be confirmed", 'CWM &amp; Location'!$C$216, 'Programmes (ENG)'!AF227)</f>
        <v>Dr Walee Sayed</v>
      </c>
      <c r="AG227" s="3" t="str">
        <f>VLOOKUP('Programmes (ENG)'!AG227, 'CWM &amp; Location'!B:D, 2, FALSE)</f>
        <v>Caritas Health Partnership</v>
      </c>
      <c r="AH227" s="3" t="str">
        <f>VLOOKUP('Programmes (ENG)'!AH227, 'CWM &amp; Location'!B:D, 2, FALSE)</f>
        <v>Coedpoeth</v>
      </c>
      <c r="AI227" s="3" t="str">
        <f>IF('Master List'!AW227="", VLOOKUP('Master List'!AV227, 'CWM &amp; Location'!B:D, 2, FALSE), CONCATENATE(VLOOKUP('Master List'!AV227, 'CWM &amp; Location'!B:D, 2, FALSE), " / ", VLOOKUP('Master List'!AW227, 'CWM &amp; Location'!B:D, 2, FALSE)))</f>
        <v>Practis Cyffredinol</v>
      </c>
      <c r="AJ227" s="3" t="str">
        <f>IF('Programmes (ENG)'!AJ227="Supervisor to be confirmed", 'CWM &amp; Location'!$C$216, 'Programmes (ENG)'!AJ227)</f>
        <v>Dr Gwyn Carney</v>
      </c>
      <c r="AK227" s="5" t="str">
        <f>IF('Programmes (ENG)'!AK227="","",VLOOKUP('Programmes (ENG)'!AK227,'CWM &amp; Location'!B:D,2,FALSE))</f>
        <v/>
      </c>
      <c r="AL227" s="5" t="str">
        <f>IF('Programmes (ENG)'!AL227="", "", VLOOKUP('Programmes (ENG)'!AL227, 'CWM &amp; Location'!B:D, 2, FALSE))</f>
        <v/>
      </c>
      <c r="AM227" s="5" t="str">
        <f>IF('Programmes (ENG)'!AM227="","",VLOOKUP('Programmes (ENG)'!AM227,'CWM &amp; Location'!B:D,2,FALSE))</f>
        <v/>
      </c>
      <c r="AN227" s="5" t="str">
        <f>IF('Programmes (ENG)'!AN227="Supervisor to be confirmed", 'CWM &amp; Location'!$C$216, 'Programmes (ENG)'!AN227)</f>
        <v/>
      </c>
    </row>
    <row r="228" spans="1:40" ht="33.75" customHeight="1" x14ac:dyDescent="0.25">
      <c r="A228" s="3" t="str">
        <f>'Master List'!A228</f>
        <v>FP</v>
      </c>
      <c r="B228" s="3" t="str">
        <f>'Master List'!D228</f>
        <v>FP/7A1E/076b</v>
      </c>
      <c r="C228" s="3" t="str">
        <f>'Master List'!E228</f>
        <v>WAL/FP/076b</v>
      </c>
      <c r="D228" s="4">
        <f>'Programmes (ENG)'!D228</f>
        <v>1</v>
      </c>
      <c r="E228" s="9" t="str">
        <f>CONCATENATE("S1: ",J228,", ",N228,", ",R228,IF(V228="","",", "),IF(V228="","",V228),IF(V228="",""," ("),IF(V228="","",'Master List'!B228),IF(V228="","",")")," | S2: ",AA228,", ",AE228,", ",AI228,IF(AM228="","",", "),IF(AM228="","",AM228),IF(AM228="",""," ("),IF(AM228="","",'Master List'!C228),IF(AM228="","",")"))</f>
        <v>S1: Pediatreg, Meddygaeth Gyffredinol (Mewnol) / Meddygaeth Arennol, Llawdriniaeth Gyffredinol | S2: Practis Cyffredinol, Cardioleg, Meddygaeth Geriatreg</v>
      </c>
      <c r="F228" s="5" t="str">
        <f>VLOOKUP('Programmes (ENG)'!F228, 'CWM &amp; Location'!B:D, 2, FALSE)</f>
        <v>Bwrdd Iechyd Prifysgol Betsi Cadwaladr</v>
      </c>
      <c r="G228" s="5" t="str">
        <f>IF('Programmes (ENG)'!G228="Supervisor to be confirmed", "Goruchwyliwr I'w Gadarnhau", 'Programmes (ENG)'!G228)</f>
        <v>Dr Artur Abelian</v>
      </c>
      <c r="H228" s="3" t="str">
        <f>VLOOKUP('Programmes (ENG)'!H228, 'CWM &amp; Location'!B:D, 2, FALSE)</f>
        <v>Ysbyty Wrexham Maelor</v>
      </c>
      <c r="I228" s="3" t="str">
        <f>VLOOKUP('Programmes (ENG)'!I228, 'CWM &amp; Location'!B:D, 2, FALSE)</f>
        <v>Wrecsam</v>
      </c>
      <c r="J228" s="3" t="str">
        <f>IF('Master List'!K228="", VLOOKUP('Master List'!J228, 'CWM &amp; Location'!B:D, 2, FALSE), CONCATENATE(VLOOKUP('Master List'!J228, 'CWM &amp; Location'!B:D, 2, FALSE), " / ", VLOOKUP('Master List'!K228, 'CWM &amp; Location'!B:D, 2, FALSE)))</f>
        <v>Pediatreg</v>
      </c>
      <c r="K228" s="3" t="str">
        <f>IF('Programmes (ENG)'!K228="Supervisor to be confirmed", "Goruchwyliwr I'w Gadarnhau", 'Programmes (ENG)'!K228)</f>
        <v>Dr Artur Abelian</v>
      </c>
      <c r="L228" s="3" t="str">
        <f>VLOOKUP('Programmes (ENG)'!L228, 'CWM &amp; Location'!B:D, 2, FALSE)</f>
        <v>Ysbyty Wrexham Maelor</v>
      </c>
      <c r="M228" s="3" t="str">
        <f>VLOOKUP('Programmes (ENG)'!M228, 'CWM &amp; Location'!B:D, 2, FALSE)</f>
        <v>Wrecsam</v>
      </c>
      <c r="N228" s="3" t="str">
        <f>IF('Master List'!Q228="", VLOOKUP('Master List'!P228, 'CWM &amp; Location'!B:D, 2, FALSE), CONCATENATE(VLOOKUP('Master List'!P228, 'CWM &amp; Location'!B:D, 2, FALSE), " / ", VLOOKUP('Master List'!Q228, 'CWM &amp; Location'!B:D, 2, FALSE)))</f>
        <v>Meddygaeth Gyffredinol (Mewnol) / Meddygaeth Arennol</v>
      </c>
      <c r="O228" s="3" t="str">
        <f>IF('Programmes (ENG)'!O228="Supervisor to be confirmed", "Goruchwyliwr I'w Gadarnhau", 'Programmes (ENG)'!O228)</f>
        <v xml:space="preserve">Dr Ben Thomas </v>
      </c>
      <c r="P228" s="3" t="str">
        <f>VLOOKUP('Programmes (ENG)'!P228, 'CWM &amp; Location'!B:D, 2, FALSE)</f>
        <v>Ysbyty Wrexham Maelor</v>
      </c>
      <c r="Q228" s="3" t="str">
        <f>VLOOKUP('Programmes (ENG)'!Q228, 'CWM &amp; Location'!B:D, 2, FALSE)</f>
        <v>Wrecsam</v>
      </c>
      <c r="R228" s="3" t="str">
        <f>IF('Master List'!W228="", VLOOKUP('Master List'!V228, 'CWM &amp; Location'!B:D, 2, FALSE), CONCATENATE(VLOOKUP('Master List'!V228, 'CWM &amp; Location'!B:D, 2, FALSE), " / ", VLOOKUP('Master List'!W228, 'CWM &amp; Location'!B:D, 2, FALSE)))</f>
        <v>Llawdriniaeth Gyffredinol</v>
      </c>
      <c r="S228" s="3" t="str">
        <f>IF('Programmes (ENG)'!S228="Supervisor to be confirmed", "Goruchwyliwr I'w Gadarnhau", 'Programmes (ENG)'!S228)</f>
        <v>Mr Palanichamy Chandran</v>
      </c>
      <c r="T228" s="5" t="str">
        <f>IF('Master List'!AA228="", "", VLOOKUP('Programmes (ENG)'!T228, 'CWM &amp; Location'!B:D, 2, FALSE))</f>
        <v/>
      </c>
      <c r="U228" s="5" t="str">
        <f>IF(T228="", "", VLOOKUP('Programmes (ENG)'!U228, 'CWM &amp; Location'!B:D, 2, FALSE))</f>
        <v/>
      </c>
      <c r="V228" s="5" t="str">
        <f>IF('Programmes (ENG)'!V228="", "", VLOOKUP('Programmes (ENG)'!V228, 'CWM &amp; Location'!B:D, 2, FALSE))</f>
        <v/>
      </c>
      <c r="W228" s="5" t="str">
        <f>IF('Programmes (ENG)'!W228="", "", IF('Programmes (ENG)'!W228="Supervisor to be confirmed", 'CWM &amp; Location'!$C$216, 'Programmes (ENG)'!W228))</f>
        <v/>
      </c>
      <c r="X228" s="5" t="str">
        <f>IF('Programmes (ENG)'!X228="Supervisor to be confirmed", "Goruchwyliwr I'w Gadarnhau", 'Programmes (ENG)'!X228)</f>
        <v>Dr Gwyn Carney</v>
      </c>
      <c r="Y228" s="3" t="str">
        <f>VLOOKUP('Programmes (ENG)'!Y228, 'CWM &amp; Location'!B:D, 2, FALSE)</f>
        <v>Caritas Health Partnership</v>
      </c>
      <c r="Z228" s="3" t="str">
        <f>VLOOKUP('Programmes (ENG)'!Z228, 'CWM &amp; Location'!B:D, 2, FALSE)</f>
        <v>Coedpoeth</v>
      </c>
      <c r="AA228" s="3" t="str">
        <f>IF('Master List'!AK228="", VLOOKUP('Master List'!AJ228, 'CWM &amp; Location'!B:D, 2, FALSE), CONCATENATE(VLOOKUP('Master List'!AJ228, 'CWM &amp; Location'!B:D, 2, FALSE), " / ", VLOOKUP('Master List'!AK228, 'CWM &amp; Location'!B:D, 2, FALSE)))</f>
        <v>Practis Cyffredinol</v>
      </c>
      <c r="AB228" s="3" t="str">
        <f>IF('Programmes (ENG)'!AB228="Supervisor to be confirmed", 'CWM &amp; Location'!$C$216, 'Programmes (ENG)'!AB228)</f>
        <v>Dr Gwyn Carney</v>
      </c>
      <c r="AC228" s="3" t="str">
        <f>VLOOKUP('Programmes (ENG)'!AC228, 'CWM &amp; Location'!B:D, 2, FALSE)</f>
        <v>Ysbyty Wrexham Maelor</v>
      </c>
      <c r="AD228" s="5" t="str">
        <f>VLOOKUP('Programmes (ENG)'!AD228, 'CWM &amp; Location'!B:D, 2, FALSE)</f>
        <v>Wrecsam</v>
      </c>
      <c r="AE228" s="3" t="str">
        <f>IF('Master List'!AQ228="", VLOOKUP('Master List'!AP228, 'CWM &amp; Location'!B:D, 2, FALSE), CONCATENATE(VLOOKUP('Master List'!AP228, 'CWM &amp; Location'!B:D, 2, FALSE), " / ", VLOOKUP('Master List'!AQ228, 'CWM &amp; Location'!B:D, 2, FALSE)))</f>
        <v>Cardioleg</v>
      </c>
      <c r="AF228" s="3" t="str">
        <f>IF('Programmes (ENG)'!AF228="Supervisor to be confirmed", 'CWM &amp; Location'!$C$216, 'Programmes (ENG)'!AF228)</f>
        <v>Dr Khalid Khan</v>
      </c>
      <c r="AG228" s="3" t="str">
        <f>VLOOKUP('Programmes (ENG)'!AG228, 'CWM &amp; Location'!B:D, 2, FALSE)</f>
        <v>Ysbyty Wrexham Maelor</v>
      </c>
      <c r="AH228" s="3" t="str">
        <f>VLOOKUP('Programmes (ENG)'!AH228, 'CWM &amp; Location'!B:D, 2, FALSE)</f>
        <v>Wrecsam</v>
      </c>
      <c r="AI228" s="3" t="str">
        <f>IF('Master List'!AW228="", VLOOKUP('Master List'!AV228, 'CWM &amp; Location'!B:D, 2, FALSE), CONCATENATE(VLOOKUP('Master List'!AV228, 'CWM &amp; Location'!B:D, 2, FALSE), " / ", VLOOKUP('Master List'!AW228, 'CWM &amp; Location'!B:D, 2, FALSE)))</f>
        <v>Meddygaeth Geriatreg</v>
      </c>
      <c r="AJ228" s="3" t="str">
        <f>IF('Programmes (ENG)'!AJ228="Supervisor to be confirmed", 'CWM &amp; Location'!$C$216, 'Programmes (ENG)'!AJ228)</f>
        <v>Dr Walee Sayed</v>
      </c>
      <c r="AK228" s="5" t="str">
        <f>IF('Programmes (ENG)'!AK228="","",VLOOKUP('Programmes (ENG)'!AK228,'CWM &amp; Location'!B:D,2,FALSE))</f>
        <v/>
      </c>
      <c r="AL228" s="5" t="str">
        <f>IF('Programmes (ENG)'!AL228="", "", VLOOKUP('Programmes (ENG)'!AL228, 'CWM &amp; Location'!B:D, 2, FALSE))</f>
        <v/>
      </c>
      <c r="AM228" s="5" t="str">
        <f>IF('Programmes (ENG)'!AM228="","",VLOOKUP('Programmes (ENG)'!AM228,'CWM &amp; Location'!B:D,2,FALSE))</f>
        <v/>
      </c>
      <c r="AN228" s="5" t="str">
        <f>IF('Programmes (ENG)'!AN228="Supervisor to be confirmed", 'CWM &amp; Location'!$C$216, 'Programmes (ENG)'!AN228)</f>
        <v/>
      </c>
    </row>
    <row r="229" spans="1:40" ht="33.75" customHeight="1" x14ac:dyDescent="0.25">
      <c r="A229" s="3" t="str">
        <f>'Master List'!A229</f>
        <v>FP</v>
      </c>
      <c r="B229" s="3" t="str">
        <f>'Master List'!D229</f>
        <v>FP/7A1E/076c</v>
      </c>
      <c r="C229" s="3" t="str">
        <f>'Master List'!E229</f>
        <v>WAL/FP/076c</v>
      </c>
      <c r="D229" s="4">
        <f>'Programmes (ENG)'!D229</f>
        <v>1</v>
      </c>
      <c r="E229" s="9" t="str">
        <f>CONCATENATE("S1: ",J229,", ",N229,", ",R229,IF(V229="","",", "),IF(V229="","",V229),IF(V229="",""," ("),IF(V229="","",'Master List'!B229),IF(V229="","",")")," | S2: ",AA229,", ",AE229,", ",AI229,IF(AM229="","",", "),IF(AM229="","",AM229),IF(AM229="",""," ("),IF(AM229="","",'Master List'!C229),IF(AM229="","",")"))</f>
        <v>S1: Llawdriniaeth Gyffredinol, Pediatreg, Meddygaeth Gyffredinol (Mewnol) / Meddygaeth Arennol | S2: Meddygaeth Geriatreg, Practis Cyffredinol, Cardioleg</v>
      </c>
      <c r="F229" s="5" t="str">
        <f>VLOOKUP('Programmes (ENG)'!F229, 'CWM &amp; Location'!B:D, 2, FALSE)</f>
        <v>Bwrdd Iechyd Prifysgol Betsi Cadwaladr</v>
      </c>
      <c r="G229" s="5" t="str">
        <f>IF('Programmes (ENG)'!G229="Supervisor to be confirmed", "Goruchwyliwr I'w Gadarnhau", 'Programmes (ENG)'!G229)</f>
        <v>Mr Palanichamy Chandran</v>
      </c>
      <c r="H229" s="3" t="str">
        <f>VLOOKUP('Programmes (ENG)'!H229, 'CWM &amp; Location'!B:D, 2, FALSE)</f>
        <v>Ysbyty Wrexham Maelor</v>
      </c>
      <c r="I229" s="3" t="str">
        <f>VLOOKUP('Programmes (ENG)'!I229, 'CWM &amp; Location'!B:D, 2, FALSE)</f>
        <v>Wrecsam</v>
      </c>
      <c r="J229" s="3" t="str">
        <f>IF('Master List'!K229="", VLOOKUP('Master List'!J229, 'CWM &amp; Location'!B:D, 2, FALSE), CONCATENATE(VLOOKUP('Master List'!J229, 'CWM &amp; Location'!B:D, 2, FALSE), " / ", VLOOKUP('Master List'!K229, 'CWM &amp; Location'!B:D, 2, FALSE)))</f>
        <v>Llawdriniaeth Gyffredinol</v>
      </c>
      <c r="K229" s="3" t="str">
        <f>IF('Programmes (ENG)'!K229="Supervisor to be confirmed", "Goruchwyliwr I'w Gadarnhau", 'Programmes (ENG)'!K229)</f>
        <v>Mr Palanichamy Chandran</v>
      </c>
      <c r="L229" s="3" t="str">
        <f>VLOOKUP('Programmes (ENG)'!L229, 'CWM &amp; Location'!B:D, 2, FALSE)</f>
        <v>Ysbyty Wrexham Maelor</v>
      </c>
      <c r="M229" s="3" t="str">
        <f>VLOOKUP('Programmes (ENG)'!M229, 'CWM &amp; Location'!B:D, 2, FALSE)</f>
        <v>Wrecsam</v>
      </c>
      <c r="N229" s="3" t="str">
        <f>IF('Master List'!Q229="", VLOOKUP('Master List'!P229, 'CWM &amp; Location'!B:D, 2, FALSE), CONCATENATE(VLOOKUP('Master List'!P229, 'CWM &amp; Location'!B:D, 2, FALSE), " / ", VLOOKUP('Master List'!Q229, 'CWM &amp; Location'!B:D, 2, FALSE)))</f>
        <v>Pediatreg</v>
      </c>
      <c r="O229" s="3" t="str">
        <f>IF('Programmes (ENG)'!O229="Supervisor to be confirmed", "Goruchwyliwr I'w Gadarnhau", 'Programmes (ENG)'!O229)</f>
        <v>Dr Artur Abelian</v>
      </c>
      <c r="P229" s="3" t="str">
        <f>VLOOKUP('Programmes (ENG)'!P229, 'CWM &amp; Location'!B:D, 2, FALSE)</f>
        <v>Ysbyty Wrexham Maelor</v>
      </c>
      <c r="Q229" s="3" t="str">
        <f>VLOOKUP('Programmes (ENG)'!Q229, 'CWM &amp; Location'!B:D, 2, FALSE)</f>
        <v>Wrecsam</v>
      </c>
      <c r="R229" s="3" t="str">
        <f>IF('Master List'!W229="", VLOOKUP('Master List'!V229, 'CWM &amp; Location'!B:D, 2, FALSE), CONCATENATE(VLOOKUP('Master List'!V229, 'CWM &amp; Location'!B:D, 2, FALSE), " / ", VLOOKUP('Master List'!W229, 'CWM &amp; Location'!B:D, 2, FALSE)))</f>
        <v>Meddygaeth Gyffredinol (Mewnol) / Meddygaeth Arennol</v>
      </c>
      <c r="S229" s="3" t="str">
        <f>IF('Programmes (ENG)'!S229="Supervisor to be confirmed", "Goruchwyliwr I'w Gadarnhau", 'Programmes (ENG)'!S229)</f>
        <v xml:space="preserve">Dr Ben Thomas </v>
      </c>
      <c r="T229" s="5" t="str">
        <f>IF('Master List'!AA229="", "", VLOOKUP('Programmes (ENG)'!T229, 'CWM &amp; Location'!B:D, 2, FALSE))</f>
        <v/>
      </c>
      <c r="U229" s="5" t="str">
        <f>IF(T229="", "", VLOOKUP('Programmes (ENG)'!U229, 'CWM &amp; Location'!B:D, 2, FALSE))</f>
        <v/>
      </c>
      <c r="V229" s="5" t="str">
        <f>IF('Programmes (ENG)'!V229="", "", VLOOKUP('Programmes (ENG)'!V229, 'CWM &amp; Location'!B:D, 2, FALSE))</f>
        <v/>
      </c>
      <c r="W229" s="5" t="str">
        <f>IF('Programmes (ENG)'!W229="", "", IF('Programmes (ENG)'!W229="Supervisor to be confirmed", 'CWM &amp; Location'!$C$216, 'Programmes (ENG)'!W229))</f>
        <v/>
      </c>
      <c r="X229" s="5" t="str">
        <f>IF('Programmes (ENG)'!X229="Supervisor to be confirmed", "Goruchwyliwr I'w Gadarnhau", 'Programmes (ENG)'!X229)</f>
        <v>Dr Walee Sayed</v>
      </c>
      <c r="Y229" s="3" t="str">
        <f>VLOOKUP('Programmes (ENG)'!Y229, 'CWM &amp; Location'!B:D, 2, FALSE)</f>
        <v>Ysbyty Wrexham Maelor</v>
      </c>
      <c r="Z229" s="3" t="str">
        <f>VLOOKUP('Programmes (ENG)'!Z229, 'CWM &amp; Location'!B:D, 2, FALSE)</f>
        <v>Wrecsam</v>
      </c>
      <c r="AA229" s="3" t="str">
        <f>IF('Master List'!AK229="", VLOOKUP('Master List'!AJ229, 'CWM &amp; Location'!B:D, 2, FALSE), CONCATENATE(VLOOKUP('Master List'!AJ229, 'CWM &amp; Location'!B:D, 2, FALSE), " / ", VLOOKUP('Master List'!AK229, 'CWM &amp; Location'!B:D, 2, FALSE)))</f>
        <v>Meddygaeth Geriatreg</v>
      </c>
      <c r="AB229" s="3" t="str">
        <f>IF('Programmes (ENG)'!AB229="Supervisor to be confirmed", 'CWM &amp; Location'!$C$216, 'Programmes (ENG)'!AB229)</f>
        <v>Dr Walee Sayed</v>
      </c>
      <c r="AC229" s="3" t="str">
        <f>VLOOKUP('Programmes (ENG)'!AC229, 'CWM &amp; Location'!B:D, 2, FALSE)</f>
        <v>Caritas Health Partnership</v>
      </c>
      <c r="AD229" s="5" t="str">
        <f>VLOOKUP('Programmes (ENG)'!AD229, 'CWM &amp; Location'!B:D, 2, FALSE)</f>
        <v>Coedpoeth</v>
      </c>
      <c r="AE229" s="3" t="str">
        <f>IF('Master List'!AQ229="", VLOOKUP('Master List'!AP229, 'CWM &amp; Location'!B:D, 2, FALSE), CONCATENATE(VLOOKUP('Master List'!AP229, 'CWM &amp; Location'!B:D, 2, FALSE), " / ", VLOOKUP('Master List'!AQ229, 'CWM &amp; Location'!B:D, 2, FALSE)))</f>
        <v>Practis Cyffredinol</v>
      </c>
      <c r="AF229" s="3" t="str">
        <f>IF('Programmes (ENG)'!AF229="Supervisor to be confirmed", 'CWM &amp; Location'!$C$216, 'Programmes (ENG)'!AF229)</f>
        <v>Dr Gwyn Carney</v>
      </c>
      <c r="AG229" s="3" t="str">
        <f>VLOOKUP('Programmes (ENG)'!AG229, 'CWM &amp; Location'!B:D, 2, FALSE)</f>
        <v>Ysbyty Wrexham Maelor</v>
      </c>
      <c r="AH229" s="3" t="str">
        <f>VLOOKUP('Programmes (ENG)'!AH229, 'CWM &amp; Location'!B:D, 2, FALSE)</f>
        <v>Wrecsam</v>
      </c>
      <c r="AI229" s="3" t="str">
        <f>IF('Master List'!AW229="", VLOOKUP('Master List'!AV229, 'CWM &amp; Location'!B:D, 2, FALSE), CONCATENATE(VLOOKUP('Master List'!AV229, 'CWM &amp; Location'!B:D, 2, FALSE), " / ", VLOOKUP('Master List'!AW229, 'CWM &amp; Location'!B:D, 2, FALSE)))</f>
        <v>Cardioleg</v>
      </c>
      <c r="AJ229" s="3" t="str">
        <f>IF('Programmes (ENG)'!AJ229="Supervisor to be confirmed", 'CWM &amp; Location'!$C$216, 'Programmes (ENG)'!AJ229)</f>
        <v>Dr Khalid Khan</v>
      </c>
      <c r="AK229" s="5" t="str">
        <f>IF('Programmes (ENG)'!AK229="","",VLOOKUP('Programmes (ENG)'!AK229,'CWM &amp; Location'!B:D,2,FALSE))</f>
        <v/>
      </c>
      <c r="AL229" s="5" t="str">
        <f>IF('Programmes (ENG)'!AL229="", "", VLOOKUP('Programmes (ENG)'!AL229, 'CWM &amp; Location'!B:D, 2, FALSE))</f>
        <v/>
      </c>
      <c r="AM229" s="5" t="str">
        <f>IF('Programmes (ENG)'!AM229="","",VLOOKUP('Programmes (ENG)'!AM229,'CWM &amp; Location'!B:D,2,FALSE))</f>
        <v/>
      </c>
      <c r="AN229" s="5" t="str">
        <f>IF('Programmes (ENG)'!AN229="Supervisor to be confirmed", 'CWM &amp; Location'!$C$216, 'Programmes (ENG)'!AN229)</f>
        <v/>
      </c>
    </row>
    <row r="230" spans="1:40" ht="33.75" customHeight="1" x14ac:dyDescent="0.25">
      <c r="A230" s="3" t="str">
        <f>'Master List'!A230</f>
        <v>LIFT</v>
      </c>
      <c r="B230" s="3" t="str">
        <f>'Master List'!D230</f>
        <v>LFP/7A1E/077a</v>
      </c>
      <c r="C230" s="3" t="str">
        <f>'Master List'!E230</f>
        <v>WAL/FP/077a</v>
      </c>
      <c r="D230" s="4">
        <f>'Programmes (ENG)'!D230</f>
        <v>1</v>
      </c>
      <c r="E230" s="9" t="str">
        <f>CONCATENATE("S1: ",J230,", ",N230,", ",R230,IF(V230="","",", "),IF(V230="","",V230),IF(V230="",""," ("),IF(V230="","",'Master List'!B230),IF(V230="","",")")," | S2: ",AA230,", ",AE230,", ",AI230,IF(AM230="","",", "),IF(AM230="","",AM230),IF(AM230="",""," ("),IF(AM230="","",'Master List'!C230),IF(AM230="","",")"))</f>
        <v>S1: Meddygaeth Gyffredinol (Mewnol) / Endocrinoleg a Diabetes Mellitus, Llawdriniaeth Gyffredinol / Llawdriniaeth y Colon a'r Rhefr, Meddygaeth Frys | S2: Gastroenteroleg, Llawdriniaeth Gyffredinol, Meddygaeth Geriatreg, Hematoleg (LIFT (NEW))</v>
      </c>
      <c r="F230" s="5" t="str">
        <f>VLOOKUP('Programmes (ENG)'!F230, 'CWM &amp; Location'!B:D, 2, FALSE)</f>
        <v>Bwrdd Iechyd Prifysgol Betsi Cadwaladr</v>
      </c>
      <c r="G230" s="5" t="str">
        <f>IF('Programmes (ENG)'!G230="Supervisor to be confirmed", "Goruchwyliwr I'w Gadarnhau", 'Programmes (ENG)'!G230)</f>
        <v>Dr Sian Morgan</v>
      </c>
      <c r="H230" s="3" t="str">
        <f>VLOOKUP('Programmes (ENG)'!H230, 'CWM &amp; Location'!B:D, 2, FALSE)</f>
        <v>Ysbyty Wrexham Maelor</v>
      </c>
      <c r="I230" s="3" t="str">
        <f>VLOOKUP('Programmes (ENG)'!I230, 'CWM &amp; Location'!B:D, 2, FALSE)</f>
        <v>Wrecsam</v>
      </c>
      <c r="J230" s="3" t="str">
        <f>IF('Master List'!K230="", VLOOKUP('Master List'!J230, 'CWM &amp; Location'!B:D, 2, FALSE), CONCATENATE(VLOOKUP('Master List'!J230, 'CWM &amp; Location'!B:D, 2, FALSE), " / ", VLOOKUP('Master List'!K230, 'CWM &amp; Location'!B:D, 2, FALSE)))</f>
        <v>Meddygaeth Gyffredinol (Mewnol) / Endocrinoleg a Diabetes Mellitus</v>
      </c>
      <c r="K230" s="3" t="str">
        <f>IF('Programmes (ENG)'!K230="Supervisor to be confirmed", "Goruchwyliwr I'w Gadarnhau", 'Programmes (ENG)'!K230)</f>
        <v>Dr Mohammad Rahman</v>
      </c>
      <c r="L230" s="3" t="str">
        <f>VLOOKUP('Programmes (ENG)'!L230, 'CWM &amp; Location'!B:D, 2, FALSE)</f>
        <v>Ysbyty Wrexham Maelor</v>
      </c>
      <c r="M230" s="3" t="str">
        <f>VLOOKUP('Programmes (ENG)'!M230, 'CWM &amp; Location'!B:D, 2, FALSE)</f>
        <v>Wrecsam</v>
      </c>
      <c r="N230" s="3" t="str">
        <f>IF('Master List'!Q230="", VLOOKUP('Master List'!P230, 'CWM &amp; Location'!B:D, 2, FALSE), CONCATENATE(VLOOKUP('Master List'!P230, 'CWM &amp; Location'!B:D, 2, FALSE), " / ", VLOOKUP('Master List'!Q230, 'CWM &amp; Location'!B:D, 2, FALSE)))</f>
        <v>Llawdriniaeth Gyffredinol / Llawdriniaeth y Colon a'r Rhefr</v>
      </c>
      <c r="O230" s="3" t="str">
        <f>IF('Programmes (ENG)'!O230="Supervisor to be confirmed", "Goruchwyliwr I'w Gadarnhau", 'Programmes (ENG)'!O230)</f>
        <v xml:space="preserve">Mr Palanichamy Chandran </v>
      </c>
      <c r="P230" s="3" t="str">
        <f>VLOOKUP('Programmes (ENG)'!P230, 'CWM &amp; Location'!B:D, 2, FALSE)</f>
        <v>Ysbyty Wrexham Maelor</v>
      </c>
      <c r="Q230" s="3" t="str">
        <f>VLOOKUP('Programmes (ENG)'!Q230, 'CWM &amp; Location'!B:D, 2, FALSE)</f>
        <v>Wrecsam</v>
      </c>
      <c r="R230" s="3" t="str">
        <f>IF('Master List'!W230="", VLOOKUP('Master List'!V230, 'CWM &amp; Location'!B:D, 2, FALSE), CONCATENATE(VLOOKUP('Master List'!V230, 'CWM &amp; Location'!B:D, 2, FALSE), " / ", VLOOKUP('Master List'!W230, 'CWM &amp; Location'!B:D, 2, FALSE)))</f>
        <v>Meddygaeth Frys</v>
      </c>
      <c r="S230" s="3" t="str">
        <f>IF('Programmes (ENG)'!S230="Supervisor to be confirmed", "Goruchwyliwr I'w Gadarnhau", 'Programmes (ENG)'!S230)</f>
        <v>Dr Sian Morgan</v>
      </c>
      <c r="T230" s="5" t="str">
        <f>IF('Master List'!AA230="", "", VLOOKUP('Programmes (ENG)'!T230, 'CWM &amp; Location'!B:D, 2, FALSE))</f>
        <v/>
      </c>
      <c r="U230" s="5" t="str">
        <f>IF(T230="", "", VLOOKUP('Programmes (ENG)'!U230, 'CWM &amp; Location'!B:D, 2, FALSE))</f>
        <v/>
      </c>
      <c r="V230" s="5" t="str">
        <f>IF('Programmes (ENG)'!V230="", "", VLOOKUP('Programmes (ENG)'!V230, 'CWM &amp; Location'!B:D, 2, FALSE))</f>
        <v/>
      </c>
      <c r="W230" s="5" t="str">
        <f>IF('Programmes (ENG)'!W230="", "", IF('Programmes (ENG)'!W230="Supervisor to be confirmed", 'CWM &amp; Location'!$C$216, 'Programmes (ENG)'!W230))</f>
        <v/>
      </c>
      <c r="X230" s="5" t="str">
        <f>IF('Programmes (ENG)'!X230="Supervisor to be confirmed", "Goruchwyliwr I'w Gadarnhau", 'Programmes (ENG)'!X230)</f>
        <v>Goruchwyliwr I'w Gadarnhau</v>
      </c>
      <c r="Y230" s="3" t="str">
        <f>VLOOKUP('Programmes (ENG)'!Y230, 'CWM &amp; Location'!B:D, 2, FALSE)</f>
        <v>Ysbyty Wrexham Maelor</v>
      </c>
      <c r="Z230" s="3" t="str">
        <f>VLOOKUP('Programmes (ENG)'!Z230, 'CWM &amp; Location'!B:D, 2, FALSE)</f>
        <v>Wrecsam</v>
      </c>
      <c r="AA230" s="3" t="str">
        <f>IF('Master List'!AK230="", VLOOKUP('Master List'!AJ230, 'CWM &amp; Location'!B:D, 2, FALSE), CONCATENATE(VLOOKUP('Master List'!AJ230, 'CWM &amp; Location'!B:D, 2, FALSE), " / ", VLOOKUP('Master List'!AK230, 'CWM &amp; Location'!B:D, 2, FALSE)))</f>
        <v>Gastroenteroleg</v>
      </c>
      <c r="AB230" s="3" t="str">
        <f>IF('Programmes (ENG)'!AB230="Supervisor to be confirmed", 'CWM &amp; Location'!$C$216, 'Programmes (ENG)'!AB230)</f>
        <v>Goruchwyliwr I'w Gadarnhau</v>
      </c>
      <c r="AC230" s="3" t="str">
        <f>VLOOKUP('Programmes (ENG)'!AC230, 'CWM &amp; Location'!B:D, 2, FALSE)</f>
        <v>Ysbyty Wrexham Maelor</v>
      </c>
      <c r="AD230" s="5" t="str">
        <f>VLOOKUP('Programmes (ENG)'!AD230, 'CWM &amp; Location'!B:D, 2, FALSE)</f>
        <v>Wrecsam</v>
      </c>
      <c r="AE230" s="3" t="str">
        <f>IF('Master List'!AQ230="", VLOOKUP('Master List'!AP230, 'CWM &amp; Location'!B:D, 2, FALSE), CONCATENATE(VLOOKUP('Master List'!AP230, 'CWM &amp; Location'!B:D, 2, FALSE), " / ", VLOOKUP('Master List'!AQ230, 'CWM &amp; Location'!B:D, 2, FALSE)))</f>
        <v>Llawdriniaeth Gyffredinol</v>
      </c>
      <c r="AF230" s="3" t="str">
        <f>IF('Programmes (ENG)'!AF230="Supervisor to be confirmed", 'CWM &amp; Location'!$C$216, 'Programmes (ENG)'!AF230)</f>
        <v>Goruchwyliwr I'w Gadarnhau</v>
      </c>
      <c r="AG230" s="3" t="str">
        <f>VLOOKUP('Programmes (ENG)'!AG230, 'CWM &amp; Location'!B:D, 2, FALSE)</f>
        <v>Ysbyty Wrexham Maelor</v>
      </c>
      <c r="AH230" s="3" t="str">
        <f>VLOOKUP('Programmes (ENG)'!AH230, 'CWM &amp; Location'!B:D, 2, FALSE)</f>
        <v>Wrecsam</v>
      </c>
      <c r="AI230" s="3" t="str">
        <f>IF('Master List'!AW230="", VLOOKUP('Master List'!AV230, 'CWM &amp; Location'!B:D, 2, FALSE), CONCATENATE(VLOOKUP('Master List'!AV230, 'CWM &amp; Location'!B:D, 2, FALSE), " / ", VLOOKUP('Master List'!AW230, 'CWM &amp; Location'!B:D, 2, FALSE)))</f>
        <v>Meddygaeth Geriatreg</v>
      </c>
      <c r="AJ230" s="3" t="str">
        <f>IF('Programmes (ENG)'!AJ230="Supervisor to be confirmed", 'CWM &amp; Location'!$C$216, 'Programmes (ENG)'!AJ230)</f>
        <v>Goruchwyliwr I'w Gadarnhau</v>
      </c>
      <c r="AK230" s="5" t="str">
        <f>IF('Programmes (ENG)'!AK230="","",VLOOKUP('Programmes (ENG)'!AK230,'CWM &amp; Location'!B:D,2,FALSE))</f>
        <v>Ysbyty Wrexham Maelor</v>
      </c>
      <c r="AL230" s="5" t="str">
        <f>IF('Programmes (ENG)'!AL230="", "", VLOOKUP('Programmes (ENG)'!AL230, 'CWM &amp; Location'!B:D, 2, FALSE))</f>
        <v>Wrecsam</v>
      </c>
      <c r="AM230" s="5" t="str">
        <f>IF('Programmes (ENG)'!AM230="","",VLOOKUP('Programmes (ENG)'!AM230,'CWM &amp; Location'!B:D,2,FALSE))</f>
        <v>Hematoleg</v>
      </c>
      <c r="AN230" s="5" t="str">
        <f>IF('Programmes (ENG)'!AN230="Supervisor to be confirmed", 'CWM &amp; Location'!$C$216, 'Programmes (ENG)'!AN230)</f>
        <v>Dr Lally DeSoysa</v>
      </c>
    </row>
    <row r="231" spans="1:40" ht="33.75" customHeight="1" x14ac:dyDescent="0.25">
      <c r="A231" s="3" t="str">
        <f>'Master List'!A231</f>
        <v>LIFT</v>
      </c>
      <c r="B231" s="3" t="str">
        <f>'Master List'!D231</f>
        <v>LFP/7A1E/077b</v>
      </c>
      <c r="C231" s="3" t="str">
        <f>'Master List'!E231</f>
        <v>WAL/FP/077b</v>
      </c>
      <c r="D231" s="4">
        <f>'Programmes (ENG)'!D231</f>
        <v>1</v>
      </c>
      <c r="E231" s="9" t="str">
        <f>CONCATENATE("S1: ",J231,", ",N231,", ",R231,IF(V231="","",", "),IF(V231="","",V231),IF(V231="",""," ("),IF(V231="","",'Master List'!B231),IF(V231="","",")")," | S2: ",AA231,", ",AE231,", ",AI231,IF(AM231="","",", "),IF(AM231="","",AM231),IF(AM231="",""," ("),IF(AM231="","",'Master List'!C231),IF(AM231="","",")"))</f>
        <v>S1: Meddygaeth Frys, Meddygaeth Gyffredinol (Mewnol) / Endocrinoleg a Diabetes Mellitus, Llawdriniaeth Gyffredinol / Llawdriniaeth y Colon a'r Rhefr | S2: Meddygaeth Geriatreg, Gastroenteroleg, Llawdriniaeth Gyffredinol, Hematoleg (LIFT (NEW))</v>
      </c>
      <c r="F231" s="5" t="str">
        <f>VLOOKUP('Programmes (ENG)'!F231, 'CWM &amp; Location'!B:D, 2, FALSE)</f>
        <v>Bwrdd Iechyd Prifysgol Betsi Cadwaladr</v>
      </c>
      <c r="G231" s="5" t="str">
        <f>IF('Programmes (ENG)'!G231="Supervisor to be confirmed", "Goruchwyliwr I'w Gadarnhau", 'Programmes (ENG)'!G231)</f>
        <v xml:space="preserve">Mr Palanichamy Chandran </v>
      </c>
      <c r="H231" s="3" t="str">
        <f>VLOOKUP('Programmes (ENG)'!H231, 'CWM &amp; Location'!B:D, 2, FALSE)</f>
        <v>Ysbyty Wrexham Maelor</v>
      </c>
      <c r="I231" s="3" t="str">
        <f>VLOOKUP('Programmes (ENG)'!I231, 'CWM &amp; Location'!B:D, 2, FALSE)</f>
        <v>Wrecsam</v>
      </c>
      <c r="J231" s="3" t="str">
        <f>IF('Master List'!K231="", VLOOKUP('Master List'!J231, 'CWM &amp; Location'!B:D, 2, FALSE), CONCATENATE(VLOOKUP('Master List'!J231, 'CWM &amp; Location'!B:D, 2, FALSE), " / ", VLOOKUP('Master List'!K231, 'CWM &amp; Location'!B:D, 2, FALSE)))</f>
        <v>Meddygaeth Frys</v>
      </c>
      <c r="K231" s="3" t="str">
        <f>IF('Programmes (ENG)'!K231="Supervisor to be confirmed", "Goruchwyliwr I'w Gadarnhau", 'Programmes (ENG)'!K231)</f>
        <v>Dr Sian Morgan</v>
      </c>
      <c r="L231" s="3" t="str">
        <f>VLOOKUP('Programmes (ENG)'!L231, 'CWM &amp; Location'!B:D, 2, FALSE)</f>
        <v>Ysbyty Wrexham Maelor</v>
      </c>
      <c r="M231" s="3" t="str">
        <f>VLOOKUP('Programmes (ENG)'!M231, 'CWM &amp; Location'!B:D, 2, FALSE)</f>
        <v>Wrecsam</v>
      </c>
      <c r="N231" s="3" t="str">
        <f>IF('Master List'!Q231="", VLOOKUP('Master List'!P231, 'CWM &amp; Location'!B:D, 2, FALSE), CONCATENATE(VLOOKUP('Master List'!P231, 'CWM &amp; Location'!B:D, 2, FALSE), " / ", VLOOKUP('Master List'!Q231, 'CWM &amp; Location'!B:D, 2, FALSE)))</f>
        <v>Meddygaeth Gyffredinol (Mewnol) / Endocrinoleg a Diabetes Mellitus</v>
      </c>
      <c r="O231" s="3" t="str">
        <f>IF('Programmes (ENG)'!O231="Supervisor to be confirmed", "Goruchwyliwr I'w Gadarnhau", 'Programmes (ENG)'!O231)</f>
        <v>Dr Mohammad Rahman</v>
      </c>
      <c r="P231" s="3" t="str">
        <f>VLOOKUP('Programmes (ENG)'!P231, 'CWM &amp; Location'!B:D, 2, FALSE)</f>
        <v>Ysbyty Wrexham Maelor</v>
      </c>
      <c r="Q231" s="3" t="str">
        <f>VLOOKUP('Programmes (ENG)'!Q231, 'CWM &amp; Location'!B:D, 2, FALSE)</f>
        <v>Wrecsam</v>
      </c>
      <c r="R231" s="3" t="str">
        <f>IF('Master List'!W231="", VLOOKUP('Master List'!V231, 'CWM &amp; Location'!B:D, 2, FALSE), CONCATENATE(VLOOKUP('Master List'!V231, 'CWM &amp; Location'!B:D, 2, FALSE), " / ", VLOOKUP('Master List'!W231, 'CWM &amp; Location'!B:D, 2, FALSE)))</f>
        <v>Llawdriniaeth Gyffredinol / Llawdriniaeth y Colon a'r Rhefr</v>
      </c>
      <c r="S231" s="3" t="str">
        <f>IF('Programmes (ENG)'!S231="Supervisor to be confirmed", "Goruchwyliwr I'w Gadarnhau", 'Programmes (ENG)'!S231)</f>
        <v xml:space="preserve">Mr Palanichamy Chandran </v>
      </c>
      <c r="T231" s="5" t="str">
        <f>IF('Master List'!AA231="", "", VLOOKUP('Programmes (ENG)'!T231, 'CWM &amp; Location'!B:D, 2, FALSE))</f>
        <v/>
      </c>
      <c r="U231" s="5" t="str">
        <f>IF(T231="", "", VLOOKUP('Programmes (ENG)'!U231, 'CWM &amp; Location'!B:D, 2, FALSE))</f>
        <v/>
      </c>
      <c r="V231" s="5" t="str">
        <f>IF('Programmes (ENG)'!V231="", "", VLOOKUP('Programmes (ENG)'!V231, 'CWM &amp; Location'!B:D, 2, FALSE))</f>
        <v/>
      </c>
      <c r="W231" s="5" t="str">
        <f>IF('Programmes (ENG)'!W231="", "", IF('Programmes (ENG)'!W231="Supervisor to be confirmed", 'CWM &amp; Location'!$C$216, 'Programmes (ENG)'!W231))</f>
        <v/>
      </c>
      <c r="X231" s="5" t="str">
        <f>IF('Programmes (ENG)'!X231="Supervisor to be confirmed", "Goruchwyliwr I'w Gadarnhau", 'Programmes (ENG)'!X231)</f>
        <v>Goruchwyliwr I'w Gadarnhau</v>
      </c>
      <c r="Y231" s="3" t="str">
        <f>VLOOKUP('Programmes (ENG)'!Y231, 'CWM &amp; Location'!B:D, 2, FALSE)</f>
        <v>Ysbyty Wrexham Maelor</v>
      </c>
      <c r="Z231" s="3" t="str">
        <f>VLOOKUP('Programmes (ENG)'!Z231, 'CWM &amp; Location'!B:D, 2, FALSE)</f>
        <v>Wrecsam</v>
      </c>
      <c r="AA231" s="3" t="str">
        <f>IF('Master List'!AK231="", VLOOKUP('Master List'!AJ231, 'CWM &amp; Location'!B:D, 2, FALSE), CONCATENATE(VLOOKUP('Master List'!AJ231, 'CWM &amp; Location'!B:D, 2, FALSE), " / ", VLOOKUP('Master List'!AK231, 'CWM &amp; Location'!B:D, 2, FALSE)))</f>
        <v>Meddygaeth Geriatreg</v>
      </c>
      <c r="AB231" s="3" t="str">
        <f>IF('Programmes (ENG)'!AB231="Supervisor to be confirmed", 'CWM &amp; Location'!$C$216, 'Programmes (ENG)'!AB231)</f>
        <v>Goruchwyliwr I'w Gadarnhau</v>
      </c>
      <c r="AC231" s="3" t="str">
        <f>VLOOKUP('Programmes (ENG)'!AC231, 'CWM &amp; Location'!B:D, 2, FALSE)</f>
        <v>Ysbyty Wrexham Maelor</v>
      </c>
      <c r="AD231" s="5" t="str">
        <f>VLOOKUP('Programmes (ENG)'!AD231, 'CWM &amp; Location'!B:D, 2, FALSE)</f>
        <v>Wrecsam</v>
      </c>
      <c r="AE231" s="3" t="str">
        <f>IF('Master List'!AQ231="", VLOOKUP('Master List'!AP231, 'CWM &amp; Location'!B:D, 2, FALSE), CONCATENATE(VLOOKUP('Master List'!AP231, 'CWM &amp; Location'!B:D, 2, FALSE), " / ", VLOOKUP('Master List'!AQ231, 'CWM &amp; Location'!B:D, 2, FALSE)))</f>
        <v>Gastroenteroleg</v>
      </c>
      <c r="AF231" s="3" t="str">
        <f>IF('Programmes (ENG)'!AF231="Supervisor to be confirmed", 'CWM &amp; Location'!$C$216, 'Programmes (ENG)'!AF231)</f>
        <v>Goruchwyliwr I'w Gadarnhau</v>
      </c>
      <c r="AG231" s="3" t="str">
        <f>VLOOKUP('Programmes (ENG)'!AG231, 'CWM &amp; Location'!B:D, 2, FALSE)</f>
        <v>Ysbyty Wrexham Maelor</v>
      </c>
      <c r="AH231" s="3" t="str">
        <f>VLOOKUP('Programmes (ENG)'!AH231, 'CWM &amp; Location'!B:D, 2, FALSE)</f>
        <v>Wrecsam</v>
      </c>
      <c r="AI231" s="3" t="str">
        <f>IF('Master List'!AW231="", VLOOKUP('Master List'!AV231, 'CWM &amp; Location'!B:D, 2, FALSE), CONCATENATE(VLOOKUP('Master List'!AV231, 'CWM &amp; Location'!B:D, 2, FALSE), " / ", VLOOKUP('Master List'!AW231, 'CWM &amp; Location'!B:D, 2, FALSE)))</f>
        <v>Llawdriniaeth Gyffredinol</v>
      </c>
      <c r="AJ231" s="3" t="str">
        <f>IF('Programmes (ENG)'!AJ231="Supervisor to be confirmed", 'CWM &amp; Location'!$C$216, 'Programmes (ENG)'!AJ231)</f>
        <v>Goruchwyliwr I'w Gadarnhau</v>
      </c>
      <c r="AK231" s="5" t="str">
        <f>IF('Programmes (ENG)'!AK231="","",VLOOKUP('Programmes (ENG)'!AK231,'CWM &amp; Location'!B:D,2,FALSE))</f>
        <v>Ysbyty Wrexham Maelor</v>
      </c>
      <c r="AL231" s="5" t="str">
        <f>IF('Programmes (ENG)'!AL231="", "", VLOOKUP('Programmes (ENG)'!AL231, 'CWM &amp; Location'!B:D, 2, FALSE))</f>
        <v>Wrecsam</v>
      </c>
      <c r="AM231" s="5" t="str">
        <f>IF('Programmes (ENG)'!AM231="","",VLOOKUP('Programmes (ENG)'!AM231,'CWM &amp; Location'!B:D,2,FALSE))</f>
        <v>Hematoleg</v>
      </c>
      <c r="AN231" s="5" t="str">
        <f>IF('Programmes (ENG)'!AN231="Supervisor to be confirmed", 'CWM &amp; Location'!$C$216, 'Programmes (ENG)'!AN231)</f>
        <v>Dr Lally DeSoysa</v>
      </c>
    </row>
    <row r="232" spans="1:40" ht="33.75" customHeight="1" x14ac:dyDescent="0.25">
      <c r="A232" s="3" t="str">
        <f>'Master List'!A232</f>
        <v>LIFT</v>
      </c>
      <c r="B232" s="3" t="str">
        <f>'Master List'!D232</f>
        <v>LFP/7A1E/077c</v>
      </c>
      <c r="C232" s="3" t="str">
        <f>'Master List'!E232</f>
        <v>WAL/FP/077c</v>
      </c>
      <c r="D232" s="4">
        <f>'Programmes (ENG)'!D232</f>
        <v>1</v>
      </c>
      <c r="E232" s="9" t="str">
        <f>CONCATENATE("S1: ",J232,", ",N232,", ",R232,IF(V232="","",", "),IF(V232="","",V232),IF(V232="",""," ("),IF(V232="","",'Master List'!B232),IF(V232="","",")")," | S2: ",AA232,", ",AE232,", ",AI232,IF(AM232="","",", "),IF(AM232="","",AM232),IF(AM232="",""," ("),IF(AM232="","",'Master List'!C232),IF(AM232="","",")"))</f>
        <v>S1: Llawdriniaeth Gyffredinol / Llawdriniaeth y Colon a'r Rhefr, Meddygaeth Frys, Meddygaeth Gyffredinol (Mewnol) / Endocrinoleg a Diabetes Mellitus | S2: Llawdriniaeth Gyffredinol, Meddygaeth Geriatreg, Gastroenteroleg, Hematoleg (LIFT (NEW))</v>
      </c>
      <c r="F232" s="5" t="str">
        <f>VLOOKUP('Programmes (ENG)'!F232, 'CWM &amp; Location'!B:D, 2, FALSE)</f>
        <v>Bwrdd Iechyd Prifysgol Betsi Cadwaladr</v>
      </c>
      <c r="G232" s="5" t="str">
        <f>IF('Programmes (ENG)'!G232="Supervisor to be confirmed", "Goruchwyliwr I'w Gadarnhau", 'Programmes (ENG)'!G232)</f>
        <v>Dr Mohammad Rahman</v>
      </c>
      <c r="H232" s="3" t="str">
        <f>VLOOKUP('Programmes (ENG)'!H232, 'CWM &amp; Location'!B:D, 2, FALSE)</f>
        <v>Ysbyty Wrexham Maelor</v>
      </c>
      <c r="I232" s="3" t="str">
        <f>VLOOKUP('Programmes (ENG)'!I232, 'CWM &amp; Location'!B:D, 2, FALSE)</f>
        <v>Wrecsam</v>
      </c>
      <c r="J232" s="3" t="str">
        <f>IF('Master List'!K232="", VLOOKUP('Master List'!J232, 'CWM &amp; Location'!B:D, 2, FALSE), CONCATENATE(VLOOKUP('Master List'!J232, 'CWM &amp; Location'!B:D, 2, FALSE), " / ", VLOOKUP('Master List'!K232, 'CWM &amp; Location'!B:D, 2, FALSE)))</f>
        <v>Llawdriniaeth Gyffredinol / Llawdriniaeth y Colon a'r Rhefr</v>
      </c>
      <c r="K232" s="3" t="str">
        <f>IF('Programmes (ENG)'!K232="Supervisor to be confirmed", "Goruchwyliwr I'w Gadarnhau", 'Programmes (ENG)'!K232)</f>
        <v xml:space="preserve">Mr Palanichamy Chandran </v>
      </c>
      <c r="L232" s="3" t="str">
        <f>VLOOKUP('Programmes (ENG)'!L232, 'CWM &amp; Location'!B:D, 2, FALSE)</f>
        <v>Ysbyty Wrexham Maelor</v>
      </c>
      <c r="M232" s="3" t="str">
        <f>VLOOKUP('Programmes (ENG)'!M232, 'CWM &amp; Location'!B:D, 2, FALSE)</f>
        <v>Wrecsam</v>
      </c>
      <c r="N232" s="3" t="str">
        <f>IF('Master List'!Q232="", VLOOKUP('Master List'!P232, 'CWM &amp; Location'!B:D, 2, FALSE), CONCATENATE(VLOOKUP('Master List'!P232, 'CWM &amp; Location'!B:D, 2, FALSE), " / ", VLOOKUP('Master List'!Q232, 'CWM &amp; Location'!B:D, 2, FALSE)))</f>
        <v>Meddygaeth Frys</v>
      </c>
      <c r="O232" s="3" t="str">
        <f>IF('Programmes (ENG)'!O232="Supervisor to be confirmed", "Goruchwyliwr I'w Gadarnhau", 'Programmes (ENG)'!O232)</f>
        <v>Dr Sian Morgan</v>
      </c>
      <c r="P232" s="3" t="str">
        <f>VLOOKUP('Programmes (ENG)'!P232, 'CWM &amp; Location'!B:D, 2, FALSE)</f>
        <v>Ysbyty Wrexham Maelor</v>
      </c>
      <c r="Q232" s="3" t="str">
        <f>VLOOKUP('Programmes (ENG)'!Q232, 'CWM &amp; Location'!B:D, 2, FALSE)</f>
        <v>Wrecsam</v>
      </c>
      <c r="R232" s="3" t="str">
        <f>IF('Master List'!W232="", VLOOKUP('Master List'!V232, 'CWM &amp; Location'!B:D, 2, FALSE), CONCATENATE(VLOOKUP('Master List'!V232, 'CWM &amp; Location'!B:D, 2, FALSE), " / ", VLOOKUP('Master List'!W232, 'CWM &amp; Location'!B:D, 2, FALSE)))</f>
        <v>Meddygaeth Gyffredinol (Mewnol) / Endocrinoleg a Diabetes Mellitus</v>
      </c>
      <c r="S232" s="3" t="str">
        <f>IF('Programmes (ENG)'!S232="Supervisor to be confirmed", "Goruchwyliwr I'w Gadarnhau", 'Programmes (ENG)'!S232)</f>
        <v>Dr Mohammad Rahman</v>
      </c>
      <c r="T232" s="5" t="str">
        <f>IF('Master List'!AA232="", "", VLOOKUP('Programmes (ENG)'!T232, 'CWM &amp; Location'!B:D, 2, FALSE))</f>
        <v/>
      </c>
      <c r="U232" s="5" t="str">
        <f>IF(T232="", "", VLOOKUP('Programmes (ENG)'!U232, 'CWM &amp; Location'!B:D, 2, FALSE))</f>
        <v/>
      </c>
      <c r="V232" s="5" t="str">
        <f>IF('Programmes (ENG)'!V232="", "", VLOOKUP('Programmes (ENG)'!V232, 'CWM &amp; Location'!B:D, 2, FALSE))</f>
        <v/>
      </c>
      <c r="W232" s="5" t="str">
        <f>IF('Programmes (ENG)'!W232="", "", IF('Programmes (ENG)'!W232="Supervisor to be confirmed", 'CWM &amp; Location'!$C$216, 'Programmes (ENG)'!W232))</f>
        <v/>
      </c>
      <c r="X232" s="5" t="str">
        <f>IF('Programmes (ENG)'!X232="Supervisor to be confirmed", "Goruchwyliwr I'w Gadarnhau", 'Programmes (ENG)'!X232)</f>
        <v>Goruchwyliwr I'w Gadarnhau</v>
      </c>
      <c r="Y232" s="3" t="str">
        <f>VLOOKUP('Programmes (ENG)'!Y232, 'CWM &amp; Location'!B:D, 2, FALSE)</f>
        <v>Ysbyty Wrexham Maelor</v>
      </c>
      <c r="Z232" s="3" t="str">
        <f>VLOOKUP('Programmes (ENG)'!Z232, 'CWM &amp; Location'!B:D, 2, FALSE)</f>
        <v>Wrecsam</v>
      </c>
      <c r="AA232" s="3" t="str">
        <f>IF('Master List'!AK232="", VLOOKUP('Master List'!AJ232, 'CWM &amp; Location'!B:D, 2, FALSE), CONCATENATE(VLOOKUP('Master List'!AJ232, 'CWM &amp; Location'!B:D, 2, FALSE), " / ", VLOOKUP('Master List'!AK232, 'CWM &amp; Location'!B:D, 2, FALSE)))</f>
        <v>Llawdriniaeth Gyffredinol</v>
      </c>
      <c r="AB232" s="3" t="str">
        <f>IF('Programmes (ENG)'!AB232="Supervisor to be confirmed", 'CWM &amp; Location'!$C$216, 'Programmes (ENG)'!AB232)</f>
        <v>Goruchwyliwr I'w Gadarnhau</v>
      </c>
      <c r="AC232" s="3" t="str">
        <f>VLOOKUP('Programmes (ENG)'!AC232, 'CWM &amp; Location'!B:D, 2, FALSE)</f>
        <v>Ysbyty Wrexham Maelor</v>
      </c>
      <c r="AD232" s="5" t="str">
        <f>VLOOKUP('Programmes (ENG)'!AD232, 'CWM &amp; Location'!B:D, 2, FALSE)</f>
        <v>Wrecsam</v>
      </c>
      <c r="AE232" s="3" t="str">
        <f>IF('Master List'!AQ232="", VLOOKUP('Master List'!AP232, 'CWM &amp; Location'!B:D, 2, FALSE), CONCATENATE(VLOOKUP('Master List'!AP232, 'CWM &amp; Location'!B:D, 2, FALSE), " / ", VLOOKUP('Master List'!AQ232, 'CWM &amp; Location'!B:D, 2, FALSE)))</f>
        <v>Meddygaeth Geriatreg</v>
      </c>
      <c r="AF232" s="3" t="str">
        <f>IF('Programmes (ENG)'!AF232="Supervisor to be confirmed", 'CWM &amp; Location'!$C$216, 'Programmes (ENG)'!AF232)</f>
        <v>Goruchwyliwr I'w Gadarnhau</v>
      </c>
      <c r="AG232" s="3" t="str">
        <f>VLOOKUP('Programmes (ENG)'!AG232, 'CWM &amp; Location'!B:D, 2, FALSE)</f>
        <v>Ysbyty Wrexham Maelor</v>
      </c>
      <c r="AH232" s="3" t="str">
        <f>VLOOKUP('Programmes (ENG)'!AH232, 'CWM &amp; Location'!B:D, 2, FALSE)</f>
        <v>Wrecsam</v>
      </c>
      <c r="AI232" s="3" t="str">
        <f>IF('Master List'!AW232="", VLOOKUP('Master List'!AV232, 'CWM &amp; Location'!B:D, 2, FALSE), CONCATENATE(VLOOKUP('Master List'!AV232, 'CWM &amp; Location'!B:D, 2, FALSE), " / ", VLOOKUP('Master List'!AW232, 'CWM &amp; Location'!B:D, 2, FALSE)))</f>
        <v>Gastroenteroleg</v>
      </c>
      <c r="AJ232" s="3" t="str">
        <f>IF('Programmes (ENG)'!AJ232="Supervisor to be confirmed", 'CWM &amp; Location'!$C$216, 'Programmes (ENG)'!AJ232)</f>
        <v>Goruchwyliwr I'w Gadarnhau</v>
      </c>
      <c r="AK232" s="5" t="str">
        <f>IF('Programmes (ENG)'!AK232="","",VLOOKUP('Programmes (ENG)'!AK232,'CWM &amp; Location'!B:D,2,FALSE))</f>
        <v>Ysbyty Wrexham Maelor</v>
      </c>
      <c r="AL232" s="5" t="str">
        <f>IF('Programmes (ENG)'!AL232="", "", VLOOKUP('Programmes (ENG)'!AL232, 'CWM &amp; Location'!B:D, 2, FALSE))</f>
        <v>Wrecsam</v>
      </c>
      <c r="AM232" s="5" t="str">
        <f>IF('Programmes (ENG)'!AM232="","",VLOOKUP('Programmes (ENG)'!AM232,'CWM &amp; Location'!B:D,2,FALSE))</f>
        <v>Hematoleg</v>
      </c>
      <c r="AN232" s="5" t="str">
        <f>IF('Programmes (ENG)'!AN232="Supervisor to be confirmed", 'CWM &amp; Location'!$C$216, 'Programmes (ENG)'!AN232)</f>
        <v>Dr Lally DeSoysa</v>
      </c>
    </row>
    <row r="233" spans="1:40" ht="33.75" customHeight="1" x14ac:dyDescent="0.25">
      <c r="A233" s="3" t="str">
        <f>'Master List'!A233</f>
        <v>SFP-Edu</v>
      </c>
      <c r="B233" s="3" t="str">
        <f>'Master List'!D233</f>
        <v>NFP/7A5N/078a</v>
      </c>
      <c r="C233" s="3" t="str">
        <f>'Master List'!E233</f>
        <v>WAL/FP/078a</v>
      </c>
      <c r="D233" s="4">
        <f>'Programmes (ENG)'!D233</f>
        <v>1</v>
      </c>
      <c r="E233" s="9" t="str">
        <f>CONCATENATE("S1: ",J233,", ",N233,", ",R233,IF(V233="","",", "),IF(V233="","",V233),IF(V233="",""," ("),IF(V233="","",'Master List'!B233),IF(V233="","",")")," | S2: ",AA233,", ",AE233,", ",AI233,IF(AM233="","",", "),IF(AM233="","",AM233),IF(AM233="",""," ("),IF(AM233="","",'Master List'!C233),IF(AM233="","",")"))</f>
        <v>S1: Meddygaeth Gyffredinol (Mewnol) / Meddygaeth Anadlol, Llawdriniaeth Gyffredinol, Meddygaeth Gyffredinol (Mewnol) / Cardioleg | S2: Meddygaeth Gyffredinol (Mewnol) / Meddygaeth Geriatreg &amp; Ffarmacoleg Glinigol a Therapiwteg, Practis Cyffredinol, Llawdriniaeth Gyffredinol / Llawdriniaeth Gastroberfeddol Usaf, Addysgu Near Peer (SFP)</v>
      </c>
      <c r="F233" s="5" t="str">
        <f>VLOOKUP('Programmes (ENG)'!F233, 'CWM &amp; Location'!B:D, 2, FALSE)</f>
        <v>Bwrdd Iechyd Prifysgol Cwm Taf Morgannwg</v>
      </c>
      <c r="G233" s="5" t="str">
        <f>IF('Programmes (ENG)'!G233="Supervisor to be confirmed", "Goruchwyliwr I'w Gadarnhau", 'Programmes (ENG)'!G233)</f>
        <v xml:space="preserve">Dr Shehnoor Tarique </v>
      </c>
      <c r="H233" s="3" t="str">
        <f>VLOOKUP('Programmes (ENG)'!H233, 'CWM &amp; Location'!B:D, 2, FALSE)</f>
        <v>Ysbyty'r Tywysog Siarl</v>
      </c>
      <c r="I233" s="3" t="str">
        <f>VLOOKUP('Programmes (ENG)'!I233, 'CWM &amp; Location'!B:D, 2, FALSE)</f>
        <v>Merthyr Tudful</v>
      </c>
      <c r="J233" s="3" t="str">
        <f>IF('Master List'!K233="", VLOOKUP('Master List'!J233, 'CWM &amp; Location'!B:D, 2, FALSE), CONCATENATE(VLOOKUP('Master List'!J233, 'CWM &amp; Location'!B:D, 2, FALSE), " / ", VLOOKUP('Master List'!K233, 'CWM &amp; Location'!B:D, 2, FALSE)))</f>
        <v>Meddygaeth Gyffredinol (Mewnol) / Meddygaeth Anadlol</v>
      </c>
      <c r="K233" s="3" t="str">
        <f>IF('Programmes (ENG)'!K233="Supervisor to be confirmed", "Goruchwyliwr I'w Gadarnhau", 'Programmes (ENG)'!K233)</f>
        <v xml:space="preserve">Dr Shehnoor Tarique </v>
      </c>
      <c r="L233" s="3" t="str">
        <f>VLOOKUP('Programmes (ENG)'!L233, 'CWM &amp; Location'!B:D, 2, FALSE)</f>
        <v>Ysbyty'r Tywysog Siarl</v>
      </c>
      <c r="M233" s="3" t="str">
        <f>VLOOKUP('Programmes (ENG)'!M233, 'CWM &amp; Location'!B:D, 2, FALSE)</f>
        <v>Merthyr Tudful</v>
      </c>
      <c r="N233" s="3" t="str">
        <f>IF('Master List'!Q233="", VLOOKUP('Master List'!P233, 'CWM &amp; Location'!B:D, 2, FALSE), CONCATENATE(VLOOKUP('Master List'!P233, 'CWM &amp; Location'!B:D, 2, FALSE), " / ", VLOOKUP('Master List'!Q233, 'CWM &amp; Location'!B:D, 2, FALSE)))</f>
        <v>Llawdriniaeth Gyffredinol</v>
      </c>
      <c r="O233" s="3" t="str">
        <f>IF('Programmes (ENG)'!O233="Supervisor to be confirmed", "Goruchwyliwr I'w Gadarnhau", 'Programmes (ENG)'!O233)</f>
        <v>Goruchwyliwr I'w Gadarnhau</v>
      </c>
      <c r="P233" s="3" t="str">
        <f>VLOOKUP('Programmes (ENG)'!P233, 'CWM &amp; Location'!B:D, 2, FALSE)</f>
        <v>Ysbyty'r Tywysog Siarl</v>
      </c>
      <c r="Q233" s="3" t="str">
        <f>VLOOKUP('Programmes (ENG)'!Q233, 'CWM &amp; Location'!B:D, 2, FALSE)</f>
        <v>Merthyr Tudful</v>
      </c>
      <c r="R233" s="3" t="str">
        <f>IF('Master List'!W233="", VLOOKUP('Master List'!V233, 'CWM &amp; Location'!B:D, 2, FALSE), CONCATENATE(VLOOKUP('Master List'!V233, 'CWM &amp; Location'!B:D, 2, FALSE), " / ", VLOOKUP('Master List'!W233, 'CWM &amp; Location'!B:D, 2, FALSE)))</f>
        <v>Meddygaeth Gyffredinol (Mewnol) / Cardioleg</v>
      </c>
      <c r="S233" s="3" t="str">
        <f>IF('Programmes (ENG)'!S233="Supervisor to be confirmed", "Goruchwyliwr I'w Gadarnhau", 'Programmes (ENG)'!S233)</f>
        <v xml:space="preserve">Dr Susan Nolan </v>
      </c>
      <c r="T233" s="5" t="str">
        <f>IF('Master List'!AA233="", "", VLOOKUP('Programmes (ENG)'!T233, 'CWM &amp; Location'!B:D, 2, FALSE))</f>
        <v/>
      </c>
      <c r="U233" s="5" t="str">
        <f>IF(T233="", "", VLOOKUP('Programmes (ENG)'!U233, 'CWM &amp; Location'!B:D, 2, FALSE))</f>
        <v/>
      </c>
      <c r="V233" s="5" t="str">
        <f>IF('Programmes (ENG)'!V233="", "", VLOOKUP('Programmes (ENG)'!V233, 'CWM &amp; Location'!B:D, 2, FALSE))</f>
        <v/>
      </c>
      <c r="W233" s="5" t="str">
        <f>IF('Programmes (ENG)'!W233="", "", IF('Programmes (ENG)'!W233="Supervisor to be confirmed", 'CWM &amp; Location'!$C$216, 'Programmes (ENG)'!W233))</f>
        <v/>
      </c>
      <c r="X233" s="5" t="str">
        <f>IF('Programmes (ENG)'!X233="Supervisor to be confirmed", "Goruchwyliwr I'w Gadarnhau", 'Programmes (ENG)'!X233)</f>
        <v>Dr Louise Margaret Katy Walters</v>
      </c>
      <c r="Y233" s="3" t="str">
        <f>VLOOKUP('Programmes (ENG)'!Y233, 'CWM &amp; Location'!B:D, 2, FALSE)</f>
        <v>Ysbyty'r Tywysog Siarl</v>
      </c>
      <c r="Z233" s="3" t="str">
        <f>VLOOKUP('Programmes (ENG)'!Z233, 'CWM &amp; Location'!B:D, 2, FALSE)</f>
        <v>Merthyr Tudful</v>
      </c>
      <c r="AA233" s="3" t="str">
        <f>IF('Master List'!AK233="", VLOOKUP('Master List'!AJ233, 'CWM &amp; Location'!B:D, 2, FALSE), CONCATENATE(VLOOKUP('Master List'!AJ233, 'CWM &amp; Location'!B:D, 2, FALSE), " / ", VLOOKUP('Master List'!AK233, 'CWM &amp; Location'!B:D, 2, FALSE)))</f>
        <v>Meddygaeth Gyffredinol (Mewnol) / Meddygaeth Geriatreg &amp; Ffarmacoleg Glinigol a Therapiwteg</v>
      </c>
      <c r="AB233" s="3" t="str">
        <f>IF('Programmes (ENG)'!AB233="Supervisor to be confirmed", 'CWM &amp; Location'!$C$216, 'Programmes (ENG)'!AB233)</f>
        <v>Dr Louise Margaret Katy Walters</v>
      </c>
      <c r="AC233" s="3" t="str">
        <f>VLOOKUP('Programmes (ENG)'!AC233, 'CWM &amp; Location'!B:D, 2, FALSE)</f>
        <v>Morlais Medical Centre</v>
      </c>
      <c r="AD233" s="5" t="str">
        <f>VLOOKUP('Programmes (ENG)'!AD233, 'CWM &amp; Location'!B:D, 2, FALSE)</f>
        <v>Dowlais</v>
      </c>
      <c r="AE233" s="3" t="str">
        <f>IF('Master List'!AQ233="", VLOOKUP('Master List'!AP233, 'CWM &amp; Location'!B:D, 2, FALSE), CONCATENATE(VLOOKUP('Master List'!AP233, 'CWM &amp; Location'!B:D, 2, FALSE), " / ", VLOOKUP('Master List'!AQ233, 'CWM &amp; Location'!B:D, 2, FALSE)))</f>
        <v>Practis Cyffredinol</v>
      </c>
      <c r="AF233" s="3" t="str">
        <f>IF('Programmes (ENG)'!AF233="Supervisor to be confirmed", 'CWM &amp; Location'!$C$216, 'Programmes (ENG)'!AF233)</f>
        <v>Dr John Powell</v>
      </c>
      <c r="AG233" s="3" t="str">
        <f>VLOOKUP('Programmes (ENG)'!AG233, 'CWM &amp; Location'!B:D, 2, FALSE)</f>
        <v>Ysbyty'r Tywysog Siarl</v>
      </c>
      <c r="AH233" s="3" t="str">
        <f>VLOOKUP('Programmes (ENG)'!AH233, 'CWM &amp; Location'!B:D, 2, FALSE)</f>
        <v>Merthyr Tudful</v>
      </c>
      <c r="AI233" s="3" t="str">
        <f>IF('Master List'!AW233="", VLOOKUP('Master List'!AV233, 'CWM &amp; Location'!B:D, 2, FALSE), CONCATENATE(VLOOKUP('Master List'!AV233, 'CWM &amp; Location'!B:D, 2, FALSE), " / ", VLOOKUP('Master List'!AW233, 'CWM &amp; Location'!B:D, 2, FALSE)))</f>
        <v>Llawdriniaeth Gyffredinol / Llawdriniaeth Gastroberfeddol Usaf</v>
      </c>
      <c r="AJ233" s="3" t="str">
        <f>IF('Programmes (ENG)'!AJ233="Supervisor to be confirmed", 'CWM &amp; Location'!$C$216, 'Programmes (ENG)'!AJ233)</f>
        <v>Mr Xavier Escofet</v>
      </c>
      <c r="AK233" s="5" t="str">
        <f>IF('Programmes (ENG)'!AK233="","",VLOOKUP('Programmes (ENG)'!AK233,'CWM &amp; Location'!B:D,2,FALSE))</f>
        <v>Morlais Medical Centre</v>
      </c>
      <c r="AL233" s="5" t="str">
        <f>IF('Programmes (ENG)'!AL233="", "", VLOOKUP('Programmes (ENG)'!AL233, 'CWM &amp; Location'!B:D, 2, FALSE))</f>
        <v>Dowlais</v>
      </c>
      <c r="AM233" s="5" t="str">
        <f>IF('Programmes (ENG)'!AM233="","",VLOOKUP('Programmes (ENG)'!AM233,'CWM &amp; Location'!B:D,2,FALSE))</f>
        <v>Addysgu Near Peer</v>
      </c>
      <c r="AN233" s="5" t="str">
        <f>IF('Programmes (ENG)'!AN233="Supervisor to be confirmed", 'CWM &amp; Location'!$C$216, 'Programmes (ENG)'!AN233)</f>
        <v>Dr John Powell</v>
      </c>
    </row>
    <row r="234" spans="1:40" ht="33.75" customHeight="1" x14ac:dyDescent="0.25">
      <c r="A234" s="3" t="str">
        <f>'Master List'!A234</f>
        <v>SFP-Edu</v>
      </c>
      <c r="B234" s="3" t="str">
        <f>'Master List'!D234</f>
        <v>NFP/7A5N/078b</v>
      </c>
      <c r="C234" s="3" t="str">
        <f>'Master List'!E234</f>
        <v>WAL/FP/078b</v>
      </c>
      <c r="D234" s="4">
        <f>'Programmes (ENG)'!D234</f>
        <v>1</v>
      </c>
      <c r="E234" s="9" t="str">
        <f>CONCATENATE("S1: ",J234,", ",N234,", ",R234,IF(V234="","",", "),IF(V234="","",V234),IF(V234="",""," ("),IF(V234="","",'Master List'!B234),IF(V234="","",")")," | S2: ",AA234,", ",AE234,", ",AI234,IF(AM234="","",", "),IF(AM234="","",AM234),IF(AM234="",""," ("),IF(AM234="","",'Master List'!C234),IF(AM234="","",")"))</f>
        <v>S1: Meddygaeth Gyffredinol (Mewnol) / Cardioleg, Meddygaeth Gyffredinol (Mewnol) / Meddygaeth Anadlol, Llawdriniaeth Gyffredinol | S2: Llawdriniaeth Gyffredinol / Llawdriniaeth Gastroberfeddol Usaf, Meddygaeth Gyffredinol (Mewnol) / Meddygaeth Geriatreg &amp; Ffarmacoleg Glinigol a Therapiwteg, Practis Cyffredinol, Addysgu Near Peer (SFP)</v>
      </c>
      <c r="F234" s="5" t="str">
        <f>VLOOKUP('Programmes (ENG)'!F234, 'CWM &amp; Location'!B:D, 2, FALSE)</f>
        <v>Bwrdd Iechyd Prifysgol Cwm Taf Morgannwg</v>
      </c>
      <c r="G234" s="5" t="str">
        <f>IF('Programmes (ENG)'!G234="Supervisor to be confirmed", "Goruchwyliwr I'w Gadarnhau", 'Programmes (ENG)'!G234)</f>
        <v xml:space="preserve">Dr Susan Nolan </v>
      </c>
      <c r="H234" s="3" t="str">
        <f>VLOOKUP('Programmes (ENG)'!H234, 'CWM &amp; Location'!B:D, 2, FALSE)</f>
        <v>Ysbyty'r Tywysog Siarl</v>
      </c>
      <c r="I234" s="3" t="str">
        <f>VLOOKUP('Programmes (ENG)'!I234, 'CWM &amp; Location'!B:D, 2, FALSE)</f>
        <v>Merthyr Tudful</v>
      </c>
      <c r="J234" s="3" t="str">
        <f>IF('Master List'!K234="", VLOOKUP('Master List'!J234, 'CWM &amp; Location'!B:D, 2, FALSE), CONCATENATE(VLOOKUP('Master List'!J234, 'CWM &amp; Location'!B:D, 2, FALSE), " / ", VLOOKUP('Master List'!K234, 'CWM &amp; Location'!B:D, 2, FALSE)))</f>
        <v>Meddygaeth Gyffredinol (Mewnol) / Cardioleg</v>
      </c>
      <c r="K234" s="3" t="str">
        <f>IF('Programmes (ENG)'!K234="Supervisor to be confirmed", "Goruchwyliwr I'w Gadarnhau", 'Programmes (ENG)'!K234)</f>
        <v xml:space="preserve">Dr Susan Nolan </v>
      </c>
      <c r="L234" s="3" t="str">
        <f>VLOOKUP('Programmes (ENG)'!L234, 'CWM &amp; Location'!B:D, 2, FALSE)</f>
        <v>Ysbyty'r Tywysog Siarl</v>
      </c>
      <c r="M234" s="3" t="str">
        <f>VLOOKUP('Programmes (ENG)'!M234, 'CWM &amp; Location'!B:D, 2, FALSE)</f>
        <v>Merthyr Tudful</v>
      </c>
      <c r="N234" s="3" t="str">
        <f>IF('Master List'!Q234="", VLOOKUP('Master List'!P234, 'CWM &amp; Location'!B:D, 2, FALSE), CONCATENATE(VLOOKUP('Master List'!P234, 'CWM &amp; Location'!B:D, 2, FALSE), " / ", VLOOKUP('Master List'!Q234, 'CWM &amp; Location'!B:D, 2, FALSE)))</f>
        <v>Meddygaeth Gyffredinol (Mewnol) / Meddygaeth Anadlol</v>
      </c>
      <c r="O234" s="3" t="str">
        <f>IF('Programmes (ENG)'!O234="Supervisor to be confirmed", "Goruchwyliwr I'w Gadarnhau", 'Programmes (ENG)'!O234)</f>
        <v xml:space="preserve">Dr Shehnoor Tarique </v>
      </c>
      <c r="P234" s="3" t="str">
        <f>VLOOKUP('Programmes (ENG)'!P234, 'CWM &amp; Location'!B:D, 2, FALSE)</f>
        <v>Ysbyty'r Tywysog Siarl</v>
      </c>
      <c r="Q234" s="3" t="str">
        <f>VLOOKUP('Programmes (ENG)'!Q234, 'CWM &amp; Location'!B:D, 2, FALSE)</f>
        <v>Merthyr Tudful</v>
      </c>
      <c r="R234" s="3" t="str">
        <f>IF('Master List'!W234="", VLOOKUP('Master List'!V234, 'CWM &amp; Location'!B:D, 2, FALSE), CONCATENATE(VLOOKUP('Master List'!V234, 'CWM &amp; Location'!B:D, 2, FALSE), " / ", VLOOKUP('Master List'!W234, 'CWM &amp; Location'!B:D, 2, FALSE)))</f>
        <v>Llawdriniaeth Gyffredinol</v>
      </c>
      <c r="S234" s="3" t="str">
        <f>IF('Programmes (ENG)'!S234="Supervisor to be confirmed", "Goruchwyliwr I'w Gadarnhau", 'Programmes (ENG)'!S234)</f>
        <v>Goruchwyliwr I'w Gadarnhau</v>
      </c>
      <c r="T234" s="5" t="str">
        <f>IF('Master List'!AA234="", "", VLOOKUP('Programmes (ENG)'!T234, 'CWM &amp; Location'!B:D, 2, FALSE))</f>
        <v/>
      </c>
      <c r="U234" s="5" t="str">
        <f>IF(T234="", "", VLOOKUP('Programmes (ENG)'!U234, 'CWM &amp; Location'!B:D, 2, FALSE))</f>
        <v/>
      </c>
      <c r="V234" s="5" t="str">
        <f>IF('Programmes (ENG)'!V234="", "", VLOOKUP('Programmes (ENG)'!V234, 'CWM &amp; Location'!B:D, 2, FALSE))</f>
        <v/>
      </c>
      <c r="W234" s="5" t="str">
        <f>IF('Programmes (ENG)'!W234="", "", IF('Programmes (ENG)'!W234="Supervisor to be confirmed", 'CWM &amp; Location'!$C$216, 'Programmes (ENG)'!W234))</f>
        <v/>
      </c>
      <c r="X234" s="5" t="str">
        <f>IF('Programmes (ENG)'!X234="Supervisor to be confirmed", "Goruchwyliwr I'w Gadarnhau", 'Programmes (ENG)'!X234)</f>
        <v>Mr Xavier Escofet</v>
      </c>
      <c r="Y234" s="3" t="str">
        <f>VLOOKUP('Programmes (ENG)'!Y234, 'CWM &amp; Location'!B:D, 2, FALSE)</f>
        <v>Ysbyty'r Tywysog Siarl</v>
      </c>
      <c r="Z234" s="3" t="str">
        <f>VLOOKUP('Programmes (ENG)'!Z234, 'CWM &amp; Location'!B:D, 2, FALSE)</f>
        <v>Merthyr Tudful</v>
      </c>
      <c r="AA234" s="3" t="str">
        <f>IF('Master List'!AK234="", VLOOKUP('Master List'!AJ234, 'CWM &amp; Location'!B:D, 2, FALSE), CONCATENATE(VLOOKUP('Master List'!AJ234, 'CWM &amp; Location'!B:D, 2, FALSE), " / ", VLOOKUP('Master List'!AK234, 'CWM &amp; Location'!B:D, 2, FALSE)))</f>
        <v>Llawdriniaeth Gyffredinol / Llawdriniaeth Gastroberfeddol Usaf</v>
      </c>
      <c r="AB234" s="3" t="str">
        <f>IF('Programmes (ENG)'!AB234="Supervisor to be confirmed", 'CWM &amp; Location'!$C$216, 'Programmes (ENG)'!AB234)</f>
        <v>Mr Xavier Escofet</v>
      </c>
      <c r="AC234" s="3" t="str">
        <f>VLOOKUP('Programmes (ENG)'!AC234, 'CWM &amp; Location'!B:D, 2, FALSE)</f>
        <v>Ysbyty'r Tywysog Siarl</v>
      </c>
      <c r="AD234" s="5" t="str">
        <f>VLOOKUP('Programmes (ENG)'!AD234, 'CWM &amp; Location'!B:D, 2, FALSE)</f>
        <v>Merthyr Tudful</v>
      </c>
      <c r="AE234" s="3" t="str">
        <f>IF('Master List'!AQ234="", VLOOKUP('Master List'!AP234, 'CWM &amp; Location'!B:D, 2, FALSE), CONCATENATE(VLOOKUP('Master List'!AP234, 'CWM &amp; Location'!B:D, 2, FALSE), " / ", VLOOKUP('Master List'!AQ234, 'CWM &amp; Location'!B:D, 2, FALSE)))</f>
        <v>Meddygaeth Gyffredinol (Mewnol) / Meddygaeth Geriatreg &amp; Ffarmacoleg Glinigol a Therapiwteg</v>
      </c>
      <c r="AF234" s="3" t="str">
        <f>IF('Programmes (ENG)'!AF234="Supervisor to be confirmed", 'CWM &amp; Location'!$C$216, 'Programmes (ENG)'!AF234)</f>
        <v>Dr Louise Margaret Katy Walters</v>
      </c>
      <c r="AG234" s="3" t="str">
        <f>VLOOKUP('Programmes (ENG)'!AG234, 'CWM &amp; Location'!B:D, 2, FALSE)</f>
        <v>Morlais Medical Centre</v>
      </c>
      <c r="AH234" s="3" t="str">
        <f>VLOOKUP('Programmes (ENG)'!AH234, 'CWM &amp; Location'!B:D, 2, FALSE)</f>
        <v>Dowlais</v>
      </c>
      <c r="AI234" s="3" t="str">
        <f>IF('Master List'!AW234="", VLOOKUP('Master List'!AV234, 'CWM &amp; Location'!B:D, 2, FALSE), CONCATENATE(VLOOKUP('Master List'!AV234, 'CWM &amp; Location'!B:D, 2, FALSE), " / ", VLOOKUP('Master List'!AW234, 'CWM &amp; Location'!B:D, 2, FALSE)))</f>
        <v>Practis Cyffredinol</v>
      </c>
      <c r="AJ234" s="3" t="str">
        <f>IF('Programmes (ENG)'!AJ234="Supervisor to be confirmed", 'CWM &amp; Location'!$C$216, 'Programmes (ENG)'!AJ234)</f>
        <v>Dr John Powell</v>
      </c>
      <c r="AK234" s="5" t="str">
        <f>IF('Programmes (ENG)'!AK234="","",VLOOKUP('Programmes (ENG)'!AK234,'CWM &amp; Location'!B:D,2,FALSE))</f>
        <v>Morlais Medical Centre</v>
      </c>
      <c r="AL234" s="5" t="str">
        <f>IF('Programmes (ENG)'!AL234="", "", VLOOKUP('Programmes (ENG)'!AL234, 'CWM &amp; Location'!B:D, 2, FALSE))</f>
        <v>Dowlais</v>
      </c>
      <c r="AM234" s="5" t="str">
        <f>IF('Programmes (ENG)'!AM234="","",VLOOKUP('Programmes (ENG)'!AM234,'CWM &amp; Location'!B:D,2,FALSE))</f>
        <v>Addysgu Near Peer</v>
      </c>
      <c r="AN234" s="5" t="str">
        <f>IF('Programmes (ENG)'!AN234="Supervisor to be confirmed", 'CWM &amp; Location'!$C$216, 'Programmes (ENG)'!AN234)</f>
        <v>Dr John Powell</v>
      </c>
    </row>
    <row r="235" spans="1:40" ht="33.75" customHeight="1" x14ac:dyDescent="0.25">
      <c r="A235" s="3" t="str">
        <f>'Master List'!A235</f>
        <v>SFP-Edu</v>
      </c>
      <c r="B235" s="3" t="str">
        <f>'Master List'!D235</f>
        <v>NFP/7A5N/078c</v>
      </c>
      <c r="C235" s="3" t="str">
        <f>'Master List'!E235</f>
        <v>WAL/FP/078c</v>
      </c>
      <c r="D235" s="4">
        <f>'Programmes (ENG)'!D235</f>
        <v>1</v>
      </c>
      <c r="E235" s="9" t="str">
        <f>CONCATENATE("S1: ",J235,", ",N235,", ",R235,IF(V235="","",", "),IF(V235="","",V235),IF(V235="",""," ("),IF(V235="","",'Master List'!B235),IF(V235="","",")")," | S2: ",AA235,", ",AE235,", ",AI235,IF(AM235="","",", "),IF(AM235="","",AM235),IF(AM235="",""," ("),IF(AM235="","",'Master List'!C235),IF(AM235="","",")"))</f>
        <v>S1: Llawdriniaeth Gyffredinol, Meddygaeth Gyffredinol (Mewnol) / Cardioleg, Meddygaeth Gyffredinol (Mewnol) / Meddygaeth Anadlol | S2: Practis Cyffredinol, Llawdriniaeth Gyffredinol / Llawdriniaeth Gastroberfeddol Usaf, Meddygaeth Gyffredinol (Mewnol) / Meddygaeth Geriatreg &amp; Ffarmacoleg Glinigol a Therapiwteg, Addysgu Near Peer (SFP)</v>
      </c>
      <c r="F235" s="5" t="str">
        <f>VLOOKUP('Programmes (ENG)'!F235, 'CWM &amp; Location'!B:D, 2, FALSE)</f>
        <v>Bwrdd Iechyd Prifysgol Cwm Taf Morgannwg</v>
      </c>
      <c r="G235" s="5" t="str">
        <f>IF('Programmes (ENG)'!G235="Supervisor to be confirmed", "Goruchwyliwr I'w Gadarnhau", 'Programmes (ENG)'!G235)</f>
        <v>Goruchwyliwr I'w Gadarnhau</v>
      </c>
      <c r="H235" s="3" t="str">
        <f>VLOOKUP('Programmes (ENG)'!H235, 'CWM &amp; Location'!B:D, 2, FALSE)</f>
        <v>Ysbyty'r Tywysog Siarl</v>
      </c>
      <c r="I235" s="3" t="str">
        <f>VLOOKUP('Programmes (ENG)'!I235, 'CWM &amp; Location'!B:D, 2, FALSE)</f>
        <v>Merthyr Tudful</v>
      </c>
      <c r="J235" s="3" t="str">
        <f>IF('Master List'!K235="", VLOOKUP('Master List'!J235, 'CWM &amp; Location'!B:D, 2, FALSE), CONCATENATE(VLOOKUP('Master List'!J235, 'CWM &amp; Location'!B:D, 2, FALSE), " / ", VLOOKUP('Master List'!K235, 'CWM &amp; Location'!B:D, 2, FALSE)))</f>
        <v>Llawdriniaeth Gyffredinol</v>
      </c>
      <c r="K235" s="3" t="str">
        <f>IF('Programmes (ENG)'!K235="Supervisor to be confirmed", "Goruchwyliwr I'w Gadarnhau", 'Programmes (ENG)'!K235)</f>
        <v>Goruchwyliwr I'w Gadarnhau</v>
      </c>
      <c r="L235" s="3" t="str">
        <f>VLOOKUP('Programmes (ENG)'!L235, 'CWM &amp; Location'!B:D, 2, FALSE)</f>
        <v>Ysbyty'r Tywysog Siarl</v>
      </c>
      <c r="M235" s="3" t="str">
        <f>VLOOKUP('Programmes (ENG)'!M235, 'CWM &amp; Location'!B:D, 2, FALSE)</f>
        <v>Merthyr Tudful</v>
      </c>
      <c r="N235" s="3" t="str">
        <f>IF('Master List'!Q235="", VLOOKUP('Master List'!P235, 'CWM &amp; Location'!B:D, 2, FALSE), CONCATENATE(VLOOKUP('Master List'!P235, 'CWM &amp; Location'!B:D, 2, FALSE), " / ", VLOOKUP('Master List'!Q235, 'CWM &amp; Location'!B:D, 2, FALSE)))</f>
        <v>Meddygaeth Gyffredinol (Mewnol) / Cardioleg</v>
      </c>
      <c r="O235" s="3" t="str">
        <f>IF('Programmes (ENG)'!O235="Supervisor to be confirmed", "Goruchwyliwr I'w Gadarnhau", 'Programmes (ENG)'!O235)</f>
        <v xml:space="preserve">Dr Susan Nolan </v>
      </c>
      <c r="P235" s="3" t="str">
        <f>VLOOKUP('Programmes (ENG)'!P235, 'CWM &amp; Location'!B:D, 2, FALSE)</f>
        <v>Ysbyty'r Tywysog Siarl</v>
      </c>
      <c r="Q235" s="3" t="str">
        <f>VLOOKUP('Programmes (ENG)'!Q235, 'CWM &amp; Location'!B:D, 2, FALSE)</f>
        <v>Merthyr Tudful</v>
      </c>
      <c r="R235" s="3" t="str">
        <f>IF('Master List'!W235="", VLOOKUP('Master List'!V235, 'CWM &amp; Location'!B:D, 2, FALSE), CONCATENATE(VLOOKUP('Master List'!V235, 'CWM &amp; Location'!B:D, 2, FALSE), " / ", VLOOKUP('Master List'!W235, 'CWM &amp; Location'!B:D, 2, FALSE)))</f>
        <v>Meddygaeth Gyffredinol (Mewnol) / Meddygaeth Anadlol</v>
      </c>
      <c r="S235" s="3" t="str">
        <f>IF('Programmes (ENG)'!S235="Supervisor to be confirmed", "Goruchwyliwr I'w Gadarnhau", 'Programmes (ENG)'!S235)</f>
        <v xml:space="preserve">Dr Shehnoor Tarique </v>
      </c>
      <c r="T235" s="5" t="str">
        <f>IF('Master List'!AA235="", "", VLOOKUP('Programmes (ENG)'!T235, 'CWM &amp; Location'!B:D, 2, FALSE))</f>
        <v/>
      </c>
      <c r="U235" s="5" t="str">
        <f>IF(T235="", "", VLOOKUP('Programmes (ENG)'!U235, 'CWM &amp; Location'!B:D, 2, FALSE))</f>
        <v/>
      </c>
      <c r="V235" s="5" t="str">
        <f>IF('Programmes (ENG)'!V235="", "", VLOOKUP('Programmes (ENG)'!V235, 'CWM &amp; Location'!B:D, 2, FALSE))</f>
        <v/>
      </c>
      <c r="W235" s="5" t="str">
        <f>IF('Programmes (ENG)'!W235="", "", IF('Programmes (ENG)'!W235="Supervisor to be confirmed", 'CWM &amp; Location'!$C$216, 'Programmes (ENG)'!W235))</f>
        <v/>
      </c>
      <c r="X235" s="5" t="str">
        <f>IF('Programmes (ENG)'!X235="Supervisor to be confirmed", "Goruchwyliwr I'w Gadarnhau", 'Programmes (ENG)'!X235)</f>
        <v>Dr John Powell</v>
      </c>
      <c r="Y235" s="3" t="str">
        <f>VLOOKUP('Programmes (ENG)'!Y235, 'CWM &amp; Location'!B:D, 2, FALSE)</f>
        <v>Morlais Medical Centre</v>
      </c>
      <c r="Z235" s="3" t="str">
        <f>VLOOKUP('Programmes (ENG)'!Z235, 'CWM &amp; Location'!B:D, 2, FALSE)</f>
        <v>Dowlais</v>
      </c>
      <c r="AA235" s="3" t="str">
        <f>IF('Master List'!AK235="", VLOOKUP('Master List'!AJ235, 'CWM &amp; Location'!B:D, 2, FALSE), CONCATENATE(VLOOKUP('Master List'!AJ235, 'CWM &amp; Location'!B:D, 2, FALSE), " / ", VLOOKUP('Master List'!AK235, 'CWM &amp; Location'!B:D, 2, FALSE)))</f>
        <v>Practis Cyffredinol</v>
      </c>
      <c r="AB235" s="3" t="str">
        <f>IF('Programmes (ENG)'!AB235="Supervisor to be confirmed", 'CWM &amp; Location'!$C$216, 'Programmes (ENG)'!AB235)</f>
        <v>Dr John Powell</v>
      </c>
      <c r="AC235" s="3" t="str">
        <f>VLOOKUP('Programmes (ENG)'!AC235, 'CWM &amp; Location'!B:D, 2, FALSE)</f>
        <v>Ysbyty'r Tywysog Siarl</v>
      </c>
      <c r="AD235" s="5" t="str">
        <f>VLOOKUP('Programmes (ENG)'!AD235, 'CWM &amp; Location'!B:D, 2, FALSE)</f>
        <v>Merthyr Tudful</v>
      </c>
      <c r="AE235" s="3" t="str">
        <f>IF('Master List'!AQ235="", VLOOKUP('Master List'!AP235, 'CWM &amp; Location'!B:D, 2, FALSE), CONCATENATE(VLOOKUP('Master List'!AP235, 'CWM &amp; Location'!B:D, 2, FALSE), " / ", VLOOKUP('Master List'!AQ235, 'CWM &amp; Location'!B:D, 2, FALSE)))</f>
        <v>Llawdriniaeth Gyffredinol / Llawdriniaeth Gastroberfeddol Usaf</v>
      </c>
      <c r="AF235" s="3" t="str">
        <f>IF('Programmes (ENG)'!AF235="Supervisor to be confirmed", 'CWM &amp; Location'!$C$216, 'Programmes (ENG)'!AF235)</f>
        <v>Mr Xavier Escofet</v>
      </c>
      <c r="AG235" s="3" t="str">
        <f>VLOOKUP('Programmes (ENG)'!AG235, 'CWM &amp; Location'!B:D, 2, FALSE)</f>
        <v>Ysbyty'r Tywysog Siarl</v>
      </c>
      <c r="AH235" s="3" t="str">
        <f>VLOOKUP('Programmes (ENG)'!AH235, 'CWM &amp; Location'!B:D, 2, FALSE)</f>
        <v>Merthyr Tudful</v>
      </c>
      <c r="AI235" s="3" t="str">
        <f>IF('Master List'!AW235="", VLOOKUP('Master List'!AV235, 'CWM &amp; Location'!B:D, 2, FALSE), CONCATENATE(VLOOKUP('Master List'!AV235, 'CWM &amp; Location'!B:D, 2, FALSE), " / ", VLOOKUP('Master List'!AW235, 'CWM &amp; Location'!B:D, 2, FALSE)))</f>
        <v>Meddygaeth Gyffredinol (Mewnol) / Meddygaeth Geriatreg &amp; Ffarmacoleg Glinigol a Therapiwteg</v>
      </c>
      <c r="AJ235" s="3" t="str">
        <f>IF('Programmes (ENG)'!AJ235="Supervisor to be confirmed", 'CWM &amp; Location'!$C$216, 'Programmes (ENG)'!AJ235)</f>
        <v>Dr Louise Margaret Katy Walters</v>
      </c>
      <c r="AK235" s="5" t="str">
        <f>IF('Programmes (ENG)'!AK235="","",VLOOKUP('Programmes (ENG)'!AK235,'CWM &amp; Location'!B:D,2,FALSE))</f>
        <v>Morlais Medical Centre</v>
      </c>
      <c r="AL235" s="5" t="str">
        <f>IF('Programmes (ENG)'!AL235="", "", VLOOKUP('Programmes (ENG)'!AL235, 'CWM &amp; Location'!B:D, 2, FALSE))</f>
        <v>Dowlais</v>
      </c>
      <c r="AM235" s="5" t="str">
        <f>IF('Programmes (ENG)'!AM235="","",VLOOKUP('Programmes (ENG)'!AM235,'CWM &amp; Location'!B:D,2,FALSE))</f>
        <v>Addysgu Near Peer</v>
      </c>
      <c r="AN235" s="5" t="str">
        <f>IF('Programmes (ENG)'!AN235="Supervisor to be confirmed", 'CWM &amp; Location'!$C$216, 'Programmes (ENG)'!AN235)</f>
        <v>Dr John Powell</v>
      </c>
    </row>
    <row r="236" spans="1:40" ht="33.75" customHeight="1" x14ac:dyDescent="0.25">
      <c r="A236" s="3" t="str">
        <f>'Master List'!A236</f>
        <v>FP</v>
      </c>
      <c r="B236" s="3" t="str">
        <f>'Master List'!D236</f>
        <v>FP/7A5N/079a</v>
      </c>
      <c r="C236" s="3" t="str">
        <f>'Master List'!E236</f>
        <v>WAL/FP/079a</v>
      </c>
      <c r="D236" s="4">
        <f>'Programmes (ENG)'!D236</f>
        <v>1</v>
      </c>
      <c r="E236" s="9" t="str">
        <f>CONCATENATE("S1: ",J236,", ",N236,", ",R236,IF(V236="","",", "),IF(V236="","",V236),IF(V236="",""," ("),IF(V236="","",'Master List'!B236),IF(V236="","",")")," | S2: ",AA236,", ",AE236,", ",AI236,IF(AM236="","",", "),IF(AM236="","",AM236),IF(AM236="",""," ("),IF(AM236="","",'Master List'!C236),IF(AM236="","",")"))</f>
        <v>S1: Meddygaeth Gyffredinol (Mewnol) / Gastroenteroleg, Llawdriniaeth Gyffredinol, Pediatreg / Meddygaeth Newyddenedigol | S2: Arbenigedd I'w Gadarnhau, Arbenigedd I'w Gadarnhau, Arbenigedd I'w Gadarnhau</v>
      </c>
      <c r="F236" s="5" t="str">
        <f>VLOOKUP('Programmes (ENG)'!F236, 'CWM &amp; Location'!B:D, 2, FALSE)</f>
        <v>Bwrdd Iechyd Prifysgol Cwm Taf Morgannwg</v>
      </c>
      <c r="G236" s="5" t="str">
        <f>IF('Programmes (ENG)'!G236="Supervisor to be confirmed", "Goruchwyliwr I'w Gadarnhau", 'Programmes (ENG)'!G236)</f>
        <v xml:space="preserve">Dr Poonamallee Govindaraj </v>
      </c>
      <c r="H236" s="3" t="str">
        <f>VLOOKUP('Programmes (ENG)'!H236, 'CWM &amp; Location'!B:D, 2, FALSE)</f>
        <v>Ysbyty'r Tywysog Siarl</v>
      </c>
      <c r="I236" s="3" t="str">
        <f>VLOOKUP('Programmes (ENG)'!I236, 'CWM &amp; Location'!B:D, 2, FALSE)</f>
        <v>Merthyr Tudful</v>
      </c>
      <c r="J236" s="3" t="str">
        <f>IF('Master List'!K236="", VLOOKUP('Master List'!J236, 'CWM &amp; Location'!B:D, 2, FALSE), CONCATENATE(VLOOKUP('Master List'!J236, 'CWM &amp; Location'!B:D, 2, FALSE), " / ", VLOOKUP('Master List'!K236, 'CWM &amp; Location'!B:D, 2, FALSE)))</f>
        <v>Meddygaeth Gyffredinol (Mewnol) / Gastroenteroleg</v>
      </c>
      <c r="K236" s="3" t="str">
        <f>IF('Programmes (ENG)'!K236="Supervisor to be confirmed", "Goruchwyliwr I'w Gadarnhau", 'Programmes (ENG)'!K236)</f>
        <v>Dr Gireesh Kothegal Marimahadevappa</v>
      </c>
      <c r="L236" s="3" t="str">
        <f>VLOOKUP('Programmes (ENG)'!L236, 'CWM &amp; Location'!B:D, 2, FALSE)</f>
        <v>Ysbyty'r Tywysog Siarl</v>
      </c>
      <c r="M236" s="3" t="str">
        <f>VLOOKUP('Programmes (ENG)'!M236, 'CWM &amp; Location'!B:D, 2, FALSE)</f>
        <v>Merthyr Tudful</v>
      </c>
      <c r="N236" s="3" t="str">
        <f>IF('Master List'!Q236="", VLOOKUP('Master List'!P236, 'CWM &amp; Location'!B:D, 2, FALSE), CONCATENATE(VLOOKUP('Master List'!P236, 'CWM &amp; Location'!B:D, 2, FALSE), " / ", VLOOKUP('Master List'!Q236, 'CWM &amp; Location'!B:D, 2, FALSE)))</f>
        <v>Llawdriniaeth Gyffredinol</v>
      </c>
      <c r="O236" s="3" t="str">
        <f>IF('Programmes (ENG)'!O236="Supervisor to be confirmed", "Goruchwyliwr I'w Gadarnhau", 'Programmes (ENG)'!O236)</f>
        <v xml:space="preserve">Mr David Cotton </v>
      </c>
      <c r="P236" s="3" t="str">
        <f>VLOOKUP('Programmes (ENG)'!P236, 'CWM &amp; Location'!B:D, 2, FALSE)</f>
        <v>Ysbyty'r Tywysog Siarl / Ysbyty Brenhinol Morgannwg</v>
      </c>
      <c r="Q236" s="3" t="str">
        <f>VLOOKUP('Programmes (ENG)'!Q236, 'CWM &amp; Location'!B:D, 2, FALSE)</f>
        <v>Merthyr Tudful / Llantrisant</v>
      </c>
      <c r="R236" s="3" t="str">
        <f>IF('Master List'!W236="", VLOOKUP('Master List'!V236, 'CWM &amp; Location'!B:D, 2, FALSE), CONCATENATE(VLOOKUP('Master List'!V236, 'CWM &amp; Location'!B:D, 2, FALSE), " / ", VLOOKUP('Master List'!W236, 'CWM &amp; Location'!B:D, 2, FALSE)))</f>
        <v>Pediatreg / Meddygaeth Newyddenedigol</v>
      </c>
      <c r="S236" s="3" t="str">
        <f>IF('Programmes (ENG)'!S236="Supervisor to be confirmed", "Goruchwyliwr I'w Gadarnhau", 'Programmes (ENG)'!S236)</f>
        <v xml:space="preserve">Dr Poonamallee Govindaraj </v>
      </c>
      <c r="T236" s="5" t="str">
        <f>IF('Master List'!AA236="", "", VLOOKUP('Programmes (ENG)'!T236, 'CWM &amp; Location'!B:D, 2, FALSE))</f>
        <v/>
      </c>
      <c r="U236" s="5" t="str">
        <f>IF(T236="", "", VLOOKUP('Programmes (ENG)'!U236, 'CWM &amp; Location'!B:D, 2, FALSE))</f>
        <v/>
      </c>
      <c r="V236" s="5" t="str">
        <f>IF('Programmes (ENG)'!V236="", "", VLOOKUP('Programmes (ENG)'!V236, 'CWM &amp; Location'!B:D, 2, FALSE))</f>
        <v/>
      </c>
      <c r="W236" s="5" t="str">
        <f>IF('Programmes (ENG)'!W236="", "", IF('Programmes (ENG)'!W236="Supervisor to be confirmed", 'CWM &amp; Location'!$C$216, 'Programmes (ENG)'!W236))</f>
        <v/>
      </c>
      <c r="X236" s="5" t="str">
        <f>IF('Programmes (ENG)'!X236="Supervisor to be confirmed", "Goruchwyliwr I'w Gadarnhau", 'Programmes (ENG)'!X236)</f>
        <v>Goruchwyliwr I'w Gadarnhau</v>
      </c>
      <c r="Y236" s="3" t="str">
        <f>VLOOKUP('Programmes (ENG)'!Y236, 'CWM &amp; Location'!B:D, 2, FALSE)</f>
        <v>Safle I'w Gadarnhau</v>
      </c>
      <c r="Z236" s="3" t="str">
        <f>VLOOKUP('Programmes (ENG)'!Z236, 'CWM &amp; Location'!B:D, 2, FALSE)</f>
        <v>Safle I'w Gadarnhau</v>
      </c>
      <c r="AA236" s="3" t="str">
        <f>IF('Master List'!AK236="", VLOOKUP('Master List'!AJ236, 'CWM &amp; Location'!B:D, 2, FALSE), CONCATENATE(VLOOKUP('Master List'!AJ236, 'CWM &amp; Location'!B:D, 2, FALSE), " / ", VLOOKUP('Master List'!AK236, 'CWM &amp; Location'!B:D, 2, FALSE)))</f>
        <v>Arbenigedd I'w Gadarnhau</v>
      </c>
      <c r="AB236" s="3" t="str">
        <f>IF('Programmes (ENG)'!AB236="Supervisor to be confirmed", 'CWM &amp; Location'!$C$216, 'Programmes (ENG)'!AB236)</f>
        <v>Goruchwyliwr I'w Gadarnhau</v>
      </c>
      <c r="AC236" s="3" t="str">
        <f>VLOOKUP('Programmes (ENG)'!AC236, 'CWM &amp; Location'!B:D, 2, FALSE)</f>
        <v>Safle I'w Gadarnhau</v>
      </c>
      <c r="AD236" s="5" t="str">
        <f>VLOOKUP('Programmes (ENG)'!AD236, 'CWM &amp; Location'!B:D, 2, FALSE)</f>
        <v>Safle I'w Gadarnhau</v>
      </c>
      <c r="AE236" s="3" t="str">
        <f>IF('Master List'!AQ236="", VLOOKUP('Master List'!AP236, 'CWM &amp; Location'!B:D, 2, FALSE), CONCATENATE(VLOOKUP('Master List'!AP236, 'CWM &amp; Location'!B:D, 2, FALSE), " / ", VLOOKUP('Master List'!AQ236, 'CWM &amp; Location'!B:D, 2, FALSE)))</f>
        <v>Arbenigedd I'w Gadarnhau</v>
      </c>
      <c r="AF236" s="3" t="str">
        <f>IF('Programmes (ENG)'!AF236="Supervisor to be confirmed", 'CWM &amp; Location'!$C$216, 'Programmes (ENG)'!AF236)</f>
        <v>Goruchwyliwr I'w Gadarnhau</v>
      </c>
      <c r="AG236" s="3" t="str">
        <f>VLOOKUP('Programmes (ENG)'!AG236, 'CWM &amp; Location'!B:D, 2, FALSE)</f>
        <v>Safle I'w Gadarnhau</v>
      </c>
      <c r="AH236" s="3" t="str">
        <f>VLOOKUP('Programmes (ENG)'!AH236, 'CWM &amp; Location'!B:D, 2, FALSE)</f>
        <v>Safle I'w Gadarnhau</v>
      </c>
      <c r="AI236" s="3" t="str">
        <f>IF('Master List'!AW236="", VLOOKUP('Master List'!AV236, 'CWM &amp; Location'!B:D, 2, FALSE), CONCATENATE(VLOOKUP('Master List'!AV236, 'CWM &amp; Location'!B:D, 2, FALSE), " / ", VLOOKUP('Master List'!AW236, 'CWM &amp; Location'!B:D, 2, FALSE)))</f>
        <v>Arbenigedd I'w Gadarnhau</v>
      </c>
      <c r="AJ236" s="3" t="str">
        <f>IF('Programmes (ENG)'!AJ236="Supervisor to be confirmed", 'CWM &amp; Location'!$C$216, 'Programmes (ENG)'!AJ236)</f>
        <v>Goruchwyliwr I'w Gadarnhau</v>
      </c>
      <c r="AK236" s="5" t="str">
        <f>IF('Programmes (ENG)'!AK236="","",VLOOKUP('Programmes (ENG)'!AK236,'CWM &amp; Location'!B:D,2,FALSE))</f>
        <v/>
      </c>
      <c r="AL236" s="5" t="str">
        <f>IF('Programmes (ENG)'!AL236="", "", VLOOKUP('Programmes (ENG)'!AL236, 'CWM &amp; Location'!B:D, 2, FALSE))</f>
        <v/>
      </c>
      <c r="AM236" s="5" t="str">
        <f>IF('Programmes (ENG)'!AM236="","",VLOOKUP('Programmes (ENG)'!AM236,'CWM &amp; Location'!B:D,2,FALSE))</f>
        <v/>
      </c>
      <c r="AN236" s="5" t="str">
        <f>IF('Programmes (ENG)'!AN236="Supervisor to be confirmed", 'CWM &amp; Location'!$C$216, 'Programmes (ENG)'!AN236)</f>
        <v/>
      </c>
    </row>
    <row r="237" spans="1:40" ht="33.75" customHeight="1" x14ac:dyDescent="0.25">
      <c r="A237" s="3" t="str">
        <f>'Master List'!A237</f>
        <v>FP</v>
      </c>
      <c r="B237" s="3" t="str">
        <f>'Master List'!D237</f>
        <v>FP/7A5N/079b</v>
      </c>
      <c r="C237" s="3" t="str">
        <f>'Master List'!E237</f>
        <v>WAL/FP/079b</v>
      </c>
      <c r="D237" s="4">
        <f>'Programmes (ENG)'!D237</f>
        <v>1</v>
      </c>
      <c r="E237" s="9" t="str">
        <f>CONCATENATE("S1: ",J237,", ",N237,", ",R237,IF(V237="","",", "),IF(V237="","",V237),IF(V237="",""," ("),IF(V237="","",'Master List'!B237),IF(V237="","",")")," | S2: ",AA237,", ",AE237,", ",AI237,IF(AM237="","",", "),IF(AM237="","",AM237),IF(AM237="",""," ("),IF(AM237="","",'Master List'!C237),IF(AM237="","",")"))</f>
        <v>S1: Pediatreg / Meddygaeth Newyddenedigol, Meddygaeth Gyffredinol (Mewnol) / Gastroenteroleg, Llawdriniaeth Gyffredinol | S2: Arbenigedd I'w Gadarnhau, Arbenigedd I'w Gadarnhau, Arbenigedd I'w Gadarnhau</v>
      </c>
      <c r="F237" s="5" t="str">
        <f>VLOOKUP('Programmes (ENG)'!F237, 'CWM &amp; Location'!B:D, 2, FALSE)</f>
        <v>Bwrdd Iechyd Prifysgol Cwm Taf Morgannwg</v>
      </c>
      <c r="G237" s="5" t="str">
        <f>IF('Programmes (ENG)'!G237="Supervisor to be confirmed", "Goruchwyliwr I'w Gadarnhau", 'Programmes (ENG)'!G237)</f>
        <v xml:space="preserve">Mr David Cotton </v>
      </c>
      <c r="H237" s="3" t="str">
        <f>VLOOKUP('Programmes (ENG)'!H237, 'CWM &amp; Location'!B:D, 2, FALSE)</f>
        <v>Ysbyty'r Tywysog Siarl / Ysbyty Brenhinol Morgannwg</v>
      </c>
      <c r="I237" s="3" t="str">
        <f>VLOOKUP('Programmes (ENG)'!I237, 'CWM &amp; Location'!B:D, 2, FALSE)</f>
        <v>Merthyr Tudful / Llantrisant</v>
      </c>
      <c r="J237" s="3" t="str">
        <f>IF('Master List'!K237="", VLOOKUP('Master List'!J237, 'CWM &amp; Location'!B:D, 2, FALSE), CONCATENATE(VLOOKUP('Master List'!J237, 'CWM &amp; Location'!B:D, 2, FALSE), " / ", VLOOKUP('Master List'!K237, 'CWM &amp; Location'!B:D, 2, FALSE)))</f>
        <v>Pediatreg / Meddygaeth Newyddenedigol</v>
      </c>
      <c r="K237" s="3" t="str">
        <f>IF('Programmes (ENG)'!K237="Supervisor to be confirmed", "Goruchwyliwr I'w Gadarnhau", 'Programmes (ENG)'!K237)</f>
        <v xml:space="preserve">Dr Poonamallee Govindaraj </v>
      </c>
      <c r="L237" s="3" t="str">
        <f>VLOOKUP('Programmes (ENG)'!L237, 'CWM &amp; Location'!B:D, 2, FALSE)</f>
        <v>Ysbyty'r Tywysog Siarl</v>
      </c>
      <c r="M237" s="3" t="str">
        <f>VLOOKUP('Programmes (ENG)'!M237, 'CWM &amp; Location'!B:D, 2, FALSE)</f>
        <v>Merthyr Tudful</v>
      </c>
      <c r="N237" s="3" t="str">
        <f>IF('Master List'!Q237="", VLOOKUP('Master List'!P237, 'CWM &amp; Location'!B:D, 2, FALSE), CONCATENATE(VLOOKUP('Master List'!P237, 'CWM &amp; Location'!B:D, 2, FALSE), " / ", VLOOKUP('Master List'!Q237, 'CWM &amp; Location'!B:D, 2, FALSE)))</f>
        <v>Meddygaeth Gyffredinol (Mewnol) / Gastroenteroleg</v>
      </c>
      <c r="O237" s="3" t="str">
        <f>IF('Programmes (ENG)'!O237="Supervisor to be confirmed", "Goruchwyliwr I'w Gadarnhau", 'Programmes (ENG)'!O237)</f>
        <v>Dr Gireesh Kothegal Marimahadevappa</v>
      </c>
      <c r="P237" s="3" t="str">
        <f>VLOOKUP('Programmes (ENG)'!P237, 'CWM &amp; Location'!B:D, 2, FALSE)</f>
        <v>Ysbyty'r Tywysog Siarl</v>
      </c>
      <c r="Q237" s="3" t="str">
        <f>VLOOKUP('Programmes (ENG)'!Q237, 'CWM &amp; Location'!B:D, 2, FALSE)</f>
        <v>Merthyr Tudful</v>
      </c>
      <c r="R237" s="3" t="str">
        <f>IF('Master List'!W237="", VLOOKUP('Master List'!V237, 'CWM &amp; Location'!B:D, 2, FALSE), CONCATENATE(VLOOKUP('Master List'!V237, 'CWM &amp; Location'!B:D, 2, FALSE), " / ", VLOOKUP('Master List'!W237, 'CWM &amp; Location'!B:D, 2, FALSE)))</f>
        <v>Llawdriniaeth Gyffredinol</v>
      </c>
      <c r="S237" s="3" t="str">
        <f>IF('Programmes (ENG)'!S237="Supervisor to be confirmed", "Goruchwyliwr I'w Gadarnhau", 'Programmes (ENG)'!S237)</f>
        <v xml:space="preserve">Mr David Cotton </v>
      </c>
      <c r="T237" s="5" t="str">
        <f>IF('Master List'!AA237="", "", VLOOKUP('Programmes (ENG)'!T237, 'CWM &amp; Location'!B:D, 2, FALSE))</f>
        <v/>
      </c>
      <c r="U237" s="5" t="str">
        <f>IF(T237="", "", VLOOKUP('Programmes (ENG)'!U237, 'CWM &amp; Location'!B:D, 2, FALSE))</f>
        <v/>
      </c>
      <c r="V237" s="5" t="str">
        <f>IF('Programmes (ENG)'!V237="", "", VLOOKUP('Programmes (ENG)'!V237, 'CWM &amp; Location'!B:D, 2, FALSE))</f>
        <v/>
      </c>
      <c r="W237" s="5" t="str">
        <f>IF('Programmes (ENG)'!W237="", "", IF('Programmes (ENG)'!W237="Supervisor to be confirmed", 'CWM &amp; Location'!$C$216, 'Programmes (ENG)'!W237))</f>
        <v/>
      </c>
      <c r="X237" s="5" t="str">
        <f>IF('Programmes (ENG)'!X237="Supervisor to be confirmed", "Goruchwyliwr I'w Gadarnhau", 'Programmes (ENG)'!X237)</f>
        <v>Goruchwyliwr I'w Gadarnhau</v>
      </c>
      <c r="Y237" s="3" t="str">
        <f>VLOOKUP('Programmes (ENG)'!Y237, 'CWM &amp; Location'!B:D, 2, FALSE)</f>
        <v>Safle I'w Gadarnhau</v>
      </c>
      <c r="Z237" s="3" t="str">
        <f>VLOOKUP('Programmes (ENG)'!Z237, 'CWM &amp; Location'!B:D, 2, FALSE)</f>
        <v>Safle I'w Gadarnhau</v>
      </c>
      <c r="AA237" s="3" t="str">
        <f>IF('Master List'!AK237="", VLOOKUP('Master List'!AJ237, 'CWM &amp; Location'!B:D, 2, FALSE), CONCATENATE(VLOOKUP('Master List'!AJ237, 'CWM &amp; Location'!B:D, 2, FALSE), " / ", VLOOKUP('Master List'!AK237, 'CWM &amp; Location'!B:D, 2, FALSE)))</f>
        <v>Arbenigedd I'w Gadarnhau</v>
      </c>
      <c r="AB237" s="3" t="str">
        <f>IF('Programmes (ENG)'!AB237="Supervisor to be confirmed", 'CWM &amp; Location'!$C$216, 'Programmes (ENG)'!AB237)</f>
        <v>Goruchwyliwr I'w Gadarnhau</v>
      </c>
      <c r="AC237" s="3" t="str">
        <f>VLOOKUP('Programmes (ENG)'!AC237, 'CWM &amp; Location'!B:D, 2, FALSE)</f>
        <v>Safle I'w Gadarnhau</v>
      </c>
      <c r="AD237" s="5" t="str">
        <f>VLOOKUP('Programmes (ENG)'!AD237, 'CWM &amp; Location'!B:D, 2, FALSE)</f>
        <v>Safle I'w Gadarnhau</v>
      </c>
      <c r="AE237" s="3" t="str">
        <f>IF('Master List'!AQ237="", VLOOKUP('Master List'!AP237, 'CWM &amp; Location'!B:D, 2, FALSE), CONCATENATE(VLOOKUP('Master List'!AP237, 'CWM &amp; Location'!B:D, 2, FALSE), " / ", VLOOKUP('Master List'!AQ237, 'CWM &amp; Location'!B:D, 2, FALSE)))</f>
        <v>Arbenigedd I'w Gadarnhau</v>
      </c>
      <c r="AF237" s="3" t="str">
        <f>IF('Programmes (ENG)'!AF237="Supervisor to be confirmed", 'CWM &amp; Location'!$C$216, 'Programmes (ENG)'!AF237)</f>
        <v>Goruchwyliwr I'w Gadarnhau</v>
      </c>
      <c r="AG237" s="3" t="str">
        <f>VLOOKUP('Programmes (ENG)'!AG237, 'CWM &amp; Location'!B:D, 2, FALSE)</f>
        <v>Safle I'w Gadarnhau</v>
      </c>
      <c r="AH237" s="3" t="str">
        <f>VLOOKUP('Programmes (ENG)'!AH237, 'CWM &amp; Location'!B:D, 2, FALSE)</f>
        <v>Safle I'w Gadarnhau</v>
      </c>
      <c r="AI237" s="3" t="str">
        <f>IF('Master List'!AW237="", VLOOKUP('Master List'!AV237, 'CWM &amp; Location'!B:D, 2, FALSE), CONCATENATE(VLOOKUP('Master List'!AV237, 'CWM &amp; Location'!B:D, 2, FALSE), " / ", VLOOKUP('Master List'!AW237, 'CWM &amp; Location'!B:D, 2, FALSE)))</f>
        <v>Arbenigedd I'w Gadarnhau</v>
      </c>
      <c r="AJ237" s="3" t="str">
        <f>IF('Programmes (ENG)'!AJ237="Supervisor to be confirmed", 'CWM &amp; Location'!$C$216, 'Programmes (ENG)'!AJ237)</f>
        <v>Goruchwyliwr I'w Gadarnhau</v>
      </c>
      <c r="AK237" s="5" t="str">
        <f>IF('Programmes (ENG)'!AK237="","",VLOOKUP('Programmes (ENG)'!AK237,'CWM &amp; Location'!B:D,2,FALSE))</f>
        <v/>
      </c>
      <c r="AL237" s="5" t="str">
        <f>IF('Programmes (ENG)'!AL237="", "", VLOOKUP('Programmes (ENG)'!AL237, 'CWM &amp; Location'!B:D, 2, FALSE))</f>
        <v/>
      </c>
      <c r="AM237" s="5" t="str">
        <f>IF('Programmes (ENG)'!AM237="","",VLOOKUP('Programmes (ENG)'!AM237,'CWM &amp; Location'!B:D,2,FALSE))</f>
        <v/>
      </c>
      <c r="AN237" s="5" t="str">
        <f>IF('Programmes (ENG)'!AN237="Supervisor to be confirmed", 'CWM &amp; Location'!$C$216, 'Programmes (ENG)'!AN237)</f>
        <v/>
      </c>
    </row>
    <row r="238" spans="1:40" ht="33.75" customHeight="1" x14ac:dyDescent="0.25">
      <c r="A238" s="3" t="str">
        <f>'Master List'!A238</f>
        <v>FP</v>
      </c>
      <c r="B238" s="3" t="str">
        <f>'Master List'!D238</f>
        <v>FP/7A5N/079c</v>
      </c>
      <c r="C238" s="3" t="str">
        <f>'Master List'!E238</f>
        <v>WAL/FP/079c</v>
      </c>
      <c r="D238" s="4">
        <f>'Programmes (ENG)'!D238</f>
        <v>1</v>
      </c>
      <c r="E238" s="9" t="str">
        <f>CONCATENATE("S1: ",J238,", ",N238,", ",R238,IF(V238="","",", "),IF(V238="","",V238),IF(V238="",""," ("),IF(V238="","",'Master List'!B238),IF(V238="","",")")," | S2: ",AA238,", ",AE238,", ",AI238,IF(AM238="","",", "),IF(AM238="","",AM238),IF(AM238="",""," ("),IF(AM238="","",'Master List'!C238),IF(AM238="","",")"))</f>
        <v>S1: Llawdriniaeth Gyffredinol, Pediatreg / Meddygaeth Newyddenedigol, Meddygaeth Gyffredinol (Mewnol) / Gastroenteroleg | S2: Arbenigedd I'w Gadarnhau, Arbenigedd I'w Gadarnhau, Arbenigedd I'w Gadarnhau</v>
      </c>
      <c r="F238" s="5" t="str">
        <f>VLOOKUP('Programmes (ENG)'!F238, 'CWM &amp; Location'!B:D, 2, FALSE)</f>
        <v>Bwrdd Iechyd Prifysgol Cwm Taf Morgannwg</v>
      </c>
      <c r="G238" s="5" t="str">
        <f>IF('Programmes (ENG)'!G238="Supervisor to be confirmed", "Goruchwyliwr I'w Gadarnhau", 'Programmes (ENG)'!G238)</f>
        <v>Dr Gireesh Kothegal Marimahadevappa</v>
      </c>
      <c r="H238" s="3" t="str">
        <f>VLOOKUP('Programmes (ENG)'!H238, 'CWM &amp; Location'!B:D, 2, FALSE)</f>
        <v>Ysbyty'r Tywysog Siarl</v>
      </c>
      <c r="I238" s="3" t="str">
        <f>VLOOKUP('Programmes (ENG)'!I238, 'CWM &amp; Location'!B:D, 2, FALSE)</f>
        <v>Merthyr Tudful</v>
      </c>
      <c r="J238" s="3" t="str">
        <f>IF('Master List'!K238="", VLOOKUP('Master List'!J238, 'CWM &amp; Location'!B:D, 2, FALSE), CONCATENATE(VLOOKUP('Master List'!J238, 'CWM &amp; Location'!B:D, 2, FALSE), " / ", VLOOKUP('Master List'!K238, 'CWM &amp; Location'!B:D, 2, FALSE)))</f>
        <v>Llawdriniaeth Gyffredinol</v>
      </c>
      <c r="K238" s="3" t="str">
        <f>IF('Programmes (ENG)'!K238="Supervisor to be confirmed", "Goruchwyliwr I'w Gadarnhau", 'Programmes (ENG)'!K238)</f>
        <v>Mr David Cotton</v>
      </c>
      <c r="L238" s="3" t="str">
        <f>VLOOKUP('Programmes (ENG)'!L238, 'CWM &amp; Location'!B:D, 2, FALSE)</f>
        <v>Ysbyty'r Tywysog Siarl / Ysbyty Brenhinol Morgannwg</v>
      </c>
      <c r="M238" s="3" t="str">
        <f>VLOOKUP('Programmes (ENG)'!M238, 'CWM &amp; Location'!B:D, 2, FALSE)</f>
        <v>Merthyr Tudful / Llantrisant</v>
      </c>
      <c r="N238" s="3" t="str">
        <f>IF('Master List'!Q238="", VLOOKUP('Master List'!P238, 'CWM &amp; Location'!B:D, 2, FALSE), CONCATENATE(VLOOKUP('Master List'!P238, 'CWM &amp; Location'!B:D, 2, FALSE), " / ", VLOOKUP('Master List'!Q238, 'CWM &amp; Location'!B:D, 2, FALSE)))</f>
        <v>Pediatreg / Meddygaeth Newyddenedigol</v>
      </c>
      <c r="O238" s="3" t="str">
        <f>IF('Programmes (ENG)'!O238="Supervisor to be confirmed", "Goruchwyliwr I'w Gadarnhau", 'Programmes (ENG)'!O238)</f>
        <v xml:space="preserve">Dr Poonamallee Govindaraj </v>
      </c>
      <c r="P238" s="3" t="str">
        <f>VLOOKUP('Programmes (ENG)'!P238, 'CWM &amp; Location'!B:D, 2, FALSE)</f>
        <v>Ysbyty'r Tywysog Siarl</v>
      </c>
      <c r="Q238" s="3" t="str">
        <f>VLOOKUP('Programmes (ENG)'!Q238, 'CWM &amp; Location'!B:D, 2, FALSE)</f>
        <v>Merthyr Tudful</v>
      </c>
      <c r="R238" s="3" t="str">
        <f>IF('Master List'!W238="", VLOOKUP('Master List'!V238, 'CWM &amp; Location'!B:D, 2, FALSE), CONCATENATE(VLOOKUP('Master List'!V238, 'CWM &amp; Location'!B:D, 2, FALSE), " / ", VLOOKUP('Master List'!W238, 'CWM &amp; Location'!B:D, 2, FALSE)))</f>
        <v>Meddygaeth Gyffredinol (Mewnol) / Gastroenteroleg</v>
      </c>
      <c r="S238" s="3" t="str">
        <f>IF('Programmes (ENG)'!S238="Supervisor to be confirmed", "Goruchwyliwr I'w Gadarnhau", 'Programmes (ENG)'!S238)</f>
        <v>Dr Gireesh Kothegal Marimahadevappa</v>
      </c>
      <c r="T238" s="5" t="str">
        <f>IF('Master List'!AA238="", "", VLOOKUP('Programmes (ENG)'!T238, 'CWM &amp; Location'!B:D, 2, FALSE))</f>
        <v/>
      </c>
      <c r="U238" s="5" t="str">
        <f>IF(T238="", "", VLOOKUP('Programmes (ENG)'!U238, 'CWM &amp; Location'!B:D, 2, FALSE))</f>
        <v/>
      </c>
      <c r="V238" s="5" t="str">
        <f>IF('Programmes (ENG)'!V238="", "", VLOOKUP('Programmes (ENG)'!V238, 'CWM &amp; Location'!B:D, 2, FALSE))</f>
        <v/>
      </c>
      <c r="W238" s="5" t="str">
        <f>IF('Programmes (ENG)'!W238="", "", IF('Programmes (ENG)'!W238="Supervisor to be confirmed", 'CWM &amp; Location'!$C$216, 'Programmes (ENG)'!W238))</f>
        <v/>
      </c>
      <c r="X238" s="5" t="str">
        <f>IF('Programmes (ENG)'!X238="Supervisor to be confirmed", "Goruchwyliwr I'w Gadarnhau", 'Programmes (ENG)'!X238)</f>
        <v>Goruchwyliwr I'w Gadarnhau</v>
      </c>
      <c r="Y238" s="3" t="str">
        <f>VLOOKUP('Programmes (ENG)'!Y238, 'CWM &amp; Location'!B:D, 2, FALSE)</f>
        <v>Safle I'w Gadarnhau</v>
      </c>
      <c r="Z238" s="3" t="str">
        <f>VLOOKUP('Programmes (ENG)'!Z238, 'CWM &amp; Location'!B:D, 2, FALSE)</f>
        <v>Safle I'w Gadarnhau</v>
      </c>
      <c r="AA238" s="3" t="str">
        <f>IF('Master List'!AK238="", VLOOKUP('Master List'!AJ238, 'CWM &amp; Location'!B:D, 2, FALSE), CONCATENATE(VLOOKUP('Master List'!AJ238, 'CWM &amp; Location'!B:D, 2, FALSE), " / ", VLOOKUP('Master List'!AK238, 'CWM &amp; Location'!B:D, 2, FALSE)))</f>
        <v>Arbenigedd I'w Gadarnhau</v>
      </c>
      <c r="AB238" s="3" t="str">
        <f>IF('Programmes (ENG)'!AB238="Supervisor to be confirmed", 'CWM &amp; Location'!$C$216, 'Programmes (ENG)'!AB238)</f>
        <v>Goruchwyliwr I'w Gadarnhau</v>
      </c>
      <c r="AC238" s="3" t="str">
        <f>VLOOKUP('Programmes (ENG)'!AC238, 'CWM &amp; Location'!B:D, 2, FALSE)</f>
        <v>Safle I'w Gadarnhau</v>
      </c>
      <c r="AD238" s="5" t="str">
        <f>VLOOKUP('Programmes (ENG)'!AD238, 'CWM &amp; Location'!B:D, 2, FALSE)</f>
        <v>Safle I'w Gadarnhau</v>
      </c>
      <c r="AE238" s="3" t="str">
        <f>IF('Master List'!AQ238="", VLOOKUP('Master List'!AP238, 'CWM &amp; Location'!B:D, 2, FALSE), CONCATENATE(VLOOKUP('Master List'!AP238, 'CWM &amp; Location'!B:D, 2, FALSE), " / ", VLOOKUP('Master List'!AQ238, 'CWM &amp; Location'!B:D, 2, FALSE)))</f>
        <v>Arbenigedd I'w Gadarnhau</v>
      </c>
      <c r="AF238" s="3" t="str">
        <f>IF('Programmes (ENG)'!AF238="Supervisor to be confirmed", 'CWM &amp; Location'!$C$216, 'Programmes (ENG)'!AF238)</f>
        <v>Goruchwyliwr I'w Gadarnhau</v>
      </c>
      <c r="AG238" s="3" t="str">
        <f>VLOOKUP('Programmes (ENG)'!AG238, 'CWM &amp; Location'!B:D, 2, FALSE)</f>
        <v>Safle I'w Gadarnhau</v>
      </c>
      <c r="AH238" s="3" t="str">
        <f>VLOOKUP('Programmes (ENG)'!AH238, 'CWM &amp; Location'!B:D, 2, FALSE)</f>
        <v>Safle I'w Gadarnhau</v>
      </c>
      <c r="AI238" s="3" t="str">
        <f>IF('Master List'!AW238="", VLOOKUP('Master List'!AV238, 'CWM &amp; Location'!B:D, 2, FALSE), CONCATENATE(VLOOKUP('Master List'!AV238, 'CWM &amp; Location'!B:D, 2, FALSE), " / ", VLOOKUP('Master List'!AW238, 'CWM &amp; Location'!B:D, 2, FALSE)))</f>
        <v>Arbenigedd I'w Gadarnhau</v>
      </c>
      <c r="AJ238" s="3" t="str">
        <f>IF('Programmes (ENG)'!AJ238="Supervisor to be confirmed", 'CWM &amp; Location'!$C$216, 'Programmes (ENG)'!AJ238)</f>
        <v>Goruchwyliwr I'w Gadarnhau</v>
      </c>
      <c r="AK238" s="5" t="str">
        <f>IF('Programmes (ENG)'!AK238="","",VLOOKUP('Programmes (ENG)'!AK238,'CWM &amp; Location'!B:D,2,FALSE))</f>
        <v/>
      </c>
      <c r="AL238" s="5" t="str">
        <f>IF('Programmes (ENG)'!AL238="", "", VLOOKUP('Programmes (ENG)'!AL238, 'CWM &amp; Location'!B:D, 2, FALSE))</f>
        <v/>
      </c>
      <c r="AM238" s="5" t="str">
        <f>IF('Programmes (ENG)'!AM238="","",VLOOKUP('Programmes (ENG)'!AM238,'CWM &amp; Location'!B:D,2,FALSE))</f>
        <v/>
      </c>
      <c r="AN238" s="5" t="str">
        <f>IF('Programmes (ENG)'!AN238="Supervisor to be confirmed", 'CWM &amp; Location'!$C$216, 'Programmes (ENG)'!AN238)</f>
        <v/>
      </c>
    </row>
    <row r="239" spans="1:40" ht="33.75" customHeight="1" x14ac:dyDescent="0.25">
      <c r="A239" s="3" t="str">
        <f>'Master List'!A239</f>
        <v>FP</v>
      </c>
      <c r="B239" s="3" t="str">
        <f>'Master List'!D239</f>
        <v>FP/7A5N/080a</v>
      </c>
      <c r="C239" s="3" t="str">
        <f>'Master List'!E239</f>
        <v>WAL/FP/080a</v>
      </c>
      <c r="D239" s="4">
        <f>'Programmes (ENG)'!D239</f>
        <v>1</v>
      </c>
      <c r="E239" s="9" t="str">
        <f>CONCATENATE("S1: ",J239,", ",N239,", ",R239,IF(V239="","",", "),IF(V239="","",V239),IF(V239="",""," ("),IF(V239="","",'Master List'!B239),IF(V239="","",")")," | S2: ",AA239,", ",AE239,", ",AI239,IF(AM239="","",", "),IF(AM239="","",AM239),IF(AM239="",""," ("),IF(AM239="","",'Master List'!C239),IF(AM239="","",")"))</f>
        <v>S1: Meddygaeth Gyffredinol (Mewnol) / Endocrinoleg a Diabetes Mellitus, Llawdriniaeth Gyffredinol / Llawdriniaeth y Colon a'r Rhefr, Anestheteg / Meddygaeth Gofal Dwys | S2: Meddygaeth Gyffredinol (Mewnol) / Meddygaeth Anadlol, Meddygaeth Frys, Pediatreg</v>
      </c>
      <c r="F239" s="5" t="str">
        <f>VLOOKUP('Programmes (ENG)'!F239, 'CWM &amp; Location'!B:D, 2, FALSE)</f>
        <v>Bwrdd Iechyd Prifysgol Cwm Taf Morgannwg</v>
      </c>
      <c r="G239" s="5" t="str">
        <f>IF('Programmes (ENG)'!G239="Supervisor to be confirmed", "Goruchwyliwr I'w Gadarnhau", 'Programmes (ENG)'!G239)</f>
        <v>Dr Brian Jenkins</v>
      </c>
      <c r="H239" s="3" t="str">
        <f>VLOOKUP('Programmes (ENG)'!H239, 'CWM &amp; Location'!B:D, 2, FALSE)</f>
        <v>Ysbyty'r Tywysog Siarl</v>
      </c>
      <c r="I239" s="3" t="str">
        <f>VLOOKUP('Programmes (ENG)'!I239, 'CWM &amp; Location'!B:D, 2, FALSE)</f>
        <v>Merthyr Tudful</v>
      </c>
      <c r="J239" s="3" t="str">
        <f>IF('Master List'!K239="", VLOOKUP('Master List'!J239, 'CWM &amp; Location'!B:D, 2, FALSE), CONCATENATE(VLOOKUP('Master List'!J239, 'CWM &amp; Location'!B:D, 2, FALSE), " / ", VLOOKUP('Master List'!K239, 'CWM &amp; Location'!B:D, 2, FALSE)))</f>
        <v>Meddygaeth Gyffredinol (Mewnol) / Endocrinoleg a Diabetes Mellitus</v>
      </c>
      <c r="K239" s="3" t="str">
        <f>IF('Programmes (ENG)'!K239="Supervisor to be confirmed", "Goruchwyliwr I'w Gadarnhau", 'Programmes (ENG)'!K239)</f>
        <v xml:space="preserve">Dr Onyebuchi Okosieme </v>
      </c>
      <c r="L239" s="3" t="str">
        <f>VLOOKUP('Programmes (ENG)'!L239, 'CWM &amp; Location'!B:D, 2, FALSE)</f>
        <v>Ysbyty'r Tywysog Siarl</v>
      </c>
      <c r="M239" s="3" t="str">
        <f>VLOOKUP('Programmes (ENG)'!M239, 'CWM &amp; Location'!B:D, 2, FALSE)</f>
        <v>Merthyr Tudful</v>
      </c>
      <c r="N239" s="3" t="str">
        <f>IF('Master List'!Q239="", VLOOKUP('Master List'!P239, 'CWM &amp; Location'!B:D, 2, FALSE), CONCATENATE(VLOOKUP('Master List'!P239, 'CWM &amp; Location'!B:D, 2, FALSE), " / ", VLOOKUP('Master List'!Q239, 'CWM &amp; Location'!B:D, 2, FALSE)))</f>
        <v>Llawdriniaeth Gyffredinol / Llawdriniaeth y Colon a'r Rhefr</v>
      </c>
      <c r="O239" s="3" t="str">
        <f>IF('Programmes (ENG)'!O239="Supervisor to be confirmed", "Goruchwyliwr I'w Gadarnhau", 'Programmes (ENG)'!O239)</f>
        <v xml:space="preserve">Prof Puthucode Haray </v>
      </c>
      <c r="P239" s="3" t="str">
        <f>VLOOKUP('Programmes (ENG)'!P239, 'CWM &amp; Location'!B:D, 2, FALSE)</f>
        <v>Ysbyty'r Tywysog Siarl</v>
      </c>
      <c r="Q239" s="3" t="str">
        <f>VLOOKUP('Programmes (ENG)'!Q239, 'CWM &amp; Location'!B:D, 2, FALSE)</f>
        <v>Merthyr Tudful</v>
      </c>
      <c r="R239" s="3" t="str">
        <f>IF('Master List'!W239="", VLOOKUP('Master List'!V239, 'CWM &amp; Location'!B:D, 2, FALSE), CONCATENATE(VLOOKUP('Master List'!V239, 'CWM &amp; Location'!B:D, 2, FALSE), " / ", VLOOKUP('Master List'!W239, 'CWM &amp; Location'!B:D, 2, FALSE)))</f>
        <v>Anestheteg / Meddygaeth Gofal Dwys</v>
      </c>
      <c r="S239" s="3" t="str">
        <f>IF('Programmes (ENG)'!S239="Supervisor to be confirmed", "Goruchwyliwr I'w Gadarnhau", 'Programmes (ENG)'!S239)</f>
        <v>Dr Brian Jenkins</v>
      </c>
      <c r="T239" s="5" t="str">
        <f>IF('Master List'!AA239="", "", VLOOKUP('Programmes (ENG)'!T239, 'CWM &amp; Location'!B:D, 2, FALSE))</f>
        <v/>
      </c>
      <c r="U239" s="5" t="str">
        <f>IF(T239="", "", VLOOKUP('Programmes (ENG)'!U239, 'CWM &amp; Location'!B:D, 2, FALSE))</f>
        <v/>
      </c>
      <c r="V239" s="5" t="str">
        <f>IF('Programmes (ENG)'!V239="", "", VLOOKUP('Programmes (ENG)'!V239, 'CWM &amp; Location'!B:D, 2, FALSE))</f>
        <v/>
      </c>
      <c r="W239" s="5" t="str">
        <f>IF('Programmes (ENG)'!W239="", "", IF('Programmes (ENG)'!W239="Supervisor to be confirmed", 'CWM &amp; Location'!$C$216, 'Programmes (ENG)'!W239))</f>
        <v/>
      </c>
      <c r="X239" s="5" t="str">
        <f>IF('Programmes (ENG)'!X239="Supervisor to be confirmed", "Goruchwyliwr I'w Gadarnhau", 'Programmes (ENG)'!X239)</f>
        <v>Dr Shehnoor Tarique</v>
      </c>
      <c r="Y239" s="3" t="str">
        <f>VLOOKUP('Programmes (ENG)'!Y239, 'CWM &amp; Location'!B:D, 2, FALSE)</f>
        <v>Ysbyty'r Tywysog Siarl</v>
      </c>
      <c r="Z239" s="3" t="str">
        <f>VLOOKUP('Programmes (ENG)'!Z239, 'CWM &amp; Location'!B:D, 2, FALSE)</f>
        <v>Merthyr Tudful</v>
      </c>
      <c r="AA239" s="3" t="str">
        <f>IF('Master List'!AK239="", VLOOKUP('Master List'!AJ239, 'CWM &amp; Location'!B:D, 2, FALSE), CONCATENATE(VLOOKUP('Master List'!AJ239, 'CWM &amp; Location'!B:D, 2, FALSE), " / ", VLOOKUP('Master List'!AK239, 'CWM &amp; Location'!B:D, 2, FALSE)))</f>
        <v>Meddygaeth Gyffredinol (Mewnol) / Meddygaeth Anadlol</v>
      </c>
      <c r="AB239" s="3" t="str">
        <f>IF('Programmes (ENG)'!AB239="Supervisor to be confirmed", 'CWM &amp; Location'!$C$216, 'Programmes (ENG)'!AB239)</f>
        <v>Dr Shehnoor Tarique</v>
      </c>
      <c r="AC239" s="3" t="str">
        <f>VLOOKUP('Programmes (ENG)'!AC239, 'CWM &amp; Location'!B:D, 2, FALSE)</f>
        <v>Ysbyty'r Tywysog Siarl</v>
      </c>
      <c r="AD239" s="5" t="str">
        <f>VLOOKUP('Programmes (ENG)'!AD239, 'CWM &amp; Location'!B:D, 2, FALSE)</f>
        <v>Merthyr Tudful</v>
      </c>
      <c r="AE239" s="3" t="str">
        <f>IF('Master List'!AQ239="", VLOOKUP('Master List'!AP239, 'CWM &amp; Location'!B:D, 2, FALSE), CONCATENATE(VLOOKUP('Master List'!AP239, 'CWM &amp; Location'!B:D, 2, FALSE), " / ", VLOOKUP('Master List'!AQ239, 'CWM &amp; Location'!B:D, 2, FALSE)))</f>
        <v>Meddygaeth Frys</v>
      </c>
      <c r="AF239" s="3" t="str">
        <f>IF('Programmes (ENG)'!AF239="Supervisor to be confirmed", 'CWM &amp; Location'!$C$216, 'Programmes (ENG)'!AF239)</f>
        <v>Dr Mateusz Szmidt</v>
      </c>
      <c r="AG239" s="3" t="str">
        <f>VLOOKUP('Programmes (ENG)'!AG239, 'CWM &amp; Location'!B:D, 2, FALSE)</f>
        <v>Ysbyty'r Tywysog Siarl / Ysbyty Brenhinol Morgannwg</v>
      </c>
      <c r="AH239" s="3" t="str">
        <f>VLOOKUP('Programmes (ENG)'!AH239, 'CWM &amp; Location'!B:D, 2, FALSE)</f>
        <v>Merthyr Tudful / Llantrisant</v>
      </c>
      <c r="AI239" s="3" t="str">
        <f>IF('Master List'!AW239="", VLOOKUP('Master List'!AV239, 'CWM &amp; Location'!B:D, 2, FALSE), CONCATENATE(VLOOKUP('Master List'!AV239, 'CWM &amp; Location'!B:D, 2, FALSE), " / ", VLOOKUP('Master List'!AW239, 'CWM &amp; Location'!B:D, 2, FALSE)))</f>
        <v>Pediatreg</v>
      </c>
      <c r="AJ239" s="3" t="str">
        <f>IF('Programmes (ENG)'!AJ239="Supervisor to be confirmed", 'CWM &amp; Location'!$C$216, 'Programmes (ENG)'!AJ239)</f>
        <v>Dr Omotakin Omolokun</v>
      </c>
      <c r="AK239" s="5" t="str">
        <f>IF('Programmes (ENG)'!AK239="","",VLOOKUP('Programmes (ENG)'!AK239,'CWM &amp; Location'!B:D,2,FALSE))</f>
        <v/>
      </c>
      <c r="AL239" s="5" t="str">
        <f>IF('Programmes (ENG)'!AL239="", "", VLOOKUP('Programmes (ENG)'!AL239, 'CWM &amp; Location'!B:D, 2, FALSE))</f>
        <v/>
      </c>
      <c r="AM239" s="5" t="str">
        <f>IF('Programmes (ENG)'!AM239="","",VLOOKUP('Programmes (ENG)'!AM239,'CWM &amp; Location'!B:D,2,FALSE))</f>
        <v/>
      </c>
      <c r="AN239" s="5" t="str">
        <f>IF('Programmes (ENG)'!AN239="Supervisor to be confirmed", 'CWM &amp; Location'!$C$216, 'Programmes (ENG)'!AN239)</f>
        <v/>
      </c>
    </row>
    <row r="240" spans="1:40" ht="33.75" customHeight="1" x14ac:dyDescent="0.25">
      <c r="A240" s="3" t="str">
        <f>'Master List'!A240</f>
        <v>FP</v>
      </c>
      <c r="B240" s="3" t="str">
        <f>'Master List'!D240</f>
        <v>FP/7A5N/080b</v>
      </c>
      <c r="C240" s="3" t="str">
        <f>'Master List'!E240</f>
        <v>WAL/FP/080b</v>
      </c>
      <c r="D240" s="4">
        <f>'Programmes (ENG)'!D240</f>
        <v>1</v>
      </c>
      <c r="E240" s="9" t="str">
        <f>CONCATENATE("S1: ",J240,", ",N240,", ",R240,IF(V240="","",", "),IF(V240="","",V240),IF(V240="",""," ("),IF(V240="","",'Master List'!B240),IF(V240="","",")")," | S2: ",AA240,", ",AE240,", ",AI240,IF(AM240="","",", "),IF(AM240="","",AM240),IF(AM240="",""," ("),IF(AM240="","",'Master List'!C240),IF(AM240="","",")"))</f>
        <v>S1: Anestheteg / Meddygaeth Gofal Dwys, Meddygaeth Gyffredinol (Mewnol) / Endocrinoleg a Diabetes Mellitus, Llawdriniaeth Gyffredinol / Llawdriniaeth y Colon a'r Rhefr | S2: Pediatreg, Meddygaeth Gyffredinol (Mewnol) / Meddygaeth Anadlol, Meddygaeth Frys</v>
      </c>
      <c r="F240" s="5" t="str">
        <f>VLOOKUP('Programmes (ENG)'!F240, 'CWM &amp; Location'!B:D, 2, FALSE)</f>
        <v>Bwrdd Iechyd Prifysgol Cwm Taf Morgannwg</v>
      </c>
      <c r="G240" s="5" t="str">
        <f>IF('Programmes (ENG)'!G240="Supervisor to be confirmed", "Goruchwyliwr I'w Gadarnhau", 'Programmes (ENG)'!G240)</f>
        <v xml:space="preserve">Prof Puthucode Haray </v>
      </c>
      <c r="H240" s="3" t="str">
        <f>VLOOKUP('Programmes (ENG)'!H240, 'CWM &amp; Location'!B:D, 2, FALSE)</f>
        <v>Ysbyty'r Tywysog Siarl</v>
      </c>
      <c r="I240" s="3" t="str">
        <f>VLOOKUP('Programmes (ENG)'!I240, 'CWM &amp; Location'!B:D, 2, FALSE)</f>
        <v>Merthyr Tudful</v>
      </c>
      <c r="J240" s="3" t="str">
        <f>IF('Master List'!K240="", VLOOKUP('Master List'!J240, 'CWM &amp; Location'!B:D, 2, FALSE), CONCATENATE(VLOOKUP('Master List'!J240, 'CWM &amp; Location'!B:D, 2, FALSE), " / ", VLOOKUP('Master List'!K240, 'CWM &amp; Location'!B:D, 2, FALSE)))</f>
        <v>Anestheteg / Meddygaeth Gofal Dwys</v>
      </c>
      <c r="K240" s="3" t="str">
        <f>IF('Programmes (ENG)'!K240="Supervisor to be confirmed", "Goruchwyliwr I'w Gadarnhau", 'Programmes (ENG)'!K240)</f>
        <v>Dr Brian Jenkins</v>
      </c>
      <c r="L240" s="3" t="str">
        <f>VLOOKUP('Programmes (ENG)'!L240, 'CWM &amp; Location'!B:D, 2, FALSE)</f>
        <v>Ysbyty'r Tywysog Siarl</v>
      </c>
      <c r="M240" s="3" t="str">
        <f>VLOOKUP('Programmes (ENG)'!M240, 'CWM &amp; Location'!B:D, 2, FALSE)</f>
        <v>Merthyr Tudful</v>
      </c>
      <c r="N240" s="3" t="str">
        <f>IF('Master List'!Q240="", VLOOKUP('Master List'!P240, 'CWM &amp; Location'!B:D, 2, FALSE), CONCATENATE(VLOOKUP('Master List'!P240, 'CWM &amp; Location'!B:D, 2, FALSE), " / ", VLOOKUP('Master List'!Q240, 'CWM &amp; Location'!B:D, 2, FALSE)))</f>
        <v>Meddygaeth Gyffredinol (Mewnol) / Endocrinoleg a Diabetes Mellitus</v>
      </c>
      <c r="O240" s="3" t="str">
        <f>IF('Programmes (ENG)'!O240="Supervisor to be confirmed", "Goruchwyliwr I'w Gadarnhau", 'Programmes (ENG)'!O240)</f>
        <v xml:space="preserve">Dr Onyebuchi Okosieme </v>
      </c>
      <c r="P240" s="3" t="str">
        <f>VLOOKUP('Programmes (ENG)'!P240, 'CWM &amp; Location'!B:D, 2, FALSE)</f>
        <v>Ysbyty'r Tywysog Siarl</v>
      </c>
      <c r="Q240" s="3" t="str">
        <f>VLOOKUP('Programmes (ENG)'!Q240, 'CWM &amp; Location'!B:D, 2, FALSE)</f>
        <v>Merthyr Tudful</v>
      </c>
      <c r="R240" s="3" t="str">
        <f>IF('Master List'!W240="", VLOOKUP('Master List'!V240, 'CWM &amp; Location'!B:D, 2, FALSE), CONCATENATE(VLOOKUP('Master List'!V240, 'CWM &amp; Location'!B:D, 2, FALSE), " / ", VLOOKUP('Master List'!W240, 'CWM &amp; Location'!B:D, 2, FALSE)))</f>
        <v>Llawdriniaeth Gyffredinol / Llawdriniaeth y Colon a'r Rhefr</v>
      </c>
      <c r="S240" s="3" t="str">
        <f>IF('Programmes (ENG)'!S240="Supervisor to be confirmed", "Goruchwyliwr I'w Gadarnhau", 'Programmes (ENG)'!S240)</f>
        <v xml:space="preserve">Prof Puthucode Haray </v>
      </c>
      <c r="T240" s="5" t="str">
        <f>IF('Master List'!AA240="", "", VLOOKUP('Programmes (ENG)'!T240, 'CWM &amp; Location'!B:D, 2, FALSE))</f>
        <v/>
      </c>
      <c r="U240" s="5" t="str">
        <f>IF(T240="", "", VLOOKUP('Programmes (ENG)'!U240, 'CWM &amp; Location'!B:D, 2, FALSE))</f>
        <v/>
      </c>
      <c r="V240" s="5" t="str">
        <f>IF('Programmes (ENG)'!V240="", "", VLOOKUP('Programmes (ENG)'!V240, 'CWM &amp; Location'!B:D, 2, FALSE))</f>
        <v/>
      </c>
      <c r="W240" s="5" t="str">
        <f>IF('Programmes (ENG)'!W240="", "", IF('Programmes (ENG)'!W240="Supervisor to be confirmed", 'CWM &amp; Location'!$C$216, 'Programmes (ENG)'!W240))</f>
        <v/>
      </c>
      <c r="X240" s="5" t="str">
        <f>IF('Programmes (ENG)'!X240="Supervisor to be confirmed", "Goruchwyliwr I'w Gadarnhau", 'Programmes (ENG)'!X240)</f>
        <v>Dr Omotakin Omolokun</v>
      </c>
      <c r="Y240" s="3" t="str">
        <f>VLOOKUP('Programmes (ENG)'!Y240, 'CWM &amp; Location'!B:D, 2, FALSE)</f>
        <v>Ysbyty'r Tywysog Siarl / Ysbyty Brenhinol Morgannwg</v>
      </c>
      <c r="Z240" s="3" t="str">
        <f>VLOOKUP('Programmes (ENG)'!Z240, 'CWM &amp; Location'!B:D, 2, FALSE)</f>
        <v>Merthyr Tudful / Llantrisant</v>
      </c>
      <c r="AA240" s="3" t="str">
        <f>IF('Master List'!AK240="", VLOOKUP('Master List'!AJ240, 'CWM &amp; Location'!B:D, 2, FALSE), CONCATENATE(VLOOKUP('Master List'!AJ240, 'CWM &amp; Location'!B:D, 2, FALSE), " / ", VLOOKUP('Master List'!AK240, 'CWM &amp; Location'!B:D, 2, FALSE)))</f>
        <v>Pediatreg</v>
      </c>
      <c r="AB240" s="3" t="str">
        <f>IF('Programmes (ENG)'!AB240="Supervisor to be confirmed", 'CWM &amp; Location'!$C$216, 'Programmes (ENG)'!AB240)</f>
        <v>Dr Omotakin Omolokun</v>
      </c>
      <c r="AC240" s="3" t="str">
        <f>VLOOKUP('Programmes (ENG)'!AC240, 'CWM &amp; Location'!B:D, 2, FALSE)</f>
        <v>Ysbyty'r Tywysog Siarl</v>
      </c>
      <c r="AD240" s="5" t="str">
        <f>VLOOKUP('Programmes (ENG)'!AD240, 'CWM &amp; Location'!B:D, 2, FALSE)</f>
        <v>Merthyr Tudful</v>
      </c>
      <c r="AE240" s="3" t="str">
        <f>IF('Master List'!AQ240="", VLOOKUP('Master List'!AP240, 'CWM &amp; Location'!B:D, 2, FALSE), CONCATENATE(VLOOKUP('Master List'!AP240, 'CWM &amp; Location'!B:D, 2, FALSE), " / ", VLOOKUP('Master List'!AQ240, 'CWM &amp; Location'!B:D, 2, FALSE)))</f>
        <v>Meddygaeth Gyffredinol (Mewnol) / Meddygaeth Anadlol</v>
      </c>
      <c r="AF240" s="3" t="str">
        <f>IF('Programmes (ENG)'!AF240="Supervisor to be confirmed", 'CWM &amp; Location'!$C$216, 'Programmes (ENG)'!AF240)</f>
        <v>Dr Shehnoor Tarique</v>
      </c>
      <c r="AG240" s="3" t="str">
        <f>VLOOKUP('Programmes (ENG)'!AG240, 'CWM &amp; Location'!B:D, 2, FALSE)</f>
        <v>Ysbyty'r Tywysog Siarl</v>
      </c>
      <c r="AH240" s="3" t="str">
        <f>VLOOKUP('Programmes (ENG)'!AH240, 'CWM &amp; Location'!B:D, 2, FALSE)</f>
        <v>Merthyr Tudful</v>
      </c>
      <c r="AI240" s="3" t="str">
        <f>IF('Master List'!AW240="", VLOOKUP('Master List'!AV240, 'CWM &amp; Location'!B:D, 2, FALSE), CONCATENATE(VLOOKUP('Master List'!AV240, 'CWM &amp; Location'!B:D, 2, FALSE), " / ", VLOOKUP('Master List'!AW240, 'CWM &amp; Location'!B:D, 2, FALSE)))</f>
        <v>Meddygaeth Frys</v>
      </c>
      <c r="AJ240" s="3" t="str">
        <f>IF('Programmes (ENG)'!AJ240="Supervisor to be confirmed", 'CWM &amp; Location'!$C$216, 'Programmes (ENG)'!AJ240)</f>
        <v>Dr Mateusz Szmidt</v>
      </c>
      <c r="AK240" s="5" t="str">
        <f>IF('Programmes (ENG)'!AK240="","",VLOOKUP('Programmes (ENG)'!AK240,'CWM &amp; Location'!B:D,2,FALSE))</f>
        <v/>
      </c>
      <c r="AL240" s="5" t="str">
        <f>IF('Programmes (ENG)'!AL240="", "", VLOOKUP('Programmes (ENG)'!AL240, 'CWM &amp; Location'!B:D, 2, FALSE))</f>
        <v/>
      </c>
      <c r="AM240" s="5" t="str">
        <f>IF('Programmes (ENG)'!AM240="","",VLOOKUP('Programmes (ENG)'!AM240,'CWM &amp; Location'!B:D,2,FALSE))</f>
        <v/>
      </c>
      <c r="AN240" s="5" t="str">
        <f>IF('Programmes (ENG)'!AN240="Supervisor to be confirmed", 'CWM &amp; Location'!$C$216, 'Programmes (ENG)'!AN240)</f>
        <v/>
      </c>
    </row>
    <row r="241" spans="1:40" ht="33.75" customHeight="1" x14ac:dyDescent="0.25">
      <c r="A241" s="3" t="str">
        <f>'Master List'!A241</f>
        <v>FP</v>
      </c>
      <c r="B241" s="3" t="str">
        <f>'Master List'!D241</f>
        <v>FP/7A5N/080c</v>
      </c>
      <c r="C241" s="3" t="str">
        <f>'Master List'!E241</f>
        <v>WAL/FP/080c</v>
      </c>
      <c r="D241" s="4">
        <f>'Programmes (ENG)'!D241</f>
        <v>1</v>
      </c>
      <c r="E241" s="9" t="str">
        <f>CONCATENATE("S1: ",J241,", ",N241,", ",R241,IF(V241="","",", "),IF(V241="","",V241),IF(V241="",""," ("),IF(V241="","",'Master List'!B241),IF(V241="","",")")," | S2: ",AA241,", ",AE241,", ",AI241,IF(AM241="","",", "),IF(AM241="","",AM241),IF(AM241="",""," ("),IF(AM241="","",'Master List'!C241),IF(AM241="","",")"))</f>
        <v>S1: Llawdriniaeth Gyffredinol / Llawdriniaeth y Colon a'r Rhefr, Anestheteg / Meddygaeth Gofal Dwys, Meddygaeth Gyffredinol (Mewnol) / Endocrinoleg a Diabetes Mellitus | S2: Meddygaeth Frys, Pediatreg, Meddygaeth Gyffredinol (Mewnol) / Meddygaeth Anadlol</v>
      </c>
      <c r="F241" s="5" t="str">
        <f>VLOOKUP('Programmes (ENG)'!F241, 'CWM &amp; Location'!B:D, 2, FALSE)</f>
        <v>Bwrdd Iechyd Prifysgol Cwm Taf Morgannwg</v>
      </c>
      <c r="G241" s="5" t="str">
        <f>IF('Programmes (ENG)'!G241="Supervisor to be confirmed", "Goruchwyliwr I'w Gadarnhau", 'Programmes (ENG)'!G241)</f>
        <v xml:space="preserve">Dr Onyebuchi Okosieme </v>
      </c>
      <c r="H241" s="3" t="str">
        <f>VLOOKUP('Programmes (ENG)'!H241, 'CWM &amp; Location'!B:D, 2, FALSE)</f>
        <v>Ysbyty'r Tywysog Siarl</v>
      </c>
      <c r="I241" s="3" t="str">
        <f>VLOOKUP('Programmes (ENG)'!I241, 'CWM &amp; Location'!B:D, 2, FALSE)</f>
        <v>Merthyr Tudful</v>
      </c>
      <c r="J241" s="3" t="str">
        <f>IF('Master List'!K241="", VLOOKUP('Master List'!J241, 'CWM &amp; Location'!B:D, 2, FALSE), CONCATENATE(VLOOKUP('Master List'!J241, 'CWM &amp; Location'!B:D, 2, FALSE), " / ", VLOOKUP('Master List'!K241, 'CWM &amp; Location'!B:D, 2, FALSE)))</f>
        <v>Llawdriniaeth Gyffredinol / Llawdriniaeth y Colon a'r Rhefr</v>
      </c>
      <c r="K241" s="3" t="str">
        <f>IF('Programmes (ENG)'!K241="Supervisor to be confirmed", "Goruchwyliwr I'w Gadarnhau", 'Programmes (ENG)'!K241)</f>
        <v xml:space="preserve">Prof Puthucode Haray </v>
      </c>
      <c r="L241" s="3" t="str">
        <f>VLOOKUP('Programmes (ENG)'!L241, 'CWM &amp; Location'!B:D, 2, FALSE)</f>
        <v>Ysbyty'r Tywysog Siarl</v>
      </c>
      <c r="M241" s="3" t="str">
        <f>VLOOKUP('Programmes (ENG)'!M241, 'CWM &amp; Location'!B:D, 2, FALSE)</f>
        <v>Merthyr Tudful</v>
      </c>
      <c r="N241" s="3" t="str">
        <f>IF('Master List'!Q241="", VLOOKUP('Master List'!P241, 'CWM &amp; Location'!B:D, 2, FALSE), CONCATENATE(VLOOKUP('Master List'!P241, 'CWM &amp; Location'!B:D, 2, FALSE), " / ", VLOOKUP('Master List'!Q241, 'CWM &amp; Location'!B:D, 2, FALSE)))</f>
        <v>Anestheteg / Meddygaeth Gofal Dwys</v>
      </c>
      <c r="O241" s="3" t="str">
        <f>IF('Programmes (ENG)'!O241="Supervisor to be confirmed", "Goruchwyliwr I'w Gadarnhau", 'Programmes (ENG)'!O241)</f>
        <v>Dr Brian Jenkins</v>
      </c>
      <c r="P241" s="3" t="str">
        <f>VLOOKUP('Programmes (ENG)'!P241, 'CWM &amp; Location'!B:D, 2, FALSE)</f>
        <v>Ysbyty'r Tywysog Siarl</v>
      </c>
      <c r="Q241" s="3" t="str">
        <f>VLOOKUP('Programmes (ENG)'!Q241, 'CWM &amp; Location'!B:D, 2, FALSE)</f>
        <v>Merthyr Tudful</v>
      </c>
      <c r="R241" s="3" t="str">
        <f>IF('Master List'!W241="", VLOOKUP('Master List'!V241, 'CWM &amp; Location'!B:D, 2, FALSE), CONCATENATE(VLOOKUP('Master List'!V241, 'CWM &amp; Location'!B:D, 2, FALSE), " / ", VLOOKUP('Master List'!W241, 'CWM &amp; Location'!B:D, 2, FALSE)))</f>
        <v>Meddygaeth Gyffredinol (Mewnol) / Endocrinoleg a Diabetes Mellitus</v>
      </c>
      <c r="S241" s="3" t="str">
        <f>IF('Programmes (ENG)'!S241="Supervisor to be confirmed", "Goruchwyliwr I'w Gadarnhau", 'Programmes (ENG)'!S241)</f>
        <v xml:space="preserve">Dr Onyebuchi Okosieme </v>
      </c>
      <c r="T241" s="5" t="str">
        <f>IF('Master List'!AA241="", "", VLOOKUP('Programmes (ENG)'!T241, 'CWM &amp; Location'!B:D, 2, FALSE))</f>
        <v/>
      </c>
      <c r="U241" s="5" t="str">
        <f>IF(T241="", "", VLOOKUP('Programmes (ENG)'!U241, 'CWM &amp; Location'!B:D, 2, FALSE))</f>
        <v/>
      </c>
      <c r="V241" s="5" t="str">
        <f>IF('Programmes (ENG)'!V241="", "", VLOOKUP('Programmes (ENG)'!V241, 'CWM &amp; Location'!B:D, 2, FALSE))</f>
        <v/>
      </c>
      <c r="W241" s="5" t="str">
        <f>IF('Programmes (ENG)'!W241="", "", IF('Programmes (ENG)'!W241="Supervisor to be confirmed", 'CWM &amp; Location'!$C$216, 'Programmes (ENG)'!W241))</f>
        <v/>
      </c>
      <c r="X241" s="5" t="str">
        <f>IF('Programmes (ENG)'!X241="Supervisor to be confirmed", "Goruchwyliwr I'w Gadarnhau", 'Programmes (ENG)'!X241)</f>
        <v>Dr Mateusz Szmidt</v>
      </c>
      <c r="Y241" s="3" t="str">
        <f>VLOOKUP('Programmes (ENG)'!Y241, 'CWM &amp; Location'!B:D, 2, FALSE)</f>
        <v>Ysbyty'r Tywysog Siarl</v>
      </c>
      <c r="Z241" s="3" t="str">
        <f>VLOOKUP('Programmes (ENG)'!Z241, 'CWM &amp; Location'!B:D, 2, FALSE)</f>
        <v>Merthyr Tudful</v>
      </c>
      <c r="AA241" s="3" t="str">
        <f>IF('Master List'!AK241="", VLOOKUP('Master List'!AJ241, 'CWM &amp; Location'!B:D, 2, FALSE), CONCATENATE(VLOOKUP('Master List'!AJ241, 'CWM &amp; Location'!B:D, 2, FALSE), " / ", VLOOKUP('Master List'!AK241, 'CWM &amp; Location'!B:D, 2, FALSE)))</f>
        <v>Meddygaeth Frys</v>
      </c>
      <c r="AB241" s="3" t="str">
        <f>IF('Programmes (ENG)'!AB241="Supervisor to be confirmed", 'CWM &amp; Location'!$C$216, 'Programmes (ENG)'!AB241)</f>
        <v>Dr Mateusz Szmidt</v>
      </c>
      <c r="AC241" s="3" t="str">
        <f>VLOOKUP('Programmes (ENG)'!AC241, 'CWM &amp; Location'!B:D, 2, FALSE)</f>
        <v>Ysbyty'r Tywysog Siarl / Ysbyty Brenhinol Morgannwg</v>
      </c>
      <c r="AD241" s="5" t="str">
        <f>VLOOKUP('Programmes (ENG)'!AD241, 'CWM &amp; Location'!B:D, 2, FALSE)</f>
        <v>Merthyr Tudful / Llantrisant</v>
      </c>
      <c r="AE241" s="3" t="str">
        <f>IF('Master List'!AQ241="", VLOOKUP('Master List'!AP241, 'CWM &amp; Location'!B:D, 2, FALSE), CONCATENATE(VLOOKUP('Master List'!AP241, 'CWM &amp; Location'!B:D, 2, FALSE), " / ", VLOOKUP('Master List'!AQ241, 'CWM &amp; Location'!B:D, 2, FALSE)))</f>
        <v>Pediatreg</v>
      </c>
      <c r="AF241" s="3" t="str">
        <f>IF('Programmes (ENG)'!AF241="Supervisor to be confirmed", 'CWM &amp; Location'!$C$216, 'Programmes (ENG)'!AF241)</f>
        <v>Dr Omotakin Omolokun</v>
      </c>
      <c r="AG241" s="3" t="str">
        <f>VLOOKUP('Programmes (ENG)'!AG241, 'CWM &amp; Location'!B:D, 2, FALSE)</f>
        <v>Ysbyty'r Tywysog Siarl</v>
      </c>
      <c r="AH241" s="3" t="str">
        <f>VLOOKUP('Programmes (ENG)'!AH241, 'CWM &amp; Location'!B:D, 2, FALSE)</f>
        <v>Merthyr Tudful</v>
      </c>
      <c r="AI241" s="3" t="str">
        <f>IF('Master List'!AW241="", VLOOKUP('Master List'!AV241, 'CWM &amp; Location'!B:D, 2, FALSE), CONCATENATE(VLOOKUP('Master List'!AV241, 'CWM &amp; Location'!B:D, 2, FALSE), " / ", VLOOKUP('Master List'!AW241, 'CWM &amp; Location'!B:D, 2, FALSE)))</f>
        <v>Meddygaeth Gyffredinol (Mewnol) / Meddygaeth Anadlol</v>
      </c>
      <c r="AJ241" s="3" t="str">
        <f>IF('Programmes (ENG)'!AJ241="Supervisor to be confirmed", 'CWM &amp; Location'!$C$216, 'Programmes (ENG)'!AJ241)</f>
        <v>Dr Shehnoor Tarique</v>
      </c>
      <c r="AK241" s="5" t="str">
        <f>IF('Programmes (ENG)'!AK241="","",VLOOKUP('Programmes (ENG)'!AK241,'CWM &amp; Location'!B:D,2,FALSE))</f>
        <v/>
      </c>
      <c r="AL241" s="5" t="str">
        <f>IF('Programmes (ENG)'!AL241="", "", VLOOKUP('Programmes (ENG)'!AL241, 'CWM &amp; Location'!B:D, 2, FALSE))</f>
        <v/>
      </c>
      <c r="AM241" s="5" t="str">
        <f>IF('Programmes (ENG)'!AM241="","",VLOOKUP('Programmes (ENG)'!AM241,'CWM &amp; Location'!B:D,2,FALSE))</f>
        <v/>
      </c>
      <c r="AN241" s="5" t="str">
        <f>IF('Programmes (ENG)'!AN241="Supervisor to be confirmed", 'CWM &amp; Location'!$C$216, 'Programmes (ENG)'!AN241)</f>
        <v/>
      </c>
    </row>
    <row r="242" spans="1:40" ht="33.75" customHeight="1" x14ac:dyDescent="0.25">
      <c r="A242" s="3" t="str">
        <f>'Master List'!A242</f>
        <v>FP</v>
      </c>
      <c r="B242" s="3" t="str">
        <f>'Master List'!D242</f>
        <v>FP/7A5N/081a</v>
      </c>
      <c r="C242" s="3" t="str">
        <f>'Master List'!E242</f>
        <v>WAL/FP/081a</v>
      </c>
      <c r="D242" s="4">
        <f>'Programmes (ENG)'!D242</f>
        <v>1</v>
      </c>
      <c r="E242" s="9" t="str">
        <f>CONCATENATE("S1: ",J242,", ",N242,", ",R242,IF(V242="","",", "),IF(V242="","",V242),IF(V242="",""," ("),IF(V242="","",'Master List'!B242),IF(V242="","",")")," | S2: ",AA242,", ",AE242,", ",AI242,IF(AM242="","",", "),IF(AM242="","",AM242),IF(AM242="",""," ("),IF(AM242="","",'Master List'!C242),IF(AM242="","",")"))</f>
        <v>S1: Meddygaeth Gyffredinol (Mewnol) / Gastroenteroleg, Llawdriniaeth Gyffredinol, Meddygaeth Frys | S2: Pediatreg, Meddygaeth Fewnol Acíwt, Obstetreg a Gynaecoleg</v>
      </c>
      <c r="F242" s="5" t="str">
        <f>VLOOKUP('Programmes (ENG)'!F242, 'CWM &amp; Location'!B:D, 2, FALSE)</f>
        <v>Bwrdd Iechyd Prifysgol Cwm Taf Morgannwg</v>
      </c>
      <c r="G242" s="5" t="str">
        <f>IF('Programmes (ENG)'!G242="Supervisor to be confirmed", "Goruchwyliwr I'w Gadarnhau", 'Programmes (ENG)'!G242)</f>
        <v>Dr Mateusz Szmidt</v>
      </c>
      <c r="H242" s="3" t="str">
        <f>VLOOKUP('Programmes (ENG)'!H242, 'CWM &amp; Location'!B:D, 2, FALSE)</f>
        <v>Ysbyty'r Tywysog Siarl</v>
      </c>
      <c r="I242" s="3" t="str">
        <f>VLOOKUP('Programmes (ENG)'!I242, 'CWM &amp; Location'!B:D, 2, FALSE)</f>
        <v>Merthyr Tudful</v>
      </c>
      <c r="J242" s="3" t="str">
        <f>IF('Master List'!K242="", VLOOKUP('Master List'!J242, 'CWM &amp; Location'!B:D, 2, FALSE), CONCATENATE(VLOOKUP('Master List'!J242, 'CWM &amp; Location'!B:D, 2, FALSE), " / ", VLOOKUP('Master List'!K242, 'CWM &amp; Location'!B:D, 2, FALSE)))</f>
        <v>Meddygaeth Gyffredinol (Mewnol) / Gastroenteroleg</v>
      </c>
      <c r="K242" s="3" t="str">
        <f>IF('Programmes (ENG)'!K242="Supervisor to be confirmed", "Goruchwyliwr I'w Gadarnhau", 'Programmes (ENG)'!K242)</f>
        <v>Dr Gireesh Kothegal Marimahadevappa</v>
      </c>
      <c r="L242" s="3" t="str">
        <f>VLOOKUP('Programmes (ENG)'!L242, 'CWM &amp; Location'!B:D, 2, FALSE)</f>
        <v>Ysbyty'r Tywysog Siarl</v>
      </c>
      <c r="M242" s="3" t="str">
        <f>VLOOKUP('Programmes (ENG)'!M242, 'CWM &amp; Location'!B:D, 2, FALSE)</f>
        <v>Merthyr Tudful</v>
      </c>
      <c r="N242" s="3" t="str">
        <f>IF('Master List'!Q242="", VLOOKUP('Master List'!P242, 'CWM &amp; Location'!B:D, 2, FALSE), CONCATENATE(VLOOKUP('Master List'!P242, 'CWM &amp; Location'!B:D, 2, FALSE), " / ", VLOOKUP('Master List'!Q242, 'CWM &amp; Location'!B:D, 2, FALSE)))</f>
        <v>Llawdriniaeth Gyffredinol</v>
      </c>
      <c r="O242" s="3" t="str">
        <f>IF('Programmes (ENG)'!O242="Supervisor to be confirmed", "Goruchwyliwr I'w Gadarnhau", 'Programmes (ENG)'!O242)</f>
        <v>Mr Xavier Escofet</v>
      </c>
      <c r="P242" s="3" t="str">
        <f>VLOOKUP('Programmes (ENG)'!P242, 'CWM &amp; Location'!B:D, 2, FALSE)</f>
        <v>Ysbyty'r Tywysog Siarl</v>
      </c>
      <c r="Q242" s="3" t="str">
        <f>VLOOKUP('Programmes (ENG)'!Q242, 'CWM &amp; Location'!B:D, 2, FALSE)</f>
        <v>Merthyr Tudful</v>
      </c>
      <c r="R242" s="3" t="str">
        <f>IF('Master List'!W242="", VLOOKUP('Master List'!V242, 'CWM &amp; Location'!B:D, 2, FALSE), CONCATENATE(VLOOKUP('Master List'!V242, 'CWM &amp; Location'!B:D, 2, FALSE), " / ", VLOOKUP('Master List'!W242, 'CWM &amp; Location'!B:D, 2, FALSE)))</f>
        <v>Meddygaeth Frys</v>
      </c>
      <c r="S242" s="3" t="str">
        <f>IF('Programmes (ENG)'!S242="Supervisor to be confirmed", "Goruchwyliwr I'w Gadarnhau", 'Programmes (ENG)'!S242)</f>
        <v>Dr Mateusz Szmidt</v>
      </c>
      <c r="T242" s="5" t="str">
        <f>IF('Master List'!AA242="", "", VLOOKUP('Programmes (ENG)'!T242, 'CWM &amp; Location'!B:D, 2, FALSE))</f>
        <v/>
      </c>
      <c r="U242" s="5" t="str">
        <f>IF(T242="", "", VLOOKUP('Programmes (ENG)'!U242, 'CWM &amp; Location'!B:D, 2, FALSE))</f>
        <v/>
      </c>
      <c r="V242" s="5" t="str">
        <f>IF('Programmes (ENG)'!V242="", "", VLOOKUP('Programmes (ENG)'!V242, 'CWM &amp; Location'!B:D, 2, FALSE))</f>
        <v/>
      </c>
      <c r="W242" s="5" t="str">
        <f>IF('Programmes (ENG)'!W242="", "", IF('Programmes (ENG)'!W242="Supervisor to be confirmed", 'CWM &amp; Location'!$C$216, 'Programmes (ENG)'!W242))</f>
        <v/>
      </c>
      <c r="X242" s="5" t="str">
        <f>IF('Programmes (ENG)'!X242="Supervisor to be confirmed", "Goruchwyliwr I'w Gadarnhau", 'Programmes (ENG)'!X242)</f>
        <v>Dr Bethan Rachel Thomas</v>
      </c>
      <c r="Y242" s="3" t="str">
        <f>VLOOKUP('Programmes (ENG)'!Y242, 'CWM &amp; Location'!B:D, 2, FALSE)</f>
        <v>Ysbyty'r Tywysog Siarl / Ysbyty Brenhinol Morgannwg</v>
      </c>
      <c r="Z242" s="3" t="str">
        <f>VLOOKUP('Programmes (ENG)'!Z242, 'CWM &amp; Location'!B:D, 2, FALSE)</f>
        <v>Merthyr Tudful / Llantrisant</v>
      </c>
      <c r="AA242" s="3" t="str">
        <f>IF('Master List'!AK242="", VLOOKUP('Master List'!AJ242, 'CWM &amp; Location'!B:D, 2, FALSE), CONCATENATE(VLOOKUP('Master List'!AJ242, 'CWM &amp; Location'!B:D, 2, FALSE), " / ", VLOOKUP('Master List'!AK242, 'CWM &amp; Location'!B:D, 2, FALSE)))</f>
        <v>Pediatreg</v>
      </c>
      <c r="AB242" s="3" t="str">
        <f>IF('Programmes (ENG)'!AB242="Supervisor to be confirmed", 'CWM &amp; Location'!$C$216, 'Programmes (ENG)'!AB242)</f>
        <v>Dr Bethan Rachel Thomas</v>
      </c>
      <c r="AC242" s="3" t="str">
        <f>VLOOKUP('Programmes (ENG)'!AC242, 'CWM &amp; Location'!B:D, 2, FALSE)</f>
        <v>Ysbyty'r Tywysog Siarl</v>
      </c>
      <c r="AD242" s="5" t="str">
        <f>VLOOKUP('Programmes (ENG)'!AD242, 'CWM &amp; Location'!B:D, 2, FALSE)</f>
        <v>Merthyr Tudful</v>
      </c>
      <c r="AE242" s="3" t="str">
        <f>IF('Master List'!AQ242="", VLOOKUP('Master List'!AP242, 'CWM &amp; Location'!B:D, 2, FALSE), CONCATENATE(VLOOKUP('Master List'!AP242, 'CWM &amp; Location'!B:D, 2, FALSE), " / ", VLOOKUP('Master List'!AQ242, 'CWM &amp; Location'!B:D, 2, FALSE)))</f>
        <v>Meddygaeth Fewnol Acíwt</v>
      </c>
      <c r="AF242" s="3" t="str">
        <f>IF('Programmes (ENG)'!AF242="Supervisor to be confirmed", 'CWM &amp; Location'!$C$216, 'Programmes (ENG)'!AF242)</f>
        <v>Dr Mohamed Hassan</v>
      </c>
      <c r="AG242" s="3" t="str">
        <f>VLOOKUP('Programmes (ENG)'!AG242, 'CWM &amp; Location'!B:D, 2, FALSE)</f>
        <v>Ysbyty'r Tywysog Siarl / Ysbyty Brenhinol Morgannwg</v>
      </c>
      <c r="AH242" s="3" t="str">
        <f>VLOOKUP('Programmes (ENG)'!AH242, 'CWM &amp; Location'!B:D, 2, FALSE)</f>
        <v>Merthyr Tudful / Llantrisant</v>
      </c>
      <c r="AI242" s="3" t="str">
        <f>IF('Master List'!AW242="", VLOOKUP('Master List'!AV242, 'CWM &amp; Location'!B:D, 2, FALSE), CONCATENATE(VLOOKUP('Master List'!AV242, 'CWM &amp; Location'!B:D, 2, FALSE), " / ", VLOOKUP('Master List'!AW242, 'CWM &amp; Location'!B:D, 2, FALSE)))</f>
        <v>Obstetreg a Gynaecoleg</v>
      </c>
      <c r="AJ242" s="3" t="str">
        <f>IF('Programmes (ENG)'!AJ242="Supervisor to be confirmed", 'CWM &amp; Location'!$C$216, 'Programmes (ENG)'!AJ242)</f>
        <v>Mr Mohamed Elnasharty</v>
      </c>
      <c r="AK242" s="5" t="str">
        <f>IF('Programmes (ENG)'!AK242="","",VLOOKUP('Programmes (ENG)'!AK242,'CWM &amp; Location'!B:D,2,FALSE))</f>
        <v/>
      </c>
      <c r="AL242" s="5" t="str">
        <f>IF('Programmes (ENG)'!AL242="", "", VLOOKUP('Programmes (ENG)'!AL242, 'CWM &amp; Location'!B:D, 2, FALSE))</f>
        <v/>
      </c>
      <c r="AM242" s="5" t="str">
        <f>IF('Programmes (ENG)'!AM242="","",VLOOKUP('Programmes (ENG)'!AM242,'CWM &amp; Location'!B:D,2,FALSE))</f>
        <v/>
      </c>
      <c r="AN242" s="5" t="str">
        <f>IF('Programmes (ENG)'!AN242="Supervisor to be confirmed", 'CWM &amp; Location'!$C$216, 'Programmes (ENG)'!AN242)</f>
        <v/>
      </c>
    </row>
    <row r="243" spans="1:40" ht="33.75" customHeight="1" x14ac:dyDescent="0.25">
      <c r="A243" s="3" t="str">
        <f>'Master List'!A243</f>
        <v>FP</v>
      </c>
      <c r="B243" s="3" t="str">
        <f>'Master List'!D243</f>
        <v>FP/7A5N/081b</v>
      </c>
      <c r="C243" s="3" t="str">
        <f>'Master List'!E243</f>
        <v>WAL/FP/081b</v>
      </c>
      <c r="D243" s="4">
        <f>'Programmes (ENG)'!D243</f>
        <v>1</v>
      </c>
      <c r="E243" s="9" t="str">
        <f>CONCATENATE("S1: ",J243,", ",N243,", ",R243,IF(V243="","",", "),IF(V243="","",V243),IF(V243="",""," ("),IF(V243="","",'Master List'!B243),IF(V243="","",")")," | S2: ",AA243,", ",AE243,", ",AI243,IF(AM243="","",", "),IF(AM243="","",AM243),IF(AM243="",""," ("),IF(AM243="","",'Master List'!C243),IF(AM243="","",")"))</f>
        <v>S1: Meddygaeth Frys, Meddygaeth Gyffredinol (Mewnol) / Gastroenteroleg, Llawdriniaeth Gyffredinol | S2: Obstetreg a Gynaecoleg, Pediatreg, Meddygaeth Fewnol Acíwt</v>
      </c>
      <c r="F243" s="5" t="str">
        <f>VLOOKUP('Programmes (ENG)'!F243, 'CWM &amp; Location'!B:D, 2, FALSE)</f>
        <v>Bwrdd Iechyd Prifysgol Cwm Taf Morgannwg</v>
      </c>
      <c r="G243" s="5" t="str">
        <f>IF('Programmes (ENG)'!G243="Supervisor to be confirmed", "Goruchwyliwr I'w Gadarnhau", 'Programmes (ENG)'!G243)</f>
        <v>Mr Xavier Escofet</v>
      </c>
      <c r="H243" s="3" t="str">
        <f>VLOOKUP('Programmes (ENG)'!H243, 'CWM &amp; Location'!B:D, 2, FALSE)</f>
        <v>Ysbyty'r Tywysog Siarl</v>
      </c>
      <c r="I243" s="3" t="str">
        <f>VLOOKUP('Programmes (ENG)'!I243, 'CWM &amp; Location'!B:D, 2, FALSE)</f>
        <v>Merthyr Tudful</v>
      </c>
      <c r="J243" s="3" t="str">
        <f>IF('Master List'!K243="", VLOOKUP('Master List'!J243, 'CWM &amp; Location'!B:D, 2, FALSE), CONCATENATE(VLOOKUP('Master List'!J243, 'CWM &amp; Location'!B:D, 2, FALSE), " / ", VLOOKUP('Master List'!K243, 'CWM &amp; Location'!B:D, 2, FALSE)))</f>
        <v>Meddygaeth Frys</v>
      </c>
      <c r="K243" s="3" t="str">
        <f>IF('Programmes (ENG)'!K243="Supervisor to be confirmed", "Goruchwyliwr I'w Gadarnhau", 'Programmes (ENG)'!K243)</f>
        <v>Dr Mateusz Szmidt</v>
      </c>
      <c r="L243" s="3" t="str">
        <f>VLOOKUP('Programmes (ENG)'!L243, 'CWM &amp; Location'!B:D, 2, FALSE)</f>
        <v>Ysbyty'r Tywysog Siarl</v>
      </c>
      <c r="M243" s="3" t="str">
        <f>VLOOKUP('Programmes (ENG)'!M243, 'CWM &amp; Location'!B:D, 2, FALSE)</f>
        <v>Merthyr Tudful</v>
      </c>
      <c r="N243" s="3" t="str">
        <f>IF('Master List'!Q243="", VLOOKUP('Master List'!P243, 'CWM &amp; Location'!B:D, 2, FALSE), CONCATENATE(VLOOKUP('Master List'!P243, 'CWM &amp; Location'!B:D, 2, FALSE), " / ", VLOOKUP('Master List'!Q243, 'CWM &amp; Location'!B:D, 2, FALSE)))</f>
        <v>Meddygaeth Gyffredinol (Mewnol) / Gastroenteroleg</v>
      </c>
      <c r="O243" s="3" t="str">
        <f>IF('Programmes (ENG)'!O243="Supervisor to be confirmed", "Goruchwyliwr I'w Gadarnhau", 'Programmes (ENG)'!O243)</f>
        <v>Dr Gireesh Kothegal Marimahadevappa</v>
      </c>
      <c r="P243" s="3" t="str">
        <f>VLOOKUP('Programmes (ENG)'!P243, 'CWM &amp; Location'!B:D, 2, FALSE)</f>
        <v>Ysbyty'r Tywysog Siarl</v>
      </c>
      <c r="Q243" s="3" t="str">
        <f>VLOOKUP('Programmes (ENG)'!Q243, 'CWM &amp; Location'!B:D, 2, FALSE)</f>
        <v>Merthyr Tudful</v>
      </c>
      <c r="R243" s="3" t="str">
        <f>IF('Master List'!W243="", VLOOKUP('Master List'!V243, 'CWM &amp; Location'!B:D, 2, FALSE), CONCATENATE(VLOOKUP('Master List'!V243, 'CWM &amp; Location'!B:D, 2, FALSE), " / ", VLOOKUP('Master List'!W243, 'CWM &amp; Location'!B:D, 2, FALSE)))</f>
        <v>Llawdriniaeth Gyffredinol</v>
      </c>
      <c r="S243" s="3" t="str">
        <f>IF('Programmes (ENG)'!S243="Supervisor to be confirmed", "Goruchwyliwr I'w Gadarnhau", 'Programmes (ENG)'!S243)</f>
        <v>Mr Xavier Escofet</v>
      </c>
      <c r="T243" s="5" t="str">
        <f>IF('Master List'!AA243="", "", VLOOKUP('Programmes (ENG)'!T243, 'CWM &amp; Location'!B:D, 2, FALSE))</f>
        <v/>
      </c>
      <c r="U243" s="5" t="str">
        <f>IF(T243="", "", VLOOKUP('Programmes (ENG)'!U243, 'CWM &amp; Location'!B:D, 2, FALSE))</f>
        <v/>
      </c>
      <c r="V243" s="5" t="str">
        <f>IF('Programmes (ENG)'!V243="", "", VLOOKUP('Programmes (ENG)'!V243, 'CWM &amp; Location'!B:D, 2, FALSE))</f>
        <v/>
      </c>
      <c r="W243" s="5" t="str">
        <f>IF('Programmes (ENG)'!W243="", "", IF('Programmes (ENG)'!W243="Supervisor to be confirmed", 'CWM &amp; Location'!$C$216, 'Programmes (ENG)'!W243))</f>
        <v/>
      </c>
      <c r="X243" s="5" t="str">
        <f>IF('Programmes (ENG)'!X243="Supervisor to be confirmed", "Goruchwyliwr I'w Gadarnhau", 'Programmes (ENG)'!X243)</f>
        <v>Mr Mohamed Elnasharty</v>
      </c>
      <c r="Y243" s="3" t="str">
        <f>VLOOKUP('Programmes (ENG)'!Y243, 'CWM &amp; Location'!B:D, 2, FALSE)</f>
        <v>Ysbyty'r Tywysog Siarl / Ysbyty Brenhinol Morgannwg</v>
      </c>
      <c r="Z243" s="3" t="str">
        <f>VLOOKUP('Programmes (ENG)'!Z243, 'CWM &amp; Location'!B:D, 2, FALSE)</f>
        <v>Merthyr Tudful / Llantrisant</v>
      </c>
      <c r="AA243" s="3" t="str">
        <f>IF('Master List'!AK243="", VLOOKUP('Master List'!AJ243, 'CWM &amp; Location'!B:D, 2, FALSE), CONCATENATE(VLOOKUP('Master List'!AJ243, 'CWM &amp; Location'!B:D, 2, FALSE), " / ", VLOOKUP('Master List'!AK243, 'CWM &amp; Location'!B:D, 2, FALSE)))</f>
        <v>Obstetreg a Gynaecoleg</v>
      </c>
      <c r="AB243" s="3" t="str">
        <f>IF('Programmes (ENG)'!AB243="Supervisor to be confirmed", 'CWM &amp; Location'!$C$216, 'Programmes (ENG)'!AB243)</f>
        <v>Mr Mohamed Elnasharty</v>
      </c>
      <c r="AC243" s="3" t="str">
        <f>VLOOKUP('Programmes (ENG)'!AC243, 'CWM &amp; Location'!B:D, 2, FALSE)</f>
        <v>Ysbyty'r Tywysog Siarl / Ysbyty Brenhinol Morgannwg</v>
      </c>
      <c r="AD243" s="5" t="str">
        <f>VLOOKUP('Programmes (ENG)'!AD243, 'CWM &amp; Location'!B:D, 2, FALSE)</f>
        <v>Merthyr Tudful / Llantrisant</v>
      </c>
      <c r="AE243" s="3" t="str">
        <f>IF('Master List'!AQ243="", VLOOKUP('Master List'!AP243, 'CWM &amp; Location'!B:D, 2, FALSE), CONCATENATE(VLOOKUP('Master List'!AP243, 'CWM &amp; Location'!B:D, 2, FALSE), " / ", VLOOKUP('Master List'!AQ243, 'CWM &amp; Location'!B:D, 2, FALSE)))</f>
        <v>Pediatreg</v>
      </c>
      <c r="AF243" s="3" t="str">
        <f>IF('Programmes (ENG)'!AF243="Supervisor to be confirmed", 'CWM &amp; Location'!$C$216, 'Programmes (ENG)'!AF243)</f>
        <v>Dr Bethan Rachel Thomas</v>
      </c>
      <c r="AG243" s="3" t="str">
        <f>VLOOKUP('Programmes (ENG)'!AG243, 'CWM &amp; Location'!B:D, 2, FALSE)</f>
        <v>Ysbyty'r Tywysog Siarl</v>
      </c>
      <c r="AH243" s="3" t="str">
        <f>VLOOKUP('Programmes (ENG)'!AH243, 'CWM &amp; Location'!B:D, 2, FALSE)</f>
        <v>Merthyr Tudful</v>
      </c>
      <c r="AI243" s="3" t="str">
        <f>IF('Master List'!AW243="", VLOOKUP('Master List'!AV243, 'CWM &amp; Location'!B:D, 2, FALSE), CONCATENATE(VLOOKUP('Master List'!AV243, 'CWM &amp; Location'!B:D, 2, FALSE), " / ", VLOOKUP('Master List'!AW243, 'CWM &amp; Location'!B:D, 2, FALSE)))</f>
        <v>Meddygaeth Fewnol Acíwt</v>
      </c>
      <c r="AJ243" s="3" t="str">
        <f>IF('Programmes (ENG)'!AJ243="Supervisor to be confirmed", 'CWM &amp; Location'!$C$216, 'Programmes (ENG)'!AJ243)</f>
        <v>Dr Mohamed Hassan</v>
      </c>
      <c r="AK243" s="5" t="str">
        <f>IF('Programmes (ENG)'!AK243="","",VLOOKUP('Programmes (ENG)'!AK243,'CWM &amp; Location'!B:D,2,FALSE))</f>
        <v/>
      </c>
      <c r="AL243" s="5" t="str">
        <f>IF('Programmes (ENG)'!AL243="", "", VLOOKUP('Programmes (ENG)'!AL243, 'CWM &amp; Location'!B:D, 2, FALSE))</f>
        <v/>
      </c>
      <c r="AM243" s="5" t="str">
        <f>IF('Programmes (ENG)'!AM243="","",VLOOKUP('Programmes (ENG)'!AM243,'CWM &amp; Location'!B:D,2,FALSE))</f>
        <v/>
      </c>
      <c r="AN243" s="5" t="str">
        <f>IF('Programmes (ENG)'!AN243="Supervisor to be confirmed", 'CWM &amp; Location'!$C$216, 'Programmes (ENG)'!AN243)</f>
        <v/>
      </c>
    </row>
    <row r="244" spans="1:40" ht="33.75" customHeight="1" x14ac:dyDescent="0.25">
      <c r="A244" s="3" t="str">
        <f>'Master List'!A244</f>
        <v>FP</v>
      </c>
      <c r="B244" s="3" t="str">
        <f>'Master List'!D244</f>
        <v>FP/7A5N/081c</v>
      </c>
      <c r="C244" s="3" t="str">
        <f>'Master List'!E244</f>
        <v>WAL/FP/081c</v>
      </c>
      <c r="D244" s="4">
        <f>'Programmes (ENG)'!D244</f>
        <v>1</v>
      </c>
      <c r="E244" s="9" t="str">
        <f>CONCATENATE("S1: ",J244,", ",N244,", ",R244,IF(V244="","",", "),IF(V244="","",V244),IF(V244="",""," ("),IF(V244="","",'Master List'!B244),IF(V244="","",")")," | S2: ",AA244,", ",AE244,", ",AI244,IF(AM244="","",", "),IF(AM244="","",AM244),IF(AM244="",""," ("),IF(AM244="","",'Master List'!C244),IF(AM244="","",")"))</f>
        <v>S1: Llawdriniaeth Gyffredinol, Meddygaeth Frys, Meddygaeth Gyffredinol (Mewnol) / Gastroenteroleg | S2: Meddygaeth Fewnol Acíwt, Obstetreg a Gynaecoleg, Pediatreg</v>
      </c>
      <c r="F244" s="5" t="str">
        <f>VLOOKUP('Programmes (ENG)'!F244, 'CWM &amp; Location'!B:D, 2, FALSE)</f>
        <v>Bwrdd Iechyd Prifysgol Cwm Taf Morgannwg</v>
      </c>
      <c r="G244" s="5" t="str">
        <f>IF('Programmes (ENG)'!G244="Supervisor to be confirmed", "Goruchwyliwr I'w Gadarnhau", 'Programmes (ENG)'!G244)</f>
        <v>Dr Gireesh Kothegal Marimahadevappa</v>
      </c>
      <c r="H244" s="3" t="str">
        <f>VLOOKUP('Programmes (ENG)'!H244, 'CWM &amp; Location'!B:D, 2, FALSE)</f>
        <v>Ysbyty'r Tywysog Siarl</v>
      </c>
      <c r="I244" s="3" t="str">
        <f>VLOOKUP('Programmes (ENG)'!I244, 'CWM &amp; Location'!B:D, 2, FALSE)</f>
        <v>Merthyr Tudful</v>
      </c>
      <c r="J244" s="3" t="str">
        <f>IF('Master List'!K244="", VLOOKUP('Master List'!J244, 'CWM &amp; Location'!B:D, 2, FALSE), CONCATENATE(VLOOKUP('Master List'!J244, 'CWM &amp; Location'!B:D, 2, FALSE), " / ", VLOOKUP('Master List'!K244, 'CWM &amp; Location'!B:D, 2, FALSE)))</f>
        <v>Llawdriniaeth Gyffredinol</v>
      </c>
      <c r="K244" s="3" t="str">
        <f>IF('Programmes (ENG)'!K244="Supervisor to be confirmed", "Goruchwyliwr I'w Gadarnhau", 'Programmes (ENG)'!K244)</f>
        <v>Mr Xavier Escofet</v>
      </c>
      <c r="L244" s="3" t="str">
        <f>VLOOKUP('Programmes (ENG)'!L244, 'CWM &amp; Location'!B:D, 2, FALSE)</f>
        <v>Ysbyty'r Tywysog Siarl</v>
      </c>
      <c r="M244" s="3" t="str">
        <f>VLOOKUP('Programmes (ENG)'!M244, 'CWM &amp; Location'!B:D, 2, FALSE)</f>
        <v>Merthyr Tudful</v>
      </c>
      <c r="N244" s="3" t="str">
        <f>IF('Master List'!Q244="", VLOOKUP('Master List'!P244, 'CWM &amp; Location'!B:D, 2, FALSE), CONCATENATE(VLOOKUP('Master List'!P244, 'CWM &amp; Location'!B:D, 2, FALSE), " / ", VLOOKUP('Master List'!Q244, 'CWM &amp; Location'!B:D, 2, FALSE)))</f>
        <v>Meddygaeth Frys</v>
      </c>
      <c r="O244" s="3" t="str">
        <f>IF('Programmes (ENG)'!O244="Supervisor to be confirmed", "Goruchwyliwr I'w Gadarnhau", 'Programmes (ENG)'!O244)</f>
        <v>Dr Mateusz Szmidt</v>
      </c>
      <c r="P244" s="3" t="str">
        <f>VLOOKUP('Programmes (ENG)'!P244, 'CWM &amp; Location'!B:D, 2, FALSE)</f>
        <v>Ysbyty'r Tywysog Siarl</v>
      </c>
      <c r="Q244" s="3" t="str">
        <f>VLOOKUP('Programmes (ENG)'!Q244, 'CWM &amp; Location'!B:D, 2, FALSE)</f>
        <v>Merthyr Tudful</v>
      </c>
      <c r="R244" s="3" t="str">
        <f>IF('Master List'!W244="", VLOOKUP('Master List'!V244, 'CWM &amp; Location'!B:D, 2, FALSE), CONCATENATE(VLOOKUP('Master List'!V244, 'CWM &amp; Location'!B:D, 2, FALSE), " / ", VLOOKUP('Master List'!W244, 'CWM &amp; Location'!B:D, 2, FALSE)))</f>
        <v>Meddygaeth Gyffredinol (Mewnol) / Gastroenteroleg</v>
      </c>
      <c r="S244" s="3" t="str">
        <f>IF('Programmes (ENG)'!S244="Supervisor to be confirmed", "Goruchwyliwr I'w Gadarnhau", 'Programmes (ENG)'!S244)</f>
        <v>Dr Gireesh Kothegal Marimahadevappa</v>
      </c>
      <c r="T244" s="5" t="str">
        <f>IF('Master List'!AA244="", "", VLOOKUP('Programmes (ENG)'!T244, 'CWM &amp; Location'!B:D, 2, FALSE))</f>
        <v/>
      </c>
      <c r="U244" s="5" t="str">
        <f>IF(T244="", "", VLOOKUP('Programmes (ENG)'!U244, 'CWM &amp; Location'!B:D, 2, FALSE))</f>
        <v/>
      </c>
      <c r="V244" s="5" t="str">
        <f>IF('Programmes (ENG)'!V244="", "", VLOOKUP('Programmes (ENG)'!V244, 'CWM &amp; Location'!B:D, 2, FALSE))</f>
        <v/>
      </c>
      <c r="W244" s="5" t="str">
        <f>IF('Programmes (ENG)'!W244="", "", IF('Programmes (ENG)'!W244="Supervisor to be confirmed", 'CWM &amp; Location'!$C$216, 'Programmes (ENG)'!W244))</f>
        <v/>
      </c>
      <c r="X244" s="5" t="str">
        <f>IF('Programmes (ENG)'!X244="Supervisor to be confirmed", "Goruchwyliwr I'w Gadarnhau", 'Programmes (ENG)'!X244)</f>
        <v>Dr Mohamed Hassan</v>
      </c>
      <c r="Y244" s="3" t="str">
        <f>VLOOKUP('Programmes (ENG)'!Y244, 'CWM &amp; Location'!B:D, 2, FALSE)</f>
        <v>Ysbyty'r Tywysog Siarl</v>
      </c>
      <c r="Z244" s="3" t="str">
        <f>VLOOKUP('Programmes (ENG)'!Z244, 'CWM &amp; Location'!B:D, 2, FALSE)</f>
        <v>Merthyr Tudful</v>
      </c>
      <c r="AA244" s="3" t="str">
        <f>IF('Master List'!AK244="", VLOOKUP('Master List'!AJ244, 'CWM &amp; Location'!B:D, 2, FALSE), CONCATENATE(VLOOKUP('Master List'!AJ244, 'CWM &amp; Location'!B:D, 2, FALSE), " / ", VLOOKUP('Master List'!AK244, 'CWM &amp; Location'!B:D, 2, FALSE)))</f>
        <v>Meddygaeth Fewnol Acíwt</v>
      </c>
      <c r="AB244" s="3" t="str">
        <f>IF('Programmes (ENG)'!AB244="Supervisor to be confirmed", 'CWM &amp; Location'!$C$216, 'Programmes (ENG)'!AB244)</f>
        <v>Dr Mohamed Hassan</v>
      </c>
      <c r="AC244" s="3" t="str">
        <f>VLOOKUP('Programmes (ENG)'!AC244, 'CWM &amp; Location'!B:D, 2, FALSE)</f>
        <v>Ysbyty'r Tywysog Siarl / Ysbyty Brenhinol Morgannwg</v>
      </c>
      <c r="AD244" s="5" t="str">
        <f>VLOOKUP('Programmes (ENG)'!AD244, 'CWM &amp; Location'!B:D, 2, FALSE)</f>
        <v>Merthyr Tudful / Llantrisant</v>
      </c>
      <c r="AE244" s="3" t="str">
        <f>IF('Master List'!AQ244="", VLOOKUP('Master List'!AP244, 'CWM &amp; Location'!B:D, 2, FALSE), CONCATENATE(VLOOKUP('Master List'!AP244, 'CWM &amp; Location'!B:D, 2, FALSE), " / ", VLOOKUP('Master List'!AQ244, 'CWM &amp; Location'!B:D, 2, FALSE)))</f>
        <v>Obstetreg a Gynaecoleg</v>
      </c>
      <c r="AF244" s="3" t="str">
        <f>IF('Programmes (ENG)'!AF244="Supervisor to be confirmed", 'CWM &amp; Location'!$C$216, 'Programmes (ENG)'!AF244)</f>
        <v>Mr Mohamed Elnasharty</v>
      </c>
      <c r="AG244" s="3" t="str">
        <f>VLOOKUP('Programmes (ENG)'!AG244, 'CWM &amp; Location'!B:D, 2, FALSE)</f>
        <v>Ysbyty'r Tywysog Siarl / Ysbyty Brenhinol Morgannwg</v>
      </c>
      <c r="AH244" s="3" t="str">
        <f>VLOOKUP('Programmes (ENG)'!AH244, 'CWM &amp; Location'!B:D, 2, FALSE)</f>
        <v>Merthyr Tudful / Llantrisant</v>
      </c>
      <c r="AI244" s="3" t="str">
        <f>IF('Master List'!AW244="", VLOOKUP('Master List'!AV244, 'CWM &amp; Location'!B:D, 2, FALSE), CONCATENATE(VLOOKUP('Master List'!AV244, 'CWM &amp; Location'!B:D, 2, FALSE), " / ", VLOOKUP('Master List'!AW244, 'CWM &amp; Location'!B:D, 2, FALSE)))</f>
        <v>Pediatreg</v>
      </c>
      <c r="AJ244" s="3" t="str">
        <f>IF('Programmes (ENG)'!AJ244="Supervisor to be confirmed", 'CWM &amp; Location'!$C$216, 'Programmes (ENG)'!AJ244)</f>
        <v>Dr Bethan Rachel Thomas</v>
      </c>
      <c r="AK244" s="5" t="str">
        <f>IF('Programmes (ENG)'!AK244="","",VLOOKUP('Programmes (ENG)'!AK244,'CWM &amp; Location'!B:D,2,FALSE))</f>
        <v/>
      </c>
      <c r="AL244" s="5" t="str">
        <f>IF('Programmes (ENG)'!AL244="", "", VLOOKUP('Programmes (ENG)'!AL244, 'CWM &amp; Location'!B:D, 2, FALSE))</f>
        <v/>
      </c>
      <c r="AM244" s="5" t="str">
        <f>IF('Programmes (ENG)'!AM244="","",VLOOKUP('Programmes (ENG)'!AM244,'CWM &amp; Location'!B:D,2,FALSE))</f>
        <v/>
      </c>
      <c r="AN244" s="5" t="str">
        <f>IF('Programmes (ENG)'!AN244="Supervisor to be confirmed", 'CWM &amp; Location'!$C$216, 'Programmes (ENG)'!AN244)</f>
        <v/>
      </c>
    </row>
    <row r="245" spans="1:40" ht="33.75" customHeight="1" x14ac:dyDescent="0.25">
      <c r="A245" s="3" t="str">
        <f>'Master List'!A245</f>
        <v>FP</v>
      </c>
      <c r="B245" s="3" t="str">
        <f>'Master List'!D245</f>
        <v>FP/7A5N/082a</v>
      </c>
      <c r="C245" s="3" t="str">
        <f>'Master List'!E245</f>
        <v>WAL/FP/082a</v>
      </c>
      <c r="D245" s="4">
        <f>'Programmes (ENG)'!D245</f>
        <v>1</v>
      </c>
      <c r="E245" s="9" t="str">
        <f>CONCATENATE("S1: ",J245,", ",N245,", ",R245,IF(V245="","",", "),IF(V245="","",V245),IF(V245="",""," ("),IF(V245="","",'Master List'!B245),IF(V245="","",")")," | S2: ",AA245,", ",AE245,", ",AI245,IF(AM245="","",", "),IF(AM245="","",AM245),IF(AM245="",""," ("),IF(AM245="","",'Master List'!C245),IF(AM245="","",")"))</f>
        <v>S1: Meddygaeth Gyffredinol (Mewnol) / Meddygaeth Geriatreg &amp; Meddygaeth Strôc, Llawdriniaeth Gyffredinol / Llawdriniaeth y Colon a'r Rhefr &amp; Llawdriniaeth Gastroberfeddol Uchaf, Anestheteg / Meddygaeth Gofal Dwys | S2: Meddygaeth Frys, Pediatreg, Trawma Llawdriniaeth Orthopedig</v>
      </c>
      <c r="F245" s="5" t="str">
        <f>VLOOKUP('Programmes (ENG)'!F245, 'CWM &amp; Location'!B:D, 2, FALSE)</f>
        <v>Bwrdd Iechyd Prifysgol Cwm Taf Morgannwg</v>
      </c>
      <c r="G245" s="5" t="str">
        <f>IF('Programmes (ENG)'!G245="Supervisor to be confirmed", "Goruchwyliwr I'w Gadarnhau", 'Programmes (ENG)'!G245)</f>
        <v>Dr Brian Jenkins</v>
      </c>
      <c r="H245" s="3" t="str">
        <f>VLOOKUP('Programmes (ENG)'!H245, 'CWM &amp; Location'!B:D, 2, FALSE)</f>
        <v>Ysbyty'r Tywysog Siarl</v>
      </c>
      <c r="I245" s="3" t="str">
        <f>VLOOKUP('Programmes (ENG)'!I245, 'CWM &amp; Location'!B:D, 2, FALSE)</f>
        <v>Merthyr Tudful</v>
      </c>
      <c r="J245" s="3" t="str">
        <f>IF('Master List'!K245="", VLOOKUP('Master List'!J245, 'CWM &amp; Location'!B:D, 2, FALSE), CONCATENATE(VLOOKUP('Master List'!J245, 'CWM &amp; Location'!B:D, 2, FALSE), " / ", VLOOKUP('Master List'!K245, 'CWM &amp; Location'!B:D, 2, FALSE)))</f>
        <v>Meddygaeth Gyffredinol (Mewnol) / Meddygaeth Geriatreg &amp; Meddygaeth Strôc</v>
      </c>
      <c r="K245" s="3" t="str">
        <f>IF('Programmes (ENG)'!K245="Supervisor to be confirmed", "Goruchwyliwr I'w Gadarnhau", 'Programmes (ENG)'!K245)</f>
        <v>Dr Louise Walters</v>
      </c>
      <c r="L245" s="3" t="str">
        <f>VLOOKUP('Programmes (ENG)'!L245, 'CWM &amp; Location'!B:D, 2, FALSE)</f>
        <v>Ysbyty'r Tywysog Siarl</v>
      </c>
      <c r="M245" s="3" t="str">
        <f>VLOOKUP('Programmes (ENG)'!M245, 'CWM &amp; Location'!B:D, 2, FALSE)</f>
        <v>Merthyr Tudful</v>
      </c>
      <c r="N245" s="3" t="str">
        <f>IF('Master List'!Q245="", VLOOKUP('Master List'!P245, 'CWM &amp; Location'!B:D, 2, FALSE), CONCATENATE(VLOOKUP('Master List'!P245, 'CWM &amp; Location'!B:D, 2, FALSE), " / ", VLOOKUP('Master List'!Q245, 'CWM &amp; Location'!B:D, 2, FALSE)))</f>
        <v>Llawdriniaeth Gyffredinol / Llawdriniaeth y Colon a'r Rhefr &amp; Llawdriniaeth Gastroberfeddol Uchaf</v>
      </c>
      <c r="O245" s="3" t="str">
        <f>IF('Programmes (ENG)'!O245="Supervisor to be confirmed", "Goruchwyliwr I'w Gadarnhau", 'Programmes (ENG)'!O245)</f>
        <v xml:space="preserve">Mr Ashraf Masoud </v>
      </c>
      <c r="P245" s="3" t="str">
        <f>VLOOKUP('Programmes (ENG)'!P245, 'CWM &amp; Location'!B:D, 2, FALSE)</f>
        <v>Ysbyty'r Tywysog Siarl</v>
      </c>
      <c r="Q245" s="3" t="str">
        <f>VLOOKUP('Programmes (ENG)'!Q245, 'CWM &amp; Location'!B:D, 2, FALSE)</f>
        <v>Merthyr Tudful</v>
      </c>
      <c r="R245" s="3" t="str">
        <f>IF('Master List'!W245="", VLOOKUP('Master List'!V245, 'CWM &amp; Location'!B:D, 2, FALSE), CONCATENATE(VLOOKUP('Master List'!V245, 'CWM &amp; Location'!B:D, 2, FALSE), " / ", VLOOKUP('Master List'!W245, 'CWM &amp; Location'!B:D, 2, FALSE)))</f>
        <v>Anestheteg / Meddygaeth Gofal Dwys</v>
      </c>
      <c r="S245" s="3" t="str">
        <f>IF('Programmes (ENG)'!S245="Supervisor to be confirmed", "Goruchwyliwr I'w Gadarnhau", 'Programmes (ENG)'!S245)</f>
        <v>Dr Brian Jenkins</v>
      </c>
      <c r="T245" s="5" t="str">
        <f>IF('Master List'!AA245="", "", VLOOKUP('Programmes (ENG)'!T245, 'CWM &amp; Location'!B:D, 2, FALSE))</f>
        <v/>
      </c>
      <c r="U245" s="5" t="str">
        <f>IF(T245="", "", VLOOKUP('Programmes (ENG)'!U245, 'CWM &amp; Location'!B:D, 2, FALSE))</f>
        <v/>
      </c>
      <c r="V245" s="5" t="str">
        <f>IF('Programmes (ENG)'!V245="", "", VLOOKUP('Programmes (ENG)'!V245, 'CWM &amp; Location'!B:D, 2, FALSE))</f>
        <v/>
      </c>
      <c r="W245" s="5" t="str">
        <f>IF('Programmes (ENG)'!W245="", "", IF('Programmes (ENG)'!W245="Supervisor to be confirmed", 'CWM &amp; Location'!$C$216, 'Programmes (ENG)'!W245))</f>
        <v/>
      </c>
      <c r="X245" s="5" t="str">
        <f>IF('Programmes (ENG)'!X245="Supervisor to be confirmed", "Goruchwyliwr I'w Gadarnhau", 'Programmes (ENG)'!X245)</f>
        <v>Dr Ella Harrison-Hansley</v>
      </c>
      <c r="Y245" s="3" t="str">
        <f>VLOOKUP('Programmes (ENG)'!Y245, 'CWM &amp; Location'!B:D, 2, FALSE)</f>
        <v>Ysbyty'r Tywysog Siarl</v>
      </c>
      <c r="Z245" s="3" t="str">
        <f>VLOOKUP('Programmes (ENG)'!Z245, 'CWM &amp; Location'!B:D, 2, FALSE)</f>
        <v>Merthyr Tudful</v>
      </c>
      <c r="AA245" s="3" t="str">
        <f>IF('Master List'!AK245="", VLOOKUP('Master List'!AJ245, 'CWM &amp; Location'!B:D, 2, FALSE), CONCATENATE(VLOOKUP('Master List'!AJ245, 'CWM &amp; Location'!B:D, 2, FALSE), " / ", VLOOKUP('Master List'!AK245, 'CWM &amp; Location'!B:D, 2, FALSE)))</f>
        <v>Meddygaeth Frys</v>
      </c>
      <c r="AB245" s="3" t="str">
        <f>IF('Programmes (ENG)'!AB245="Supervisor to be confirmed", 'CWM &amp; Location'!$C$216, 'Programmes (ENG)'!AB245)</f>
        <v>Dr Ella Harrison-Hansley</v>
      </c>
      <c r="AC245" s="3" t="str">
        <f>VLOOKUP('Programmes (ENG)'!AC245, 'CWM &amp; Location'!B:D, 2, FALSE)</f>
        <v>Ysbyty'r Tywysog Siarl / Ysbyty Brenhinol Morgannwg</v>
      </c>
      <c r="AD245" s="5" t="str">
        <f>VLOOKUP('Programmes (ENG)'!AD245, 'CWM &amp; Location'!B:D, 2, FALSE)</f>
        <v>Merthyr Tudful / Llantrisant</v>
      </c>
      <c r="AE245" s="3" t="str">
        <f>IF('Master List'!AQ245="", VLOOKUP('Master List'!AP245, 'CWM &amp; Location'!B:D, 2, FALSE), CONCATENATE(VLOOKUP('Master List'!AP245, 'CWM &amp; Location'!B:D, 2, FALSE), " / ", VLOOKUP('Master List'!AQ245, 'CWM &amp; Location'!B:D, 2, FALSE)))</f>
        <v>Pediatreg</v>
      </c>
      <c r="AF245" s="3" t="str">
        <f>IF('Programmes (ENG)'!AF245="Supervisor to be confirmed", 'CWM &amp; Location'!$C$216, 'Programmes (ENG)'!AF245)</f>
        <v>Dr Omotakin Omolokun</v>
      </c>
      <c r="AG245" s="3" t="str">
        <f>VLOOKUP('Programmes (ENG)'!AG245, 'CWM &amp; Location'!B:D, 2, FALSE)</f>
        <v>Ysbyty'r Tywysog Siarl</v>
      </c>
      <c r="AH245" s="3" t="str">
        <f>VLOOKUP('Programmes (ENG)'!AH245, 'CWM &amp; Location'!B:D, 2, FALSE)</f>
        <v>Merthyr Tudful</v>
      </c>
      <c r="AI245" s="3" t="str">
        <f>IF('Master List'!AW245="", VLOOKUP('Master List'!AV245, 'CWM &amp; Location'!B:D, 2, FALSE), CONCATENATE(VLOOKUP('Master List'!AV245, 'CWM &amp; Location'!B:D, 2, FALSE), " / ", VLOOKUP('Master List'!AW245, 'CWM &amp; Location'!B:D, 2, FALSE)))</f>
        <v>Trawma Llawdriniaeth Orthopedig</v>
      </c>
      <c r="AJ245" s="3" t="str">
        <f>IF('Programmes (ENG)'!AJ245="Supervisor to be confirmed", 'CWM &amp; Location'!$C$216, 'Programmes (ENG)'!AJ245)</f>
        <v>Mr Kyriakos Karras</v>
      </c>
      <c r="AK245" s="5" t="str">
        <f>IF('Programmes (ENG)'!AK245="","",VLOOKUP('Programmes (ENG)'!AK245,'CWM &amp; Location'!B:D,2,FALSE))</f>
        <v/>
      </c>
      <c r="AL245" s="5" t="str">
        <f>IF('Programmes (ENG)'!AL245="", "", VLOOKUP('Programmes (ENG)'!AL245, 'CWM &amp; Location'!B:D, 2, FALSE))</f>
        <v/>
      </c>
      <c r="AM245" s="5" t="str">
        <f>IF('Programmes (ENG)'!AM245="","",VLOOKUP('Programmes (ENG)'!AM245,'CWM &amp; Location'!B:D,2,FALSE))</f>
        <v/>
      </c>
      <c r="AN245" s="5" t="str">
        <f>IF('Programmes (ENG)'!AN245="Supervisor to be confirmed", 'CWM &amp; Location'!$C$216, 'Programmes (ENG)'!AN245)</f>
        <v/>
      </c>
    </row>
    <row r="246" spans="1:40" ht="33.75" customHeight="1" x14ac:dyDescent="0.25">
      <c r="A246" s="3" t="str">
        <f>'Master List'!A246</f>
        <v>FP</v>
      </c>
      <c r="B246" s="3" t="str">
        <f>'Master List'!D246</f>
        <v>FP/7A5N/082b</v>
      </c>
      <c r="C246" s="3" t="str">
        <f>'Master List'!E246</f>
        <v>WAL/FP/082b</v>
      </c>
      <c r="D246" s="4">
        <f>'Programmes (ENG)'!D246</f>
        <v>1</v>
      </c>
      <c r="E246" s="9" t="str">
        <f>CONCATENATE("S1: ",J246,", ",N246,", ",R246,IF(V246="","",", "),IF(V246="","",V246),IF(V246="",""," ("),IF(V246="","",'Master List'!B246),IF(V246="","",")")," | S2: ",AA246,", ",AE246,", ",AI246,IF(AM246="","",", "),IF(AM246="","",AM246),IF(AM246="",""," ("),IF(AM246="","",'Master List'!C246),IF(AM246="","",")"))</f>
        <v>S1: Anestheteg / Meddygaeth Gofal Dwys, Meddygaeth Gyffredinol (Mewnol) / Meddygaeth Geriatreg &amp; Meddygaeth Strôc, Llawdriniaeth Gyffredinol / Llawdriniaeth y Colon a'r Rhefr &amp; Llawdriniaeth Gastroberfeddol Uchaf | S2: Trawma Llawdriniaeth Orthopedig, Meddygaeth Frys, Pediatreg</v>
      </c>
      <c r="F246" s="5" t="str">
        <f>VLOOKUP('Programmes (ENG)'!F246, 'CWM &amp; Location'!B:D, 2, FALSE)</f>
        <v>Bwrdd Iechyd Prifysgol Cwm Taf Morgannwg</v>
      </c>
      <c r="G246" s="5" t="str">
        <f>IF('Programmes (ENG)'!G246="Supervisor to be confirmed", "Goruchwyliwr I'w Gadarnhau", 'Programmes (ENG)'!G246)</f>
        <v xml:space="preserve">Mr Ashraf Masoud </v>
      </c>
      <c r="H246" s="3" t="str">
        <f>VLOOKUP('Programmes (ENG)'!H246, 'CWM &amp; Location'!B:D, 2, FALSE)</f>
        <v>Ysbyty'r Tywysog Siarl</v>
      </c>
      <c r="I246" s="3" t="str">
        <f>VLOOKUP('Programmes (ENG)'!I246, 'CWM &amp; Location'!B:D, 2, FALSE)</f>
        <v>Merthyr Tudful</v>
      </c>
      <c r="J246" s="3" t="str">
        <f>IF('Master List'!K246="", VLOOKUP('Master List'!J246, 'CWM &amp; Location'!B:D, 2, FALSE), CONCATENATE(VLOOKUP('Master List'!J246, 'CWM &amp; Location'!B:D, 2, FALSE), " / ", VLOOKUP('Master List'!K246, 'CWM &amp; Location'!B:D, 2, FALSE)))</f>
        <v>Anestheteg / Meddygaeth Gofal Dwys</v>
      </c>
      <c r="K246" s="3" t="str">
        <f>IF('Programmes (ENG)'!K246="Supervisor to be confirmed", "Goruchwyliwr I'w Gadarnhau", 'Programmes (ENG)'!K246)</f>
        <v>Dr Brian Jenkins</v>
      </c>
      <c r="L246" s="3" t="str">
        <f>VLOOKUP('Programmes (ENG)'!L246, 'CWM &amp; Location'!B:D, 2, FALSE)</f>
        <v>Ysbyty'r Tywysog Siarl</v>
      </c>
      <c r="M246" s="3" t="str">
        <f>VLOOKUP('Programmes (ENG)'!M246, 'CWM &amp; Location'!B:D, 2, FALSE)</f>
        <v>Merthyr Tudful</v>
      </c>
      <c r="N246" s="3" t="str">
        <f>IF('Master List'!Q246="", VLOOKUP('Master List'!P246, 'CWM &amp; Location'!B:D, 2, FALSE), CONCATENATE(VLOOKUP('Master List'!P246, 'CWM &amp; Location'!B:D, 2, FALSE), " / ", VLOOKUP('Master List'!Q246, 'CWM &amp; Location'!B:D, 2, FALSE)))</f>
        <v>Meddygaeth Gyffredinol (Mewnol) / Meddygaeth Geriatreg &amp; Meddygaeth Strôc</v>
      </c>
      <c r="O246" s="3" t="str">
        <f>IF('Programmes (ENG)'!O246="Supervisor to be confirmed", "Goruchwyliwr I'w Gadarnhau", 'Programmes (ENG)'!O246)</f>
        <v>Dr Louise Walters</v>
      </c>
      <c r="P246" s="3" t="str">
        <f>VLOOKUP('Programmes (ENG)'!P246, 'CWM &amp; Location'!B:D, 2, FALSE)</f>
        <v>Ysbyty'r Tywysog Siarl</v>
      </c>
      <c r="Q246" s="3" t="str">
        <f>VLOOKUP('Programmes (ENG)'!Q246, 'CWM &amp; Location'!B:D, 2, FALSE)</f>
        <v>Merthyr Tudful</v>
      </c>
      <c r="R246" s="3" t="str">
        <f>IF('Master List'!W246="", VLOOKUP('Master List'!V246, 'CWM &amp; Location'!B:D, 2, FALSE), CONCATENATE(VLOOKUP('Master List'!V246, 'CWM &amp; Location'!B:D, 2, FALSE), " / ", VLOOKUP('Master List'!W246, 'CWM &amp; Location'!B:D, 2, FALSE)))</f>
        <v>Llawdriniaeth Gyffredinol / Llawdriniaeth y Colon a'r Rhefr &amp; Llawdriniaeth Gastroberfeddol Uchaf</v>
      </c>
      <c r="S246" s="3" t="str">
        <f>IF('Programmes (ENG)'!S246="Supervisor to be confirmed", "Goruchwyliwr I'w Gadarnhau", 'Programmes (ENG)'!S246)</f>
        <v xml:space="preserve">Mr Ashraf Masoud </v>
      </c>
      <c r="T246" s="5" t="str">
        <f>IF('Master List'!AA246="", "", VLOOKUP('Programmes (ENG)'!T246, 'CWM &amp; Location'!B:D, 2, FALSE))</f>
        <v/>
      </c>
      <c r="U246" s="5" t="str">
        <f>IF(T246="", "", VLOOKUP('Programmes (ENG)'!U246, 'CWM &amp; Location'!B:D, 2, FALSE))</f>
        <v/>
      </c>
      <c r="V246" s="5" t="str">
        <f>IF('Programmes (ENG)'!V246="", "", VLOOKUP('Programmes (ENG)'!V246, 'CWM &amp; Location'!B:D, 2, FALSE))</f>
        <v/>
      </c>
      <c r="W246" s="5" t="str">
        <f>IF('Programmes (ENG)'!W246="", "", IF('Programmes (ENG)'!W246="Supervisor to be confirmed", 'CWM &amp; Location'!$C$216, 'Programmes (ENG)'!W246))</f>
        <v/>
      </c>
      <c r="X246" s="5" t="str">
        <f>IF('Programmes (ENG)'!X246="Supervisor to be confirmed", "Goruchwyliwr I'w Gadarnhau", 'Programmes (ENG)'!X246)</f>
        <v>Mr Kyriakos Karras</v>
      </c>
      <c r="Y246" s="3" t="str">
        <f>VLOOKUP('Programmes (ENG)'!Y246, 'CWM &amp; Location'!B:D, 2, FALSE)</f>
        <v>Ysbyty'r Tywysog Siarl</v>
      </c>
      <c r="Z246" s="3" t="str">
        <f>VLOOKUP('Programmes (ENG)'!Z246, 'CWM &amp; Location'!B:D, 2, FALSE)</f>
        <v>Merthyr Tudful</v>
      </c>
      <c r="AA246" s="3" t="str">
        <f>IF('Master List'!AK246="", VLOOKUP('Master List'!AJ246, 'CWM &amp; Location'!B:D, 2, FALSE), CONCATENATE(VLOOKUP('Master List'!AJ246, 'CWM &amp; Location'!B:D, 2, FALSE), " / ", VLOOKUP('Master List'!AK246, 'CWM &amp; Location'!B:D, 2, FALSE)))</f>
        <v>Trawma Llawdriniaeth Orthopedig</v>
      </c>
      <c r="AB246" s="3" t="str">
        <f>IF('Programmes (ENG)'!AB246="Supervisor to be confirmed", 'CWM &amp; Location'!$C$216, 'Programmes (ENG)'!AB246)</f>
        <v>Mr Kyriakos Karras</v>
      </c>
      <c r="AC246" s="3" t="str">
        <f>VLOOKUP('Programmes (ENG)'!AC246, 'CWM &amp; Location'!B:D, 2, FALSE)</f>
        <v>Ysbyty'r Tywysog Siarl</v>
      </c>
      <c r="AD246" s="5" t="str">
        <f>VLOOKUP('Programmes (ENG)'!AD246, 'CWM &amp; Location'!B:D, 2, FALSE)</f>
        <v>Merthyr Tudful</v>
      </c>
      <c r="AE246" s="3" t="str">
        <f>IF('Master List'!AQ246="", VLOOKUP('Master List'!AP246, 'CWM &amp; Location'!B:D, 2, FALSE), CONCATENATE(VLOOKUP('Master List'!AP246, 'CWM &amp; Location'!B:D, 2, FALSE), " / ", VLOOKUP('Master List'!AQ246, 'CWM &amp; Location'!B:D, 2, FALSE)))</f>
        <v>Meddygaeth Frys</v>
      </c>
      <c r="AF246" s="3" t="str">
        <f>IF('Programmes (ENG)'!AF246="Supervisor to be confirmed", 'CWM &amp; Location'!$C$216, 'Programmes (ENG)'!AF246)</f>
        <v>Dr Ella Harrison-Hansley</v>
      </c>
      <c r="AG246" s="3" t="str">
        <f>VLOOKUP('Programmes (ENG)'!AG246, 'CWM &amp; Location'!B:D, 2, FALSE)</f>
        <v>Ysbyty'r Tywysog Siarl / Ysbyty Brenhinol Morgannwg</v>
      </c>
      <c r="AH246" s="3" t="str">
        <f>VLOOKUP('Programmes (ENG)'!AH246, 'CWM &amp; Location'!B:D, 2, FALSE)</f>
        <v>Merthyr Tudful / Llantrisant</v>
      </c>
      <c r="AI246" s="3" t="str">
        <f>IF('Master List'!AW246="", VLOOKUP('Master List'!AV246, 'CWM &amp; Location'!B:D, 2, FALSE), CONCATENATE(VLOOKUP('Master List'!AV246, 'CWM &amp; Location'!B:D, 2, FALSE), " / ", VLOOKUP('Master List'!AW246, 'CWM &amp; Location'!B:D, 2, FALSE)))</f>
        <v>Pediatreg</v>
      </c>
      <c r="AJ246" s="3" t="str">
        <f>IF('Programmes (ENG)'!AJ246="Supervisor to be confirmed", 'CWM &amp; Location'!$C$216, 'Programmes (ENG)'!AJ246)</f>
        <v>Dr Omotakin Omolokun</v>
      </c>
      <c r="AK246" s="5" t="str">
        <f>IF('Programmes (ENG)'!AK246="","",VLOOKUP('Programmes (ENG)'!AK246,'CWM &amp; Location'!B:D,2,FALSE))</f>
        <v/>
      </c>
      <c r="AL246" s="5" t="str">
        <f>IF('Programmes (ENG)'!AL246="", "", VLOOKUP('Programmes (ENG)'!AL246, 'CWM &amp; Location'!B:D, 2, FALSE))</f>
        <v/>
      </c>
      <c r="AM246" s="5" t="str">
        <f>IF('Programmes (ENG)'!AM246="","",VLOOKUP('Programmes (ENG)'!AM246,'CWM &amp; Location'!B:D,2,FALSE))</f>
        <v/>
      </c>
      <c r="AN246" s="5" t="str">
        <f>IF('Programmes (ENG)'!AN246="Supervisor to be confirmed", 'CWM &amp; Location'!$C$216, 'Programmes (ENG)'!AN246)</f>
        <v/>
      </c>
    </row>
    <row r="247" spans="1:40" ht="33.75" customHeight="1" x14ac:dyDescent="0.25">
      <c r="A247" s="3" t="str">
        <f>'Master List'!A247</f>
        <v>FP</v>
      </c>
      <c r="B247" s="3" t="str">
        <f>'Master List'!D247</f>
        <v>FP/7A5N/082c</v>
      </c>
      <c r="C247" s="3" t="str">
        <f>'Master List'!E247</f>
        <v>WAL/FP/082c</v>
      </c>
      <c r="D247" s="4">
        <f>'Programmes (ENG)'!D247</f>
        <v>1</v>
      </c>
      <c r="E247" s="9" t="str">
        <f>CONCATENATE("S1: ",J247,", ",N247,", ",R247,IF(V247="","",", "),IF(V247="","",V247),IF(V247="",""," ("),IF(V247="","",'Master List'!B247),IF(V247="","",")")," | S2: ",AA247,", ",AE247,", ",AI247,IF(AM247="","",", "),IF(AM247="","",AM247),IF(AM247="",""," ("),IF(AM247="","",'Master List'!C247),IF(AM247="","",")"))</f>
        <v>S1: Llawdriniaeth Gyffredinol / Llawdriniaeth y Colon a'r Rhefr &amp; Llawdriniaeth Gastroberfeddol Uchaf, Anestheteg / Meddygaeth Gofal Dwys, Meddygaeth Gyffredinol (Mewnol) / Meddygaeth Geriatreg &amp; Meddygaeth Strôc | S2: Pediatreg, Trawma Llawdriniaeth Orthopedig, Meddygaeth Frys</v>
      </c>
      <c r="F247" s="5" t="str">
        <f>VLOOKUP('Programmes (ENG)'!F247, 'CWM &amp; Location'!B:D, 2, FALSE)</f>
        <v>Bwrdd Iechyd Prifysgol Cwm Taf Morgannwg</v>
      </c>
      <c r="G247" s="5" t="str">
        <f>IF('Programmes (ENG)'!G247="Supervisor to be confirmed", "Goruchwyliwr I'w Gadarnhau", 'Programmes (ENG)'!G247)</f>
        <v>Dr Louise Walters</v>
      </c>
      <c r="H247" s="3" t="str">
        <f>VLOOKUP('Programmes (ENG)'!H247, 'CWM &amp; Location'!B:D, 2, FALSE)</f>
        <v>Ysbyty'r Tywysog Siarl</v>
      </c>
      <c r="I247" s="3" t="str">
        <f>VLOOKUP('Programmes (ENG)'!I247, 'CWM &amp; Location'!B:D, 2, FALSE)</f>
        <v>Merthyr Tudful</v>
      </c>
      <c r="J247" s="3" t="str">
        <f>IF('Master List'!K247="", VLOOKUP('Master List'!J247, 'CWM &amp; Location'!B:D, 2, FALSE), CONCATENATE(VLOOKUP('Master List'!J247, 'CWM &amp; Location'!B:D, 2, FALSE), " / ", VLOOKUP('Master List'!K247, 'CWM &amp; Location'!B:D, 2, FALSE)))</f>
        <v>Llawdriniaeth Gyffredinol / Llawdriniaeth y Colon a'r Rhefr &amp; Llawdriniaeth Gastroberfeddol Uchaf</v>
      </c>
      <c r="K247" s="3" t="str">
        <f>IF('Programmes (ENG)'!K247="Supervisor to be confirmed", "Goruchwyliwr I'w Gadarnhau", 'Programmes (ENG)'!K247)</f>
        <v xml:space="preserve">Mr Ashraf Masoud </v>
      </c>
      <c r="L247" s="3" t="str">
        <f>VLOOKUP('Programmes (ENG)'!L247, 'CWM &amp; Location'!B:D, 2, FALSE)</f>
        <v>Ysbyty'r Tywysog Siarl</v>
      </c>
      <c r="M247" s="3" t="str">
        <f>VLOOKUP('Programmes (ENG)'!M247, 'CWM &amp; Location'!B:D, 2, FALSE)</f>
        <v>Merthyr Tudful</v>
      </c>
      <c r="N247" s="3" t="str">
        <f>IF('Master List'!Q247="", VLOOKUP('Master List'!P247, 'CWM &amp; Location'!B:D, 2, FALSE), CONCATENATE(VLOOKUP('Master List'!P247, 'CWM &amp; Location'!B:D, 2, FALSE), " / ", VLOOKUP('Master List'!Q247, 'CWM &amp; Location'!B:D, 2, FALSE)))</f>
        <v>Anestheteg / Meddygaeth Gofal Dwys</v>
      </c>
      <c r="O247" s="3" t="str">
        <f>IF('Programmes (ENG)'!O247="Supervisor to be confirmed", "Goruchwyliwr I'w Gadarnhau", 'Programmes (ENG)'!O247)</f>
        <v>Dr Brian Jenkins</v>
      </c>
      <c r="P247" s="3" t="str">
        <f>VLOOKUP('Programmes (ENG)'!P247, 'CWM &amp; Location'!B:D, 2, FALSE)</f>
        <v>Ysbyty'r Tywysog Siarl</v>
      </c>
      <c r="Q247" s="3" t="str">
        <f>VLOOKUP('Programmes (ENG)'!Q247, 'CWM &amp; Location'!B:D, 2, FALSE)</f>
        <v>Merthyr Tudful</v>
      </c>
      <c r="R247" s="3" t="str">
        <f>IF('Master List'!W247="", VLOOKUP('Master List'!V247, 'CWM &amp; Location'!B:D, 2, FALSE), CONCATENATE(VLOOKUP('Master List'!V247, 'CWM &amp; Location'!B:D, 2, FALSE), " / ", VLOOKUP('Master List'!W247, 'CWM &amp; Location'!B:D, 2, FALSE)))</f>
        <v>Meddygaeth Gyffredinol (Mewnol) / Meddygaeth Geriatreg &amp; Meddygaeth Strôc</v>
      </c>
      <c r="S247" s="3" t="str">
        <f>IF('Programmes (ENG)'!S247="Supervisor to be confirmed", "Goruchwyliwr I'w Gadarnhau", 'Programmes (ENG)'!S247)</f>
        <v>Dr Louise Walters</v>
      </c>
      <c r="T247" s="5" t="str">
        <f>IF('Master List'!AA247="", "", VLOOKUP('Programmes (ENG)'!T247, 'CWM &amp; Location'!B:D, 2, FALSE))</f>
        <v/>
      </c>
      <c r="U247" s="5" t="str">
        <f>IF(T247="", "", VLOOKUP('Programmes (ENG)'!U247, 'CWM &amp; Location'!B:D, 2, FALSE))</f>
        <v/>
      </c>
      <c r="V247" s="5" t="str">
        <f>IF('Programmes (ENG)'!V247="", "", VLOOKUP('Programmes (ENG)'!V247, 'CWM &amp; Location'!B:D, 2, FALSE))</f>
        <v/>
      </c>
      <c r="W247" s="5" t="str">
        <f>IF('Programmes (ENG)'!W247="", "", IF('Programmes (ENG)'!W247="Supervisor to be confirmed", 'CWM &amp; Location'!$C$216, 'Programmes (ENG)'!W247))</f>
        <v/>
      </c>
      <c r="X247" s="5" t="str">
        <f>IF('Programmes (ENG)'!X247="Supervisor to be confirmed", "Goruchwyliwr I'w Gadarnhau", 'Programmes (ENG)'!X247)</f>
        <v>Dr Omotakin Omolokun</v>
      </c>
      <c r="Y247" s="3" t="str">
        <f>VLOOKUP('Programmes (ENG)'!Y247, 'CWM &amp; Location'!B:D, 2, FALSE)</f>
        <v>Ysbyty'r Tywysog Siarl / Ysbyty Brenhinol Morgannwg</v>
      </c>
      <c r="Z247" s="3" t="str">
        <f>VLOOKUP('Programmes (ENG)'!Z247, 'CWM &amp; Location'!B:D, 2, FALSE)</f>
        <v>Merthyr Tudful / Llantrisant</v>
      </c>
      <c r="AA247" s="3" t="str">
        <f>IF('Master List'!AK247="", VLOOKUP('Master List'!AJ247, 'CWM &amp; Location'!B:D, 2, FALSE), CONCATENATE(VLOOKUP('Master List'!AJ247, 'CWM &amp; Location'!B:D, 2, FALSE), " / ", VLOOKUP('Master List'!AK247, 'CWM &amp; Location'!B:D, 2, FALSE)))</f>
        <v>Pediatreg</v>
      </c>
      <c r="AB247" s="3" t="str">
        <f>IF('Programmes (ENG)'!AB247="Supervisor to be confirmed", 'CWM &amp; Location'!$C$216, 'Programmes (ENG)'!AB247)</f>
        <v>Dr Omotakin Omolokun</v>
      </c>
      <c r="AC247" s="3" t="str">
        <f>VLOOKUP('Programmes (ENG)'!AC247, 'CWM &amp; Location'!B:D, 2, FALSE)</f>
        <v>Ysbyty'r Tywysog Siarl</v>
      </c>
      <c r="AD247" s="5" t="str">
        <f>VLOOKUP('Programmes (ENG)'!AD247, 'CWM &amp; Location'!B:D, 2, FALSE)</f>
        <v>Merthyr Tudful</v>
      </c>
      <c r="AE247" s="3" t="str">
        <f>IF('Master List'!AQ247="", VLOOKUP('Master List'!AP247, 'CWM &amp; Location'!B:D, 2, FALSE), CONCATENATE(VLOOKUP('Master List'!AP247, 'CWM &amp; Location'!B:D, 2, FALSE), " / ", VLOOKUP('Master List'!AQ247, 'CWM &amp; Location'!B:D, 2, FALSE)))</f>
        <v>Trawma Llawdriniaeth Orthopedig</v>
      </c>
      <c r="AF247" s="3" t="str">
        <f>IF('Programmes (ENG)'!AF247="Supervisor to be confirmed", 'CWM &amp; Location'!$C$216, 'Programmes (ENG)'!AF247)</f>
        <v>Mr Kyriakos Karras</v>
      </c>
      <c r="AG247" s="3" t="str">
        <f>VLOOKUP('Programmes (ENG)'!AG247, 'CWM &amp; Location'!B:D, 2, FALSE)</f>
        <v>Ysbyty'r Tywysog Siarl</v>
      </c>
      <c r="AH247" s="3" t="str">
        <f>VLOOKUP('Programmes (ENG)'!AH247, 'CWM &amp; Location'!B:D, 2, FALSE)</f>
        <v>Merthyr Tudful</v>
      </c>
      <c r="AI247" s="3" t="str">
        <f>IF('Master List'!AW247="", VLOOKUP('Master List'!AV247, 'CWM &amp; Location'!B:D, 2, FALSE), CONCATENATE(VLOOKUP('Master List'!AV247, 'CWM &amp; Location'!B:D, 2, FALSE), " / ", VLOOKUP('Master List'!AW247, 'CWM &amp; Location'!B:D, 2, FALSE)))</f>
        <v>Meddygaeth Frys</v>
      </c>
      <c r="AJ247" s="3" t="str">
        <f>IF('Programmes (ENG)'!AJ247="Supervisor to be confirmed", 'CWM &amp; Location'!$C$216, 'Programmes (ENG)'!AJ247)</f>
        <v>Dr Ella Harrison-Hansley</v>
      </c>
      <c r="AK247" s="5" t="str">
        <f>IF('Programmes (ENG)'!AK247="","",VLOOKUP('Programmes (ENG)'!AK247,'CWM &amp; Location'!B:D,2,FALSE))</f>
        <v/>
      </c>
      <c r="AL247" s="5" t="str">
        <f>IF('Programmes (ENG)'!AL247="", "", VLOOKUP('Programmes (ENG)'!AL247, 'CWM &amp; Location'!B:D, 2, FALSE))</f>
        <v/>
      </c>
      <c r="AM247" s="5" t="str">
        <f>IF('Programmes (ENG)'!AM247="","",VLOOKUP('Programmes (ENG)'!AM247,'CWM &amp; Location'!B:D,2,FALSE))</f>
        <v/>
      </c>
      <c r="AN247" s="5" t="str">
        <f>IF('Programmes (ENG)'!AN247="Supervisor to be confirmed", 'CWM &amp; Location'!$C$216, 'Programmes (ENG)'!AN247)</f>
        <v/>
      </c>
    </row>
    <row r="248" spans="1:40" ht="33.75" customHeight="1" x14ac:dyDescent="0.25">
      <c r="A248" s="3" t="str">
        <f>'Master List'!A248</f>
        <v>LIFT</v>
      </c>
      <c r="B248" s="3" t="str">
        <f>'Master List'!D248</f>
        <v>LFP/7A1W/083a</v>
      </c>
      <c r="C248" s="3" t="str">
        <f>'Master List'!E248</f>
        <v>WAL/FP/083a</v>
      </c>
      <c r="D248" s="4">
        <f>'Programmes (ENG)'!D248</f>
        <v>1</v>
      </c>
      <c r="E248" s="9" t="str">
        <f>CONCATENATE("S1: ",J248,", ",N248,", ",R248,IF(V248="","",", "),IF(V248="","",V248),IF(V248="",""," ("),IF(V248="","",'Master List'!B248),IF(V248="","",")")," | S2: ",AA248,", ",AE248,", ",AI248,IF(AM248="","",", "),IF(AM248="","",AM248),IF(AM248="",""," ("),IF(AM248="","",'Master List'!C248),IF(AM248="","",")"))</f>
        <v>S1: Meddygaeth Gyffredinol (Mewnol) / Meddygaeth Geriatreg, Llawdriniaeth Gyffredinol / Llawdriniaeth y Colon a'r Rhefr, Meddygaeth Gyffredinol (Mewnol) / Meddygaeth Anadlol, Practis Cyffredinol (LIFT) | S2: Meddygaeth Frys, Seiciatreg Gyffredinol / Seiciatreg Oedolion, Meddygaeth Gofal Dwys</v>
      </c>
      <c r="F248" s="5" t="str">
        <f>VLOOKUP('Programmes (ENG)'!F248, 'CWM &amp; Location'!B:D, 2, FALSE)</f>
        <v>Bwrdd Iechyd Prifysgol Betsi Cadwaladr</v>
      </c>
      <c r="G248" s="5" t="str">
        <f>IF('Programmes (ENG)'!G248="Supervisor to be confirmed", "Goruchwyliwr I'w Gadarnhau", 'Programmes (ENG)'!G248)</f>
        <v>Dr Richard Keatinge</v>
      </c>
      <c r="H248" s="3" t="str">
        <f>VLOOKUP('Programmes (ENG)'!H248, 'CWM &amp; Location'!B:D, 2, FALSE)</f>
        <v>Ysbyty Gwynedd</v>
      </c>
      <c r="I248" s="3" t="str">
        <f>VLOOKUP('Programmes (ENG)'!I248, 'CWM &amp; Location'!B:D, 2, FALSE)</f>
        <v>Bangor</v>
      </c>
      <c r="J248" s="3" t="str">
        <f>IF('Master List'!K248="", VLOOKUP('Master List'!J248, 'CWM &amp; Location'!B:D, 2, FALSE), CONCATENATE(VLOOKUP('Master List'!J248, 'CWM &amp; Location'!B:D, 2, FALSE), " / ", VLOOKUP('Master List'!K248, 'CWM &amp; Location'!B:D, 2, FALSE)))</f>
        <v>Meddygaeth Gyffredinol (Mewnol) / Meddygaeth Geriatreg</v>
      </c>
      <c r="K248" s="3" t="str">
        <f>IF('Programmes (ENG)'!K248="Supervisor to be confirmed", "Goruchwyliwr I'w Gadarnhau", 'Programmes (ENG)'!K248)</f>
        <v xml:space="preserve">Dr Sion Jones </v>
      </c>
      <c r="L248" s="3" t="str">
        <f>VLOOKUP('Programmes (ENG)'!L248, 'CWM &amp; Location'!B:D, 2, FALSE)</f>
        <v>Ysbyty Gwynedd</v>
      </c>
      <c r="M248" s="3" t="str">
        <f>VLOOKUP('Programmes (ENG)'!M248, 'CWM &amp; Location'!B:D, 2, FALSE)</f>
        <v>Bangor</v>
      </c>
      <c r="N248" s="3" t="str">
        <f>IF('Master List'!Q248="", VLOOKUP('Master List'!P248, 'CWM &amp; Location'!B:D, 2, FALSE), CONCATENATE(VLOOKUP('Master List'!P248, 'CWM &amp; Location'!B:D, 2, FALSE), " / ", VLOOKUP('Master List'!Q248, 'CWM &amp; Location'!B:D, 2, FALSE)))</f>
        <v>Llawdriniaeth Gyffredinol / Llawdriniaeth y Colon a'r Rhefr</v>
      </c>
      <c r="O248" s="3" t="str">
        <f>IF('Programmes (ENG)'!O248="Supervisor to be confirmed", "Goruchwyliwr I'w Gadarnhau", 'Programmes (ENG)'!O248)</f>
        <v xml:space="preserve">Mr Edgar Gelber </v>
      </c>
      <c r="P248" s="3" t="str">
        <f>VLOOKUP('Programmes (ENG)'!P248, 'CWM &amp; Location'!B:D, 2, FALSE)</f>
        <v>Ysbyty Gwynedd</v>
      </c>
      <c r="Q248" s="3" t="str">
        <f>VLOOKUP('Programmes (ENG)'!Q248, 'CWM &amp; Location'!B:D, 2, FALSE)</f>
        <v>Bangor</v>
      </c>
      <c r="R248" s="3" t="str">
        <f>IF('Master List'!W248="", VLOOKUP('Master List'!V248, 'CWM &amp; Location'!B:D, 2, FALSE), CONCATENATE(VLOOKUP('Master List'!V248, 'CWM &amp; Location'!B:D, 2, FALSE), " / ", VLOOKUP('Master List'!W248, 'CWM &amp; Location'!B:D, 2, FALSE)))</f>
        <v>Meddygaeth Gyffredinol (Mewnol) / Meddygaeth Anadlol</v>
      </c>
      <c r="S248" s="3" t="str">
        <f>IF('Programmes (ENG)'!S248="Supervisor to be confirmed", "Goruchwyliwr I'w Gadarnhau", 'Programmes (ENG)'!S248)</f>
        <v xml:space="preserve">Dr Damian McKeon </v>
      </c>
      <c r="T248" s="5" t="str">
        <f>IF('Master List'!AA248="", "", VLOOKUP('Programmes (ENG)'!T248, 'CWM &amp; Location'!B:D, 2, FALSE))</f>
        <v>Gwalchmai Surgery</v>
      </c>
      <c r="U248" s="5" t="str">
        <f>IF(T248="", "", VLOOKUP('Programmes (ENG)'!U248, 'CWM &amp; Location'!B:D, 2, FALSE))</f>
        <v>Caergybi</v>
      </c>
      <c r="V248" s="5" t="str">
        <f>IF('Programmes (ENG)'!V248="", "", VLOOKUP('Programmes (ENG)'!V248, 'CWM &amp; Location'!B:D, 2, FALSE))</f>
        <v>Practis Cyffredinol</v>
      </c>
      <c r="W248" s="5" t="str">
        <f>IF('Programmes (ENG)'!W248="", "", IF('Programmes (ENG)'!W248="Supervisor to be confirmed", 'CWM &amp; Location'!$C$216, 'Programmes (ENG)'!W248))</f>
        <v>Dr Richard Keatinge</v>
      </c>
      <c r="X248" s="5" t="str">
        <f>IF('Programmes (ENG)'!X248="Supervisor to be confirmed", "Goruchwyliwr I'w Gadarnhau", 'Programmes (ENG)'!X248)</f>
        <v>Dr Rob Perry</v>
      </c>
      <c r="Y248" s="3" t="str">
        <f>VLOOKUP('Programmes (ENG)'!Y248, 'CWM &amp; Location'!B:D, 2, FALSE)</f>
        <v>Ysbyty Gwynedd</v>
      </c>
      <c r="Z248" s="3" t="str">
        <f>VLOOKUP('Programmes (ENG)'!Z248, 'CWM &amp; Location'!B:D, 2, FALSE)</f>
        <v>Bangor</v>
      </c>
      <c r="AA248" s="3" t="str">
        <f>IF('Master List'!AK248="", VLOOKUP('Master List'!AJ248, 'CWM &amp; Location'!B:D, 2, FALSE), CONCATENATE(VLOOKUP('Master List'!AJ248, 'CWM &amp; Location'!B:D, 2, FALSE), " / ", VLOOKUP('Master List'!AK248, 'CWM &amp; Location'!B:D, 2, FALSE)))</f>
        <v>Meddygaeth Frys</v>
      </c>
      <c r="AB248" s="3" t="str">
        <f>IF('Programmes (ENG)'!AB248="Supervisor to be confirmed", 'CWM &amp; Location'!$C$216, 'Programmes (ENG)'!AB248)</f>
        <v>Dr Rob Perry</v>
      </c>
      <c r="AC248" s="3" t="str">
        <f>VLOOKUP('Programmes (ENG)'!AC248, 'CWM &amp; Location'!B:D, 2, FALSE)</f>
        <v>Ysbyty Cefni</v>
      </c>
      <c r="AD248" s="5" t="str">
        <f>VLOOKUP('Programmes (ENG)'!AD248, 'CWM &amp; Location'!B:D, 2, FALSE)</f>
        <v>Llangefni</v>
      </c>
      <c r="AE248" s="3" t="str">
        <f>IF('Master List'!AQ248="", VLOOKUP('Master List'!AP248, 'CWM &amp; Location'!B:D, 2, FALSE), CONCATENATE(VLOOKUP('Master List'!AP248, 'CWM &amp; Location'!B:D, 2, FALSE), " / ", VLOOKUP('Master List'!AQ248, 'CWM &amp; Location'!B:D, 2, FALSE)))</f>
        <v>Seiciatreg Gyffredinol / Seiciatreg Oedolion</v>
      </c>
      <c r="AF248" s="3" t="str">
        <f>IF('Programmes (ENG)'!AF248="Supervisor to be confirmed", 'CWM &amp; Location'!$C$216, 'Programmes (ENG)'!AF248)</f>
        <v>Dr Erik Van Diepen</v>
      </c>
      <c r="AG248" s="3" t="str">
        <f>VLOOKUP('Programmes (ENG)'!AG248, 'CWM &amp; Location'!B:D, 2, FALSE)</f>
        <v>Ysbyty Gwynedd</v>
      </c>
      <c r="AH248" s="3" t="str">
        <f>VLOOKUP('Programmes (ENG)'!AH248, 'CWM &amp; Location'!B:D, 2, FALSE)</f>
        <v>Bangor</v>
      </c>
      <c r="AI248" s="3" t="str">
        <f>IF('Master List'!AW248="", VLOOKUP('Master List'!AV248, 'CWM &amp; Location'!B:D, 2, FALSE), CONCATENATE(VLOOKUP('Master List'!AV248, 'CWM &amp; Location'!B:D, 2, FALSE), " / ", VLOOKUP('Master List'!AW248, 'CWM &amp; Location'!B:D, 2, FALSE)))</f>
        <v>Meddygaeth Gofal Dwys</v>
      </c>
      <c r="AJ248" s="3" t="str">
        <f>IF('Programmes (ENG)'!AJ248="Supervisor to be confirmed", 'CWM &amp; Location'!$C$216, 'Programmes (ENG)'!AJ248)</f>
        <v>Dr Chris Thorpe</v>
      </c>
      <c r="AK248" s="5" t="str">
        <f>IF('Programmes (ENG)'!AK248="","",VLOOKUP('Programmes (ENG)'!AK248,'CWM &amp; Location'!B:D,2,FALSE))</f>
        <v/>
      </c>
      <c r="AL248" s="5" t="str">
        <f>IF('Programmes (ENG)'!AL248="", "", VLOOKUP('Programmes (ENG)'!AL248, 'CWM &amp; Location'!B:D, 2, FALSE))</f>
        <v/>
      </c>
      <c r="AM248" s="5" t="str">
        <f>IF('Programmes (ENG)'!AM248="","",VLOOKUP('Programmes (ENG)'!AM248,'CWM &amp; Location'!B:D,2,FALSE))</f>
        <v/>
      </c>
      <c r="AN248" s="5" t="str">
        <f>IF('Programmes (ENG)'!AN248="Supervisor to be confirmed", 'CWM &amp; Location'!$C$216, 'Programmes (ENG)'!AN248)</f>
        <v/>
      </c>
    </row>
    <row r="249" spans="1:40" ht="33.75" customHeight="1" x14ac:dyDescent="0.25">
      <c r="A249" s="3" t="str">
        <f>'Master List'!A249</f>
        <v>LIFT</v>
      </c>
      <c r="B249" s="3" t="str">
        <f>'Master List'!D249</f>
        <v>LFP/7A1W/083b</v>
      </c>
      <c r="C249" s="3" t="str">
        <f>'Master List'!E249</f>
        <v>WAL/FP/083b</v>
      </c>
      <c r="D249" s="4">
        <f>'Programmes (ENG)'!D249</f>
        <v>1</v>
      </c>
      <c r="E249" s="9" t="str">
        <f>CONCATENATE("S1: ",J249,", ",N249,", ",R249,IF(V249="","",", "),IF(V249="","",V249),IF(V249="",""," ("),IF(V249="","",'Master List'!B249),IF(V249="","",")")," | S2: ",AA249,", ",AE249,", ",AI249,IF(AM249="","",", "),IF(AM249="","",AM249),IF(AM249="",""," ("),IF(AM249="","",'Master List'!C249),IF(AM249="","",")"))</f>
        <v>S1: Meddygaeth Gyffredinol (Mewnol) / Meddygaeth Anadlol, Meddygaeth Gyffredinol (Mewnol) / Meddygaeth Geriatreg, Llawdriniaeth Gyffredinol / Llawdriniaeth y Colon a'r Rhefr, Practis Cyffredinol (LIFT) | S2: Meddygaeth Gofal Dwys, Meddygaeth Frys, Seiciatreg Gyffredinol / Seiciatreg Oedolion</v>
      </c>
      <c r="F249" s="5" t="str">
        <f>VLOOKUP('Programmes (ENG)'!F249, 'CWM &amp; Location'!B:D, 2, FALSE)</f>
        <v>Bwrdd Iechyd Prifysgol Betsi Cadwaladr</v>
      </c>
      <c r="G249" s="5" t="str">
        <f>IF('Programmes (ENG)'!G249="Supervisor to be confirmed", "Goruchwyliwr I'w Gadarnhau", 'Programmes (ENG)'!G249)</f>
        <v>Dr James Rigby</v>
      </c>
      <c r="H249" s="3" t="str">
        <f>VLOOKUP('Programmes (ENG)'!H249, 'CWM &amp; Location'!B:D, 2, FALSE)</f>
        <v>Ysbyty Gwynedd</v>
      </c>
      <c r="I249" s="3" t="str">
        <f>VLOOKUP('Programmes (ENG)'!I249, 'CWM &amp; Location'!B:D, 2, FALSE)</f>
        <v>Bangor</v>
      </c>
      <c r="J249" s="3" t="str">
        <f>IF('Master List'!K249="", VLOOKUP('Master List'!J249, 'CWM &amp; Location'!B:D, 2, FALSE), CONCATENATE(VLOOKUP('Master List'!J249, 'CWM &amp; Location'!B:D, 2, FALSE), " / ", VLOOKUP('Master List'!K249, 'CWM &amp; Location'!B:D, 2, FALSE)))</f>
        <v>Meddygaeth Gyffredinol (Mewnol) / Meddygaeth Anadlol</v>
      </c>
      <c r="K249" s="3" t="str">
        <f>IF('Programmes (ENG)'!K249="Supervisor to be confirmed", "Goruchwyliwr I'w Gadarnhau", 'Programmes (ENG)'!K249)</f>
        <v xml:space="preserve">Dr Damian McKeon </v>
      </c>
      <c r="L249" s="3" t="str">
        <f>VLOOKUP('Programmes (ENG)'!L249, 'CWM &amp; Location'!B:D, 2, FALSE)</f>
        <v>Ysbyty Gwynedd</v>
      </c>
      <c r="M249" s="3" t="str">
        <f>VLOOKUP('Programmes (ENG)'!M249, 'CWM &amp; Location'!B:D, 2, FALSE)</f>
        <v>Bangor</v>
      </c>
      <c r="N249" s="3" t="str">
        <f>IF('Master List'!Q249="", VLOOKUP('Master List'!P249, 'CWM &amp; Location'!B:D, 2, FALSE), CONCATENATE(VLOOKUP('Master List'!P249, 'CWM &amp; Location'!B:D, 2, FALSE), " / ", VLOOKUP('Master List'!Q249, 'CWM &amp; Location'!B:D, 2, FALSE)))</f>
        <v>Meddygaeth Gyffredinol (Mewnol) / Meddygaeth Geriatreg</v>
      </c>
      <c r="O249" s="3" t="str">
        <f>IF('Programmes (ENG)'!O249="Supervisor to be confirmed", "Goruchwyliwr I'w Gadarnhau", 'Programmes (ENG)'!O249)</f>
        <v xml:space="preserve">Dr Sion Jones </v>
      </c>
      <c r="P249" s="3" t="str">
        <f>VLOOKUP('Programmes (ENG)'!P249, 'CWM &amp; Location'!B:D, 2, FALSE)</f>
        <v>Ysbyty Gwynedd</v>
      </c>
      <c r="Q249" s="3" t="str">
        <f>VLOOKUP('Programmes (ENG)'!Q249, 'CWM &amp; Location'!B:D, 2, FALSE)</f>
        <v>Bangor</v>
      </c>
      <c r="R249" s="3" t="str">
        <f>IF('Master List'!W249="", VLOOKUP('Master List'!V249, 'CWM &amp; Location'!B:D, 2, FALSE), CONCATENATE(VLOOKUP('Master List'!V249, 'CWM &amp; Location'!B:D, 2, FALSE), " / ", VLOOKUP('Master List'!W249, 'CWM &amp; Location'!B:D, 2, FALSE)))</f>
        <v>Llawdriniaeth Gyffredinol / Llawdriniaeth y Colon a'r Rhefr</v>
      </c>
      <c r="S249" s="3" t="str">
        <f>IF('Programmes (ENG)'!S249="Supervisor to be confirmed", "Goruchwyliwr I'w Gadarnhau", 'Programmes (ENG)'!S249)</f>
        <v xml:space="preserve">Mr Edgar Gelber </v>
      </c>
      <c r="T249" s="5" t="str">
        <f>IF('Master List'!AA249="", "", VLOOKUP('Programmes (ENG)'!T249, 'CWM &amp; Location'!B:D, 2, FALSE))</f>
        <v>Felinheli &amp; Porthaethwy Surgery</v>
      </c>
      <c r="U249" s="5" t="str">
        <f>IF(T249="", "", VLOOKUP('Programmes (ENG)'!U249, 'CWM &amp; Location'!B:D, 2, FALSE))</f>
        <v>Y Felinheli</v>
      </c>
      <c r="V249" s="5" t="str">
        <f>IF('Programmes (ENG)'!V249="", "", VLOOKUP('Programmes (ENG)'!V249, 'CWM &amp; Location'!B:D, 2, FALSE))</f>
        <v>Practis Cyffredinol</v>
      </c>
      <c r="W249" s="5" t="str">
        <f>IF('Programmes (ENG)'!W249="", "", IF('Programmes (ENG)'!W249="Supervisor to be confirmed", 'CWM &amp; Location'!$C$216, 'Programmes (ENG)'!W249))</f>
        <v>Dr James Rigby</v>
      </c>
      <c r="X249" s="5" t="str">
        <f>IF('Programmes (ENG)'!X249="Supervisor to be confirmed", "Goruchwyliwr I'w Gadarnhau", 'Programmes (ENG)'!X249)</f>
        <v>Dr Chris Thorpe</v>
      </c>
      <c r="Y249" s="3" t="str">
        <f>VLOOKUP('Programmes (ENG)'!Y249, 'CWM &amp; Location'!B:D, 2, FALSE)</f>
        <v>Ysbyty Gwynedd</v>
      </c>
      <c r="Z249" s="3" t="str">
        <f>VLOOKUP('Programmes (ENG)'!Z249, 'CWM &amp; Location'!B:D, 2, FALSE)</f>
        <v>Bangor</v>
      </c>
      <c r="AA249" s="3" t="str">
        <f>IF('Master List'!AK249="", VLOOKUP('Master List'!AJ249, 'CWM &amp; Location'!B:D, 2, FALSE), CONCATENATE(VLOOKUP('Master List'!AJ249, 'CWM &amp; Location'!B:D, 2, FALSE), " / ", VLOOKUP('Master List'!AK249, 'CWM &amp; Location'!B:D, 2, FALSE)))</f>
        <v>Meddygaeth Gofal Dwys</v>
      </c>
      <c r="AB249" s="3" t="str">
        <f>IF('Programmes (ENG)'!AB249="Supervisor to be confirmed", 'CWM &amp; Location'!$C$216, 'Programmes (ENG)'!AB249)</f>
        <v>Dr Chris Thorpe</v>
      </c>
      <c r="AC249" s="3" t="str">
        <f>VLOOKUP('Programmes (ENG)'!AC249, 'CWM &amp; Location'!B:D, 2, FALSE)</f>
        <v>Ysbyty Gwynedd</v>
      </c>
      <c r="AD249" s="5" t="str">
        <f>VLOOKUP('Programmes (ENG)'!AD249, 'CWM &amp; Location'!B:D, 2, FALSE)</f>
        <v>Bangor</v>
      </c>
      <c r="AE249" s="3" t="str">
        <f>IF('Master List'!AQ249="", VLOOKUP('Master List'!AP249, 'CWM &amp; Location'!B:D, 2, FALSE), CONCATENATE(VLOOKUP('Master List'!AP249, 'CWM &amp; Location'!B:D, 2, FALSE), " / ", VLOOKUP('Master List'!AQ249, 'CWM &amp; Location'!B:D, 2, FALSE)))</f>
        <v>Meddygaeth Frys</v>
      </c>
      <c r="AF249" s="3" t="str">
        <f>IF('Programmes (ENG)'!AF249="Supervisor to be confirmed", 'CWM &amp; Location'!$C$216, 'Programmes (ENG)'!AF249)</f>
        <v>Dr Rob Perry</v>
      </c>
      <c r="AG249" s="3" t="str">
        <f>VLOOKUP('Programmes (ENG)'!AG249, 'CWM &amp; Location'!B:D, 2, FALSE)</f>
        <v>Ysbyty Cefni</v>
      </c>
      <c r="AH249" s="3" t="str">
        <f>VLOOKUP('Programmes (ENG)'!AH249, 'CWM &amp; Location'!B:D, 2, FALSE)</f>
        <v>Llangefni</v>
      </c>
      <c r="AI249" s="3" t="str">
        <f>IF('Master List'!AW249="", VLOOKUP('Master List'!AV249, 'CWM &amp; Location'!B:D, 2, FALSE), CONCATENATE(VLOOKUP('Master List'!AV249, 'CWM &amp; Location'!B:D, 2, FALSE), " / ", VLOOKUP('Master List'!AW249, 'CWM &amp; Location'!B:D, 2, FALSE)))</f>
        <v>Seiciatreg Gyffredinol / Seiciatreg Oedolion</v>
      </c>
      <c r="AJ249" s="3" t="str">
        <f>IF('Programmes (ENG)'!AJ249="Supervisor to be confirmed", 'CWM &amp; Location'!$C$216, 'Programmes (ENG)'!AJ249)</f>
        <v>Dr Erik Van Diepen</v>
      </c>
      <c r="AK249" s="5" t="str">
        <f>IF('Programmes (ENG)'!AK249="","",VLOOKUP('Programmes (ENG)'!AK249,'CWM &amp; Location'!B:D,2,FALSE))</f>
        <v/>
      </c>
      <c r="AL249" s="5" t="str">
        <f>IF('Programmes (ENG)'!AL249="", "", VLOOKUP('Programmes (ENG)'!AL249, 'CWM &amp; Location'!B:D, 2, FALSE))</f>
        <v/>
      </c>
      <c r="AM249" s="5" t="str">
        <f>IF('Programmes (ENG)'!AM249="","",VLOOKUP('Programmes (ENG)'!AM249,'CWM &amp; Location'!B:D,2,FALSE))</f>
        <v/>
      </c>
      <c r="AN249" s="5" t="str">
        <f>IF('Programmes (ENG)'!AN249="Supervisor to be confirmed", 'CWM &amp; Location'!$C$216, 'Programmes (ENG)'!AN249)</f>
        <v/>
      </c>
    </row>
    <row r="250" spans="1:40" ht="33.75" customHeight="1" x14ac:dyDescent="0.25">
      <c r="A250" s="3" t="str">
        <f>'Master List'!A250</f>
        <v>LIFT</v>
      </c>
      <c r="B250" s="3" t="str">
        <f>'Master List'!D250</f>
        <v>LFP/7A1W/083c</v>
      </c>
      <c r="C250" s="3" t="str">
        <f>'Master List'!E250</f>
        <v>WAL/FP/083c</v>
      </c>
      <c r="D250" s="4">
        <f>'Programmes (ENG)'!D250</f>
        <v>1</v>
      </c>
      <c r="E250" s="9" t="str">
        <f>CONCATENATE("S1: ",J250,", ",N250,", ",R250,IF(V250="","",", "),IF(V250="","",V250),IF(V250="",""," ("),IF(V250="","",'Master List'!B250),IF(V250="","",")")," | S2: ",AA250,", ",AE250,", ",AI250,IF(AM250="","",", "),IF(AM250="","",AM250),IF(AM250="",""," ("),IF(AM250="","",'Master List'!C250),IF(AM250="","",")"))</f>
        <v>S1: Llawdriniaeth Gyffredinol / Llawdriniaeth y Colon a'r Rhefr, Meddygaeth Gyffredinol (Mewnol) / Meddygaeth Anadlol, Meddygaeth Gyffredinol (Mewnol) / Meddygaeth Geriatreg, Practis Cyffredinol (LIFT) | S2: Seiciatreg Gyffredinol / Seiciatreg Oedolion, Meddygaeth Gofal Dwys, Meddygaeth Frys</v>
      </c>
      <c r="F250" s="5" t="str">
        <f>VLOOKUP('Programmes (ENG)'!F250, 'CWM &amp; Location'!B:D, 2, FALSE)</f>
        <v>Bwrdd Iechyd Prifysgol Betsi Cadwaladr</v>
      </c>
      <c r="G250" s="5" t="str">
        <f>IF('Programmes (ENG)'!G250="Supervisor to be confirmed", "Goruchwyliwr I'w Gadarnhau", 'Programmes (ENG)'!G250)</f>
        <v>Goruchwyliwr I'w Gadarnhau</v>
      </c>
      <c r="H250" s="3" t="str">
        <f>VLOOKUP('Programmes (ENG)'!H250, 'CWM &amp; Location'!B:D, 2, FALSE)</f>
        <v>Ysbyty Gwynedd</v>
      </c>
      <c r="I250" s="3" t="str">
        <f>VLOOKUP('Programmes (ENG)'!I250, 'CWM &amp; Location'!B:D, 2, FALSE)</f>
        <v>Bangor</v>
      </c>
      <c r="J250" s="3" t="str">
        <f>IF('Master List'!K250="", VLOOKUP('Master List'!J250, 'CWM &amp; Location'!B:D, 2, FALSE), CONCATENATE(VLOOKUP('Master List'!J250, 'CWM &amp; Location'!B:D, 2, FALSE), " / ", VLOOKUP('Master List'!K250, 'CWM &amp; Location'!B:D, 2, FALSE)))</f>
        <v>Llawdriniaeth Gyffredinol / Llawdriniaeth y Colon a'r Rhefr</v>
      </c>
      <c r="K250" s="3" t="str">
        <f>IF('Programmes (ENG)'!K250="Supervisor to be confirmed", "Goruchwyliwr I'w Gadarnhau", 'Programmes (ENG)'!K250)</f>
        <v xml:space="preserve">Mr Edgar Gelber </v>
      </c>
      <c r="L250" s="3" t="str">
        <f>VLOOKUP('Programmes (ENG)'!L250, 'CWM &amp; Location'!B:D, 2, FALSE)</f>
        <v>Ysbyty Gwynedd</v>
      </c>
      <c r="M250" s="3" t="str">
        <f>VLOOKUP('Programmes (ENG)'!M250, 'CWM &amp; Location'!B:D, 2, FALSE)</f>
        <v>Bangor</v>
      </c>
      <c r="N250" s="3" t="str">
        <f>IF('Master List'!Q250="", VLOOKUP('Master List'!P250, 'CWM &amp; Location'!B:D, 2, FALSE), CONCATENATE(VLOOKUP('Master List'!P250, 'CWM &amp; Location'!B:D, 2, FALSE), " / ", VLOOKUP('Master List'!Q250, 'CWM &amp; Location'!B:D, 2, FALSE)))</f>
        <v>Meddygaeth Gyffredinol (Mewnol) / Meddygaeth Anadlol</v>
      </c>
      <c r="O250" s="3" t="str">
        <f>IF('Programmes (ENG)'!O250="Supervisor to be confirmed", "Goruchwyliwr I'w Gadarnhau", 'Programmes (ENG)'!O250)</f>
        <v xml:space="preserve">Dr Damian McKeon </v>
      </c>
      <c r="P250" s="3" t="str">
        <f>VLOOKUP('Programmes (ENG)'!P250, 'CWM &amp; Location'!B:D, 2, FALSE)</f>
        <v>Ysbyty Gwynedd</v>
      </c>
      <c r="Q250" s="3" t="str">
        <f>VLOOKUP('Programmes (ENG)'!Q250, 'CWM &amp; Location'!B:D, 2, FALSE)</f>
        <v>Bangor</v>
      </c>
      <c r="R250" s="3" t="str">
        <f>IF('Master List'!W250="", VLOOKUP('Master List'!V250, 'CWM &amp; Location'!B:D, 2, FALSE), CONCATENATE(VLOOKUP('Master List'!V250, 'CWM &amp; Location'!B:D, 2, FALSE), " / ", VLOOKUP('Master List'!W250, 'CWM &amp; Location'!B:D, 2, FALSE)))</f>
        <v>Meddygaeth Gyffredinol (Mewnol) / Meddygaeth Geriatreg</v>
      </c>
      <c r="S250" s="3" t="str">
        <f>IF('Programmes (ENG)'!S250="Supervisor to be confirmed", "Goruchwyliwr I'w Gadarnhau", 'Programmes (ENG)'!S250)</f>
        <v xml:space="preserve">Dr Sion Jones </v>
      </c>
      <c r="T250" s="5" t="str">
        <f>IF('Master List'!AA250="", "", VLOOKUP('Programmes (ENG)'!T250, 'CWM &amp; Location'!B:D, 2, FALSE))</f>
        <v>Felinheli &amp; Porthaethwy Surgery</v>
      </c>
      <c r="U250" s="5" t="str">
        <f>IF(T250="", "", VLOOKUP('Programmes (ENG)'!U250, 'CWM &amp; Location'!B:D, 2, FALSE))</f>
        <v>Y Felinheli</v>
      </c>
      <c r="V250" s="5" t="str">
        <f>IF('Programmes (ENG)'!V250="", "", VLOOKUP('Programmes (ENG)'!V250, 'CWM &amp; Location'!B:D, 2, FALSE))</f>
        <v>Practis Cyffredinol</v>
      </c>
      <c r="W250" s="5" t="str">
        <f>IF('Programmes (ENG)'!W250="", "", IF('Programmes (ENG)'!W250="Supervisor to be confirmed", 'CWM &amp; Location'!$C$216, 'Programmes (ENG)'!W250))</f>
        <v>Dr James Rigby</v>
      </c>
      <c r="X250" s="5" t="str">
        <f>IF('Programmes (ENG)'!X250="Supervisor to be confirmed", "Goruchwyliwr I'w Gadarnhau", 'Programmes (ENG)'!X250)</f>
        <v>Dr Erik Van Diepen</v>
      </c>
      <c r="Y250" s="3" t="str">
        <f>VLOOKUP('Programmes (ENG)'!Y250, 'CWM &amp; Location'!B:D, 2, FALSE)</f>
        <v>Ysbyty Cefni</v>
      </c>
      <c r="Z250" s="3" t="str">
        <f>VLOOKUP('Programmes (ENG)'!Z250, 'CWM &amp; Location'!B:D, 2, FALSE)</f>
        <v>Llangefni</v>
      </c>
      <c r="AA250" s="3" t="str">
        <f>IF('Master List'!AK250="", VLOOKUP('Master List'!AJ250, 'CWM &amp; Location'!B:D, 2, FALSE), CONCATENATE(VLOOKUP('Master List'!AJ250, 'CWM &amp; Location'!B:D, 2, FALSE), " / ", VLOOKUP('Master List'!AK250, 'CWM &amp; Location'!B:D, 2, FALSE)))</f>
        <v>Seiciatreg Gyffredinol / Seiciatreg Oedolion</v>
      </c>
      <c r="AB250" s="3" t="str">
        <f>IF('Programmes (ENG)'!AB250="Supervisor to be confirmed", 'CWM &amp; Location'!$C$216, 'Programmes (ENG)'!AB250)</f>
        <v>Dr Erik Van Diepen</v>
      </c>
      <c r="AC250" s="3" t="str">
        <f>VLOOKUP('Programmes (ENG)'!AC250, 'CWM &amp; Location'!B:D, 2, FALSE)</f>
        <v>Ysbyty Gwynedd</v>
      </c>
      <c r="AD250" s="5" t="str">
        <f>VLOOKUP('Programmes (ENG)'!AD250, 'CWM &amp; Location'!B:D, 2, FALSE)</f>
        <v>Bangor</v>
      </c>
      <c r="AE250" s="3" t="str">
        <f>IF('Master List'!AQ250="", VLOOKUP('Master List'!AP250, 'CWM &amp; Location'!B:D, 2, FALSE), CONCATENATE(VLOOKUP('Master List'!AP250, 'CWM &amp; Location'!B:D, 2, FALSE), " / ", VLOOKUP('Master List'!AQ250, 'CWM &amp; Location'!B:D, 2, FALSE)))</f>
        <v>Meddygaeth Gofal Dwys</v>
      </c>
      <c r="AF250" s="3" t="str">
        <f>IF('Programmes (ENG)'!AF250="Supervisor to be confirmed", 'CWM &amp; Location'!$C$216, 'Programmes (ENG)'!AF250)</f>
        <v>Dr Chris Thorpe</v>
      </c>
      <c r="AG250" s="3" t="str">
        <f>VLOOKUP('Programmes (ENG)'!AG250, 'CWM &amp; Location'!B:D, 2, FALSE)</f>
        <v>Ysbyty Gwynedd</v>
      </c>
      <c r="AH250" s="3" t="str">
        <f>VLOOKUP('Programmes (ENG)'!AH250, 'CWM &amp; Location'!B:D, 2, FALSE)</f>
        <v>Bangor</v>
      </c>
      <c r="AI250" s="3" t="str">
        <f>IF('Master List'!AW250="", VLOOKUP('Master List'!AV250, 'CWM &amp; Location'!B:D, 2, FALSE), CONCATENATE(VLOOKUP('Master List'!AV250, 'CWM &amp; Location'!B:D, 2, FALSE), " / ", VLOOKUP('Master List'!AW250, 'CWM &amp; Location'!B:D, 2, FALSE)))</f>
        <v>Meddygaeth Frys</v>
      </c>
      <c r="AJ250" s="3" t="str">
        <f>IF('Programmes (ENG)'!AJ250="Supervisor to be confirmed", 'CWM &amp; Location'!$C$216, 'Programmes (ENG)'!AJ250)</f>
        <v>Dr Rob Perry</v>
      </c>
      <c r="AK250" s="5" t="str">
        <f>IF('Programmes (ENG)'!AK250="","",VLOOKUP('Programmes (ENG)'!AK250,'CWM &amp; Location'!B:D,2,FALSE))</f>
        <v/>
      </c>
      <c r="AL250" s="5" t="str">
        <f>IF('Programmes (ENG)'!AL250="", "", VLOOKUP('Programmes (ENG)'!AL250, 'CWM &amp; Location'!B:D, 2, FALSE))</f>
        <v/>
      </c>
      <c r="AM250" s="5" t="str">
        <f>IF('Programmes (ENG)'!AM250="","",VLOOKUP('Programmes (ENG)'!AM250,'CWM &amp; Location'!B:D,2,FALSE))</f>
        <v/>
      </c>
      <c r="AN250" s="5" t="str">
        <f>IF('Programmes (ENG)'!AN250="Supervisor to be confirmed", 'CWM &amp; Location'!$C$216, 'Programmes (ENG)'!AN250)</f>
        <v/>
      </c>
    </row>
    <row r="251" spans="1:40" ht="33.75" customHeight="1" x14ac:dyDescent="0.25">
      <c r="A251" s="3" t="str">
        <f>'Master List'!A251</f>
        <v>FP</v>
      </c>
      <c r="B251" s="3" t="str">
        <f>'Master List'!D251</f>
        <v>FP/7A1W/084a</v>
      </c>
      <c r="C251" s="3" t="str">
        <f>'Master List'!E251</f>
        <v>WAL/FP/084a</v>
      </c>
      <c r="D251" s="4">
        <f>'Programmes (ENG)'!D251</f>
        <v>1</v>
      </c>
      <c r="E251" s="9" t="str">
        <f>CONCATENATE("S1: ",J251,", ",N251,", ",R251,IF(V251="","",", "),IF(V251="","",V251),IF(V251="",""," ("),IF(V251="","",'Master List'!B251),IF(V251="","",")")," | S2: ",AA251,", ",AE251,", ",AI251,IF(AM251="","",", "),IF(AM251="","",AM251),IF(AM251="",""," ("),IF(AM251="","",'Master List'!C251),IF(AM251="","",")"))</f>
        <v>S1: Meddygaeth Gyffredinol (Mewnol) / Meddygaeth Anadlol, Llawdriniaeth Gyffredinol / Llawdriniaeth y Colon a'r Rhefr, Meddygaeth Gyffredinol (Mewnol) / Meddygaeth Arennol | S2: Oncoleg Feddygol / Hematoleg &amp; Meddyginiaeth Liniarol, Meddygaeth Fewnol Acíwt, Practis Cyffredinol</v>
      </c>
      <c r="F251" s="5" t="str">
        <f>VLOOKUP('Programmes (ENG)'!F251, 'CWM &amp; Location'!B:D, 2, FALSE)</f>
        <v>Bwrdd Iechyd Prifysgol Betsi Cadwaladr</v>
      </c>
      <c r="G251" s="5" t="str">
        <f>IF('Programmes (ENG)'!G251="Supervisor to be confirmed", "Goruchwyliwr I'w Gadarnhau", 'Programmes (ENG)'!G251)</f>
        <v>Dr Nicole Skehan</v>
      </c>
      <c r="H251" s="3" t="str">
        <f>VLOOKUP('Programmes (ENG)'!H251, 'CWM &amp; Location'!B:D, 2, FALSE)</f>
        <v>Ysbyty Gwynedd</v>
      </c>
      <c r="I251" s="3" t="str">
        <f>VLOOKUP('Programmes (ENG)'!I251, 'CWM &amp; Location'!B:D, 2, FALSE)</f>
        <v>Bangor</v>
      </c>
      <c r="J251" s="3" t="str">
        <f>IF('Master List'!K251="", VLOOKUP('Master List'!J251, 'CWM &amp; Location'!B:D, 2, FALSE), CONCATENATE(VLOOKUP('Master List'!J251, 'CWM &amp; Location'!B:D, 2, FALSE), " / ", VLOOKUP('Master List'!K251, 'CWM &amp; Location'!B:D, 2, FALSE)))</f>
        <v>Meddygaeth Gyffredinol (Mewnol) / Meddygaeth Anadlol</v>
      </c>
      <c r="K251" s="3" t="str">
        <f>IF('Programmes (ENG)'!K251="Supervisor to be confirmed", "Goruchwyliwr I'w Gadarnhau", 'Programmes (ENG)'!K251)</f>
        <v>Dr Nicole Skehan</v>
      </c>
      <c r="L251" s="3" t="str">
        <f>VLOOKUP('Programmes (ENG)'!L251, 'CWM &amp; Location'!B:D, 2, FALSE)</f>
        <v>Ysbyty Gwynedd</v>
      </c>
      <c r="M251" s="3" t="str">
        <f>VLOOKUP('Programmes (ENG)'!M251, 'CWM &amp; Location'!B:D, 2, FALSE)</f>
        <v>Bangor</v>
      </c>
      <c r="N251" s="3" t="str">
        <f>IF('Master List'!Q251="", VLOOKUP('Master List'!P251, 'CWM &amp; Location'!B:D, 2, FALSE), CONCATENATE(VLOOKUP('Master List'!P251, 'CWM &amp; Location'!B:D, 2, FALSE), " / ", VLOOKUP('Master List'!Q251, 'CWM &amp; Location'!B:D, 2, FALSE)))</f>
        <v>Llawdriniaeth Gyffredinol / Llawdriniaeth y Colon a'r Rhefr</v>
      </c>
      <c r="O251" s="3" t="str">
        <f>IF('Programmes (ENG)'!O251="Supervisor to be confirmed", "Goruchwyliwr I'w Gadarnhau", 'Programmes (ENG)'!O251)</f>
        <v xml:space="preserve">Mr Baber Chaudhary </v>
      </c>
      <c r="P251" s="3" t="str">
        <f>VLOOKUP('Programmes (ENG)'!P251, 'CWM &amp; Location'!B:D, 2, FALSE)</f>
        <v>Ysbyty Gwynedd</v>
      </c>
      <c r="Q251" s="3" t="str">
        <f>VLOOKUP('Programmes (ENG)'!Q251, 'CWM &amp; Location'!B:D, 2, FALSE)</f>
        <v>Bangor</v>
      </c>
      <c r="R251" s="3" t="str">
        <f>IF('Master List'!W251="", VLOOKUP('Master List'!V251, 'CWM &amp; Location'!B:D, 2, FALSE), CONCATENATE(VLOOKUP('Master List'!V251, 'CWM &amp; Location'!B:D, 2, FALSE), " / ", VLOOKUP('Master List'!W251, 'CWM &amp; Location'!B:D, 2, FALSE)))</f>
        <v>Meddygaeth Gyffredinol (Mewnol) / Meddygaeth Arennol</v>
      </c>
      <c r="S251" s="3" t="str">
        <f>IF('Programmes (ENG)'!S251="Supervisor to be confirmed", "Goruchwyliwr I'w Gadarnhau", 'Programmes (ENG)'!S251)</f>
        <v>Dr Fawad Muhammad</v>
      </c>
      <c r="T251" s="5" t="str">
        <f>IF('Master List'!AA251="", "", VLOOKUP('Programmes (ENG)'!T251, 'CWM &amp; Location'!B:D, 2, FALSE))</f>
        <v/>
      </c>
      <c r="U251" s="5" t="str">
        <f>IF(T251="", "", VLOOKUP('Programmes (ENG)'!U251, 'CWM &amp; Location'!B:D, 2, FALSE))</f>
        <v/>
      </c>
      <c r="V251" s="5" t="str">
        <f>IF('Programmes (ENG)'!V251="", "", VLOOKUP('Programmes (ENG)'!V251, 'CWM &amp; Location'!B:D, 2, FALSE))</f>
        <v/>
      </c>
      <c r="W251" s="5" t="str">
        <f>IF('Programmes (ENG)'!W251="", "", IF('Programmes (ENG)'!W251="Supervisor to be confirmed", 'CWM &amp; Location'!$C$216, 'Programmes (ENG)'!W251))</f>
        <v/>
      </c>
      <c r="X251" s="5" t="str">
        <f>IF('Programmes (ENG)'!X251="Supervisor to be confirmed", "Goruchwyliwr I'w Gadarnhau", 'Programmes (ENG)'!X251)</f>
        <v>Dr Anna Mullard</v>
      </c>
      <c r="Y251" s="3" t="str">
        <f>VLOOKUP('Programmes (ENG)'!Y251, 'CWM &amp; Location'!B:D, 2, FALSE)</f>
        <v>Ysbyty Gwynedd</v>
      </c>
      <c r="Z251" s="3" t="str">
        <f>VLOOKUP('Programmes (ENG)'!Z251, 'CWM &amp; Location'!B:D, 2, FALSE)</f>
        <v>Bangor</v>
      </c>
      <c r="AA251" s="3" t="str">
        <f>IF('Master List'!AK251="", VLOOKUP('Master List'!AJ251, 'CWM &amp; Location'!B:D, 2, FALSE), CONCATENATE(VLOOKUP('Master List'!AJ251, 'CWM &amp; Location'!B:D, 2, FALSE), " / ", VLOOKUP('Master List'!AK251, 'CWM &amp; Location'!B:D, 2, FALSE)))</f>
        <v>Oncoleg Feddygol / Hematoleg &amp; Meddyginiaeth Liniarol</v>
      </c>
      <c r="AB251" s="3" t="str">
        <f>IF('Programmes (ENG)'!AB251="Supervisor to be confirmed", 'CWM &amp; Location'!$C$216, 'Programmes (ENG)'!AB251)</f>
        <v>Dr Anna Mullard</v>
      </c>
      <c r="AC251" s="3" t="str">
        <f>VLOOKUP('Programmes (ENG)'!AC251, 'CWM &amp; Location'!B:D, 2, FALSE)</f>
        <v>Ysbyty Gwynedd</v>
      </c>
      <c r="AD251" s="5" t="str">
        <f>VLOOKUP('Programmes (ENG)'!AD251, 'CWM &amp; Location'!B:D, 2, FALSE)</f>
        <v>Bangor</v>
      </c>
      <c r="AE251" s="3" t="str">
        <f>IF('Master List'!AQ251="", VLOOKUP('Master List'!AP251, 'CWM &amp; Location'!B:D, 2, FALSE), CONCATENATE(VLOOKUP('Master List'!AP251, 'CWM &amp; Location'!B:D, 2, FALSE), " / ", VLOOKUP('Master List'!AQ251, 'CWM &amp; Location'!B:D, 2, FALSE)))</f>
        <v>Meddygaeth Fewnol Acíwt</v>
      </c>
      <c r="AF251" s="3" t="str">
        <f>IF('Programmes (ENG)'!AF251="Supervisor to be confirmed", 'CWM &amp; Location'!$C$216, 'Programmes (ENG)'!AF251)</f>
        <v>Dr Christian Subbe</v>
      </c>
      <c r="AG251" s="3" t="str">
        <f>VLOOKUP('Programmes (ENG)'!AG251, 'CWM &amp; Location'!B:D, 2, FALSE)</f>
        <v>Meddygfa Hafan Iechyd</v>
      </c>
      <c r="AH251" s="3" t="str">
        <f>VLOOKUP('Programmes (ENG)'!AH251, 'CWM &amp; Location'!B:D, 2, FALSE)</f>
        <v>Caernarfon</v>
      </c>
      <c r="AI251" s="3" t="str">
        <f>IF('Master List'!AW251="", VLOOKUP('Master List'!AV251, 'CWM &amp; Location'!B:D, 2, FALSE), CONCATENATE(VLOOKUP('Master List'!AV251, 'CWM &amp; Location'!B:D, 2, FALSE), " / ", VLOOKUP('Master List'!AW251, 'CWM &amp; Location'!B:D, 2, FALSE)))</f>
        <v>Practis Cyffredinol</v>
      </c>
      <c r="AJ251" s="3" t="str">
        <f>IF('Programmes (ENG)'!AJ251="Supervisor to be confirmed", 'CWM &amp; Location'!$C$216, 'Programmes (ENG)'!AJ251)</f>
        <v xml:space="preserve">Dr Gwenllian Jones </v>
      </c>
      <c r="AK251" s="5" t="str">
        <f>IF('Programmes (ENG)'!AK251="","",VLOOKUP('Programmes (ENG)'!AK251,'CWM &amp; Location'!B:D,2,FALSE))</f>
        <v/>
      </c>
      <c r="AL251" s="5" t="str">
        <f>IF('Programmes (ENG)'!AL251="", "", VLOOKUP('Programmes (ENG)'!AL251, 'CWM &amp; Location'!B:D, 2, FALSE))</f>
        <v/>
      </c>
      <c r="AM251" s="5" t="str">
        <f>IF('Programmes (ENG)'!AM251="","",VLOOKUP('Programmes (ENG)'!AM251,'CWM &amp; Location'!B:D,2,FALSE))</f>
        <v/>
      </c>
      <c r="AN251" s="5" t="str">
        <f>IF('Programmes (ENG)'!AN251="Supervisor to be confirmed", 'CWM &amp; Location'!$C$216, 'Programmes (ENG)'!AN251)</f>
        <v/>
      </c>
    </row>
    <row r="252" spans="1:40" ht="33.75" customHeight="1" x14ac:dyDescent="0.25">
      <c r="A252" s="3" t="str">
        <f>'Master List'!A252</f>
        <v>FP</v>
      </c>
      <c r="B252" s="3" t="str">
        <f>'Master List'!D252</f>
        <v>FP/7A1W/084b</v>
      </c>
      <c r="C252" s="3" t="str">
        <f>'Master List'!E252</f>
        <v>WAL/FP/084b</v>
      </c>
      <c r="D252" s="4">
        <f>'Programmes (ENG)'!D252</f>
        <v>1</v>
      </c>
      <c r="E252" s="9" t="str">
        <f>CONCATENATE("S1: ",J252,", ",N252,", ",R252,IF(V252="","",", "),IF(V252="","",V252),IF(V252="",""," ("),IF(V252="","",'Master List'!B252),IF(V252="","",")")," | S2: ",AA252,", ",AE252,", ",AI252,IF(AM252="","",", "),IF(AM252="","",AM252),IF(AM252="",""," ("),IF(AM252="","",'Master List'!C252),IF(AM252="","",")"))</f>
        <v>S1: Meddygaeth Gyffredinol (Mewnol) / Meddygaeth Arennol, Meddygaeth Gyffredinol (Mewnol) / Meddygaeth Anadlol, Llawdriniaeth Gyffredinol / Llawdriniaeth y Colon a'r Rhefr | S2: Practis Cyffredinol, Oncoleg Feddygol / Hematoleg &amp; Meddyginiaeth Liniarol, Meddygaeth Fewnol Acíwt</v>
      </c>
      <c r="F252" s="5" t="str">
        <f>VLOOKUP('Programmes (ENG)'!F252, 'CWM &amp; Location'!B:D, 2, FALSE)</f>
        <v>Bwrdd Iechyd Prifysgol Betsi Cadwaladr</v>
      </c>
      <c r="G252" s="5" t="str">
        <f>IF('Programmes (ENG)'!G252="Supervisor to be confirmed", "Goruchwyliwr I'w Gadarnhau", 'Programmes (ENG)'!G252)</f>
        <v>Dr Fawad Muhammad</v>
      </c>
      <c r="H252" s="3" t="str">
        <f>VLOOKUP('Programmes (ENG)'!H252, 'CWM &amp; Location'!B:D, 2, FALSE)</f>
        <v>Ysbyty Gwynedd</v>
      </c>
      <c r="I252" s="3" t="str">
        <f>VLOOKUP('Programmes (ENG)'!I252, 'CWM &amp; Location'!B:D, 2, FALSE)</f>
        <v>Bangor</v>
      </c>
      <c r="J252" s="3" t="str">
        <f>IF('Master List'!K252="", VLOOKUP('Master List'!J252, 'CWM &amp; Location'!B:D, 2, FALSE), CONCATENATE(VLOOKUP('Master List'!J252, 'CWM &amp; Location'!B:D, 2, FALSE), " / ", VLOOKUP('Master List'!K252, 'CWM &amp; Location'!B:D, 2, FALSE)))</f>
        <v>Meddygaeth Gyffredinol (Mewnol) / Meddygaeth Arennol</v>
      </c>
      <c r="K252" s="3" t="str">
        <f>IF('Programmes (ENG)'!K252="Supervisor to be confirmed", "Goruchwyliwr I'w Gadarnhau", 'Programmes (ENG)'!K252)</f>
        <v>Dr Fawad Muhammad</v>
      </c>
      <c r="L252" s="3" t="str">
        <f>VLOOKUP('Programmes (ENG)'!L252, 'CWM &amp; Location'!B:D, 2, FALSE)</f>
        <v>Ysbyty Gwynedd</v>
      </c>
      <c r="M252" s="3" t="str">
        <f>VLOOKUP('Programmes (ENG)'!M252, 'CWM &amp; Location'!B:D, 2, FALSE)</f>
        <v>Bangor</v>
      </c>
      <c r="N252" s="3" t="str">
        <f>IF('Master List'!Q252="", VLOOKUP('Master List'!P252, 'CWM &amp; Location'!B:D, 2, FALSE), CONCATENATE(VLOOKUP('Master List'!P252, 'CWM &amp; Location'!B:D, 2, FALSE), " / ", VLOOKUP('Master List'!Q252, 'CWM &amp; Location'!B:D, 2, FALSE)))</f>
        <v>Meddygaeth Gyffredinol (Mewnol) / Meddygaeth Anadlol</v>
      </c>
      <c r="O252" s="3" t="str">
        <f>IF('Programmes (ENG)'!O252="Supervisor to be confirmed", "Goruchwyliwr I'w Gadarnhau", 'Programmes (ENG)'!O252)</f>
        <v>Dr Nicole Skehan</v>
      </c>
      <c r="P252" s="3" t="str">
        <f>VLOOKUP('Programmes (ENG)'!P252, 'CWM &amp; Location'!B:D, 2, FALSE)</f>
        <v>Ysbyty Gwynedd</v>
      </c>
      <c r="Q252" s="3" t="str">
        <f>VLOOKUP('Programmes (ENG)'!Q252, 'CWM &amp; Location'!B:D, 2, FALSE)</f>
        <v>Bangor</v>
      </c>
      <c r="R252" s="3" t="str">
        <f>IF('Master List'!W252="", VLOOKUP('Master List'!V252, 'CWM &amp; Location'!B:D, 2, FALSE), CONCATENATE(VLOOKUP('Master List'!V252, 'CWM &amp; Location'!B:D, 2, FALSE), " / ", VLOOKUP('Master List'!W252, 'CWM &amp; Location'!B:D, 2, FALSE)))</f>
        <v>Llawdriniaeth Gyffredinol / Llawdriniaeth y Colon a'r Rhefr</v>
      </c>
      <c r="S252" s="3" t="str">
        <f>IF('Programmes (ENG)'!S252="Supervisor to be confirmed", "Goruchwyliwr I'w Gadarnhau", 'Programmes (ENG)'!S252)</f>
        <v xml:space="preserve">Mr Baber Chaudhary </v>
      </c>
      <c r="T252" s="5" t="str">
        <f>IF('Master List'!AA252="", "", VLOOKUP('Programmes (ENG)'!T252, 'CWM &amp; Location'!B:D, 2, FALSE))</f>
        <v/>
      </c>
      <c r="U252" s="5" t="str">
        <f>IF(T252="", "", VLOOKUP('Programmes (ENG)'!U252, 'CWM &amp; Location'!B:D, 2, FALSE))</f>
        <v/>
      </c>
      <c r="V252" s="5" t="str">
        <f>IF('Programmes (ENG)'!V252="", "", VLOOKUP('Programmes (ENG)'!V252, 'CWM &amp; Location'!B:D, 2, FALSE))</f>
        <v/>
      </c>
      <c r="W252" s="5" t="str">
        <f>IF('Programmes (ENG)'!W252="", "", IF('Programmes (ENG)'!W252="Supervisor to be confirmed", 'CWM &amp; Location'!$C$216, 'Programmes (ENG)'!W252))</f>
        <v/>
      </c>
      <c r="X252" s="5" t="str">
        <f>IF('Programmes (ENG)'!X252="Supervisor to be confirmed", "Goruchwyliwr I'w Gadarnhau", 'Programmes (ENG)'!X252)</f>
        <v xml:space="preserve">Dr Gwenllian Jones </v>
      </c>
      <c r="Y252" s="3" t="str">
        <f>VLOOKUP('Programmes (ENG)'!Y252, 'CWM &amp; Location'!B:D, 2, FALSE)</f>
        <v>Meddygfa Hafan Iechyd</v>
      </c>
      <c r="Z252" s="3" t="str">
        <f>VLOOKUP('Programmes (ENG)'!Z252, 'CWM &amp; Location'!B:D, 2, FALSE)</f>
        <v>Caernarfon</v>
      </c>
      <c r="AA252" s="3" t="str">
        <f>IF('Master List'!AK252="", VLOOKUP('Master List'!AJ252, 'CWM &amp; Location'!B:D, 2, FALSE), CONCATENATE(VLOOKUP('Master List'!AJ252, 'CWM &amp; Location'!B:D, 2, FALSE), " / ", VLOOKUP('Master List'!AK252, 'CWM &amp; Location'!B:D, 2, FALSE)))</f>
        <v>Practis Cyffredinol</v>
      </c>
      <c r="AB252" s="3" t="str">
        <f>IF('Programmes (ENG)'!AB252="Supervisor to be confirmed", 'CWM &amp; Location'!$C$216, 'Programmes (ENG)'!AB252)</f>
        <v xml:space="preserve">Dr Gwenllian Jones </v>
      </c>
      <c r="AC252" s="3" t="str">
        <f>VLOOKUP('Programmes (ENG)'!AC252, 'CWM &amp; Location'!B:D, 2, FALSE)</f>
        <v>Ysbyty Gwynedd</v>
      </c>
      <c r="AD252" s="5" t="str">
        <f>VLOOKUP('Programmes (ENG)'!AD252, 'CWM &amp; Location'!B:D, 2, FALSE)</f>
        <v>Bangor</v>
      </c>
      <c r="AE252" s="3" t="str">
        <f>IF('Master List'!AQ252="", VLOOKUP('Master List'!AP252, 'CWM &amp; Location'!B:D, 2, FALSE), CONCATENATE(VLOOKUP('Master List'!AP252, 'CWM &amp; Location'!B:D, 2, FALSE), " / ", VLOOKUP('Master List'!AQ252, 'CWM &amp; Location'!B:D, 2, FALSE)))</f>
        <v>Oncoleg Feddygol / Hematoleg &amp; Meddyginiaeth Liniarol</v>
      </c>
      <c r="AF252" s="3" t="str">
        <f>IF('Programmes (ENG)'!AF252="Supervisor to be confirmed", 'CWM &amp; Location'!$C$216, 'Programmes (ENG)'!AF252)</f>
        <v>Dr Anna Mullard</v>
      </c>
      <c r="AG252" s="3" t="str">
        <f>VLOOKUP('Programmes (ENG)'!AG252, 'CWM &amp; Location'!B:D, 2, FALSE)</f>
        <v>Ysbyty Gwynedd</v>
      </c>
      <c r="AH252" s="3" t="str">
        <f>VLOOKUP('Programmes (ENG)'!AH252, 'CWM &amp; Location'!B:D, 2, FALSE)</f>
        <v>Bangor</v>
      </c>
      <c r="AI252" s="3" t="str">
        <f>IF('Master List'!AW252="", VLOOKUP('Master List'!AV252, 'CWM &amp; Location'!B:D, 2, FALSE), CONCATENATE(VLOOKUP('Master List'!AV252, 'CWM &amp; Location'!B:D, 2, FALSE), " / ", VLOOKUP('Master List'!AW252, 'CWM &amp; Location'!B:D, 2, FALSE)))</f>
        <v>Meddygaeth Fewnol Acíwt</v>
      </c>
      <c r="AJ252" s="3" t="str">
        <f>IF('Programmes (ENG)'!AJ252="Supervisor to be confirmed", 'CWM &amp; Location'!$C$216, 'Programmes (ENG)'!AJ252)</f>
        <v>Dr Christian Subbe</v>
      </c>
      <c r="AK252" s="5" t="str">
        <f>IF('Programmes (ENG)'!AK252="","",VLOOKUP('Programmes (ENG)'!AK252,'CWM &amp; Location'!B:D,2,FALSE))</f>
        <v/>
      </c>
      <c r="AL252" s="5" t="str">
        <f>IF('Programmes (ENG)'!AL252="", "", VLOOKUP('Programmes (ENG)'!AL252, 'CWM &amp; Location'!B:D, 2, FALSE))</f>
        <v/>
      </c>
      <c r="AM252" s="5" t="str">
        <f>IF('Programmes (ENG)'!AM252="","",VLOOKUP('Programmes (ENG)'!AM252,'CWM &amp; Location'!B:D,2,FALSE))</f>
        <v/>
      </c>
      <c r="AN252" s="5" t="str">
        <f>IF('Programmes (ENG)'!AN252="Supervisor to be confirmed", 'CWM &amp; Location'!$C$216, 'Programmes (ENG)'!AN252)</f>
        <v/>
      </c>
    </row>
    <row r="253" spans="1:40" ht="33.75" customHeight="1" x14ac:dyDescent="0.25">
      <c r="A253" s="3" t="str">
        <f>'Master List'!A253</f>
        <v>FP</v>
      </c>
      <c r="B253" s="3" t="str">
        <f>'Master List'!D253</f>
        <v>FP/7A1W/084c</v>
      </c>
      <c r="C253" s="3" t="str">
        <f>'Master List'!E253</f>
        <v>WAL/FP/084c</v>
      </c>
      <c r="D253" s="4">
        <f>'Programmes (ENG)'!D253</f>
        <v>1</v>
      </c>
      <c r="E253" s="9" t="str">
        <f>CONCATENATE("S1: ",J253,", ",N253,", ",R253,IF(V253="","",", "),IF(V253="","",V253),IF(V253="",""," ("),IF(V253="","",'Master List'!B253),IF(V253="","",")")," | S2: ",AA253,", ",AE253,", ",AI253,IF(AM253="","",", "),IF(AM253="","",AM253),IF(AM253="",""," ("),IF(AM253="","",'Master List'!C253),IF(AM253="","",")"))</f>
        <v>S1: Llawdriniaeth Gyffredinol / Llawdriniaeth y Colon a'r Rhefr, Meddygaeth Gyffredinol (Mewnol) / Meddygaeth Arennol, Meddygaeth Gyffredinol (Mewnol) / Meddygaeth Anadlol | S2: Meddygaeth Fewnol Acíwt, Practis Cyffredinol, Oncoleg Feddygol / Hematoleg &amp; Meddyginiaeth Liniarol</v>
      </c>
      <c r="F253" s="5" t="str">
        <f>VLOOKUP('Programmes (ENG)'!F253, 'CWM &amp; Location'!B:D, 2, FALSE)</f>
        <v>Bwrdd Iechyd Prifysgol Betsi Cadwaladr</v>
      </c>
      <c r="G253" s="5" t="str">
        <f>IF('Programmes (ENG)'!G253="Supervisor to be confirmed", "Goruchwyliwr I'w Gadarnhau", 'Programmes (ENG)'!G253)</f>
        <v xml:space="preserve">Mr Baber Chaudhary </v>
      </c>
      <c r="H253" s="3" t="str">
        <f>VLOOKUP('Programmes (ENG)'!H253, 'CWM &amp; Location'!B:D, 2, FALSE)</f>
        <v>Ysbyty Gwynedd</v>
      </c>
      <c r="I253" s="3" t="str">
        <f>VLOOKUP('Programmes (ENG)'!I253, 'CWM &amp; Location'!B:D, 2, FALSE)</f>
        <v>Bangor</v>
      </c>
      <c r="J253" s="3" t="str">
        <f>IF('Master List'!K253="", VLOOKUP('Master List'!J253, 'CWM &amp; Location'!B:D, 2, FALSE), CONCATENATE(VLOOKUP('Master List'!J253, 'CWM &amp; Location'!B:D, 2, FALSE), " / ", VLOOKUP('Master List'!K253, 'CWM &amp; Location'!B:D, 2, FALSE)))</f>
        <v>Llawdriniaeth Gyffredinol / Llawdriniaeth y Colon a'r Rhefr</v>
      </c>
      <c r="K253" s="3" t="str">
        <f>IF('Programmes (ENG)'!K253="Supervisor to be confirmed", "Goruchwyliwr I'w Gadarnhau", 'Programmes (ENG)'!K253)</f>
        <v xml:space="preserve">Mr Baber Chaudhary </v>
      </c>
      <c r="L253" s="3" t="str">
        <f>VLOOKUP('Programmes (ENG)'!L253, 'CWM &amp; Location'!B:D, 2, FALSE)</f>
        <v>Ysbyty Gwynedd</v>
      </c>
      <c r="M253" s="3" t="str">
        <f>VLOOKUP('Programmes (ENG)'!M253, 'CWM &amp; Location'!B:D, 2, FALSE)</f>
        <v>Bangor</v>
      </c>
      <c r="N253" s="3" t="str">
        <f>IF('Master List'!Q253="", VLOOKUP('Master List'!P253, 'CWM &amp; Location'!B:D, 2, FALSE), CONCATENATE(VLOOKUP('Master List'!P253, 'CWM &amp; Location'!B:D, 2, FALSE), " / ", VLOOKUP('Master List'!Q253, 'CWM &amp; Location'!B:D, 2, FALSE)))</f>
        <v>Meddygaeth Gyffredinol (Mewnol) / Meddygaeth Arennol</v>
      </c>
      <c r="O253" s="3" t="str">
        <f>IF('Programmes (ENG)'!O253="Supervisor to be confirmed", "Goruchwyliwr I'w Gadarnhau", 'Programmes (ENG)'!O253)</f>
        <v>Dr Fawad Muhammad</v>
      </c>
      <c r="P253" s="3" t="str">
        <f>VLOOKUP('Programmes (ENG)'!P253, 'CWM &amp; Location'!B:D, 2, FALSE)</f>
        <v>Ysbyty Gwynedd</v>
      </c>
      <c r="Q253" s="3" t="str">
        <f>VLOOKUP('Programmes (ENG)'!Q253, 'CWM &amp; Location'!B:D, 2, FALSE)</f>
        <v>Bangor</v>
      </c>
      <c r="R253" s="3" t="str">
        <f>IF('Master List'!W253="", VLOOKUP('Master List'!V253, 'CWM &amp; Location'!B:D, 2, FALSE), CONCATENATE(VLOOKUP('Master List'!V253, 'CWM &amp; Location'!B:D, 2, FALSE), " / ", VLOOKUP('Master List'!W253, 'CWM &amp; Location'!B:D, 2, FALSE)))</f>
        <v>Meddygaeth Gyffredinol (Mewnol) / Meddygaeth Anadlol</v>
      </c>
      <c r="S253" s="3" t="str">
        <f>IF('Programmes (ENG)'!S253="Supervisor to be confirmed", "Goruchwyliwr I'w Gadarnhau", 'Programmes (ENG)'!S253)</f>
        <v>Dr Nicole Skehan</v>
      </c>
      <c r="T253" s="5" t="str">
        <f>IF('Master List'!AA253="", "", VLOOKUP('Programmes (ENG)'!T253, 'CWM &amp; Location'!B:D, 2, FALSE))</f>
        <v/>
      </c>
      <c r="U253" s="5" t="str">
        <f>IF(T253="", "", VLOOKUP('Programmes (ENG)'!U253, 'CWM &amp; Location'!B:D, 2, FALSE))</f>
        <v/>
      </c>
      <c r="V253" s="5" t="str">
        <f>IF('Programmes (ENG)'!V253="", "", VLOOKUP('Programmes (ENG)'!V253, 'CWM &amp; Location'!B:D, 2, FALSE))</f>
        <v/>
      </c>
      <c r="W253" s="5" t="str">
        <f>IF('Programmes (ENG)'!W253="", "", IF('Programmes (ENG)'!W253="Supervisor to be confirmed", 'CWM &amp; Location'!$C$216, 'Programmes (ENG)'!W253))</f>
        <v/>
      </c>
      <c r="X253" s="5" t="str">
        <f>IF('Programmes (ENG)'!X253="Supervisor to be confirmed", "Goruchwyliwr I'w Gadarnhau", 'Programmes (ENG)'!X253)</f>
        <v>Dr Christian Subbe</v>
      </c>
      <c r="Y253" s="3" t="str">
        <f>VLOOKUP('Programmes (ENG)'!Y253, 'CWM &amp; Location'!B:D, 2, FALSE)</f>
        <v>Ysbyty Gwynedd</v>
      </c>
      <c r="Z253" s="3" t="str">
        <f>VLOOKUP('Programmes (ENG)'!Z253, 'CWM &amp; Location'!B:D, 2, FALSE)</f>
        <v>Bangor</v>
      </c>
      <c r="AA253" s="3" t="str">
        <f>IF('Master List'!AK253="", VLOOKUP('Master List'!AJ253, 'CWM &amp; Location'!B:D, 2, FALSE), CONCATENATE(VLOOKUP('Master List'!AJ253, 'CWM &amp; Location'!B:D, 2, FALSE), " / ", VLOOKUP('Master List'!AK253, 'CWM &amp; Location'!B:D, 2, FALSE)))</f>
        <v>Meddygaeth Fewnol Acíwt</v>
      </c>
      <c r="AB253" s="3" t="str">
        <f>IF('Programmes (ENG)'!AB253="Supervisor to be confirmed", 'CWM &amp; Location'!$C$216, 'Programmes (ENG)'!AB253)</f>
        <v>Dr Christian Subbe</v>
      </c>
      <c r="AC253" s="3" t="str">
        <f>VLOOKUP('Programmes (ENG)'!AC253, 'CWM &amp; Location'!B:D, 2, FALSE)</f>
        <v>Meddygfa Hafan Iechyd</v>
      </c>
      <c r="AD253" s="5" t="str">
        <f>VLOOKUP('Programmes (ENG)'!AD253, 'CWM &amp; Location'!B:D, 2, FALSE)</f>
        <v>Caernarfon</v>
      </c>
      <c r="AE253" s="3" t="str">
        <f>IF('Master List'!AQ253="", VLOOKUP('Master List'!AP253, 'CWM &amp; Location'!B:D, 2, FALSE), CONCATENATE(VLOOKUP('Master List'!AP253, 'CWM &amp; Location'!B:D, 2, FALSE), " / ", VLOOKUP('Master List'!AQ253, 'CWM &amp; Location'!B:D, 2, FALSE)))</f>
        <v>Practis Cyffredinol</v>
      </c>
      <c r="AF253" s="3" t="str">
        <f>IF('Programmes (ENG)'!AF253="Supervisor to be confirmed", 'CWM &amp; Location'!$C$216, 'Programmes (ENG)'!AF253)</f>
        <v xml:space="preserve">Dr Gwenllian Jones </v>
      </c>
      <c r="AG253" s="3" t="str">
        <f>VLOOKUP('Programmes (ENG)'!AG253, 'CWM &amp; Location'!B:D, 2, FALSE)</f>
        <v>Ysbyty Gwynedd</v>
      </c>
      <c r="AH253" s="3" t="str">
        <f>VLOOKUP('Programmes (ENG)'!AH253, 'CWM &amp; Location'!B:D, 2, FALSE)</f>
        <v>Bangor</v>
      </c>
      <c r="AI253" s="3" t="str">
        <f>IF('Master List'!AW253="", VLOOKUP('Master List'!AV253, 'CWM &amp; Location'!B:D, 2, FALSE), CONCATENATE(VLOOKUP('Master List'!AV253, 'CWM &amp; Location'!B:D, 2, FALSE), " / ", VLOOKUP('Master List'!AW253, 'CWM &amp; Location'!B:D, 2, FALSE)))</f>
        <v>Oncoleg Feddygol / Hematoleg &amp; Meddyginiaeth Liniarol</v>
      </c>
      <c r="AJ253" s="3" t="str">
        <f>IF('Programmes (ENG)'!AJ253="Supervisor to be confirmed", 'CWM &amp; Location'!$C$216, 'Programmes (ENG)'!AJ253)</f>
        <v>Dr Anna Mullard</v>
      </c>
      <c r="AK253" s="5" t="str">
        <f>IF('Programmes (ENG)'!AK253="","",VLOOKUP('Programmes (ENG)'!AK253,'CWM &amp; Location'!B:D,2,FALSE))</f>
        <v/>
      </c>
      <c r="AL253" s="5" t="str">
        <f>IF('Programmes (ENG)'!AL253="", "", VLOOKUP('Programmes (ENG)'!AL253, 'CWM &amp; Location'!B:D, 2, FALSE))</f>
        <v/>
      </c>
      <c r="AM253" s="5" t="str">
        <f>IF('Programmes (ENG)'!AM253="","",VLOOKUP('Programmes (ENG)'!AM253,'CWM &amp; Location'!B:D,2,FALSE))</f>
        <v/>
      </c>
      <c r="AN253" s="5" t="str">
        <f>IF('Programmes (ENG)'!AN253="Supervisor to be confirmed", 'CWM &amp; Location'!$C$216, 'Programmes (ENG)'!AN253)</f>
        <v/>
      </c>
    </row>
    <row r="254" spans="1:40" ht="33.75" customHeight="1" x14ac:dyDescent="0.25">
      <c r="A254" s="3" t="str">
        <f>'Master List'!A254</f>
        <v>FP</v>
      </c>
      <c r="B254" s="3" t="str">
        <f>'Master List'!D254</f>
        <v>FP/7A1W/085a</v>
      </c>
      <c r="C254" s="3" t="str">
        <f>'Master List'!E254</f>
        <v>WAL/FP/085a</v>
      </c>
      <c r="D254" s="4">
        <f>'Programmes (ENG)'!D254</f>
        <v>1</v>
      </c>
      <c r="E254" s="9" t="str">
        <f>CONCATENATE("S1: ",J254,", ",N254,", ",R254,IF(V254="","",", "),IF(V254="","",V254),IF(V254="",""," ("),IF(V254="","",'Master List'!B254),IF(V254="","",")")," | S2: ",AA254,", ",AE254,", ",AI254,IF(AM254="","",", "),IF(AM254="","",AM254),IF(AM254="",""," ("),IF(AM254="","",'Master List'!C254),IF(AM254="","",")"))</f>
        <v>S1: Meddygaeth Gyffredinol (Mewnol) / Meddygaeth Arennol, Wroleg, Cardioleg | S2: Practis Cyffredinol, Seiciatreg Gyffredinol, Pediatreg</v>
      </c>
      <c r="F254" s="5" t="str">
        <f>VLOOKUP('Programmes (ENG)'!F254, 'CWM &amp; Location'!B:D, 2, FALSE)</f>
        <v>Bwrdd Iechyd Prifysgol Betsi Cadwaladr</v>
      </c>
      <c r="G254" s="5" t="str">
        <f>IF('Programmes (ENG)'!G254="Supervisor to be confirmed", "Goruchwyliwr I'w Gadarnhau", 'Programmes (ENG)'!G254)</f>
        <v xml:space="preserve">Dr Abdul Alejmi </v>
      </c>
      <c r="H254" s="3" t="str">
        <f>VLOOKUP('Programmes (ENG)'!H254, 'CWM &amp; Location'!B:D, 2, FALSE)</f>
        <v>Ysbyty Gwynedd</v>
      </c>
      <c r="I254" s="3" t="str">
        <f>VLOOKUP('Programmes (ENG)'!I254, 'CWM &amp; Location'!B:D, 2, FALSE)</f>
        <v>Bangor</v>
      </c>
      <c r="J254" s="3" t="str">
        <f>IF('Master List'!K254="", VLOOKUP('Master List'!J254, 'CWM &amp; Location'!B:D, 2, FALSE), CONCATENATE(VLOOKUP('Master List'!J254, 'CWM &amp; Location'!B:D, 2, FALSE), " / ", VLOOKUP('Master List'!K254, 'CWM &amp; Location'!B:D, 2, FALSE)))</f>
        <v>Meddygaeth Gyffredinol (Mewnol) / Meddygaeth Arennol</v>
      </c>
      <c r="K254" s="3" t="str">
        <f>IF('Programmes (ENG)'!K254="Supervisor to be confirmed", "Goruchwyliwr I'w Gadarnhau", 'Programmes (ENG)'!K254)</f>
        <v xml:space="preserve">Dr Abdul Alejmi </v>
      </c>
      <c r="L254" s="3" t="str">
        <f>VLOOKUP('Programmes (ENG)'!L254, 'CWM &amp; Location'!B:D, 2, FALSE)</f>
        <v>Ysbyty Gwynedd</v>
      </c>
      <c r="M254" s="3" t="str">
        <f>VLOOKUP('Programmes (ENG)'!M254, 'CWM &amp; Location'!B:D, 2, FALSE)</f>
        <v>Bangor</v>
      </c>
      <c r="N254" s="3" t="str">
        <f>IF('Master List'!Q254="", VLOOKUP('Master List'!P254, 'CWM &amp; Location'!B:D, 2, FALSE), CONCATENATE(VLOOKUP('Master List'!P254, 'CWM &amp; Location'!B:D, 2, FALSE), " / ", VLOOKUP('Master List'!Q254, 'CWM &amp; Location'!B:D, 2, FALSE)))</f>
        <v>Wroleg</v>
      </c>
      <c r="O254" s="3" t="str">
        <f>IF('Programmes (ENG)'!O254="Supervisor to be confirmed", "Goruchwyliwr I'w Gadarnhau", 'Programmes (ENG)'!O254)</f>
        <v xml:space="preserve">Mr Kyriacos Alexandrou </v>
      </c>
      <c r="P254" s="3" t="str">
        <f>VLOOKUP('Programmes (ENG)'!P254, 'CWM &amp; Location'!B:D, 2, FALSE)</f>
        <v>Ysbyty Gwynedd</v>
      </c>
      <c r="Q254" s="3" t="str">
        <f>VLOOKUP('Programmes (ENG)'!Q254, 'CWM &amp; Location'!B:D, 2, FALSE)</f>
        <v>Bangor</v>
      </c>
      <c r="R254" s="3" t="str">
        <f>IF('Master List'!W254="", VLOOKUP('Master List'!V254, 'CWM &amp; Location'!B:D, 2, FALSE), CONCATENATE(VLOOKUP('Master List'!V254, 'CWM &amp; Location'!B:D, 2, FALSE), " / ", VLOOKUP('Master List'!W254, 'CWM &amp; Location'!B:D, 2, FALSE)))</f>
        <v>Cardioleg</v>
      </c>
      <c r="S254" s="3" t="str">
        <f>IF('Programmes (ENG)'!S254="Supervisor to be confirmed", "Goruchwyliwr I'w Gadarnhau", 'Programmes (ENG)'!S254)</f>
        <v xml:space="preserve">Dr Mark Payne </v>
      </c>
      <c r="T254" s="5" t="str">
        <f>IF('Master List'!AA254="", "", VLOOKUP('Programmes (ENG)'!T254, 'CWM &amp; Location'!B:D, 2, FALSE))</f>
        <v/>
      </c>
      <c r="U254" s="5" t="str">
        <f>IF(T254="", "", VLOOKUP('Programmes (ENG)'!U254, 'CWM &amp; Location'!B:D, 2, FALSE))</f>
        <v/>
      </c>
      <c r="V254" s="5" t="str">
        <f>IF('Programmes (ENG)'!V254="", "", VLOOKUP('Programmes (ENG)'!V254, 'CWM &amp; Location'!B:D, 2, FALSE))</f>
        <v/>
      </c>
      <c r="W254" s="5" t="str">
        <f>IF('Programmes (ENG)'!W254="", "", IF('Programmes (ENG)'!W254="Supervisor to be confirmed", 'CWM &amp; Location'!$C$216, 'Programmes (ENG)'!W254))</f>
        <v/>
      </c>
      <c r="X254" s="5" t="str">
        <f>IF('Programmes (ENG)'!X254="Supervisor to be confirmed", "Goruchwyliwr I'w Gadarnhau", 'Programmes (ENG)'!X254)</f>
        <v>Dr Louise Lomax</v>
      </c>
      <c r="Y254" s="3" t="str">
        <f>VLOOKUP('Programmes (ENG)'!Y254, 'CWM &amp; Location'!B:D, 2, FALSE)</f>
        <v>Canolfan Iechyd Plas Menai</v>
      </c>
      <c r="Z254" s="3" t="str">
        <f>VLOOKUP('Programmes (ENG)'!Z254, 'CWM &amp; Location'!B:D, 2, FALSE)</f>
        <v>Llanfairfechan</v>
      </c>
      <c r="AA254" s="3" t="str">
        <f>IF('Master List'!AK254="", VLOOKUP('Master List'!AJ254, 'CWM &amp; Location'!B:D, 2, FALSE), CONCATENATE(VLOOKUP('Master List'!AJ254, 'CWM &amp; Location'!B:D, 2, FALSE), " / ", VLOOKUP('Master List'!AK254, 'CWM &amp; Location'!B:D, 2, FALSE)))</f>
        <v>Practis Cyffredinol</v>
      </c>
      <c r="AB254" s="3" t="str">
        <f>IF('Programmes (ENG)'!AB254="Supervisor to be confirmed", 'CWM &amp; Location'!$C$216, 'Programmes (ENG)'!AB254)</f>
        <v>Dr Louise Lomax</v>
      </c>
      <c r="AC254" s="3" t="str">
        <f>VLOOKUP('Programmes (ENG)'!AC254, 'CWM &amp; Location'!B:D, 2, FALSE)</f>
        <v>Ysbyty Gwynedd</v>
      </c>
      <c r="AD254" s="5" t="str">
        <f>VLOOKUP('Programmes (ENG)'!AD254, 'CWM &amp; Location'!B:D, 2, FALSE)</f>
        <v>Bangor</v>
      </c>
      <c r="AE254" s="3" t="str">
        <f>IF('Master List'!AQ254="", VLOOKUP('Master List'!AP254, 'CWM &amp; Location'!B:D, 2, FALSE), CONCATENATE(VLOOKUP('Master List'!AP254, 'CWM &amp; Location'!B:D, 2, FALSE), " / ", VLOOKUP('Master List'!AQ254, 'CWM &amp; Location'!B:D, 2, FALSE)))</f>
        <v>Seiciatreg Gyffredinol</v>
      </c>
      <c r="AF254" s="3" t="str">
        <f>IF('Programmes (ENG)'!AF254="Supervisor to be confirmed", 'CWM &amp; Location'!$C$216, 'Programmes (ENG)'!AF254)</f>
        <v>Dr Erik Van Diepen</v>
      </c>
      <c r="AG254" s="3" t="str">
        <f>VLOOKUP('Programmes (ENG)'!AG254, 'CWM &amp; Location'!B:D, 2, FALSE)</f>
        <v>Ysbyty Gwynedd</v>
      </c>
      <c r="AH254" s="3" t="str">
        <f>VLOOKUP('Programmes (ENG)'!AH254, 'CWM &amp; Location'!B:D, 2, FALSE)</f>
        <v>Bangor</v>
      </c>
      <c r="AI254" s="3" t="str">
        <f>IF('Master List'!AW254="", VLOOKUP('Master List'!AV254, 'CWM &amp; Location'!B:D, 2, FALSE), CONCATENATE(VLOOKUP('Master List'!AV254, 'CWM &amp; Location'!B:D, 2, FALSE), " / ", VLOOKUP('Master List'!AW254, 'CWM &amp; Location'!B:D, 2, FALSE)))</f>
        <v>Pediatreg</v>
      </c>
      <c r="AJ254" s="3" t="str">
        <f>IF('Programmes (ENG)'!AJ254="Supervisor to be confirmed", 'CWM &amp; Location'!$C$216, 'Programmes (ENG)'!AJ254)</f>
        <v>Dr Rebecca Cordingley</v>
      </c>
      <c r="AK254" s="5" t="str">
        <f>IF('Programmes (ENG)'!AK254="","",VLOOKUP('Programmes (ENG)'!AK254,'CWM &amp; Location'!B:D,2,FALSE))</f>
        <v/>
      </c>
      <c r="AL254" s="5" t="str">
        <f>IF('Programmes (ENG)'!AL254="", "", VLOOKUP('Programmes (ENG)'!AL254, 'CWM &amp; Location'!B:D, 2, FALSE))</f>
        <v/>
      </c>
      <c r="AM254" s="5" t="str">
        <f>IF('Programmes (ENG)'!AM254="","",VLOOKUP('Programmes (ENG)'!AM254,'CWM &amp; Location'!B:D,2,FALSE))</f>
        <v/>
      </c>
      <c r="AN254" s="5" t="str">
        <f>IF('Programmes (ENG)'!AN254="Supervisor to be confirmed", 'CWM &amp; Location'!$C$216, 'Programmes (ENG)'!AN254)</f>
        <v/>
      </c>
    </row>
    <row r="255" spans="1:40" ht="33.75" customHeight="1" x14ac:dyDescent="0.25">
      <c r="A255" s="3" t="str">
        <f>'Master List'!A255</f>
        <v>FP</v>
      </c>
      <c r="B255" s="3" t="str">
        <f>'Master List'!D255</f>
        <v>FP/7A1W/085b</v>
      </c>
      <c r="C255" s="3" t="str">
        <f>'Master List'!E255</f>
        <v>WAL/FP/085b</v>
      </c>
      <c r="D255" s="4">
        <f>'Programmes (ENG)'!D255</f>
        <v>1</v>
      </c>
      <c r="E255" s="9" t="str">
        <f>CONCATENATE("S1: ",J255,", ",N255,", ",R255,IF(V255="","",", "),IF(V255="","",V255),IF(V255="",""," ("),IF(V255="","",'Master List'!B255),IF(V255="","",")")," | S2: ",AA255,", ",AE255,", ",AI255,IF(AM255="","",", "),IF(AM255="","",AM255),IF(AM255="",""," ("),IF(AM255="","",'Master List'!C255),IF(AM255="","",")"))</f>
        <v>S1: Cardioleg, Meddygaeth Gyffredinol (Mewnol) / Meddygaeth Arennol, Wroleg | S2: Pediatreg, Practis Cyffredinol, Seiciatreg Gyffredinol</v>
      </c>
      <c r="F255" s="5" t="str">
        <f>VLOOKUP('Programmes (ENG)'!F255, 'CWM &amp; Location'!B:D, 2, FALSE)</f>
        <v>Bwrdd Iechyd Prifysgol Betsi Cadwaladr</v>
      </c>
      <c r="G255" s="5" t="str">
        <f>IF('Programmes (ENG)'!G255="Supervisor to be confirmed", "Goruchwyliwr I'w Gadarnhau", 'Programmes (ENG)'!G255)</f>
        <v xml:space="preserve">Dr Mark Payne </v>
      </c>
      <c r="H255" s="3" t="str">
        <f>VLOOKUP('Programmes (ENG)'!H255, 'CWM &amp; Location'!B:D, 2, FALSE)</f>
        <v>Ysbyty Gwynedd</v>
      </c>
      <c r="I255" s="3" t="str">
        <f>VLOOKUP('Programmes (ENG)'!I255, 'CWM &amp; Location'!B:D, 2, FALSE)</f>
        <v>Bangor</v>
      </c>
      <c r="J255" s="3" t="str">
        <f>IF('Master List'!K255="", VLOOKUP('Master List'!J255, 'CWM &amp; Location'!B:D, 2, FALSE), CONCATENATE(VLOOKUP('Master List'!J255, 'CWM &amp; Location'!B:D, 2, FALSE), " / ", VLOOKUP('Master List'!K255, 'CWM &amp; Location'!B:D, 2, FALSE)))</f>
        <v>Cardioleg</v>
      </c>
      <c r="K255" s="3" t="str">
        <f>IF('Programmes (ENG)'!K255="Supervisor to be confirmed", "Goruchwyliwr I'w Gadarnhau", 'Programmes (ENG)'!K255)</f>
        <v xml:space="preserve">Dr Mark Payne </v>
      </c>
      <c r="L255" s="3" t="str">
        <f>VLOOKUP('Programmes (ENG)'!L255, 'CWM &amp; Location'!B:D, 2, FALSE)</f>
        <v>Ysbyty Gwynedd</v>
      </c>
      <c r="M255" s="3" t="str">
        <f>VLOOKUP('Programmes (ENG)'!M255, 'CWM &amp; Location'!B:D, 2, FALSE)</f>
        <v>Bangor</v>
      </c>
      <c r="N255" s="3" t="str">
        <f>IF('Master List'!Q255="", VLOOKUP('Master List'!P255, 'CWM &amp; Location'!B:D, 2, FALSE), CONCATENATE(VLOOKUP('Master List'!P255, 'CWM &amp; Location'!B:D, 2, FALSE), " / ", VLOOKUP('Master List'!Q255, 'CWM &amp; Location'!B:D, 2, FALSE)))</f>
        <v>Meddygaeth Gyffredinol (Mewnol) / Meddygaeth Arennol</v>
      </c>
      <c r="O255" s="3" t="str">
        <f>IF('Programmes (ENG)'!O255="Supervisor to be confirmed", "Goruchwyliwr I'w Gadarnhau", 'Programmes (ENG)'!O255)</f>
        <v xml:space="preserve">Dr Abdul Alejmi </v>
      </c>
      <c r="P255" s="3" t="str">
        <f>VLOOKUP('Programmes (ENG)'!P255, 'CWM &amp; Location'!B:D, 2, FALSE)</f>
        <v>Ysbyty Gwynedd</v>
      </c>
      <c r="Q255" s="3" t="str">
        <f>VLOOKUP('Programmes (ENG)'!Q255, 'CWM &amp; Location'!B:D, 2, FALSE)</f>
        <v>Bangor</v>
      </c>
      <c r="R255" s="3" t="str">
        <f>IF('Master List'!W255="", VLOOKUP('Master List'!V255, 'CWM &amp; Location'!B:D, 2, FALSE), CONCATENATE(VLOOKUP('Master List'!V255, 'CWM &amp; Location'!B:D, 2, FALSE), " / ", VLOOKUP('Master List'!W255, 'CWM &amp; Location'!B:D, 2, FALSE)))</f>
        <v>Wroleg</v>
      </c>
      <c r="S255" s="3" t="str">
        <f>IF('Programmes (ENG)'!S255="Supervisor to be confirmed", "Goruchwyliwr I'w Gadarnhau", 'Programmes (ENG)'!S255)</f>
        <v xml:space="preserve">Mr Kyriacos Alexandrou </v>
      </c>
      <c r="T255" s="5" t="str">
        <f>IF('Master List'!AA255="", "", VLOOKUP('Programmes (ENG)'!T255, 'CWM &amp; Location'!B:D, 2, FALSE))</f>
        <v/>
      </c>
      <c r="U255" s="5" t="str">
        <f>IF(T255="", "", VLOOKUP('Programmes (ENG)'!U255, 'CWM &amp; Location'!B:D, 2, FALSE))</f>
        <v/>
      </c>
      <c r="V255" s="5" t="str">
        <f>IF('Programmes (ENG)'!V255="", "", VLOOKUP('Programmes (ENG)'!V255, 'CWM &amp; Location'!B:D, 2, FALSE))</f>
        <v/>
      </c>
      <c r="W255" s="5" t="str">
        <f>IF('Programmes (ENG)'!W255="", "", IF('Programmes (ENG)'!W255="Supervisor to be confirmed", 'CWM &amp; Location'!$C$216, 'Programmes (ENG)'!W255))</f>
        <v/>
      </c>
      <c r="X255" s="5" t="str">
        <f>IF('Programmes (ENG)'!X255="Supervisor to be confirmed", "Goruchwyliwr I'w Gadarnhau", 'Programmes (ENG)'!X255)</f>
        <v>Dr Rebecca Cordingley</v>
      </c>
      <c r="Y255" s="3" t="str">
        <f>VLOOKUP('Programmes (ENG)'!Y255, 'CWM &amp; Location'!B:D, 2, FALSE)</f>
        <v>Ysbyty Gwynedd</v>
      </c>
      <c r="Z255" s="3" t="str">
        <f>VLOOKUP('Programmes (ENG)'!Z255, 'CWM &amp; Location'!B:D, 2, FALSE)</f>
        <v>Bangor</v>
      </c>
      <c r="AA255" s="3" t="str">
        <f>IF('Master List'!AK255="", VLOOKUP('Master List'!AJ255, 'CWM &amp; Location'!B:D, 2, FALSE), CONCATENATE(VLOOKUP('Master List'!AJ255, 'CWM &amp; Location'!B:D, 2, FALSE), " / ", VLOOKUP('Master List'!AK255, 'CWM &amp; Location'!B:D, 2, FALSE)))</f>
        <v>Pediatreg</v>
      </c>
      <c r="AB255" s="3" t="str">
        <f>IF('Programmes (ENG)'!AB255="Supervisor to be confirmed", 'CWM &amp; Location'!$C$216, 'Programmes (ENG)'!AB255)</f>
        <v>Dr Rebecca Cordingley</v>
      </c>
      <c r="AC255" s="3" t="str">
        <f>VLOOKUP('Programmes (ENG)'!AC255, 'CWM &amp; Location'!B:D, 2, FALSE)</f>
        <v>Canolfan Iechyd Plas Menai</v>
      </c>
      <c r="AD255" s="5" t="str">
        <f>VLOOKUP('Programmes (ENG)'!AD255, 'CWM &amp; Location'!B:D, 2, FALSE)</f>
        <v>Llanfairfechan</v>
      </c>
      <c r="AE255" s="3" t="str">
        <f>IF('Master List'!AQ255="", VLOOKUP('Master List'!AP255, 'CWM &amp; Location'!B:D, 2, FALSE), CONCATENATE(VLOOKUP('Master List'!AP255, 'CWM &amp; Location'!B:D, 2, FALSE), " / ", VLOOKUP('Master List'!AQ255, 'CWM &amp; Location'!B:D, 2, FALSE)))</f>
        <v>Practis Cyffredinol</v>
      </c>
      <c r="AF255" s="3" t="str">
        <f>IF('Programmes (ENG)'!AF255="Supervisor to be confirmed", 'CWM &amp; Location'!$C$216, 'Programmes (ENG)'!AF255)</f>
        <v>Dr Louise Lomax</v>
      </c>
      <c r="AG255" s="3" t="str">
        <f>VLOOKUP('Programmes (ENG)'!AG255, 'CWM &amp; Location'!B:D, 2, FALSE)</f>
        <v>Ysbyty Gwynedd</v>
      </c>
      <c r="AH255" s="3" t="str">
        <f>VLOOKUP('Programmes (ENG)'!AH255, 'CWM &amp; Location'!B:D, 2, FALSE)</f>
        <v>Bangor</v>
      </c>
      <c r="AI255" s="3" t="str">
        <f>IF('Master List'!AW255="", VLOOKUP('Master List'!AV255, 'CWM &amp; Location'!B:D, 2, FALSE), CONCATENATE(VLOOKUP('Master List'!AV255, 'CWM &amp; Location'!B:D, 2, FALSE), " / ", VLOOKUP('Master List'!AW255, 'CWM &amp; Location'!B:D, 2, FALSE)))</f>
        <v>Seiciatreg Gyffredinol</v>
      </c>
      <c r="AJ255" s="3" t="str">
        <f>IF('Programmes (ENG)'!AJ255="Supervisor to be confirmed", 'CWM &amp; Location'!$C$216, 'Programmes (ENG)'!AJ255)</f>
        <v>Dr Erik Van Diepen</v>
      </c>
      <c r="AK255" s="5" t="str">
        <f>IF('Programmes (ENG)'!AK255="","",VLOOKUP('Programmes (ENG)'!AK255,'CWM &amp; Location'!B:D,2,FALSE))</f>
        <v/>
      </c>
      <c r="AL255" s="5" t="str">
        <f>IF('Programmes (ENG)'!AL255="", "", VLOOKUP('Programmes (ENG)'!AL255, 'CWM &amp; Location'!B:D, 2, FALSE))</f>
        <v/>
      </c>
      <c r="AM255" s="5" t="str">
        <f>IF('Programmes (ENG)'!AM255="","",VLOOKUP('Programmes (ENG)'!AM255,'CWM &amp; Location'!B:D,2,FALSE))</f>
        <v/>
      </c>
      <c r="AN255" s="5" t="str">
        <f>IF('Programmes (ENG)'!AN255="Supervisor to be confirmed", 'CWM &amp; Location'!$C$216, 'Programmes (ENG)'!AN255)</f>
        <v/>
      </c>
    </row>
    <row r="256" spans="1:40" ht="33.75" customHeight="1" x14ac:dyDescent="0.25">
      <c r="A256" s="3" t="str">
        <f>'Master List'!A256</f>
        <v>FP</v>
      </c>
      <c r="B256" s="3" t="str">
        <f>'Master List'!D256</f>
        <v>FP/7A1W/085c</v>
      </c>
      <c r="C256" s="3" t="str">
        <f>'Master List'!E256</f>
        <v>WAL/FP/085c</v>
      </c>
      <c r="D256" s="4">
        <f>'Programmes (ENG)'!D256</f>
        <v>1</v>
      </c>
      <c r="E256" s="9" t="str">
        <f>CONCATENATE("S1: ",J256,", ",N256,", ",R256,IF(V256="","",", "),IF(V256="","",V256),IF(V256="",""," ("),IF(V256="","",'Master List'!B256),IF(V256="","",")")," | S2: ",AA256,", ",AE256,", ",AI256,IF(AM256="","",", "),IF(AM256="","",AM256),IF(AM256="",""," ("),IF(AM256="","",'Master List'!C256),IF(AM256="","",")"))</f>
        <v>S1: Wroleg, Cardioleg, Meddygaeth Gyffredinol (Mewnol) / Meddygaeth Arennol | S2: Seiciatreg Gyffredinol, Pediatreg, Practis Cyffredinol</v>
      </c>
      <c r="F256" s="5" t="str">
        <f>VLOOKUP('Programmes (ENG)'!F256, 'CWM &amp; Location'!B:D, 2, FALSE)</f>
        <v>Bwrdd Iechyd Prifysgol Betsi Cadwaladr</v>
      </c>
      <c r="G256" s="5" t="str">
        <f>IF('Programmes (ENG)'!G256="Supervisor to be confirmed", "Goruchwyliwr I'w Gadarnhau", 'Programmes (ENG)'!G256)</f>
        <v xml:space="preserve">Mr Kyriacos Alexandrou </v>
      </c>
      <c r="H256" s="3" t="str">
        <f>VLOOKUP('Programmes (ENG)'!H256, 'CWM &amp; Location'!B:D, 2, FALSE)</f>
        <v>Ysbyty Gwynedd</v>
      </c>
      <c r="I256" s="3" t="str">
        <f>VLOOKUP('Programmes (ENG)'!I256, 'CWM &amp; Location'!B:D, 2, FALSE)</f>
        <v>Bangor</v>
      </c>
      <c r="J256" s="3" t="str">
        <f>IF('Master List'!K256="", VLOOKUP('Master List'!J256, 'CWM &amp; Location'!B:D, 2, FALSE), CONCATENATE(VLOOKUP('Master List'!J256, 'CWM &amp; Location'!B:D, 2, FALSE), " / ", VLOOKUP('Master List'!K256, 'CWM &amp; Location'!B:D, 2, FALSE)))</f>
        <v>Wroleg</v>
      </c>
      <c r="K256" s="3" t="str">
        <f>IF('Programmes (ENG)'!K256="Supervisor to be confirmed", "Goruchwyliwr I'w Gadarnhau", 'Programmes (ENG)'!K256)</f>
        <v xml:space="preserve">Mr Kyriacos Alexandrou </v>
      </c>
      <c r="L256" s="3" t="str">
        <f>VLOOKUP('Programmes (ENG)'!L256, 'CWM &amp; Location'!B:D, 2, FALSE)</f>
        <v>Ysbyty Gwynedd</v>
      </c>
      <c r="M256" s="3" t="str">
        <f>VLOOKUP('Programmes (ENG)'!M256, 'CWM &amp; Location'!B:D, 2, FALSE)</f>
        <v>Bangor</v>
      </c>
      <c r="N256" s="3" t="str">
        <f>IF('Master List'!Q256="", VLOOKUP('Master List'!P256, 'CWM &amp; Location'!B:D, 2, FALSE), CONCATENATE(VLOOKUP('Master List'!P256, 'CWM &amp; Location'!B:D, 2, FALSE), " / ", VLOOKUP('Master List'!Q256, 'CWM &amp; Location'!B:D, 2, FALSE)))</f>
        <v>Cardioleg</v>
      </c>
      <c r="O256" s="3" t="str">
        <f>IF('Programmes (ENG)'!O256="Supervisor to be confirmed", "Goruchwyliwr I'w Gadarnhau", 'Programmes (ENG)'!O256)</f>
        <v xml:space="preserve">Dr Mark Payne </v>
      </c>
      <c r="P256" s="3" t="str">
        <f>VLOOKUP('Programmes (ENG)'!P256, 'CWM &amp; Location'!B:D, 2, FALSE)</f>
        <v>Ysbyty Gwynedd</v>
      </c>
      <c r="Q256" s="3" t="str">
        <f>VLOOKUP('Programmes (ENG)'!Q256, 'CWM &amp; Location'!B:D, 2, FALSE)</f>
        <v>Bangor</v>
      </c>
      <c r="R256" s="3" t="str">
        <f>IF('Master List'!W256="", VLOOKUP('Master List'!V256, 'CWM &amp; Location'!B:D, 2, FALSE), CONCATENATE(VLOOKUP('Master List'!V256, 'CWM &amp; Location'!B:D, 2, FALSE), " / ", VLOOKUP('Master List'!W256, 'CWM &amp; Location'!B:D, 2, FALSE)))</f>
        <v>Meddygaeth Gyffredinol (Mewnol) / Meddygaeth Arennol</v>
      </c>
      <c r="S256" s="3" t="str">
        <f>IF('Programmes (ENG)'!S256="Supervisor to be confirmed", "Goruchwyliwr I'w Gadarnhau", 'Programmes (ENG)'!S256)</f>
        <v xml:space="preserve">Dr Abdul Alejmi </v>
      </c>
      <c r="T256" s="5" t="str">
        <f>IF('Master List'!AA256="", "", VLOOKUP('Programmes (ENG)'!T256, 'CWM &amp; Location'!B:D, 2, FALSE))</f>
        <v/>
      </c>
      <c r="U256" s="5" t="str">
        <f>IF(T256="", "", VLOOKUP('Programmes (ENG)'!U256, 'CWM &amp; Location'!B:D, 2, FALSE))</f>
        <v/>
      </c>
      <c r="V256" s="5" t="str">
        <f>IF('Programmes (ENG)'!V256="", "", VLOOKUP('Programmes (ENG)'!V256, 'CWM &amp; Location'!B:D, 2, FALSE))</f>
        <v/>
      </c>
      <c r="W256" s="5" t="str">
        <f>IF('Programmes (ENG)'!W256="", "", IF('Programmes (ENG)'!W256="Supervisor to be confirmed", 'CWM &amp; Location'!$C$216, 'Programmes (ENG)'!W256))</f>
        <v/>
      </c>
      <c r="X256" s="5" t="str">
        <f>IF('Programmes (ENG)'!X256="Supervisor to be confirmed", "Goruchwyliwr I'w Gadarnhau", 'Programmes (ENG)'!X256)</f>
        <v>Dr Erik Van Diepen</v>
      </c>
      <c r="Y256" s="3" t="str">
        <f>VLOOKUP('Programmes (ENG)'!Y256, 'CWM &amp; Location'!B:D, 2, FALSE)</f>
        <v>Ysbyty Gwynedd</v>
      </c>
      <c r="Z256" s="3" t="str">
        <f>VLOOKUP('Programmes (ENG)'!Z256, 'CWM &amp; Location'!B:D, 2, FALSE)</f>
        <v>Bangor</v>
      </c>
      <c r="AA256" s="3" t="str">
        <f>IF('Master List'!AK256="", VLOOKUP('Master List'!AJ256, 'CWM &amp; Location'!B:D, 2, FALSE), CONCATENATE(VLOOKUP('Master List'!AJ256, 'CWM &amp; Location'!B:D, 2, FALSE), " / ", VLOOKUP('Master List'!AK256, 'CWM &amp; Location'!B:D, 2, FALSE)))</f>
        <v>Seiciatreg Gyffredinol</v>
      </c>
      <c r="AB256" s="3" t="str">
        <f>IF('Programmes (ENG)'!AB256="Supervisor to be confirmed", 'CWM &amp; Location'!$C$216, 'Programmes (ENG)'!AB256)</f>
        <v>Dr Erik Van Diepen</v>
      </c>
      <c r="AC256" s="3" t="str">
        <f>VLOOKUP('Programmes (ENG)'!AC256, 'CWM &amp; Location'!B:D, 2, FALSE)</f>
        <v>Ysbyty Gwynedd</v>
      </c>
      <c r="AD256" s="5" t="str">
        <f>VLOOKUP('Programmes (ENG)'!AD256, 'CWM &amp; Location'!B:D, 2, FALSE)</f>
        <v>Bangor</v>
      </c>
      <c r="AE256" s="3" t="str">
        <f>IF('Master List'!AQ256="", VLOOKUP('Master List'!AP256, 'CWM &amp; Location'!B:D, 2, FALSE), CONCATENATE(VLOOKUP('Master List'!AP256, 'CWM &amp; Location'!B:D, 2, FALSE), " / ", VLOOKUP('Master List'!AQ256, 'CWM &amp; Location'!B:D, 2, FALSE)))</f>
        <v>Pediatreg</v>
      </c>
      <c r="AF256" s="3" t="str">
        <f>IF('Programmes (ENG)'!AF256="Supervisor to be confirmed", 'CWM &amp; Location'!$C$216, 'Programmes (ENG)'!AF256)</f>
        <v>Dr Rebecca Cordingley</v>
      </c>
      <c r="AG256" s="3" t="str">
        <f>VLOOKUP('Programmes (ENG)'!AG256, 'CWM &amp; Location'!B:D, 2, FALSE)</f>
        <v>Canolfan Iechyd Plas Menai</v>
      </c>
      <c r="AH256" s="3" t="str">
        <f>VLOOKUP('Programmes (ENG)'!AH256, 'CWM &amp; Location'!B:D, 2, FALSE)</f>
        <v>Llanfairfechan</v>
      </c>
      <c r="AI256" s="3" t="str">
        <f>IF('Master List'!AW256="", VLOOKUP('Master List'!AV256, 'CWM &amp; Location'!B:D, 2, FALSE), CONCATENATE(VLOOKUP('Master List'!AV256, 'CWM &amp; Location'!B:D, 2, FALSE), " / ", VLOOKUP('Master List'!AW256, 'CWM &amp; Location'!B:D, 2, FALSE)))</f>
        <v>Practis Cyffredinol</v>
      </c>
      <c r="AJ256" s="3" t="str">
        <f>IF('Programmes (ENG)'!AJ256="Supervisor to be confirmed", 'CWM &amp; Location'!$C$216, 'Programmes (ENG)'!AJ256)</f>
        <v>Dr Louise Lomax</v>
      </c>
      <c r="AK256" s="5" t="str">
        <f>IF('Programmes (ENG)'!AK256="","",VLOOKUP('Programmes (ENG)'!AK256,'CWM &amp; Location'!B:D,2,FALSE))</f>
        <v/>
      </c>
      <c r="AL256" s="5" t="str">
        <f>IF('Programmes (ENG)'!AL256="", "", VLOOKUP('Programmes (ENG)'!AL256, 'CWM &amp; Location'!B:D, 2, FALSE))</f>
        <v/>
      </c>
      <c r="AM256" s="5" t="str">
        <f>IF('Programmes (ENG)'!AM256="","",VLOOKUP('Programmes (ENG)'!AM256,'CWM &amp; Location'!B:D,2,FALSE))</f>
        <v/>
      </c>
      <c r="AN256" s="5" t="str">
        <f>IF('Programmes (ENG)'!AN256="Supervisor to be confirmed", 'CWM &amp; Location'!$C$216, 'Programmes (ENG)'!AN256)</f>
        <v/>
      </c>
    </row>
    <row r="257" spans="1:40" ht="33.75" customHeight="1" x14ac:dyDescent="0.25">
      <c r="A257" s="3" t="str">
        <f>'Master List'!A257</f>
        <v>LIFT</v>
      </c>
      <c r="B257" s="3" t="str">
        <f>'Master List'!D257</f>
        <v>LFP/7A1W/086a</v>
      </c>
      <c r="C257" s="3" t="str">
        <f>'Master List'!E257</f>
        <v>WAL/FP/086a</v>
      </c>
      <c r="D257" s="4">
        <f>'Programmes (ENG)'!D257</f>
        <v>1</v>
      </c>
      <c r="E257" s="9" t="str">
        <f>CONCATENATE("S1: ",J257,", ",N257,", ",R257,IF(V257="","",", "),IF(V257="","",V257),IF(V257="",""," ("),IF(V257="","",'Master List'!B257),IF(V257="","",")")," | S2: ",AA257,", ",AE257,", ",AI257,IF(AM257="","",", "),IF(AM257="","",AM257),IF(AM257="",""," ("),IF(AM257="","",'Master List'!C257),IF(AM257="","",")"))</f>
        <v>S1: Meddygaeth Frys, Llawdriniaeth Gyffredinol / Llawdriniaeth y Colon a'r Rhefr, Meddygaeth Gyffredinol (Mewnol) / Gastroenteroleg, Seiciatreg Gyswllt (LIFT) | S2: Practis Cyffredinol, Obstetreg a Gynaecoleg, Pediatreg</v>
      </c>
      <c r="F257" s="5" t="str">
        <f>VLOOKUP('Programmes (ENG)'!F257, 'CWM &amp; Location'!B:D, 2, FALSE)</f>
        <v>Bwrdd Iechyd Prifysgol Betsi Cadwaladr</v>
      </c>
      <c r="G257" s="5" t="str">
        <f>IF('Programmes (ENG)'!G257="Supervisor to be confirmed", "Goruchwyliwr I'w Gadarnhau", 'Programmes (ENG)'!G257)</f>
        <v>Dr Jonathan Price</v>
      </c>
      <c r="H257" s="3" t="str">
        <f>VLOOKUP('Programmes (ENG)'!H257, 'CWM &amp; Location'!B:D, 2, FALSE)</f>
        <v>Ysbyty Gwynedd</v>
      </c>
      <c r="I257" s="3" t="str">
        <f>VLOOKUP('Programmes (ENG)'!I257, 'CWM &amp; Location'!B:D, 2, FALSE)</f>
        <v>Bangor</v>
      </c>
      <c r="J257" s="3" t="str">
        <f>IF('Master List'!K257="", VLOOKUP('Master List'!J257, 'CWM &amp; Location'!B:D, 2, FALSE), CONCATENATE(VLOOKUP('Master List'!J257, 'CWM &amp; Location'!B:D, 2, FALSE), " / ", VLOOKUP('Master List'!K257, 'CWM &amp; Location'!B:D, 2, FALSE)))</f>
        <v>Meddygaeth Frys</v>
      </c>
      <c r="K257" s="3" t="str">
        <f>IF('Programmes (ENG)'!K257="Supervisor to be confirmed", "Goruchwyliwr I'w Gadarnhau", 'Programmes (ENG)'!K257)</f>
        <v>Dr Rhiannon Talbot</v>
      </c>
      <c r="L257" s="3" t="str">
        <f>VLOOKUP('Programmes (ENG)'!L257, 'CWM &amp; Location'!B:D, 2, FALSE)</f>
        <v>Ysbyty Gwynedd</v>
      </c>
      <c r="M257" s="3" t="str">
        <f>VLOOKUP('Programmes (ENG)'!M257, 'CWM &amp; Location'!B:D, 2, FALSE)</f>
        <v>Bangor</v>
      </c>
      <c r="N257" s="3" t="str">
        <f>IF('Master List'!Q257="", VLOOKUP('Master List'!P257, 'CWM &amp; Location'!B:D, 2, FALSE), CONCATENATE(VLOOKUP('Master List'!P257, 'CWM &amp; Location'!B:D, 2, FALSE), " / ", VLOOKUP('Master List'!Q257, 'CWM &amp; Location'!B:D, 2, FALSE)))</f>
        <v>Llawdriniaeth Gyffredinol / Llawdriniaeth y Colon a'r Rhefr</v>
      </c>
      <c r="O257" s="3" t="str">
        <f>IF('Programmes (ENG)'!O257="Supervisor to be confirmed", "Goruchwyliwr I'w Gadarnhau", 'Programmes (ENG)'!O257)</f>
        <v>Mr Anil Lala</v>
      </c>
      <c r="P257" s="3" t="str">
        <f>VLOOKUP('Programmes (ENG)'!P257, 'CWM &amp; Location'!B:D, 2, FALSE)</f>
        <v>Ysbyty Gwynedd</v>
      </c>
      <c r="Q257" s="3" t="str">
        <f>VLOOKUP('Programmes (ENG)'!Q257, 'CWM &amp; Location'!B:D, 2, FALSE)</f>
        <v>Bangor</v>
      </c>
      <c r="R257" s="3" t="str">
        <f>IF('Master List'!W257="", VLOOKUP('Master List'!V257, 'CWM &amp; Location'!B:D, 2, FALSE), CONCATENATE(VLOOKUP('Master List'!V257, 'CWM &amp; Location'!B:D, 2, FALSE), " / ", VLOOKUP('Master List'!W257, 'CWM &amp; Location'!B:D, 2, FALSE)))</f>
        <v>Meddygaeth Gyffredinol (Mewnol) / Gastroenteroleg</v>
      </c>
      <c r="S257" s="3" t="str">
        <f>IF('Programmes (ENG)'!S257="Supervisor to be confirmed", "Goruchwyliwr I'w Gadarnhau", 'Programmes (ENG)'!S257)</f>
        <v xml:space="preserve">Dr Jonathan Sutton </v>
      </c>
      <c r="T257" s="5" t="str">
        <f>IF('Master List'!AA257="", "", VLOOKUP('Programmes (ENG)'!T257, 'CWM &amp; Location'!B:D, 2, FALSE))</f>
        <v>Ysbyty Gwynedd</v>
      </c>
      <c r="U257" s="5" t="str">
        <f>IF(T257="", "", VLOOKUP('Programmes (ENG)'!U257, 'CWM &amp; Location'!B:D, 2, FALSE))</f>
        <v>Bangor</v>
      </c>
      <c r="V257" s="5" t="str">
        <f>IF('Programmes (ENG)'!V257="", "", VLOOKUP('Programmes (ENG)'!V257, 'CWM &amp; Location'!B:D, 2, FALSE))</f>
        <v>Seiciatreg Gyswllt</v>
      </c>
      <c r="W257" s="5" t="str">
        <f>IF('Programmes (ENG)'!W257="", "", IF('Programmes (ENG)'!W257="Supervisor to be confirmed", 'CWM &amp; Location'!$C$216, 'Programmes (ENG)'!W257))</f>
        <v>Dr Jonathan Price</v>
      </c>
      <c r="X257" s="5" t="str">
        <f>IF('Programmes (ENG)'!X257="Supervisor to be confirmed", "Goruchwyliwr I'w Gadarnhau", 'Programmes (ENG)'!X257)</f>
        <v>Dr Nina Cakiroglu</v>
      </c>
      <c r="Y257" s="3" t="str">
        <f>VLOOKUP('Programmes (ENG)'!Y257, 'CWM &amp; Location'!B:D, 2, FALSE)</f>
        <v>Canolfan Iechyd Bron Derw</v>
      </c>
      <c r="Z257" s="3" t="str">
        <f>VLOOKUP('Programmes (ENG)'!Z257, 'CWM &amp; Location'!B:D, 2, FALSE)</f>
        <v>Bangor</v>
      </c>
      <c r="AA257" s="3" t="str">
        <f>IF('Master List'!AK257="", VLOOKUP('Master List'!AJ257, 'CWM &amp; Location'!B:D, 2, FALSE), CONCATENATE(VLOOKUP('Master List'!AJ257, 'CWM &amp; Location'!B:D, 2, FALSE), " / ", VLOOKUP('Master List'!AK257, 'CWM &amp; Location'!B:D, 2, FALSE)))</f>
        <v>Practis Cyffredinol</v>
      </c>
      <c r="AB257" s="3" t="str">
        <f>IF('Programmes (ENG)'!AB257="Supervisor to be confirmed", 'CWM &amp; Location'!$C$216, 'Programmes (ENG)'!AB257)</f>
        <v>Dr Nina Cakiroglu</v>
      </c>
      <c r="AC257" s="3" t="str">
        <f>VLOOKUP('Programmes (ENG)'!AC257, 'CWM &amp; Location'!B:D, 2, FALSE)</f>
        <v>Ysbyty Gwynedd</v>
      </c>
      <c r="AD257" s="5" t="str">
        <f>VLOOKUP('Programmes (ENG)'!AD257, 'CWM &amp; Location'!B:D, 2, FALSE)</f>
        <v>Bangor</v>
      </c>
      <c r="AE257" s="3" t="str">
        <f>IF('Master List'!AQ257="", VLOOKUP('Master List'!AP257, 'CWM &amp; Location'!B:D, 2, FALSE), CONCATENATE(VLOOKUP('Master List'!AP257, 'CWM &amp; Location'!B:D, 2, FALSE), " / ", VLOOKUP('Master List'!AQ257, 'CWM &amp; Location'!B:D, 2, FALSE)))</f>
        <v>Obstetreg a Gynaecoleg</v>
      </c>
      <c r="AF257" s="3" t="str">
        <f>IF('Programmes (ENG)'!AF257="Supervisor to be confirmed", 'CWM &amp; Location'!$C$216, 'Programmes (ENG)'!AF257)</f>
        <v>Dr Geetha Mahindrakar</v>
      </c>
      <c r="AG257" s="3" t="str">
        <f>VLOOKUP('Programmes (ENG)'!AG257, 'CWM &amp; Location'!B:D, 2, FALSE)</f>
        <v>Ysbyty Gwynedd</v>
      </c>
      <c r="AH257" s="3" t="str">
        <f>VLOOKUP('Programmes (ENG)'!AH257, 'CWM &amp; Location'!B:D, 2, FALSE)</f>
        <v>Bangor</v>
      </c>
      <c r="AI257" s="3" t="str">
        <f>IF('Master List'!AW257="", VLOOKUP('Master List'!AV257, 'CWM &amp; Location'!B:D, 2, FALSE), CONCATENATE(VLOOKUP('Master List'!AV257, 'CWM &amp; Location'!B:D, 2, FALSE), " / ", VLOOKUP('Master List'!AW257, 'CWM &amp; Location'!B:D, 2, FALSE)))</f>
        <v>Pediatreg</v>
      </c>
      <c r="AJ257" s="3" t="str">
        <f>IF('Programmes (ENG)'!AJ257="Supervisor to be confirmed", 'CWM &amp; Location'!$C$216, 'Programmes (ENG)'!AJ257)</f>
        <v>Dr Rebecca Cordingley</v>
      </c>
      <c r="AK257" s="5" t="str">
        <f>IF('Programmes (ENG)'!AK257="","",VLOOKUP('Programmes (ENG)'!AK257,'CWM &amp; Location'!B:D,2,FALSE))</f>
        <v/>
      </c>
      <c r="AL257" s="5" t="str">
        <f>IF('Programmes (ENG)'!AL257="", "", VLOOKUP('Programmes (ENG)'!AL257, 'CWM &amp; Location'!B:D, 2, FALSE))</f>
        <v/>
      </c>
      <c r="AM257" s="5" t="str">
        <f>IF('Programmes (ENG)'!AM257="","",VLOOKUP('Programmes (ENG)'!AM257,'CWM &amp; Location'!B:D,2,FALSE))</f>
        <v/>
      </c>
      <c r="AN257" s="5" t="str">
        <f>IF('Programmes (ENG)'!AN257="Supervisor to be confirmed", 'CWM &amp; Location'!$C$216, 'Programmes (ENG)'!AN257)</f>
        <v/>
      </c>
    </row>
    <row r="258" spans="1:40" ht="33.75" customHeight="1" x14ac:dyDescent="0.25">
      <c r="A258" s="3" t="str">
        <f>'Master List'!A258</f>
        <v>LIFT</v>
      </c>
      <c r="B258" s="3" t="str">
        <f>'Master List'!D258</f>
        <v>LFP/7A1W/086b</v>
      </c>
      <c r="C258" s="3" t="str">
        <f>'Master List'!E258</f>
        <v>WAL/FP/086b</v>
      </c>
      <c r="D258" s="4">
        <f>'Programmes (ENG)'!D258</f>
        <v>1</v>
      </c>
      <c r="E258" s="9" t="str">
        <f>CONCATENATE("S1: ",J258,", ",N258,", ",R258,IF(V258="","",", "),IF(V258="","",V258),IF(V258="",""," ("),IF(V258="","",'Master List'!B258),IF(V258="","",")")," | S2: ",AA258,", ",AE258,", ",AI258,IF(AM258="","",", "),IF(AM258="","",AM258),IF(AM258="",""," ("),IF(AM258="","",'Master List'!C258),IF(AM258="","",")"))</f>
        <v>S1: Meddygaeth Gyffredinol (Mewnol) / Gastroenteroleg, Meddygaeth Frys, Llawdriniaeth Gyffredinol / Llawdriniaeth y Colon a'r Rhefr, Seiciatreg  Camddefnyddio Sylweddau (LIFT) | S2: Pediatreg, Practis Cyffredinol, Obstetreg a Gynaecoleg</v>
      </c>
      <c r="F258" s="5" t="str">
        <f>VLOOKUP('Programmes (ENG)'!F258, 'CWM &amp; Location'!B:D, 2, FALSE)</f>
        <v>Bwrdd Iechyd Prifysgol Betsi Cadwaladr</v>
      </c>
      <c r="G258" s="5" t="str">
        <f>IF('Programmes (ENG)'!G258="Supervisor to be confirmed", "Goruchwyliwr I'w Gadarnhau", 'Programmes (ENG)'!G258)</f>
        <v>Dr James O'Toole</v>
      </c>
      <c r="H258" s="3" t="str">
        <f>VLOOKUP('Programmes (ENG)'!H258, 'CWM &amp; Location'!B:D, 2, FALSE)</f>
        <v>Ysbyty Gwynedd</v>
      </c>
      <c r="I258" s="3" t="str">
        <f>VLOOKUP('Programmes (ENG)'!I258, 'CWM &amp; Location'!B:D, 2, FALSE)</f>
        <v>Bangor</v>
      </c>
      <c r="J258" s="3" t="str">
        <f>IF('Master List'!K258="", VLOOKUP('Master List'!J258, 'CWM &amp; Location'!B:D, 2, FALSE), CONCATENATE(VLOOKUP('Master List'!J258, 'CWM &amp; Location'!B:D, 2, FALSE), " / ", VLOOKUP('Master List'!K258, 'CWM &amp; Location'!B:D, 2, FALSE)))</f>
        <v>Meddygaeth Gyffredinol (Mewnol) / Gastroenteroleg</v>
      </c>
      <c r="K258" s="3" t="str">
        <f>IF('Programmes (ENG)'!K258="Supervisor to be confirmed", "Goruchwyliwr I'w Gadarnhau", 'Programmes (ENG)'!K258)</f>
        <v xml:space="preserve">Dr Jonathan Sutton </v>
      </c>
      <c r="L258" s="3" t="str">
        <f>VLOOKUP('Programmes (ENG)'!L258, 'CWM &amp; Location'!B:D, 2, FALSE)</f>
        <v>Ysbyty Gwynedd</v>
      </c>
      <c r="M258" s="3" t="str">
        <f>VLOOKUP('Programmes (ENG)'!M258, 'CWM &amp; Location'!B:D, 2, FALSE)</f>
        <v>Bangor</v>
      </c>
      <c r="N258" s="3" t="str">
        <f>IF('Master List'!Q258="", VLOOKUP('Master List'!P258, 'CWM &amp; Location'!B:D, 2, FALSE), CONCATENATE(VLOOKUP('Master List'!P258, 'CWM &amp; Location'!B:D, 2, FALSE), " / ", VLOOKUP('Master List'!Q258, 'CWM &amp; Location'!B:D, 2, FALSE)))</f>
        <v>Meddygaeth Frys</v>
      </c>
      <c r="O258" s="3" t="str">
        <f>IF('Programmes (ENG)'!O258="Supervisor to be confirmed", "Goruchwyliwr I'w Gadarnhau", 'Programmes (ENG)'!O258)</f>
        <v>Dr Rhiannon Talbot</v>
      </c>
      <c r="P258" s="3" t="str">
        <f>VLOOKUP('Programmes (ENG)'!P258, 'CWM &amp; Location'!B:D, 2, FALSE)</f>
        <v>Ysbyty Gwynedd</v>
      </c>
      <c r="Q258" s="3" t="str">
        <f>VLOOKUP('Programmes (ENG)'!Q258, 'CWM &amp; Location'!B:D, 2, FALSE)</f>
        <v>Bangor</v>
      </c>
      <c r="R258" s="3" t="str">
        <f>IF('Master List'!W258="", VLOOKUP('Master List'!V258, 'CWM &amp; Location'!B:D, 2, FALSE), CONCATENATE(VLOOKUP('Master List'!V258, 'CWM &amp; Location'!B:D, 2, FALSE), " / ", VLOOKUP('Master List'!W258, 'CWM &amp; Location'!B:D, 2, FALSE)))</f>
        <v>Llawdriniaeth Gyffredinol / Llawdriniaeth y Colon a'r Rhefr</v>
      </c>
      <c r="S258" s="3" t="str">
        <f>IF('Programmes (ENG)'!S258="Supervisor to be confirmed", "Goruchwyliwr I'w Gadarnhau", 'Programmes (ENG)'!S258)</f>
        <v>Mr Anil Lala</v>
      </c>
      <c r="T258" s="5" t="str">
        <f>IF('Master List'!AA258="", "", VLOOKUP('Programmes (ENG)'!T258, 'CWM &amp; Location'!B:D, 2, FALSE))</f>
        <v>Ysbyty Gwynedd</v>
      </c>
      <c r="U258" s="5" t="str">
        <f>IF(T258="", "", VLOOKUP('Programmes (ENG)'!U258, 'CWM &amp; Location'!B:D, 2, FALSE))</f>
        <v>Bangor</v>
      </c>
      <c r="V258" s="5" t="str">
        <f>IF('Programmes (ENG)'!V258="", "", VLOOKUP('Programmes (ENG)'!V258, 'CWM &amp; Location'!B:D, 2, FALSE))</f>
        <v>Seiciatreg  Camddefnyddio Sylweddau</v>
      </c>
      <c r="W258" s="5" t="str">
        <f>IF('Programmes (ENG)'!W258="", "", IF('Programmes (ENG)'!W258="Supervisor to be confirmed", 'CWM &amp; Location'!$C$216, 'Programmes (ENG)'!W258))</f>
        <v>Dr James O'Toole</v>
      </c>
      <c r="X258" s="5" t="str">
        <f>IF('Programmes (ENG)'!X258="Supervisor to be confirmed", "Goruchwyliwr I'w Gadarnhau", 'Programmes (ENG)'!X258)</f>
        <v>Dr Rebecca Cordingley</v>
      </c>
      <c r="Y258" s="3" t="str">
        <f>VLOOKUP('Programmes (ENG)'!Y258, 'CWM &amp; Location'!B:D, 2, FALSE)</f>
        <v>Ysbyty Gwynedd</v>
      </c>
      <c r="Z258" s="3" t="str">
        <f>VLOOKUP('Programmes (ENG)'!Z258, 'CWM &amp; Location'!B:D, 2, FALSE)</f>
        <v>Bangor</v>
      </c>
      <c r="AA258" s="3" t="str">
        <f>IF('Master List'!AK258="", VLOOKUP('Master List'!AJ258, 'CWM &amp; Location'!B:D, 2, FALSE), CONCATENATE(VLOOKUP('Master List'!AJ258, 'CWM &amp; Location'!B:D, 2, FALSE), " / ", VLOOKUP('Master List'!AK258, 'CWM &amp; Location'!B:D, 2, FALSE)))</f>
        <v>Pediatreg</v>
      </c>
      <c r="AB258" s="3" t="str">
        <f>IF('Programmes (ENG)'!AB258="Supervisor to be confirmed", 'CWM &amp; Location'!$C$216, 'Programmes (ENG)'!AB258)</f>
        <v>Dr Rebecca Cordingley</v>
      </c>
      <c r="AC258" s="3" t="str">
        <f>VLOOKUP('Programmes (ENG)'!AC258, 'CWM &amp; Location'!B:D, 2, FALSE)</f>
        <v>Canolfan Iechyd Bron Derw</v>
      </c>
      <c r="AD258" s="5" t="str">
        <f>VLOOKUP('Programmes (ENG)'!AD258, 'CWM &amp; Location'!B:D, 2, FALSE)</f>
        <v>Bangor</v>
      </c>
      <c r="AE258" s="3" t="str">
        <f>IF('Master List'!AQ258="", VLOOKUP('Master List'!AP258, 'CWM &amp; Location'!B:D, 2, FALSE), CONCATENATE(VLOOKUP('Master List'!AP258, 'CWM &amp; Location'!B:D, 2, FALSE), " / ", VLOOKUP('Master List'!AQ258, 'CWM &amp; Location'!B:D, 2, FALSE)))</f>
        <v>Practis Cyffredinol</v>
      </c>
      <c r="AF258" s="3" t="str">
        <f>IF('Programmes (ENG)'!AF258="Supervisor to be confirmed", 'CWM &amp; Location'!$C$216, 'Programmes (ENG)'!AF258)</f>
        <v>Dr Nina Cakiroglu</v>
      </c>
      <c r="AG258" s="3" t="str">
        <f>VLOOKUP('Programmes (ENG)'!AG258, 'CWM &amp; Location'!B:D, 2, FALSE)</f>
        <v>Ysbyty Gwynedd</v>
      </c>
      <c r="AH258" s="3" t="str">
        <f>VLOOKUP('Programmes (ENG)'!AH258, 'CWM &amp; Location'!B:D, 2, FALSE)</f>
        <v>Bangor</v>
      </c>
      <c r="AI258" s="3" t="str">
        <f>IF('Master List'!AW258="", VLOOKUP('Master List'!AV258, 'CWM &amp; Location'!B:D, 2, FALSE), CONCATENATE(VLOOKUP('Master List'!AV258, 'CWM &amp; Location'!B:D, 2, FALSE), " / ", VLOOKUP('Master List'!AW258, 'CWM &amp; Location'!B:D, 2, FALSE)))</f>
        <v>Obstetreg a Gynaecoleg</v>
      </c>
      <c r="AJ258" s="3" t="str">
        <f>IF('Programmes (ENG)'!AJ258="Supervisor to be confirmed", 'CWM &amp; Location'!$C$216, 'Programmes (ENG)'!AJ258)</f>
        <v>Dr Geetha Mahindrakar</v>
      </c>
      <c r="AK258" s="5" t="str">
        <f>IF('Programmes (ENG)'!AK258="","",VLOOKUP('Programmes (ENG)'!AK258,'CWM &amp; Location'!B:D,2,FALSE))</f>
        <v/>
      </c>
      <c r="AL258" s="5" t="str">
        <f>IF('Programmes (ENG)'!AL258="", "", VLOOKUP('Programmes (ENG)'!AL258, 'CWM &amp; Location'!B:D, 2, FALSE))</f>
        <v/>
      </c>
      <c r="AM258" s="5" t="str">
        <f>IF('Programmes (ENG)'!AM258="","",VLOOKUP('Programmes (ENG)'!AM258,'CWM &amp; Location'!B:D,2,FALSE))</f>
        <v/>
      </c>
      <c r="AN258" s="5" t="str">
        <f>IF('Programmes (ENG)'!AN258="Supervisor to be confirmed", 'CWM &amp; Location'!$C$216, 'Programmes (ENG)'!AN258)</f>
        <v/>
      </c>
    </row>
    <row r="259" spans="1:40" ht="33.75" customHeight="1" x14ac:dyDescent="0.25">
      <c r="A259" s="3" t="str">
        <f>'Master List'!A259</f>
        <v>LIFT</v>
      </c>
      <c r="B259" s="3" t="str">
        <f>'Master List'!D259</f>
        <v>LFP/7A1W/086c</v>
      </c>
      <c r="C259" s="3" t="str">
        <f>'Master List'!E259</f>
        <v>WAL/FP/086c</v>
      </c>
      <c r="D259" s="4">
        <f>'Programmes (ENG)'!D259</f>
        <v>1</v>
      </c>
      <c r="E259" s="9" t="str">
        <f>CONCATENATE("S1: ",J259,", ",N259,", ",R259,IF(V259="","",", "),IF(V259="","",V259),IF(V259="",""," ("),IF(V259="","",'Master List'!B259),IF(V259="","",")")," | S2: ",AA259,", ",AE259,", ",AI259,IF(AM259="","",", "),IF(AM259="","",AM259),IF(AM259="",""," ("),IF(AM259="","",'Master List'!C259),IF(AM259="","",")"))</f>
        <v>S1: Llawdriniaeth Gyffredinol / Llawdriniaeth y Colon a'r Rhefr, Meddygaeth Gyffredinol (Mewnol) / Gastroenteroleg, Meddygaeth Frys, Seiciatreg Gyswllt (LIFT) | S2: Obstetreg a Gynaecoleg, Pediatreg, Practis Cyffredinol</v>
      </c>
      <c r="F259" s="5" t="str">
        <f>VLOOKUP('Programmes (ENG)'!F259, 'CWM &amp; Location'!B:D, 2, FALSE)</f>
        <v>Bwrdd Iechyd Prifysgol Betsi Cadwaladr</v>
      </c>
      <c r="G259" s="5" t="str">
        <f>IF('Programmes (ENG)'!G259="Supervisor to be confirmed", "Goruchwyliwr I'w Gadarnhau", 'Programmes (ENG)'!G259)</f>
        <v>Dr Jonathan Price</v>
      </c>
      <c r="H259" s="3" t="str">
        <f>VLOOKUP('Programmes (ENG)'!H259, 'CWM &amp; Location'!B:D, 2, FALSE)</f>
        <v>Ysbyty Gwynedd</v>
      </c>
      <c r="I259" s="3" t="str">
        <f>VLOOKUP('Programmes (ENG)'!I259, 'CWM &amp; Location'!B:D, 2, FALSE)</f>
        <v>Bangor</v>
      </c>
      <c r="J259" s="3" t="str">
        <f>IF('Master List'!K259="", VLOOKUP('Master List'!J259, 'CWM &amp; Location'!B:D, 2, FALSE), CONCATENATE(VLOOKUP('Master List'!J259, 'CWM &amp; Location'!B:D, 2, FALSE), " / ", VLOOKUP('Master List'!K259, 'CWM &amp; Location'!B:D, 2, FALSE)))</f>
        <v>Llawdriniaeth Gyffredinol / Llawdriniaeth y Colon a'r Rhefr</v>
      </c>
      <c r="K259" s="3" t="str">
        <f>IF('Programmes (ENG)'!K259="Supervisor to be confirmed", "Goruchwyliwr I'w Gadarnhau", 'Programmes (ENG)'!K259)</f>
        <v>Mr Anil Lala</v>
      </c>
      <c r="L259" s="3" t="str">
        <f>VLOOKUP('Programmes (ENG)'!L259, 'CWM &amp; Location'!B:D, 2, FALSE)</f>
        <v>Ysbyty Gwynedd</v>
      </c>
      <c r="M259" s="3" t="str">
        <f>VLOOKUP('Programmes (ENG)'!M259, 'CWM &amp; Location'!B:D, 2, FALSE)</f>
        <v>Bangor</v>
      </c>
      <c r="N259" s="3" t="str">
        <f>IF('Master List'!Q259="", VLOOKUP('Master List'!P259, 'CWM &amp; Location'!B:D, 2, FALSE), CONCATENATE(VLOOKUP('Master List'!P259, 'CWM &amp; Location'!B:D, 2, FALSE), " / ", VLOOKUP('Master List'!Q259, 'CWM &amp; Location'!B:D, 2, FALSE)))</f>
        <v>Meddygaeth Gyffredinol (Mewnol) / Gastroenteroleg</v>
      </c>
      <c r="O259" s="3" t="str">
        <f>IF('Programmes (ENG)'!O259="Supervisor to be confirmed", "Goruchwyliwr I'w Gadarnhau", 'Programmes (ENG)'!O259)</f>
        <v xml:space="preserve">Dr Jonathan Sutton </v>
      </c>
      <c r="P259" s="3" t="str">
        <f>VLOOKUP('Programmes (ENG)'!P259, 'CWM &amp; Location'!B:D, 2, FALSE)</f>
        <v>Ysbyty Gwynedd</v>
      </c>
      <c r="Q259" s="3" t="str">
        <f>VLOOKUP('Programmes (ENG)'!Q259, 'CWM &amp; Location'!B:D, 2, FALSE)</f>
        <v>Bangor</v>
      </c>
      <c r="R259" s="3" t="str">
        <f>IF('Master List'!W259="", VLOOKUP('Master List'!V259, 'CWM &amp; Location'!B:D, 2, FALSE), CONCATENATE(VLOOKUP('Master List'!V259, 'CWM &amp; Location'!B:D, 2, FALSE), " / ", VLOOKUP('Master List'!W259, 'CWM &amp; Location'!B:D, 2, FALSE)))</f>
        <v>Meddygaeth Frys</v>
      </c>
      <c r="S259" s="3" t="str">
        <f>IF('Programmes (ENG)'!S259="Supervisor to be confirmed", "Goruchwyliwr I'w Gadarnhau", 'Programmes (ENG)'!S259)</f>
        <v>Dr Rhiannon Talbot</v>
      </c>
      <c r="T259" s="5" t="str">
        <f>IF('Master List'!AA259="", "", VLOOKUP('Programmes (ENG)'!T259, 'CWM &amp; Location'!B:D, 2, FALSE))</f>
        <v>Ysbyty Gwynedd</v>
      </c>
      <c r="U259" s="5" t="str">
        <f>IF(T259="", "", VLOOKUP('Programmes (ENG)'!U259, 'CWM &amp; Location'!B:D, 2, FALSE))</f>
        <v>Bangor</v>
      </c>
      <c r="V259" s="5" t="str">
        <f>IF('Programmes (ENG)'!V259="", "", VLOOKUP('Programmes (ENG)'!V259, 'CWM &amp; Location'!B:D, 2, FALSE))</f>
        <v>Seiciatreg Gyswllt</v>
      </c>
      <c r="W259" s="5" t="str">
        <f>IF('Programmes (ENG)'!W259="", "", IF('Programmes (ENG)'!W259="Supervisor to be confirmed", 'CWM &amp; Location'!$C$216, 'Programmes (ENG)'!W259))</f>
        <v>Dr Jonathan Price</v>
      </c>
      <c r="X259" s="5" t="str">
        <f>IF('Programmes (ENG)'!X259="Supervisor to be confirmed", "Goruchwyliwr I'w Gadarnhau", 'Programmes (ENG)'!X259)</f>
        <v>Dr Geetha Mahindrakar</v>
      </c>
      <c r="Y259" s="3" t="str">
        <f>VLOOKUP('Programmes (ENG)'!Y259, 'CWM &amp; Location'!B:D, 2, FALSE)</f>
        <v>Ysbyty Gwynedd</v>
      </c>
      <c r="Z259" s="3" t="str">
        <f>VLOOKUP('Programmes (ENG)'!Z259, 'CWM &amp; Location'!B:D, 2, FALSE)</f>
        <v>Bangor</v>
      </c>
      <c r="AA259" s="3" t="str">
        <f>IF('Master List'!AK259="", VLOOKUP('Master List'!AJ259, 'CWM &amp; Location'!B:D, 2, FALSE), CONCATENATE(VLOOKUP('Master List'!AJ259, 'CWM &amp; Location'!B:D, 2, FALSE), " / ", VLOOKUP('Master List'!AK259, 'CWM &amp; Location'!B:D, 2, FALSE)))</f>
        <v>Obstetreg a Gynaecoleg</v>
      </c>
      <c r="AB259" s="3" t="str">
        <f>IF('Programmes (ENG)'!AB259="Supervisor to be confirmed", 'CWM &amp; Location'!$C$216, 'Programmes (ENG)'!AB259)</f>
        <v>Dr Geetha Mahindrakar</v>
      </c>
      <c r="AC259" s="3" t="str">
        <f>VLOOKUP('Programmes (ENG)'!AC259, 'CWM &amp; Location'!B:D, 2, FALSE)</f>
        <v>Ysbyty Gwynedd</v>
      </c>
      <c r="AD259" s="5" t="str">
        <f>VLOOKUP('Programmes (ENG)'!AD259, 'CWM &amp; Location'!B:D, 2, FALSE)</f>
        <v>Bangor</v>
      </c>
      <c r="AE259" s="3" t="str">
        <f>IF('Master List'!AQ259="", VLOOKUP('Master List'!AP259, 'CWM &amp; Location'!B:D, 2, FALSE), CONCATENATE(VLOOKUP('Master List'!AP259, 'CWM &amp; Location'!B:D, 2, FALSE), " / ", VLOOKUP('Master List'!AQ259, 'CWM &amp; Location'!B:D, 2, FALSE)))</f>
        <v>Pediatreg</v>
      </c>
      <c r="AF259" s="3" t="str">
        <f>IF('Programmes (ENG)'!AF259="Supervisor to be confirmed", 'CWM &amp; Location'!$C$216, 'Programmes (ENG)'!AF259)</f>
        <v>Dr Rebecca Cordingley</v>
      </c>
      <c r="AG259" s="3" t="str">
        <f>VLOOKUP('Programmes (ENG)'!AG259, 'CWM &amp; Location'!B:D, 2, FALSE)</f>
        <v>Canolfan Iechyd Bron Derw</v>
      </c>
      <c r="AH259" s="3" t="str">
        <f>VLOOKUP('Programmes (ENG)'!AH259, 'CWM &amp; Location'!B:D, 2, FALSE)</f>
        <v>Bangor</v>
      </c>
      <c r="AI259" s="3" t="str">
        <f>IF('Master List'!AW259="", VLOOKUP('Master List'!AV259, 'CWM &amp; Location'!B:D, 2, FALSE), CONCATENATE(VLOOKUP('Master List'!AV259, 'CWM &amp; Location'!B:D, 2, FALSE), " / ", VLOOKUP('Master List'!AW259, 'CWM &amp; Location'!B:D, 2, FALSE)))</f>
        <v>Practis Cyffredinol</v>
      </c>
      <c r="AJ259" s="3" t="str">
        <f>IF('Programmes (ENG)'!AJ259="Supervisor to be confirmed", 'CWM &amp; Location'!$C$216, 'Programmes (ENG)'!AJ259)</f>
        <v>Dr Nina Cakiroglu</v>
      </c>
      <c r="AK259" s="5" t="str">
        <f>IF('Programmes (ENG)'!AK259="","",VLOOKUP('Programmes (ENG)'!AK259,'CWM &amp; Location'!B:D,2,FALSE))</f>
        <v/>
      </c>
      <c r="AL259" s="5" t="str">
        <f>IF('Programmes (ENG)'!AL259="", "", VLOOKUP('Programmes (ENG)'!AL259, 'CWM &amp; Location'!B:D, 2, FALSE))</f>
        <v/>
      </c>
      <c r="AM259" s="5" t="str">
        <f>IF('Programmes (ENG)'!AM259="","",VLOOKUP('Programmes (ENG)'!AM259,'CWM &amp; Location'!B:D,2,FALSE))</f>
        <v/>
      </c>
      <c r="AN259" s="5" t="str">
        <f>IF('Programmes (ENG)'!AN259="Supervisor to be confirmed", 'CWM &amp; Location'!$C$216, 'Programmes (ENG)'!AN259)</f>
        <v/>
      </c>
    </row>
    <row r="260" spans="1:40" ht="33.75" customHeight="1" x14ac:dyDescent="0.25">
      <c r="A260" s="3" t="str">
        <f>'Master List'!A260</f>
        <v>SFP-Other</v>
      </c>
      <c r="B260" s="3" t="str">
        <f>'Master List'!D260</f>
        <v>SFP/7A1W/087a</v>
      </c>
      <c r="C260" s="3" t="str">
        <f>'Master List'!E260</f>
        <v>WAL/FP/087a</v>
      </c>
      <c r="D260" s="4">
        <f>'Programmes (ENG)'!D260</f>
        <v>1</v>
      </c>
      <c r="E260" s="9" t="str">
        <f>CONCATENATE("S1: ",J260,", ",N260,", ",R260,IF(V260="","",", "),IF(V260="","",V260),IF(V260="",""," ("),IF(V260="","",'Master List'!B260),IF(V260="","",")")," | S2: ",AA260,", ",AE260,", ",AI260,IF(AM260="","",", "),IF(AM260="","",AM260),IF(AM260="",""," ("),IF(AM260="","",'Master List'!C260),IF(AM260="","",")"))</f>
        <v>S1: Meddygaeth Gyffredinol (Mewnol) / Gastroenteroleg, Meddygaeth Gyffredinol (Mewnol) / Meddygaeth Anadlol, Meddygaeth Geriatreg / Orthogeriatreg | S2: Meddygaeth Frys, Meddygaeth Fewnol Acíwt, Trawma Llawdriniaeth Orthopedig / Gofal Brys ar yr Un Diwrnod, "Meddyginiaeth y Mynydd" (SFP)</v>
      </c>
      <c r="F260" s="5" t="str">
        <f>VLOOKUP('Programmes (ENG)'!F260, 'CWM &amp; Location'!B:D, 2, FALSE)</f>
        <v>Bwrdd Iechyd Prifysgol Betsi Cadwaladr</v>
      </c>
      <c r="G260" s="5" t="str">
        <f>IF('Programmes (ENG)'!G260="Supervisor to be confirmed", "Goruchwyliwr I'w Gadarnhau", 'Programmes (ENG)'!G260)</f>
        <v>Dr Khaled Radwan</v>
      </c>
      <c r="H260" s="3" t="str">
        <f>VLOOKUP('Programmes (ENG)'!H260, 'CWM &amp; Location'!B:D, 2, FALSE)</f>
        <v>Ysbyty Gwynedd</v>
      </c>
      <c r="I260" s="3" t="str">
        <f>VLOOKUP('Programmes (ENG)'!I260, 'CWM &amp; Location'!B:D, 2, FALSE)</f>
        <v>Bangor</v>
      </c>
      <c r="J260" s="3" t="str">
        <f>IF('Master List'!K260="", VLOOKUP('Master List'!J260, 'CWM &amp; Location'!B:D, 2, FALSE), CONCATENATE(VLOOKUP('Master List'!J260, 'CWM &amp; Location'!B:D, 2, FALSE), " / ", VLOOKUP('Master List'!K260, 'CWM &amp; Location'!B:D, 2, FALSE)))</f>
        <v>Meddygaeth Gyffredinol (Mewnol) / Gastroenteroleg</v>
      </c>
      <c r="K260" s="3" t="str">
        <f>IF('Programmes (ENG)'!K260="Supervisor to be confirmed", "Goruchwyliwr I'w Gadarnhau", 'Programmes (ENG)'!K260)</f>
        <v>Dr Khaled Radwan</v>
      </c>
      <c r="L260" s="3" t="str">
        <f>VLOOKUP('Programmes (ENG)'!L260, 'CWM &amp; Location'!B:D, 2, FALSE)</f>
        <v>Ysbyty Gwynedd</v>
      </c>
      <c r="M260" s="3" t="str">
        <f>VLOOKUP('Programmes (ENG)'!M260, 'CWM &amp; Location'!B:D, 2, FALSE)</f>
        <v>Bangor</v>
      </c>
      <c r="N260" s="3" t="str">
        <f>IF('Master List'!Q260="", VLOOKUP('Master List'!P260, 'CWM &amp; Location'!B:D, 2, FALSE), CONCATENATE(VLOOKUP('Master List'!P260, 'CWM &amp; Location'!B:D, 2, FALSE), " / ", VLOOKUP('Master List'!Q260, 'CWM &amp; Location'!B:D, 2, FALSE)))</f>
        <v>Meddygaeth Gyffredinol (Mewnol) / Meddygaeth Anadlol</v>
      </c>
      <c r="O260" s="3" t="str">
        <f>IF('Programmes (ENG)'!O260="Supervisor to be confirmed", "Goruchwyliwr I'w Gadarnhau", 'Programmes (ENG)'!O260)</f>
        <v xml:space="preserve">Dr Damian McKeon </v>
      </c>
      <c r="P260" s="3" t="str">
        <f>VLOOKUP('Programmes (ENG)'!P260, 'CWM &amp; Location'!B:D, 2, FALSE)</f>
        <v>Ysbyty Gwynedd</v>
      </c>
      <c r="Q260" s="3" t="str">
        <f>VLOOKUP('Programmes (ENG)'!Q260, 'CWM &amp; Location'!B:D, 2, FALSE)</f>
        <v>Bangor</v>
      </c>
      <c r="R260" s="3" t="str">
        <f>IF('Master List'!W260="", VLOOKUP('Master List'!V260, 'CWM &amp; Location'!B:D, 2, FALSE), CONCATENATE(VLOOKUP('Master List'!V260, 'CWM &amp; Location'!B:D, 2, FALSE), " / ", VLOOKUP('Master List'!W260, 'CWM &amp; Location'!B:D, 2, FALSE)))</f>
        <v>Meddygaeth Geriatreg / Orthogeriatreg</v>
      </c>
      <c r="S260" s="3" t="str">
        <f>IF('Programmes (ENG)'!S260="Supervisor to be confirmed", "Goruchwyliwr I'w Gadarnhau", 'Programmes (ENG)'!S260)</f>
        <v xml:space="preserve">Dr Alan Bates </v>
      </c>
      <c r="T260" s="5" t="str">
        <f>IF('Master List'!AA260="", "", VLOOKUP('Programmes (ENG)'!T260, 'CWM &amp; Location'!B:D, 2, FALSE))</f>
        <v/>
      </c>
      <c r="U260" s="5" t="str">
        <f>IF(T260="", "", VLOOKUP('Programmes (ENG)'!U260, 'CWM &amp; Location'!B:D, 2, FALSE))</f>
        <v/>
      </c>
      <c r="V260" s="5" t="str">
        <f>IF('Programmes (ENG)'!V260="", "", VLOOKUP('Programmes (ENG)'!V260, 'CWM &amp; Location'!B:D, 2, FALSE))</f>
        <v/>
      </c>
      <c r="W260" s="5" t="str">
        <f>IF('Programmes (ENG)'!W260="", "", IF('Programmes (ENG)'!W260="Supervisor to be confirmed", 'CWM &amp; Location'!$C$216, 'Programmes (ENG)'!W260))</f>
        <v/>
      </c>
      <c r="X260" s="5" t="str">
        <f>IF('Programmes (ENG)'!X260="Supervisor to be confirmed", "Goruchwyliwr I'w Gadarnhau", 'Programmes (ENG)'!X260)</f>
        <v>Dr Richard Griffiths</v>
      </c>
      <c r="Y260" s="3" t="str">
        <f>VLOOKUP('Programmes (ENG)'!Y260, 'CWM &amp; Location'!B:D, 2, FALSE)</f>
        <v>Ysbyty Gwynedd</v>
      </c>
      <c r="Z260" s="3" t="str">
        <f>VLOOKUP('Programmes (ENG)'!Z260, 'CWM &amp; Location'!B:D, 2, FALSE)</f>
        <v>Bangor</v>
      </c>
      <c r="AA260" s="3" t="str">
        <f>IF('Master List'!AK260="", VLOOKUP('Master List'!AJ260, 'CWM &amp; Location'!B:D, 2, FALSE), CONCATENATE(VLOOKUP('Master List'!AJ260, 'CWM &amp; Location'!B:D, 2, FALSE), " / ", VLOOKUP('Master List'!AK260, 'CWM &amp; Location'!B:D, 2, FALSE)))</f>
        <v>Meddygaeth Frys</v>
      </c>
      <c r="AB260" s="3" t="str">
        <f>IF('Programmes (ENG)'!AB260="Supervisor to be confirmed", 'CWM &amp; Location'!$C$216, 'Programmes (ENG)'!AB260)</f>
        <v>Dr Richard Griffiths</v>
      </c>
      <c r="AC260" s="3" t="str">
        <f>VLOOKUP('Programmes (ENG)'!AC260, 'CWM &amp; Location'!B:D, 2, FALSE)</f>
        <v>Ysbyty Gwynedd</v>
      </c>
      <c r="AD260" s="5" t="str">
        <f>VLOOKUP('Programmes (ENG)'!AD260, 'CWM &amp; Location'!B:D, 2, FALSE)</f>
        <v>Bangor</v>
      </c>
      <c r="AE260" s="3" t="str">
        <f>IF('Master List'!AQ260="", VLOOKUP('Master List'!AP260, 'CWM &amp; Location'!B:D, 2, FALSE), CONCATENATE(VLOOKUP('Master List'!AP260, 'CWM &amp; Location'!B:D, 2, FALSE), " / ", VLOOKUP('Master List'!AQ260, 'CWM &amp; Location'!B:D, 2, FALSE)))</f>
        <v>Meddygaeth Fewnol Acíwt</v>
      </c>
      <c r="AF260" s="3" t="str">
        <f>IF('Programmes (ENG)'!AF260="Supervisor to be confirmed", 'CWM &amp; Location'!$C$216, 'Programmes (ENG)'!AF260)</f>
        <v>Dr Chris Subbe</v>
      </c>
      <c r="AG260" s="3" t="str">
        <f>VLOOKUP('Programmes (ENG)'!AG260, 'CWM &amp; Location'!B:D, 2, FALSE)</f>
        <v>Ysbyty Gwynedd</v>
      </c>
      <c r="AH260" s="3" t="str">
        <f>VLOOKUP('Programmes (ENG)'!AH260, 'CWM &amp; Location'!B:D, 2, FALSE)</f>
        <v>Bangor</v>
      </c>
      <c r="AI260" s="3" t="str">
        <f>IF('Master List'!AW260="", VLOOKUP('Master List'!AV260, 'CWM &amp; Location'!B:D, 2, FALSE), CONCATENATE(VLOOKUP('Master List'!AV260, 'CWM &amp; Location'!B:D, 2, FALSE), " / ", VLOOKUP('Master List'!AW260, 'CWM &amp; Location'!B:D, 2, FALSE)))</f>
        <v>Trawma Llawdriniaeth Orthopedig / Gofal Brys ar yr Un Diwrnod</v>
      </c>
      <c r="AJ260" s="3" t="str">
        <f>IF('Programmes (ENG)'!AJ260="Supervisor to be confirmed", 'CWM &amp; Location'!$C$216, 'Programmes (ENG)'!AJ260)</f>
        <v>Dr Edwin Jesudason</v>
      </c>
      <c r="AK260" s="5" t="str">
        <f>IF('Programmes (ENG)'!AK260="","",VLOOKUP('Programmes (ENG)'!AK260,'CWM &amp; Location'!B:D,2,FALSE))</f>
        <v>Ysbyty Gwynedd</v>
      </c>
      <c r="AL260" s="5" t="str">
        <f>IF('Programmes (ENG)'!AL260="", "", VLOOKUP('Programmes (ENG)'!AL260, 'CWM &amp; Location'!B:D, 2, FALSE))</f>
        <v>Bangor</v>
      </c>
      <c r="AM260" s="5" t="str">
        <f>IF('Programmes (ENG)'!AM260="","",VLOOKUP('Programmes (ENG)'!AM260,'CWM &amp; Location'!B:D,2,FALSE))</f>
        <v>"Meddyginiaeth y Mynydd"</v>
      </c>
      <c r="AN260" s="5" t="str">
        <f>IF('Programmes (ENG)'!AN260="Supervisor to be confirmed", 'CWM &amp; Location'!$C$216, 'Programmes (ENG)'!AN260)</f>
        <v>Goruchwyliwr I'w Gadarnhau</v>
      </c>
    </row>
    <row r="261" spans="1:40" ht="33.75" customHeight="1" x14ac:dyDescent="0.25">
      <c r="A261" s="3" t="str">
        <f>'Master List'!A261</f>
        <v>SFP-Other</v>
      </c>
      <c r="B261" s="3" t="str">
        <f>'Master List'!D261</f>
        <v>SFP/7A1W/087b</v>
      </c>
      <c r="C261" s="3" t="str">
        <f>'Master List'!E261</f>
        <v>WAL/FP/087b</v>
      </c>
      <c r="D261" s="4">
        <f>'Programmes (ENG)'!D261</f>
        <v>1</v>
      </c>
      <c r="E261" s="9" t="str">
        <f>CONCATENATE("S1: ",J261,", ",N261,", ",R261,IF(V261="","",", "),IF(V261="","",V261),IF(V261="",""," ("),IF(V261="","",'Master List'!B261),IF(V261="","",")")," | S2: ",AA261,", ",AE261,", ",AI261,IF(AM261="","",", "),IF(AM261="","",AM261),IF(AM261="",""," ("),IF(AM261="","",'Master List'!C261),IF(AM261="","",")"))</f>
        <v>S1: Meddygaeth Geriatreg / Orthogeriatreg, Meddygaeth Gyffredinol (Mewnol) / Gastroenteroleg, Meddygaeth Gyffredinol (Mewnol) / Meddygaeth Anadlol | S2: Trawma Llawdriniaeth Orthopedig / Gofal Brys ar yr Un Diwrnod, Meddygaeth Frys, Meddygaeth Fewnol Acíwt, "Meddyginiaeth y Mynydd" (SFP)</v>
      </c>
      <c r="F261" s="5" t="str">
        <f>VLOOKUP('Programmes (ENG)'!F261, 'CWM &amp; Location'!B:D, 2, FALSE)</f>
        <v>Bwrdd Iechyd Prifysgol Betsi Cadwaladr</v>
      </c>
      <c r="G261" s="5" t="str">
        <f>IF('Programmes (ENG)'!G261="Supervisor to be confirmed", "Goruchwyliwr I'w Gadarnhau", 'Programmes (ENG)'!G261)</f>
        <v xml:space="preserve">Dr Alan Bates </v>
      </c>
      <c r="H261" s="3" t="str">
        <f>VLOOKUP('Programmes (ENG)'!H261, 'CWM &amp; Location'!B:D, 2, FALSE)</f>
        <v>Ysbyty Gwynedd</v>
      </c>
      <c r="I261" s="3" t="str">
        <f>VLOOKUP('Programmes (ENG)'!I261, 'CWM &amp; Location'!B:D, 2, FALSE)</f>
        <v>Bangor</v>
      </c>
      <c r="J261" s="3" t="str">
        <f>IF('Master List'!K261="", VLOOKUP('Master List'!J261, 'CWM &amp; Location'!B:D, 2, FALSE), CONCATENATE(VLOOKUP('Master List'!J261, 'CWM &amp; Location'!B:D, 2, FALSE), " / ", VLOOKUP('Master List'!K261, 'CWM &amp; Location'!B:D, 2, FALSE)))</f>
        <v>Meddygaeth Geriatreg / Orthogeriatreg</v>
      </c>
      <c r="K261" s="3" t="str">
        <f>IF('Programmes (ENG)'!K261="Supervisor to be confirmed", "Goruchwyliwr I'w Gadarnhau", 'Programmes (ENG)'!K261)</f>
        <v xml:space="preserve">Dr Alan Bates </v>
      </c>
      <c r="L261" s="3" t="str">
        <f>VLOOKUP('Programmes (ENG)'!L261, 'CWM &amp; Location'!B:D, 2, FALSE)</f>
        <v>Ysbyty Gwynedd</v>
      </c>
      <c r="M261" s="3" t="str">
        <f>VLOOKUP('Programmes (ENG)'!M261, 'CWM &amp; Location'!B:D, 2, FALSE)</f>
        <v>Bangor</v>
      </c>
      <c r="N261" s="3" t="str">
        <f>IF('Master List'!Q261="", VLOOKUP('Master List'!P261, 'CWM &amp; Location'!B:D, 2, FALSE), CONCATENATE(VLOOKUP('Master List'!P261, 'CWM &amp; Location'!B:D, 2, FALSE), " / ", VLOOKUP('Master List'!Q261, 'CWM &amp; Location'!B:D, 2, FALSE)))</f>
        <v>Meddygaeth Gyffredinol (Mewnol) / Gastroenteroleg</v>
      </c>
      <c r="O261" s="3" t="str">
        <f>IF('Programmes (ENG)'!O261="Supervisor to be confirmed", "Goruchwyliwr I'w Gadarnhau", 'Programmes (ENG)'!O261)</f>
        <v>Dr Khaled Radwan</v>
      </c>
      <c r="P261" s="3" t="str">
        <f>VLOOKUP('Programmes (ENG)'!P261, 'CWM &amp; Location'!B:D, 2, FALSE)</f>
        <v>Ysbyty Gwynedd</v>
      </c>
      <c r="Q261" s="3" t="str">
        <f>VLOOKUP('Programmes (ENG)'!Q261, 'CWM &amp; Location'!B:D, 2, FALSE)</f>
        <v>Bangor</v>
      </c>
      <c r="R261" s="3" t="str">
        <f>IF('Master List'!W261="", VLOOKUP('Master List'!V261, 'CWM &amp; Location'!B:D, 2, FALSE), CONCATENATE(VLOOKUP('Master List'!V261, 'CWM &amp; Location'!B:D, 2, FALSE), " / ", VLOOKUP('Master List'!W261, 'CWM &amp; Location'!B:D, 2, FALSE)))</f>
        <v>Meddygaeth Gyffredinol (Mewnol) / Meddygaeth Anadlol</v>
      </c>
      <c r="S261" s="3" t="str">
        <f>IF('Programmes (ENG)'!S261="Supervisor to be confirmed", "Goruchwyliwr I'w Gadarnhau", 'Programmes (ENG)'!S261)</f>
        <v xml:space="preserve">Dr Damian McKeon </v>
      </c>
      <c r="T261" s="5" t="str">
        <f>IF('Master List'!AA261="", "", VLOOKUP('Programmes (ENG)'!T261, 'CWM &amp; Location'!B:D, 2, FALSE))</f>
        <v/>
      </c>
      <c r="U261" s="5" t="str">
        <f>IF(T261="", "", VLOOKUP('Programmes (ENG)'!U261, 'CWM &amp; Location'!B:D, 2, FALSE))</f>
        <v/>
      </c>
      <c r="V261" s="5" t="str">
        <f>IF('Programmes (ENG)'!V261="", "", VLOOKUP('Programmes (ENG)'!V261, 'CWM &amp; Location'!B:D, 2, FALSE))</f>
        <v/>
      </c>
      <c r="W261" s="5" t="str">
        <f>IF('Programmes (ENG)'!W261="", "", IF('Programmes (ENG)'!W261="Supervisor to be confirmed", 'CWM &amp; Location'!$C$216, 'Programmes (ENG)'!W261))</f>
        <v/>
      </c>
      <c r="X261" s="5" t="str">
        <f>IF('Programmes (ENG)'!X261="Supervisor to be confirmed", "Goruchwyliwr I'w Gadarnhau", 'Programmes (ENG)'!X261)</f>
        <v>Dr Edwin Jesudason</v>
      </c>
      <c r="Y261" s="3" t="str">
        <f>VLOOKUP('Programmes (ENG)'!Y261, 'CWM &amp; Location'!B:D, 2, FALSE)</f>
        <v>Ysbyty Gwynedd</v>
      </c>
      <c r="Z261" s="3" t="str">
        <f>VLOOKUP('Programmes (ENG)'!Z261, 'CWM &amp; Location'!B:D, 2, FALSE)</f>
        <v>Bangor</v>
      </c>
      <c r="AA261" s="3" t="str">
        <f>IF('Master List'!AK261="", VLOOKUP('Master List'!AJ261, 'CWM &amp; Location'!B:D, 2, FALSE), CONCATENATE(VLOOKUP('Master List'!AJ261, 'CWM &amp; Location'!B:D, 2, FALSE), " / ", VLOOKUP('Master List'!AK261, 'CWM &amp; Location'!B:D, 2, FALSE)))</f>
        <v>Trawma Llawdriniaeth Orthopedig / Gofal Brys ar yr Un Diwrnod</v>
      </c>
      <c r="AB261" s="3" t="str">
        <f>IF('Programmes (ENG)'!AB261="Supervisor to be confirmed", 'CWM &amp; Location'!$C$216, 'Programmes (ENG)'!AB261)</f>
        <v>Dr Edwin Jesudason</v>
      </c>
      <c r="AC261" s="3" t="str">
        <f>VLOOKUP('Programmes (ENG)'!AC261, 'CWM &amp; Location'!B:D, 2, FALSE)</f>
        <v>Ysbyty Gwynedd</v>
      </c>
      <c r="AD261" s="5" t="str">
        <f>VLOOKUP('Programmes (ENG)'!AD261, 'CWM &amp; Location'!B:D, 2, FALSE)</f>
        <v>Bangor</v>
      </c>
      <c r="AE261" s="3" t="str">
        <f>IF('Master List'!AQ261="", VLOOKUP('Master List'!AP261, 'CWM &amp; Location'!B:D, 2, FALSE), CONCATENATE(VLOOKUP('Master List'!AP261, 'CWM &amp; Location'!B:D, 2, FALSE), " / ", VLOOKUP('Master List'!AQ261, 'CWM &amp; Location'!B:D, 2, FALSE)))</f>
        <v>Meddygaeth Frys</v>
      </c>
      <c r="AF261" s="3" t="str">
        <f>IF('Programmes (ENG)'!AF261="Supervisor to be confirmed", 'CWM &amp; Location'!$C$216, 'Programmes (ENG)'!AF261)</f>
        <v>Dr Richard Griffiths</v>
      </c>
      <c r="AG261" s="3" t="str">
        <f>VLOOKUP('Programmes (ENG)'!AG261, 'CWM &amp; Location'!B:D, 2, FALSE)</f>
        <v>Ysbyty Gwynedd</v>
      </c>
      <c r="AH261" s="3" t="str">
        <f>VLOOKUP('Programmes (ENG)'!AH261, 'CWM &amp; Location'!B:D, 2, FALSE)</f>
        <v>Bangor</v>
      </c>
      <c r="AI261" s="3" t="str">
        <f>IF('Master List'!AW261="", VLOOKUP('Master List'!AV261, 'CWM &amp; Location'!B:D, 2, FALSE), CONCATENATE(VLOOKUP('Master List'!AV261, 'CWM &amp; Location'!B:D, 2, FALSE), " / ", VLOOKUP('Master List'!AW261, 'CWM &amp; Location'!B:D, 2, FALSE)))</f>
        <v>Meddygaeth Fewnol Acíwt</v>
      </c>
      <c r="AJ261" s="3" t="str">
        <f>IF('Programmes (ENG)'!AJ261="Supervisor to be confirmed", 'CWM &amp; Location'!$C$216, 'Programmes (ENG)'!AJ261)</f>
        <v>Dr Chris Subbe</v>
      </c>
      <c r="AK261" s="5" t="str">
        <f>IF('Programmes (ENG)'!AK261="","",VLOOKUP('Programmes (ENG)'!AK261,'CWM &amp; Location'!B:D,2,FALSE))</f>
        <v>Ysbyty Gwynedd</v>
      </c>
      <c r="AL261" s="5" t="str">
        <f>IF('Programmes (ENG)'!AL261="", "", VLOOKUP('Programmes (ENG)'!AL261, 'CWM &amp; Location'!B:D, 2, FALSE))</f>
        <v>Bangor</v>
      </c>
      <c r="AM261" s="5" t="str">
        <f>IF('Programmes (ENG)'!AM261="","",VLOOKUP('Programmes (ENG)'!AM261,'CWM &amp; Location'!B:D,2,FALSE))</f>
        <v>"Meddyginiaeth y Mynydd"</v>
      </c>
      <c r="AN261" s="5" t="str">
        <f>IF('Programmes (ENG)'!AN261="Supervisor to be confirmed", 'CWM &amp; Location'!$C$216, 'Programmes (ENG)'!AN261)</f>
        <v>Goruchwyliwr I'w Gadarnhau</v>
      </c>
    </row>
    <row r="262" spans="1:40" ht="33.75" customHeight="1" x14ac:dyDescent="0.25">
      <c r="A262" s="3" t="str">
        <f>'Master List'!A262</f>
        <v>SFP-Other</v>
      </c>
      <c r="B262" s="3" t="str">
        <f>'Master List'!D262</f>
        <v>SFP/7A1W/087c</v>
      </c>
      <c r="C262" s="3" t="str">
        <f>'Master List'!E262</f>
        <v>WAL/FP/087c</v>
      </c>
      <c r="D262" s="4">
        <f>'Programmes (ENG)'!D262</f>
        <v>1</v>
      </c>
      <c r="E262" s="9" t="str">
        <f>CONCATENATE("S1: ",J262,", ",N262,", ",R262,IF(V262="","",", "),IF(V262="","",V262),IF(V262="",""," ("),IF(V262="","",'Master List'!B262),IF(V262="","",")")," | S2: ",AA262,", ",AE262,", ",AI262,IF(AM262="","",", "),IF(AM262="","",AM262),IF(AM262="",""," ("),IF(AM262="","",'Master List'!C262),IF(AM262="","",")"))</f>
        <v>S1: Meddygaeth Gyffredinol (Mewnol) / Meddygaeth Anadlol, Meddygaeth Geriatreg / Orthogeriatreg, Meddygaeth Gyffredinol (Mewnol) / Gastroenteroleg | S2: Meddygaeth Fewnol Acíwt, Trawma Llawdriniaeth Orthopedig / Gofal Brys ar yr Un Diwrnod, Meddygaeth Frys, "Meddyginiaeth y Mynydd" (SFP)</v>
      </c>
      <c r="F262" s="5" t="str">
        <f>VLOOKUP('Programmes (ENG)'!F262, 'CWM &amp; Location'!B:D, 2, FALSE)</f>
        <v>Bwrdd Iechyd Prifysgol Betsi Cadwaladr</v>
      </c>
      <c r="G262" s="5" t="str">
        <f>IF('Programmes (ENG)'!G262="Supervisor to be confirmed", "Goruchwyliwr I'w Gadarnhau", 'Programmes (ENG)'!G262)</f>
        <v xml:space="preserve">Dr Damian McKeon </v>
      </c>
      <c r="H262" s="3" t="str">
        <f>VLOOKUP('Programmes (ENG)'!H262, 'CWM &amp; Location'!B:D, 2, FALSE)</f>
        <v>Ysbyty Gwynedd</v>
      </c>
      <c r="I262" s="3" t="str">
        <f>VLOOKUP('Programmes (ENG)'!I262, 'CWM &amp; Location'!B:D, 2, FALSE)</f>
        <v>Bangor</v>
      </c>
      <c r="J262" s="3" t="str">
        <f>IF('Master List'!K262="", VLOOKUP('Master List'!J262, 'CWM &amp; Location'!B:D, 2, FALSE), CONCATENATE(VLOOKUP('Master List'!J262, 'CWM &amp; Location'!B:D, 2, FALSE), " / ", VLOOKUP('Master List'!K262, 'CWM &amp; Location'!B:D, 2, FALSE)))</f>
        <v>Meddygaeth Gyffredinol (Mewnol) / Meddygaeth Anadlol</v>
      </c>
      <c r="K262" s="3" t="str">
        <f>IF('Programmes (ENG)'!K262="Supervisor to be confirmed", "Goruchwyliwr I'w Gadarnhau", 'Programmes (ENG)'!K262)</f>
        <v xml:space="preserve">Dr Damian McKeon </v>
      </c>
      <c r="L262" s="3" t="str">
        <f>VLOOKUP('Programmes (ENG)'!L262, 'CWM &amp; Location'!B:D, 2, FALSE)</f>
        <v>Ysbyty Gwynedd</v>
      </c>
      <c r="M262" s="3" t="str">
        <f>VLOOKUP('Programmes (ENG)'!M262, 'CWM &amp; Location'!B:D, 2, FALSE)</f>
        <v>Bangor</v>
      </c>
      <c r="N262" s="3" t="str">
        <f>IF('Master List'!Q262="", VLOOKUP('Master List'!P262, 'CWM &amp; Location'!B:D, 2, FALSE), CONCATENATE(VLOOKUP('Master List'!P262, 'CWM &amp; Location'!B:D, 2, FALSE), " / ", VLOOKUP('Master List'!Q262, 'CWM &amp; Location'!B:D, 2, FALSE)))</f>
        <v>Meddygaeth Geriatreg / Orthogeriatreg</v>
      </c>
      <c r="O262" s="3" t="str">
        <f>IF('Programmes (ENG)'!O262="Supervisor to be confirmed", "Goruchwyliwr I'w Gadarnhau", 'Programmes (ENG)'!O262)</f>
        <v xml:space="preserve">Dr Alan Bates </v>
      </c>
      <c r="P262" s="3" t="str">
        <f>VLOOKUP('Programmes (ENG)'!P262, 'CWM &amp; Location'!B:D, 2, FALSE)</f>
        <v>Ysbyty Gwynedd</v>
      </c>
      <c r="Q262" s="3" t="str">
        <f>VLOOKUP('Programmes (ENG)'!Q262, 'CWM &amp; Location'!B:D, 2, FALSE)</f>
        <v>Bangor</v>
      </c>
      <c r="R262" s="3" t="str">
        <f>IF('Master List'!W262="", VLOOKUP('Master List'!V262, 'CWM &amp; Location'!B:D, 2, FALSE), CONCATENATE(VLOOKUP('Master List'!V262, 'CWM &amp; Location'!B:D, 2, FALSE), " / ", VLOOKUP('Master List'!W262, 'CWM &amp; Location'!B:D, 2, FALSE)))</f>
        <v>Meddygaeth Gyffredinol (Mewnol) / Gastroenteroleg</v>
      </c>
      <c r="S262" s="3" t="str">
        <f>IF('Programmes (ENG)'!S262="Supervisor to be confirmed", "Goruchwyliwr I'w Gadarnhau", 'Programmes (ENG)'!S262)</f>
        <v>Dr Khaled Radwan</v>
      </c>
      <c r="T262" s="5" t="str">
        <f>IF('Master List'!AA262="", "", VLOOKUP('Programmes (ENG)'!T262, 'CWM &amp; Location'!B:D, 2, FALSE))</f>
        <v/>
      </c>
      <c r="U262" s="5" t="str">
        <f>IF(T262="", "", VLOOKUP('Programmes (ENG)'!U262, 'CWM &amp; Location'!B:D, 2, FALSE))</f>
        <v/>
      </c>
      <c r="V262" s="5" t="str">
        <f>IF('Programmes (ENG)'!V262="", "", VLOOKUP('Programmes (ENG)'!V262, 'CWM &amp; Location'!B:D, 2, FALSE))</f>
        <v/>
      </c>
      <c r="W262" s="5" t="str">
        <f>IF('Programmes (ENG)'!W262="", "", IF('Programmes (ENG)'!W262="Supervisor to be confirmed", 'CWM &amp; Location'!$C$216, 'Programmes (ENG)'!W262))</f>
        <v/>
      </c>
      <c r="X262" s="5" t="str">
        <f>IF('Programmes (ENG)'!X262="Supervisor to be confirmed", "Goruchwyliwr I'w Gadarnhau", 'Programmes (ENG)'!X262)</f>
        <v>Dr Chris Subbe</v>
      </c>
      <c r="Y262" s="3" t="str">
        <f>VLOOKUP('Programmes (ENG)'!Y262, 'CWM &amp; Location'!B:D, 2, FALSE)</f>
        <v>Ysbyty Gwynedd</v>
      </c>
      <c r="Z262" s="3" t="str">
        <f>VLOOKUP('Programmes (ENG)'!Z262, 'CWM &amp; Location'!B:D, 2, FALSE)</f>
        <v>Bangor</v>
      </c>
      <c r="AA262" s="3" t="str">
        <f>IF('Master List'!AK262="", VLOOKUP('Master List'!AJ262, 'CWM &amp; Location'!B:D, 2, FALSE), CONCATENATE(VLOOKUP('Master List'!AJ262, 'CWM &amp; Location'!B:D, 2, FALSE), " / ", VLOOKUP('Master List'!AK262, 'CWM &amp; Location'!B:D, 2, FALSE)))</f>
        <v>Meddygaeth Fewnol Acíwt</v>
      </c>
      <c r="AB262" s="3" t="str">
        <f>IF('Programmes (ENG)'!AB262="Supervisor to be confirmed", 'CWM &amp; Location'!$C$216, 'Programmes (ENG)'!AB262)</f>
        <v>Dr Chris Subbe</v>
      </c>
      <c r="AC262" s="3" t="str">
        <f>VLOOKUP('Programmes (ENG)'!AC262, 'CWM &amp; Location'!B:D, 2, FALSE)</f>
        <v>Ysbyty Gwynedd</v>
      </c>
      <c r="AD262" s="5" t="str">
        <f>VLOOKUP('Programmes (ENG)'!AD262, 'CWM &amp; Location'!B:D, 2, FALSE)</f>
        <v>Bangor</v>
      </c>
      <c r="AE262" s="3" t="str">
        <f>IF('Master List'!AQ262="", VLOOKUP('Master List'!AP262, 'CWM &amp; Location'!B:D, 2, FALSE), CONCATENATE(VLOOKUP('Master List'!AP262, 'CWM &amp; Location'!B:D, 2, FALSE), " / ", VLOOKUP('Master List'!AQ262, 'CWM &amp; Location'!B:D, 2, FALSE)))</f>
        <v>Trawma Llawdriniaeth Orthopedig / Gofal Brys ar yr Un Diwrnod</v>
      </c>
      <c r="AF262" s="3" t="str">
        <f>IF('Programmes (ENG)'!AF262="Supervisor to be confirmed", 'CWM &amp; Location'!$C$216, 'Programmes (ENG)'!AF262)</f>
        <v>Dr Edwin Jesudason</v>
      </c>
      <c r="AG262" s="3" t="str">
        <f>VLOOKUP('Programmes (ENG)'!AG262, 'CWM &amp; Location'!B:D, 2, FALSE)</f>
        <v>Ysbyty Gwynedd</v>
      </c>
      <c r="AH262" s="3" t="str">
        <f>VLOOKUP('Programmes (ENG)'!AH262, 'CWM &amp; Location'!B:D, 2, FALSE)</f>
        <v>Bangor</v>
      </c>
      <c r="AI262" s="3" t="str">
        <f>IF('Master List'!AW262="", VLOOKUP('Master List'!AV262, 'CWM &amp; Location'!B:D, 2, FALSE), CONCATENATE(VLOOKUP('Master List'!AV262, 'CWM &amp; Location'!B:D, 2, FALSE), " / ", VLOOKUP('Master List'!AW262, 'CWM &amp; Location'!B:D, 2, FALSE)))</f>
        <v>Meddygaeth Frys</v>
      </c>
      <c r="AJ262" s="3" t="str">
        <f>IF('Programmes (ENG)'!AJ262="Supervisor to be confirmed", 'CWM &amp; Location'!$C$216, 'Programmes (ENG)'!AJ262)</f>
        <v>Dr Richard Griffiths</v>
      </c>
      <c r="AK262" s="5" t="str">
        <f>IF('Programmes (ENG)'!AK262="","",VLOOKUP('Programmes (ENG)'!AK262,'CWM &amp; Location'!B:D,2,FALSE))</f>
        <v>Ysbyty Gwynedd</v>
      </c>
      <c r="AL262" s="5" t="str">
        <f>IF('Programmes (ENG)'!AL262="", "", VLOOKUP('Programmes (ENG)'!AL262, 'CWM &amp; Location'!B:D, 2, FALSE))</f>
        <v>Bangor</v>
      </c>
      <c r="AM262" s="5" t="str">
        <f>IF('Programmes (ENG)'!AM262="","",VLOOKUP('Programmes (ENG)'!AM262,'CWM &amp; Location'!B:D,2,FALSE))</f>
        <v>"Meddyginiaeth y Mynydd"</v>
      </c>
      <c r="AN262" s="5" t="str">
        <f>IF('Programmes (ENG)'!AN262="Supervisor to be confirmed", 'CWM &amp; Location'!$C$216, 'Programmes (ENG)'!AN262)</f>
        <v>Goruchwyliwr I'w Gadarnhau</v>
      </c>
    </row>
    <row r="263" spans="1:40" ht="33.75" customHeight="1" x14ac:dyDescent="0.25">
      <c r="A263" s="3" t="str">
        <f>'Master List'!A263</f>
        <v>SFP-Res</v>
      </c>
      <c r="B263" s="3" t="str">
        <f>'Master List'!D263</f>
        <v>AFP/7A1W/088a</v>
      </c>
      <c r="C263" s="3" t="str">
        <f>'Master List'!E263</f>
        <v>WAL/FP/088a</v>
      </c>
      <c r="D263" s="4">
        <f>'Programmes (ENG)'!D263</f>
        <v>1</v>
      </c>
      <c r="E263" s="9" t="str">
        <f>CONCATENATE("S1: ",J263,", ",N263,", ",R263,IF(V263="","",", "),IF(V263="","",V263),IF(V263="",""," ("),IF(V263="","",'Master List'!B263),IF(V263="","",")")," | S2: ",AA263,", ",AE263,", ",AI263,IF(AM263="","",", "),IF(AM263="","",AM263),IF(AM263="",""," ("),IF(AM263="","",'Master List'!C263),IF(AM263="","",")"))</f>
        <v>S1: Meddygaeth Gyffredinol (Mewnol) / Endocrinoleg a Diabetes Mellitus, Llawdriniaeth Gyffredinol, Hematoleg / Oncoleg Glinigol &amp; Meddygaeth Liniarol | S2: Meddygaeth Frys, Iechyd Rhywiol ac Atgenhedlol cymunedol / Dermatoleg &amp; HIV, Meddygaeth Gyffredinol (Mewnol) / Meddygaeth Arennol, Prosiect SFP S2 (SFP)</v>
      </c>
      <c r="F263" s="5" t="str">
        <f>VLOOKUP('Programmes (ENG)'!F263, 'CWM &amp; Location'!B:D, 2, FALSE)</f>
        <v>Bwrdd Iechyd Prifysgol Betsi Cadwaladr</v>
      </c>
      <c r="G263" s="5" t="str">
        <f>IF('Programmes (ENG)'!G263="Supervisor to be confirmed", "Goruchwyliwr I'w Gadarnhau", 'Programmes (ENG)'!G263)</f>
        <v>Dr Tony Wilton</v>
      </c>
      <c r="H263" s="3" t="str">
        <f>VLOOKUP('Programmes (ENG)'!H263, 'CWM &amp; Location'!B:D, 2, FALSE)</f>
        <v>Ysbyty Gwynedd</v>
      </c>
      <c r="I263" s="3" t="str">
        <f>VLOOKUP('Programmes (ENG)'!I263, 'CWM &amp; Location'!B:D, 2, FALSE)</f>
        <v>Bangor</v>
      </c>
      <c r="J263" s="3" t="str">
        <f>IF('Master List'!K263="", VLOOKUP('Master List'!J263, 'CWM &amp; Location'!B:D, 2, FALSE), CONCATENATE(VLOOKUP('Master List'!J263, 'CWM &amp; Location'!B:D, 2, FALSE), " / ", VLOOKUP('Master List'!K263, 'CWM &amp; Location'!B:D, 2, FALSE)))</f>
        <v>Meddygaeth Gyffredinol (Mewnol) / Endocrinoleg a Diabetes Mellitus</v>
      </c>
      <c r="K263" s="3" t="str">
        <f>IF('Programmes (ENG)'!K263="Supervisor to be confirmed", "Goruchwyliwr I'w Gadarnhau", 'Programmes (ENG)'!K263)</f>
        <v>Dr Tony Wilton</v>
      </c>
      <c r="L263" s="3" t="str">
        <f>VLOOKUP('Programmes (ENG)'!L263, 'CWM &amp; Location'!B:D, 2, FALSE)</f>
        <v>Ysbyty Gwynedd</v>
      </c>
      <c r="M263" s="3" t="str">
        <f>VLOOKUP('Programmes (ENG)'!M263, 'CWM &amp; Location'!B:D, 2, FALSE)</f>
        <v>Bangor</v>
      </c>
      <c r="N263" s="3" t="str">
        <f>IF('Master List'!Q263="", VLOOKUP('Master List'!P263, 'CWM &amp; Location'!B:D, 2, FALSE), CONCATENATE(VLOOKUP('Master List'!P263, 'CWM &amp; Location'!B:D, 2, FALSE), " / ", VLOOKUP('Master List'!Q263, 'CWM &amp; Location'!B:D, 2, FALSE)))</f>
        <v>Llawdriniaeth Gyffredinol</v>
      </c>
      <c r="O263" s="3" t="str">
        <f>IF('Programmes (ENG)'!O263="Supervisor to be confirmed", "Goruchwyliwr I'w Gadarnhau", 'Programmes (ENG)'!O263)</f>
        <v>Mr Chris Houlden</v>
      </c>
      <c r="P263" s="3" t="str">
        <f>VLOOKUP('Programmes (ENG)'!P263, 'CWM &amp; Location'!B:D, 2, FALSE)</f>
        <v>Ysbyty Gwynedd</v>
      </c>
      <c r="Q263" s="3" t="str">
        <f>VLOOKUP('Programmes (ENG)'!Q263, 'CWM &amp; Location'!B:D, 2, FALSE)</f>
        <v>Bangor</v>
      </c>
      <c r="R263" s="3" t="str">
        <f>IF('Master List'!W263="", VLOOKUP('Master List'!V263, 'CWM &amp; Location'!B:D, 2, FALSE), CONCATENATE(VLOOKUP('Master List'!V263, 'CWM &amp; Location'!B:D, 2, FALSE), " / ", VLOOKUP('Master List'!W263, 'CWM &amp; Location'!B:D, 2, FALSE)))</f>
        <v>Hematoleg / Oncoleg Glinigol &amp; Meddygaeth Liniarol</v>
      </c>
      <c r="S263" s="3" t="str">
        <f>IF('Programmes (ENG)'!S263="Supervisor to be confirmed", "Goruchwyliwr I'w Gadarnhau", 'Programmes (ENG)'!S263)</f>
        <v>Dr Gemma Lewis-Williams</v>
      </c>
      <c r="T263" s="5" t="str">
        <f>IF('Master List'!AA263="", "", VLOOKUP('Programmes (ENG)'!T263, 'CWM &amp; Location'!B:D, 2, FALSE))</f>
        <v/>
      </c>
      <c r="U263" s="5" t="str">
        <f>IF(T263="", "", VLOOKUP('Programmes (ENG)'!U263, 'CWM &amp; Location'!B:D, 2, FALSE))</f>
        <v/>
      </c>
      <c r="V263" s="5" t="str">
        <f>IF('Programmes (ENG)'!V263="", "", VLOOKUP('Programmes (ENG)'!V263, 'CWM &amp; Location'!B:D, 2, FALSE))</f>
        <v/>
      </c>
      <c r="W263" s="5" t="str">
        <f>IF('Programmes (ENG)'!W263="", "", IF('Programmes (ENG)'!W263="Supervisor to be confirmed", 'CWM &amp; Location'!$C$216, 'Programmes (ENG)'!W263))</f>
        <v/>
      </c>
      <c r="X263" s="5" t="str">
        <f>IF('Programmes (ENG)'!X263="Supervisor to be confirmed", "Goruchwyliwr I'w Gadarnhau", 'Programmes (ENG)'!X263)</f>
        <v xml:space="preserve">Dr Rhiannon Talbot </v>
      </c>
      <c r="Y263" s="3" t="str">
        <f>VLOOKUP('Programmes (ENG)'!Y263, 'CWM &amp; Location'!B:D, 2, FALSE)</f>
        <v>Ysbyty Gwynedd</v>
      </c>
      <c r="Z263" s="3" t="str">
        <f>VLOOKUP('Programmes (ENG)'!Z263, 'CWM &amp; Location'!B:D, 2, FALSE)</f>
        <v>Bangor</v>
      </c>
      <c r="AA263" s="3" t="str">
        <f>IF('Master List'!AK263="", VLOOKUP('Master List'!AJ263, 'CWM &amp; Location'!B:D, 2, FALSE), CONCATENATE(VLOOKUP('Master List'!AJ263, 'CWM &amp; Location'!B:D, 2, FALSE), " / ", VLOOKUP('Master List'!AK263, 'CWM &amp; Location'!B:D, 2, FALSE)))</f>
        <v>Meddygaeth Frys</v>
      </c>
      <c r="AB263" s="3" t="str">
        <f>IF('Programmes (ENG)'!AB263="Supervisor to be confirmed", 'CWM &amp; Location'!$C$216, 'Programmes (ENG)'!AB263)</f>
        <v xml:space="preserve">Dr Rhiannon Talbot </v>
      </c>
      <c r="AC263" s="3" t="str">
        <f>VLOOKUP('Programmes (ENG)'!AC263, 'CWM &amp; Location'!B:D, 2, FALSE)</f>
        <v>Ysbyty Gwynedd</v>
      </c>
      <c r="AD263" s="5" t="str">
        <f>VLOOKUP('Programmes (ENG)'!AD263, 'CWM &amp; Location'!B:D, 2, FALSE)</f>
        <v>Bangor</v>
      </c>
      <c r="AE263" s="3" t="str">
        <f>IF('Master List'!AQ263="", VLOOKUP('Master List'!AP263, 'CWM &amp; Location'!B:D, 2, FALSE), CONCATENATE(VLOOKUP('Master List'!AP263, 'CWM &amp; Location'!B:D, 2, FALSE), " / ", VLOOKUP('Master List'!AQ263, 'CWM &amp; Location'!B:D, 2, FALSE)))</f>
        <v>Iechyd Rhywiol ac Atgenhedlol cymunedol / Dermatoleg &amp; HIV</v>
      </c>
      <c r="AF263" s="3" t="str">
        <f>IF('Programmes (ENG)'!AF263="Supervisor to be confirmed", 'CWM &amp; Location'!$C$216, 'Programmes (ENG)'!AF263)</f>
        <v>Dr Ushan Andrady</v>
      </c>
      <c r="AG263" s="3" t="str">
        <f>VLOOKUP('Programmes (ENG)'!AG263, 'CWM &amp; Location'!B:D, 2, FALSE)</f>
        <v>Ysbyty Gwynedd</v>
      </c>
      <c r="AH263" s="3" t="str">
        <f>VLOOKUP('Programmes (ENG)'!AH263, 'CWM &amp; Location'!B:D, 2, FALSE)</f>
        <v>Bangor</v>
      </c>
      <c r="AI263" s="3" t="str">
        <f>IF('Master List'!AW263="", VLOOKUP('Master List'!AV263, 'CWM &amp; Location'!B:D, 2, FALSE), CONCATENATE(VLOOKUP('Master List'!AV263, 'CWM &amp; Location'!B:D, 2, FALSE), " / ", VLOOKUP('Master List'!AW263, 'CWM &amp; Location'!B:D, 2, FALSE)))</f>
        <v>Meddygaeth Gyffredinol (Mewnol) / Meddygaeth Arennol</v>
      </c>
      <c r="AJ263" s="3" t="str">
        <f>IF('Programmes (ENG)'!AJ263="Supervisor to be confirmed", 'CWM &amp; Location'!$C$216, 'Programmes (ENG)'!AJ263)</f>
        <v>Dr Abdul Alejmi</v>
      </c>
      <c r="AK263" s="5" t="str">
        <f>IF('Programmes (ENG)'!AK263="","",VLOOKUP('Programmes (ENG)'!AK263,'CWM &amp; Location'!B:D,2,FALSE))</f>
        <v>Safle I'w Gadarnhau</v>
      </c>
      <c r="AL263" s="5" t="str">
        <f>IF('Programmes (ENG)'!AL263="", "", VLOOKUP('Programmes (ENG)'!AL263, 'CWM &amp; Location'!B:D, 2, FALSE))</f>
        <v>Safle I'w Gadarnhau</v>
      </c>
      <c r="AM263" s="5" t="str">
        <f>IF('Programmes (ENG)'!AM263="","",VLOOKUP('Programmes (ENG)'!AM263,'CWM &amp; Location'!B:D,2,FALSE))</f>
        <v>Prosiect SFP S2</v>
      </c>
      <c r="AN263" s="5" t="str">
        <f>IF('Programmes (ENG)'!AN263="Supervisor to be confirmed", 'CWM &amp; Location'!$C$216, 'Programmes (ENG)'!AN263)</f>
        <v>Goruchwyliwr I'w Gadarnhau</v>
      </c>
    </row>
    <row r="264" spans="1:40" ht="33.75" customHeight="1" x14ac:dyDescent="0.25">
      <c r="A264" s="3" t="str">
        <f>'Master List'!A264</f>
        <v>SFP-Res</v>
      </c>
      <c r="B264" s="3" t="str">
        <f>'Master List'!D264</f>
        <v>AFP/7A1W/088b</v>
      </c>
      <c r="C264" s="3" t="str">
        <f>'Master List'!E264</f>
        <v>WAL/FP/088b</v>
      </c>
      <c r="D264" s="4">
        <f>'Programmes (ENG)'!D264</f>
        <v>1</v>
      </c>
      <c r="E264" s="9" t="str">
        <f>CONCATENATE("S1: ",J264,", ",N264,", ",R264,IF(V264="","",", "),IF(V264="","",V264),IF(V264="",""," ("),IF(V264="","",'Master List'!B264),IF(V264="","",")")," | S2: ",AA264,", ",AE264,", ",AI264,IF(AM264="","",", "),IF(AM264="","",AM264),IF(AM264="",""," ("),IF(AM264="","",'Master List'!C264),IF(AM264="","",")"))</f>
        <v>S1: Hematoleg / Oncoleg Glinigol &amp; Meddygaeth Liniarol, Meddygaeth Gyffredinol (Mewnol) / Endocrinoleg a Diabetes Mellitus, Llawdriniaeth Gyffredinol | S2: Meddygaeth Gyffredinol (Mewnol) / Meddygaeth Arennol, Meddygaeth Frys, Iechyd Rhywiol ac Atgenhedlol cymunedol / HIV, Prosiect SFP S2 (SFP)</v>
      </c>
      <c r="F264" s="5" t="str">
        <f>VLOOKUP('Programmes (ENG)'!F264, 'CWM &amp; Location'!B:D, 2, FALSE)</f>
        <v>Bwrdd Iechyd Prifysgol Betsi Cadwaladr</v>
      </c>
      <c r="G264" s="5" t="str">
        <f>IF('Programmes (ENG)'!G264="Supervisor to be confirmed", "Goruchwyliwr I'w Gadarnhau", 'Programmes (ENG)'!G264)</f>
        <v>Dr Gemma Lewis-Williams</v>
      </c>
      <c r="H264" s="3" t="str">
        <f>VLOOKUP('Programmes (ENG)'!H264, 'CWM &amp; Location'!B:D, 2, FALSE)</f>
        <v>Ysbyty Gwynedd</v>
      </c>
      <c r="I264" s="3" t="str">
        <f>VLOOKUP('Programmes (ENG)'!I264, 'CWM &amp; Location'!B:D, 2, FALSE)</f>
        <v>Bangor</v>
      </c>
      <c r="J264" s="3" t="str">
        <f>IF('Master List'!K264="", VLOOKUP('Master List'!J264, 'CWM &amp; Location'!B:D, 2, FALSE), CONCATENATE(VLOOKUP('Master List'!J264, 'CWM &amp; Location'!B:D, 2, FALSE), " / ", VLOOKUP('Master List'!K264, 'CWM &amp; Location'!B:D, 2, FALSE)))</f>
        <v>Hematoleg / Oncoleg Glinigol &amp; Meddygaeth Liniarol</v>
      </c>
      <c r="K264" s="3" t="str">
        <f>IF('Programmes (ENG)'!K264="Supervisor to be confirmed", "Goruchwyliwr I'w Gadarnhau", 'Programmes (ENG)'!K264)</f>
        <v>Dr Gemma Lewis-Williams</v>
      </c>
      <c r="L264" s="3" t="str">
        <f>VLOOKUP('Programmes (ENG)'!L264, 'CWM &amp; Location'!B:D, 2, FALSE)</f>
        <v>Ysbyty Gwynedd</v>
      </c>
      <c r="M264" s="3" t="str">
        <f>VLOOKUP('Programmes (ENG)'!M264, 'CWM &amp; Location'!B:D, 2, FALSE)</f>
        <v>Bangor</v>
      </c>
      <c r="N264" s="3" t="str">
        <f>IF('Master List'!Q264="", VLOOKUP('Master List'!P264, 'CWM &amp; Location'!B:D, 2, FALSE), CONCATENATE(VLOOKUP('Master List'!P264, 'CWM &amp; Location'!B:D, 2, FALSE), " / ", VLOOKUP('Master List'!Q264, 'CWM &amp; Location'!B:D, 2, FALSE)))</f>
        <v>Meddygaeth Gyffredinol (Mewnol) / Endocrinoleg a Diabetes Mellitus</v>
      </c>
      <c r="O264" s="3" t="str">
        <f>IF('Programmes (ENG)'!O264="Supervisor to be confirmed", "Goruchwyliwr I'w Gadarnhau", 'Programmes (ENG)'!O264)</f>
        <v>Dr Tony Wilton</v>
      </c>
      <c r="P264" s="3" t="str">
        <f>VLOOKUP('Programmes (ENG)'!P264, 'CWM &amp; Location'!B:D, 2, FALSE)</f>
        <v>Ysbyty Gwynedd</v>
      </c>
      <c r="Q264" s="3" t="str">
        <f>VLOOKUP('Programmes (ENG)'!Q264, 'CWM &amp; Location'!B:D, 2, FALSE)</f>
        <v>Bangor</v>
      </c>
      <c r="R264" s="3" t="str">
        <f>IF('Master List'!W264="", VLOOKUP('Master List'!V264, 'CWM &amp; Location'!B:D, 2, FALSE), CONCATENATE(VLOOKUP('Master List'!V264, 'CWM &amp; Location'!B:D, 2, FALSE), " / ", VLOOKUP('Master List'!W264, 'CWM &amp; Location'!B:D, 2, FALSE)))</f>
        <v>Llawdriniaeth Gyffredinol</v>
      </c>
      <c r="S264" s="3" t="str">
        <f>IF('Programmes (ENG)'!S264="Supervisor to be confirmed", "Goruchwyliwr I'w Gadarnhau", 'Programmes (ENG)'!S264)</f>
        <v>Mr Chris Houlden</v>
      </c>
      <c r="T264" s="5" t="str">
        <f>IF('Master List'!AA264="", "", VLOOKUP('Programmes (ENG)'!T264, 'CWM &amp; Location'!B:D, 2, FALSE))</f>
        <v/>
      </c>
      <c r="U264" s="5" t="str">
        <f>IF(T264="", "", VLOOKUP('Programmes (ENG)'!U264, 'CWM &amp; Location'!B:D, 2, FALSE))</f>
        <v/>
      </c>
      <c r="V264" s="5" t="str">
        <f>IF('Programmes (ENG)'!V264="", "", VLOOKUP('Programmes (ENG)'!V264, 'CWM &amp; Location'!B:D, 2, FALSE))</f>
        <v/>
      </c>
      <c r="W264" s="5" t="str">
        <f>IF('Programmes (ENG)'!W264="", "", IF('Programmes (ENG)'!W264="Supervisor to be confirmed", 'CWM &amp; Location'!$C$216, 'Programmes (ENG)'!W264))</f>
        <v/>
      </c>
      <c r="X264" s="5" t="str">
        <f>IF('Programmes (ENG)'!X264="Supervisor to be confirmed", "Goruchwyliwr I'w Gadarnhau", 'Programmes (ENG)'!X264)</f>
        <v>Dr Abdul Alejmi</v>
      </c>
      <c r="Y264" s="3" t="str">
        <f>VLOOKUP('Programmes (ENG)'!Y264, 'CWM &amp; Location'!B:D, 2, FALSE)</f>
        <v>Ysbyty Gwynedd</v>
      </c>
      <c r="Z264" s="3" t="str">
        <f>VLOOKUP('Programmes (ENG)'!Z264, 'CWM &amp; Location'!B:D, 2, FALSE)</f>
        <v>Bangor</v>
      </c>
      <c r="AA264" s="3" t="str">
        <f>IF('Master List'!AK264="", VLOOKUP('Master List'!AJ264, 'CWM &amp; Location'!B:D, 2, FALSE), CONCATENATE(VLOOKUP('Master List'!AJ264, 'CWM &amp; Location'!B:D, 2, FALSE), " / ", VLOOKUP('Master List'!AK264, 'CWM &amp; Location'!B:D, 2, FALSE)))</f>
        <v>Meddygaeth Gyffredinol (Mewnol) / Meddygaeth Arennol</v>
      </c>
      <c r="AB264" s="3" t="str">
        <f>IF('Programmes (ENG)'!AB264="Supervisor to be confirmed", 'CWM &amp; Location'!$C$216, 'Programmes (ENG)'!AB264)</f>
        <v>Dr Abdul Alejmi</v>
      </c>
      <c r="AC264" s="3" t="str">
        <f>VLOOKUP('Programmes (ENG)'!AC264, 'CWM &amp; Location'!B:D, 2, FALSE)</f>
        <v>Ysbyty Gwynedd</v>
      </c>
      <c r="AD264" s="5" t="str">
        <f>VLOOKUP('Programmes (ENG)'!AD264, 'CWM &amp; Location'!B:D, 2, FALSE)</f>
        <v>Bangor</v>
      </c>
      <c r="AE264" s="3" t="str">
        <f>IF('Master List'!AQ264="", VLOOKUP('Master List'!AP264, 'CWM &amp; Location'!B:D, 2, FALSE), CONCATENATE(VLOOKUP('Master List'!AP264, 'CWM &amp; Location'!B:D, 2, FALSE), " / ", VLOOKUP('Master List'!AQ264, 'CWM &amp; Location'!B:D, 2, FALSE)))</f>
        <v>Meddygaeth Frys</v>
      </c>
      <c r="AF264" s="3" t="str">
        <f>IF('Programmes (ENG)'!AF264="Supervisor to be confirmed", 'CWM &amp; Location'!$C$216, 'Programmes (ENG)'!AF264)</f>
        <v>Dr Rhiannon Talbot</v>
      </c>
      <c r="AG264" s="3" t="str">
        <f>VLOOKUP('Programmes (ENG)'!AG264, 'CWM &amp; Location'!B:D, 2, FALSE)</f>
        <v>Ysbyty Gwynedd</v>
      </c>
      <c r="AH264" s="3" t="str">
        <f>VLOOKUP('Programmes (ENG)'!AH264, 'CWM &amp; Location'!B:D, 2, FALSE)</f>
        <v>Bangor</v>
      </c>
      <c r="AI264" s="3" t="str">
        <f>IF('Master List'!AW264="", VLOOKUP('Master List'!AV264, 'CWM &amp; Location'!B:D, 2, FALSE), CONCATENATE(VLOOKUP('Master List'!AV264, 'CWM &amp; Location'!B:D, 2, FALSE), " / ", VLOOKUP('Master List'!AW264, 'CWM &amp; Location'!B:D, 2, FALSE)))</f>
        <v>Iechyd Rhywiol ac Atgenhedlol cymunedol / HIV</v>
      </c>
      <c r="AJ264" s="3" t="str">
        <f>IF('Programmes (ENG)'!AJ264="Supervisor to be confirmed", 'CWM &amp; Location'!$C$216, 'Programmes (ENG)'!AJ264)</f>
        <v>Dr Ushan Andrady</v>
      </c>
      <c r="AK264" s="5" t="str">
        <f>IF('Programmes (ENG)'!AK264="","",VLOOKUP('Programmes (ENG)'!AK264,'CWM &amp; Location'!B:D,2,FALSE))</f>
        <v>Safle I'w Gadarnhau</v>
      </c>
      <c r="AL264" s="5" t="str">
        <f>IF('Programmes (ENG)'!AL264="", "", VLOOKUP('Programmes (ENG)'!AL264, 'CWM &amp; Location'!B:D, 2, FALSE))</f>
        <v>Safle I'w Gadarnhau</v>
      </c>
      <c r="AM264" s="5" t="str">
        <f>IF('Programmes (ENG)'!AM264="","",VLOOKUP('Programmes (ENG)'!AM264,'CWM &amp; Location'!B:D,2,FALSE))</f>
        <v>Prosiect SFP S2</v>
      </c>
      <c r="AN264" s="5" t="str">
        <f>IF('Programmes (ENG)'!AN264="Supervisor to be confirmed", 'CWM &amp; Location'!$C$216, 'Programmes (ENG)'!AN264)</f>
        <v>Goruchwyliwr I'w Gadarnhau</v>
      </c>
    </row>
    <row r="265" spans="1:40" ht="33.75" customHeight="1" x14ac:dyDescent="0.25">
      <c r="A265" s="3" t="str">
        <f>'Master List'!A265</f>
        <v>SFP-Res</v>
      </c>
      <c r="B265" s="3" t="str">
        <f>'Master List'!D265</f>
        <v>AFP/7A1W/088c</v>
      </c>
      <c r="C265" s="3" t="str">
        <f>'Master List'!E265</f>
        <v>WAL/FP/088c</v>
      </c>
      <c r="D265" s="4">
        <f>'Programmes (ENG)'!D265</f>
        <v>1</v>
      </c>
      <c r="E265" s="9" t="str">
        <f>CONCATENATE("S1: ",J265,", ",N265,", ",R265,IF(V265="","",", "),IF(V265="","",V265),IF(V265="",""," ("),IF(V265="","",'Master List'!B265),IF(V265="","",")")," | S2: ",AA265,", ",AE265,", ",AI265,IF(AM265="","",", "),IF(AM265="","",AM265),IF(AM265="",""," ("),IF(AM265="","",'Master List'!C265),IF(AM265="","",")"))</f>
        <v>S1: Llawdriniaeth Gyffredinol, Hematoleg / Oncoleg Glinigol &amp; Meddygaeth Liniarol, Meddygaeth Gyffredinol (Mewnol) / Endocrinoleg a Diabetes Mellitus | S2: Iechyd Rhywiol ac Atgenhedlol cymunedol / HIV, Meddygaeth Gyffredinol (Mewnol) / Meddygaeth Arennol, Meddygaeth Frys, Prosiect SFP S2 (SFP)</v>
      </c>
      <c r="F265" s="5" t="str">
        <f>VLOOKUP('Programmes (ENG)'!F265, 'CWM &amp; Location'!B:D, 2, FALSE)</f>
        <v>Bwrdd Iechyd Prifysgol Betsi Cadwaladr</v>
      </c>
      <c r="G265" s="5" t="str">
        <f>IF('Programmes (ENG)'!G265="Supervisor to be confirmed", "Goruchwyliwr I'w Gadarnhau", 'Programmes (ENG)'!G265)</f>
        <v>Mr Chris Houlden</v>
      </c>
      <c r="H265" s="3" t="str">
        <f>VLOOKUP('Programmes (ENG)'!H265, 'CWM &amp; Location'!B:D, 2, FALSE)</f>
        <v>Ysbyty Gwynedd</v>
      </c>
      <c r="I265" s="3" t="str">
        <f>VLOOKUP('Programmes (ENG)'!I265, 'CWM &amp; Location'!B:D, 2, FALSE)</f>
        <v>Bangor</v>
      </c>
      <c r="J265" s="3" t="str">
        <f>IF('Master List'!K265="", VLOOKUP('Master List'!J265, 'CWM &amp; Location'!B:D, 2, FALSE), CONCATENATE(VLOOKUP('Master List'!J265, 'CWM &amp; Location'!B:D, 2, FALSE), " / ", VLOOKUP('Master List'!K265, 'CWM &amp; Location'!B:D, 2, FALSE)))</f>
        <v>Llawdriniaeth Gyffredinol</v>
      </c>
      <c r="K265" s="3" t="str">
        <f>IF('Programmes (ENG)'!K265="Supervisor to be confirmed", "Goruchwyliwr I'w Gadarnhau", 'Programmes (ENG)'!K265)</f>
        <v>Mr Chris Houlden</v>
      </c>
      <c r="L265" s="3" t="str">
        <f>VLOOKUP('Programmes (ENG)'!L265, 'CWM &amp; Location'!B:D, 2, FALSE)</f>
        <v>Ysbyty Gwynedd</v>
      </c>
      <c r="M265" s="3" t="str">
        <f>VLOOKUP('Programmes (ENG)'!M265, 'CWM &amp; Location'!B:D, 2, FALSE)</f>
        <v>Bangor</v>
      </c>
      <c r="N265" s="3" t="str">
        <f>IF('Master List'!Q265="", VLOOKUP('Master List'!P265, 'CWM &amp; Location'!B:D, 2, FALSE), CONCATENATE(VLOOKUP('Master List'!P265, 'CWM &amp; Location'!B:D, 2, FALSE), " / ", VLOOKUP('Master List'!Q265, 'CWM &amp; Location'!B:D, 2, FALSE)))</f>
        <v>Hematoleg / Oncoleg Glinigol &amp; Meddygaeth Liniarol</v>
      </c>
      <c r="O265" s="3" t="str">
        <f>IF('Programmes (ENG)'!O265="Supervisor to be confirmed", "Goruchwyliwr I'w Gadarnhau", 'Programmes (ENG)'!O265)</f>
        <v>Dr Gemma Lewis-Williams</v>
      </c>
      <c r="P265" s="3" t="str">
        <f>VLOOKUP('Programmes (ENG)'!P265, 'CWM &amp; Location'!B:D, 2, FALSE)</f>
        <v>Ysbyty Gwynedd</v>
      </c>
      <c r="Q265" s="3" t="str">
        <f>VLOOKUP('Programmes (ENG)'!Q265, 'CWM &amp; Location'!B:D, 2, FALSE)</f>
        <v>Bangor</v>
      </c>
      <c r="R265" s="3" t="str">
        <f>IF('Master List'!W265="", VLOOKUP('Master List'!V265, 'CWM &amp; Location'!B:D, 2, FALSE), CONCATENATE(VLOOKUP('Master List'!V265, 'CWM &amp; Location'!B:D, 2, FALSE), " / ", VLOOKUP('Master List'!W265, 'CWM &amp; Location'!B:D, 2, FALSE)))</f>
        <v>Meddygaeth Gyffredinol (Mewnol) / Endocrinoleg a Diabetes Mellitus</v>
      </c>
      <c r="S265" s="3" t="str">
        <f>IF('Programmes (ENG)'!S265="Supervisor to be confirmed", "Goruchwyliwr I'w Gadarnhau", 'Programmes (ENG)'!S265)</f>
        <v>Dr Tony Wilton</v>
      </c>
      <c r="T265" s="5" t="str">
        <f>IF('Master List'!AA265="", "", VLOOKUP('Programmes (ENG)'!T265, 'CWM &amp; Location'!B:D, 2, FALSE))</f>
        <v/>
      </c>
      <c r="U265" s="5" t="str">
        <f>IF(T265="", "", VLOOKUP('Programmes (ENG)'!U265, 'CWM &amp; Location'!B:D, 2, FALSE))</f>
        <v/>
      </c>
      <c r="V265" s="5" t="str">
        <f>IF('Programmes (ENG)'!V265="", "", VLOOKUP('Programmes (ENG)'!V265, 'CWM &amp; Location'!B:D, 2, FALSE))</f>
        <v/>
      </c>
      <c r="W265" s="5" t="str">
        <f>IF('Programmes (ENG)'!W265="", "", IF('Programmes (ENG)'!W265="Supervisor to be confirmed", 'CWM &amp; Location'!$C$216, 'Programmes (ENG)'!W265))</f>
        <v/>
      </c>
      <c r="X265" s="5" t="str">
        <f>IF('Programmes (ENG)'!X265="Supervisor to be confirmed", "Goruchwyliwr I'w Gadarnhau", 'Programmes (ENG)'!X265)</f>
        <v>Dr Ushan Andrady</v>
      </c>
      <c r="Y265" s="3" t="str">
        <f>VLOOKUP('Programmes (ENG)'!Y265, 'CWM &amp; Location'!B:D, 2, FALSE)</f>
        <v>Ysbyty Gwynedd</v>
      </c>
      <c r="Z265" s="3" t="str">
        <f>VLOOKUP('Programmes (ENG)'!Z265, 'CWM &amp; Location'!B:D, 2, FALSE)</f>
        <v>Bangor</v>
      </c>
      <c r="AA265" s="3" t="str">
        <f>IF('Master List'!AK265="", VLOOKUP('Master List'!AJ265, 'CWM &amp; Location'!B:D, 2, FALSE), CONCATENATE(VLOOKUP('Master List'!AJ265, 'CWM &amp; Location'!B:D, 2, FALSE), " / ", VLOOKUP('Master List'!AK265, 'CWM &amp; Location'!B:D, 2, FALSE)))</f>
        <v>Iechyd Rhywiol ac Atgenhedlol cymunedol / HIV</v>
      </c>
      <c r="AB265" s="3" t="str">
        <f>IF('Programmes (ENG)'!AB265="Supervisor to be confirmed", 'CWM &amp; Location'!$C$216, 'Programmes (ENG)'!AB265)</f>
        <v>Dr Ushan Andrady</v>
      </c>
      <c r="AC265" s="3" t="str">
        <f>VLOOKUP('Programmes (ENG)'!AC265, 'CWM &amp; Location'!B:D, 2, FALSE)</f>
        <v>Ysbyty Gwynedd</v>
      </c>
      <c r="AD265" s="5" t="str">
        <f>VLOOKUP('Programmes (ENG)'!AD265, 'CWM &amp; Location'!B:D, 2, FALSE)</f>
        <v>Bangor</v>
      </c>
      <c r="AE265" s="3" t="str">
        <f>IF('Master List'!AQ265="", VLOOKUP('Master List'!AP265, 'CWM &amp; Location'!B:D, 2, FALSE), CONCATENATE(VLOOKUP('Master List'!AP265, 'CWM &amp; Location'!B:D, 2, FALSE), " / ", VLOOKUP('Master List'!AQ265, 'CWM &amp; Location'!B:D, 2, FALSE)))</f>
        <v>Meddygaeth Gyffredinol (Mewnol) / Meddygaeth Arennol</v>
      </c>
      <c r="AF265" s="3" t="str">
        <f>IF('Programmes (ENG)'!AF265="Supervisor to be confirmed", 'CWM &amp; Location'!$C$216, 'Programmes (ENG)'!AF265)</f>
        <v>Dr Abdul Alejmi</v>
      </c>
      <c r="AG265" s="3" t="str">
        <f>VLOOKUP('Programmes (ENG)'!AG265, 'CWM &amp; Location'!B:D, 2, FALSE)</f>
        <v>Ysbyty Gwynedd</v>
      </c>
      <c r="AH265" s="3" t="str">
        <f>VLOOKUP('Programmes (ENG)'!AH265, 'CWM &amp; Location'!B:D, 2, FALSE)</f>
        <v>Bangor</v>
      </c>
      <c r="AI265" s="3" t="str">
        <f>IF('Master List'!AW265="", VLOOKUP('Master List'!AV265, 'CWM &amp; Location'!B:D, 2, FALSE), CONCATENATE(VLOOKUP('Master List'!AV265, 'CWM &amp; Location'!B:D, 2, FALSE), " / ", VLOOKUP('Master List'!AW265, 'CWM &amp; Location'!B:D, 2, FALSE)))</f>
        <v>Meddygaeth Frys</v>
      </c>
      <c r="AJ265" s="3" t="str">
        <f>IF('Programmes (ENG)'!AJ265="Supervisor to be confirmed", 'CWM &amp; Location'!$C$216, 'Programmes (ENG)'!AJ265)</f>
        <v xml:space="preserve">Dr Rhiannon Talbot </v>
      </c>
      <c r="AK265" s="5" t="str">
        <f>IF('Programmes (ENG)'!AK265="","",VLOOKUP('Programmes (ENG)'!AK265,'CWM &amp; Location'!B:D,2,FALSE))</f>
        <v>Safle I'w Gadarnhau</v>
      </c>
      <c r="AL265" s="5" t="str">
        <f>IF('Programmes (ENG)'!AL265="", "", VLOOKUP('Programmes (ENG)'!AL265, 'CWM &amp; Location'!B:D, 2, FALSE))</f>
        <v>Safle I'w Gadarnhau</v>
      </c>
      <c r="AM265" s="5" t="str">
        <f>IF('Programmes (ENG)'!AM265="","",VLOOKUP('Programmes (ENG)'!AM265,'CWM &amp; Location'!B:D,2,FALSE))</f>
        <v>Prosiect SFP S2</v>
      </c>
      <c r="AN265" s="5" t="str">
        <f>IF('Programmes (ENG)'!AN265="Supervisor to be confirmed", 'CWM &amp; Location'!$C$216, 'Programmes (ENG)'!AN265)</f>
        <v>Goruchwyliwr I'w Gadarnhau</v>
      </c>
    </row>
    <row r="266" spans="1:40" ht="33.75" customHeight="1" x14ac:dyDescent="0.25">
      <c r="A266" s="3" t="str">
        <f>'Master List'!A266</f>
        <v>SFP-Other</v>
      </c>
      <c r="B266" s="3" t="str">
        <f>'Master List'!D266</f>
        <v>SFP/7A2W/089a</v>
      </c>
      <c r="C266" s="3" t="str">
        <f>'Master List'!E266</f>
        <v>WAL/FP/089a</v>
      </c>
      <c r="D266" s="4">
        <f>'Programmes (ENG)'!D266</f>
        <v>1</v>
      </c>
      <c r="E266" s="9" t="str">
        <f>CONCATENATE("S1: ",J266,", ",N266,", ",R266,IF(V266="","",", "),IF(V266="","",V266),IF(V266="",""," ("),IF(V266="","",'Master List'!B266),IF(V266="","",")")," | S2: ",AA266,", ",AE266,", ",AI266,IF(AM266="","",", "),IF(AM266="","",AM266),IF(AM266="",""," ("),IF(AM266="","",'Master List'!C266),IF(AM266="","",")"))</f>
        <v>S1: Meddygaeth Gyffredinol (Mewnol) / Endocrinoleg a Diabetes Mellitus, Llawdriniaeth Gyffredinol, Meddygaeth Gyffredinol (Mewnol) / Cardioleg | S2: Meddygaeth Fewnol Acíwt, Seiciatreg Gyffredinol, Meddygaeth Frys, "Meddygaeth Arfordirol" (SFP)</v>
      </c>
      <c r="F266" s="5" t="str">
        <f>VLOOKUP('Programmes (ENG)'!F266, 'CWM &amp; Location'!B:D, 2, FALSE)</f>
        <v>Bwrdd Iechyd Prifysgol Hywel Dda</v>
      </c>
      <c r="G266" s="5" t="str">
        <f>IF('Programmes (ENG)'!G266="Supervisor to be confirmed", "Goruchwyliwr I'w Gadarnhau", 'Programmes (ENG)'!G266)</f>
        <v>Dr Elizabeta Both</v>
      </c>
      <c r="H266" s="3" t="str">
        <f>VLOOKUP('Programmes (ENG)'!H266, 'CWM &amp; Location'!B:D, 2, FALSE)</f>
        <v>Ysbyty Cyffredinol Llwynhelyg</v>
      </c>
      <c r="I266" s="3" t="str">
        <f>VLOOKUP('Programmes (ENG)'!I266, 'CWM &amp; Location'!B:D, 2, FALSE)</f>
        <v>Hwlffordd</v>
      </c>
      <c r="J266" s="3" t="str">
        <f>IF('Master List'!K266="", VLOOKUP('Master List'!J266, 'CWM &amp; Location'!B:D, 2, FALSE), CONCATENATE(VLOOKUP('Master List'!J266, 'CWM &amp; Location'!B:D, 2, FALSE), " / ", VLOOKUP('Master List'!K266, 'CWM &amp; Location'!B:D, 2, FALSE)))</f>
        <v>Meddygaeth Gyffredinol (Mewnol) / Endocrinoleg a Diabetes Mellitus</v>
      </c>
      <c r="K266" s="3" t="str">
        <f>IF('Programmes (ENG)'!K266="Supervisor to be confirmed", "Goruchwyliwr I'w Gadarnhau", 'Programmes (ENG)'!K266)</f>
        <v>Dr Elizabeta Both</v>
      </c>
      <c r="L266" s="3" t="str">
        <f>VLOOKUP('Programmes (ENG)'!L266, 'CWM &amp; Location'!B:D, 2, FALSE)</f>
        <v>Ysbyty Cyffredinol Llwynhelyg</v>
      </c>
      <c r="M266" s="3" t="str">
        <f>VLOOKUP('Programmes (ENG)'!M266, 'CWM &amp; Location'!B:D, 2, FALSE)</f>
        <v>Hwlffordd</v>
      </c>
      <c r="N266" s="3" t="str">
        <f>IF('Master List'!Q266="", VLOOKUP('Master List'!P266, 'CWM &amp; Location'!B:D, 2, FALSE), CONCATENATE(VLOOKUP('Master List'!P266, 'CWM &amp; Location'!B:D, 2, FALSE), " / ", VLOOKUP('Master List'!Q266, 'CWM &amp; Location'!B:D, 2, FALSE)))</f>
        <v>Llawdriniaeth Gyffredinol</v>
      </c>
      <c r="O266" s="3" t="str">
        <f>IF('Programmes (ENG)'!O266="Supervisor to be confirmed", "Goruchwyliwr I'w Gadarnhau", 'Programmes (ENG)'!O266)</f>
        <v xml:space="preserve">Mr Oomar Nur </v>
      </c>
      <c r="P266" s="3" t="str">
        <f>VLOOKUP('Programmes (ENG)'!P266, 'CWM &amp; Location'!B:D, 2, FALSE)</f>
        <v>Ysbyty Cyffredinol Llwynhelyg</v>
      </c>
      <c r="Q266" s="3" t="str">
        <f>VLOOKUP('Programmes (ENG)'!Q266, 'CWM &amp; Location'!B:D, 2, FALSE)</f>
        <v>Hwlffordd</v>
      </c>
      <c r="R266" s="3" t="str">
        <f>IF('Master List'!W266="", VLOOKUP('Master List'!V266, 'CWM &amp; Location'!B:D, 2, FALSE), CONCATENATE(VLOOKUP('Master List'!V266, 'CWM &amp; Location'!B:D, 2, FALSE), " / ", VLOOKUP('Master List'!W266, 'CWM &amp; Location'!B:D, 2, FALSE)))</f>
        <v>Meddygaeth Gyffredinol (Mewnol) / Cardioleg</v>
      </c>
      <c r="S266" s="3" t="str">
        <f>IF('Programmes (ENG)'!S266="Supervisor to be confirmed", "Goruchwyliwr I'w Gadarnhau", 'Programmes (ENG)'!S266)</f>
        <v>Dr Chander Bhan</v>
      </c>
      <c r="T266" s="5" t="str">
        <f>IF('Master List'!AA266="", "", VLOOKUP('Programmes (ENG)'!T266, 'CWM &amp; Location'!B:D, 2, FALSE))</f>
        <v/>
      </c>
      <c r="U266" s="5" t="str">
        <f>IF(T266="", "", VLOOKUP('Programmes (ENG)'!U266, 'CWM &amp; Location'!B:D, 2, FALSE))</f>
        <v/>
      </c>
      <c r="V266" s="5" t="str">
        <f>IF('Programmes (ENG)'!V266="", "", VLOOKUP('Programmes (ENG)'!V266, 'CWM &amp; Location'!B:D, 2, FALSE))</f>
        <v/>
      </c>
      <c r="W266" s="5" t="str">
        <f>IF('Programmes (ENG)'!W266="", "", IF('Programmes (ENG)'!W266="Supervisor to be confirmed", 'CWM &amp; Location'!$C$216, 'Programmes (ENG)'!W266))</f>
        <v/>
      </c>
      <c r="X266" s="5" t="str">
        <f>IF('Programmes (ENG)'!X266="Supervisor to be confirmed", "Goruchwyliwr I'w Gadarnhau", 'Programmes (ENG)'!X266)</f>
        <v>Dr Karen Brown</v>
      </c>
      <c r="Y266" s="3" t="str">
        <f>VLOOKUP('Programmes (ENG)'!Y266, 'CWM &amp; Location'!B:D, 2, FALSE)</f>
        <v>Ysbyty Cyffredinol Llwynhelyg</v>
      </c>
      <c r="Z266" s="3" t="str">
        <f>VLOOKUP('Programmes (ENG)'!Z266, 'CWM &amp; Location'!B:D, 2, FALSE)</f>
        <v>Hwlffordd</v>
      </c>
      <c r="AA266" s="3" t="str">
        <f>IF('Master List'!AK266="", VLOOKUP('Master List'!AJ266, 'CWM &amp; Location'!B:D, 2, FALSE), CONCATENATE(VLOOKUP('Master List'!AJ266, 'CWM &amp; Location'!B:D, 2, FALSE), " / ", VLOOKUP('Master List'!AK266, 'CWM &amp; Location'!B:D, 2, FALSE)))</f>
        <v>Meddygaeth Fewnol Acíwt</v>
      </c>
      <c r="AB266" s="3" t="str">
        <f>IF('Programmes (ENG)'!AB266="Supervisor to be confirmed", 'CWM &amp; Location'!$C$216, 'Programmes (ENG)'!AB266)</f>
        <v>Dr Karen Brown</v>
      </c>
      <c r="AC266" s="3" t="str">
        <f>VLOOKUP('Programmes (ENG)'!AC266, 'CWM &amp; Location'!B:D, 2, FALSE)</f>
        <v>Ysbyty Cyffredinol Llwynhelyg</v>
      </c>
      <c r="AD266" s="5" t="str">
        <f>VLOOKUP('Programmes (ENG)'!AD266, 'CWM &amp; Location'!B:D, 2, FALSE)</f>
        <v>Hwlffordd</v>
      </c>
      <c r="AE266" s="3" t="str">
        <f>IF('Master List'!AQ266="", VLOOKUP('Master List'!AP266, 'CWM &amp; Location'!B:D, 2, FALSE), CONCATENATE(VLOOKUP('Master List'!AP266, 'CWM &amp; Location'!B:D, 2, FALSE), " / ", VLOOKUP('Master List'!AQ266, 'CWM &amp; Location'!B:D, 2, FALSE)))</f>
        <v>Seiciatreg Gyffredinol</v>
      </c>
      <c r="AF266" s="3" t="str">
        <f>IF('Programmes (ENG)'!AF266="Supervisor to be confirmed", 'CWM &amp; Location'!$C$216, 'Programmes (ENG)'!AF266)</f>
        <v>Dr Richard Leonard</v>
      </c>
      <c r="AG266" s="3" t="str">
        <f>VLOOKUP('Programmes (ENG)'!AG266, 'CWM &amp; Location'!B:D, 2, FALSE)</f>
        <v>Ysbyty Cyffredinol Llwynhelyg</v>
      </c>
      <c r="AH266" s="3" t="str">
        <f>VLOOKUP('Programmes (ENG)'!AH266, 'CWM &amp; Location'!B:D, 2, FALSE)</f>
        <v>Hwlffordd</v>
      </c>
      <c r="AI266" s="3" t="str">
        <f>IF('Master List'!AW266="", VLOOKUP('Master List'!AV266, 'CWM &amp; Location'!B:D, 2, FALSE), CONCATENATE(VLOOKUP('Master List'!AV266, 'CWM &amp; Location'!B:D, 2, FALSE), " / ", VLOOKUP('Master List'!AW266, 'CWM &amp; Location'!B:D, 2, FALSE)))</f>
        <v>Meddygaeth Frys</v>
      </c>
      <c r="AJ266" s="3" t="str">
        <f>IF('Programmes (ENG)'!AJ266="Supervisor to be confirmed", 'CWM &amp; Location'!$C$216, 'Programmes (ENG)'!AJ266)</f>
        <v>Dr Nicola Drake</v>
      </c>
      <c r="AK266" s="5" t="str">
        <f>IF('Programmes (ENG)'!AK266="","",VLOOKUP('Programmes (ENG)'!AK266,'CWM &amp; Location'!B:D,2,FALSE))</f>
        <v>St Davids Lifeboat Station</v>
      </c>
      <c r="AL266" s="5" t="str">
        <f>IF('Programmes (ENG)'!AL266="", "", VLOOKUP('Programmes (ENG)'!AL266, 'CWM &amp; Location'!B:D, 2, FALSE))</f>
        <v>Tyddewi</v>
      </c>
      <c r="AM266" s="5" t="str">
        <f>IF('Programmes (ENG)'!AM266="","",VLOOKUP('Programmes (ENG)'!AM266,'CWM &amp; Location'!B:D,2,FALSE))</f>
        <v>"Meddygaeth Arfordirol"</v>
      </c>
      <c r="AN266" s="5" t="str">
        <f>IF('Programmes (ENG)'!AN266="Supervisor to be confirmed", 'CWM &amp; Location'!$C$216, 'Programmes (ENG)'!AN266)</f>
        <v>Goruchwyliwr I'w Gadarnhau</v>
      </c>
    </row>
    <row r="267" spans="1:40" ht="33.75" customHeight="1" x14ac:dyDescent="0.25">
      <c r="A267" s="3" t="str">
        <f>'Master List'!A267</f>
        <v>SFP-Other</v>
      </c>
      <c r="B267" s="3" t="str">
        <f>'Master List'!D267</f>
        <v>SFP/7A2W/089b</v>
      </c>
      <c r="C267" s="3" t="str">
        <f>'Master List'!E267</f>
        <v>WAL/FP/089b</v>
      </c>
      <c r="D267" s="4">
        <f>'Programmes (ENG)'!D267</f>
        <v>1</v>
      </c>
      <c r="E267" s="9" t="str">
        <f>CONCATENATE("S1: ",J267,", ",N267,", ",R267,IF(V267="","",", "),IF(V267="","",V267),IF(V267="",""," ("),IF(V267="","",'Master List'!B267),IF(V267="","",")")," | S2: ",AA267,", ",AE267,", ",AI267,IF(AM267="","",", "),IF(AM267="","",AM267),IF(AM267="",""," ("),IF(AM267="","",'Master List'!C267),IF(AM267="","",")"))</f>
        <v>S1: Meddygaeth Gyffredinol (Mewnol) / Cardioleg, Meddygaeth Gyffredinol (Mewnol) / Endocrinoleg a Diabetes Mellitus, Llawdriniaeth Gyffredinol | S2: Meddygaeth Frys, Meddygaeth Fewnol Acíwt, Seiciatreg Gyffredinol, "Meddygaeth Arfordirol" (SFP)</v>
      </c>
      <c r="F267" s="5" t="str">
        <f>VLOOKUP('Programmes (ENG)'!F267, 'CWM &amp; Location'!B:D, 2, FALSE)</f>
        <v>Bwrdd Iechyd Prifysgol Hywel Dda</v>
      </c>
      <c r="G267" s="5" t="str">
        <f>IF('Programmes (ENG)'!G267="Supervisor to be confirmed", "Goruchwyliwr I'w Gadarnhau", 'Programmes (ENG)'!G267)</f>
        <v>Dr Chander Bhan</v>
      </c>
      <c r="H267" s="3" t="str">
        <f>VLOOKUP('Programmes (ENG)'!H267, 'CWM &amp; Location'!B:D, 2, FALSE)</f>
        <v>Ysbyty Cyffredinol Llwynhelyg</v>
      </c>
      <c r="I267" s="3" t="str">
        <f>VLOOKUP('Programmes (ENG)'!I267, 'CWM &amp; Location'!B:D, 2, FALSE)</f>
        <v>Hwlffordd</v>
      </c>
      <c r="J267" s="3" t="str">
        <f>IF('Master List'!K267="", VLOOKUP('Master List'!J267, 'CWM &amp; Location'!B:D, 2, FALSE), CONCATENATE(VLOOKUP('Master List'!J267, 'CWM &amp; Location'!B:D, 2, FALSE), " / ", VLOOKUP('Master List'!K267, 'CWM &amp; Location'!B:D, 2, FALSE)))</f>
        <v>Meddygaeth Gyffredinol (Mewnol) / Cardioleg</v>
      </c>
      <c r="K267" s="3" t="str">
        <f>IF('Programmes (ENG)'!K267="Supervisor to be confirmed", "Goruchwyliwr I'w Gadarnhau", 'Programmes (ENG)'!K267)</f>
        <v>Dr Chander Bhan</v>
      </c>
      <c r="L267" s="3" t="str">
        <f>VLOOKUP('Programmes (ENG)'!L267, 'CWM &amp; Location'!B:D, 2, FALSE)</f>
        <v>Ysbyty Cyffredinol Llwynhelyg</v>
      </c>
      <c r="M267" s="3" t="str">
        <f>VLOOKUP('Programmes (ENG)'!M267, 'CWM &amp; Location'!B:D, 2, FALSE)</f>
        <v>Hwlffordd</v>
      </c>
      <c r="N267" s="3" t="str">
        <f>IF('Master List'!Q267="", VLOOKUP('Master List'!P267, 'CWM &amp; Location'!B:D, 2, FALSE), CONCATENATE(VLOOKUP('Master List'!P267, 'CWM &amp; Location'!B:D, 2, FALSE), " / ", VLOOKUP('Master List'!Q267, 'CWM &amp; Location'!B:D, 2, FALSE)))</f>
        <v>Meddygaeth Gyffredinol (Mewnol) / Endocrinoleg a Diabetes Mellitus</v>
      </c>
      <c r="O267" s="3" t="str">
        <f>IF('Programmes (ENG)'!O267="Supervisor to be confirmed", "Goruchwyliwr I'w Gadarnhau", 'Programmes (ENG)'!O267)</f>
        <v>Dr Elizabeta Both</v>
      </c>
      <c r="P267" s="3" t="str">
        <f>VLOOKUP('Programmes (ENG)'!P267, 'CWM &amp; Location'!B:D, 2, FALSE)</f>
        <v>Ysbyty Cyffredinol Llwynhelyg</v>
      </c>
      <c r="Q267" s="3" t="str">
        <f>VLOOKUP('Programmes (ENG)'!Q267, 'CWM &amp; Location'!B:D, 2, FALSE)</f>
        <v>Hwlffordd</v>
      </c>
      <c r="R267" s="3" t="str">
        <f>IF('Master List'!W267="", VLOOKUP('Master List'!V267, 'CWM &amp; Location'!B:D, 2, FALSE), CONCATENATE(VLOOKUP('Master List'!V267, 'CWM &amp; Location'!B:D, 2, FALSE), " / ", VLOOKUP('Master List'!W267, 'CWM &amp; Location'!B:D, 2, FALSE)))</f>
        <v>Llawdriniaeth Gyffredinol</v>
      </c>
      <c r="S267" s="3" t="str">
        <f>IF('Programmes (ENG)'!S267="Supervisor to be confirmed", "Goruchwyliwr I'w Gadarnhau", 'Programmes (ENG)'!S267)</f>
        <v xml:space="preserve">Mr Oomar Nur </v>
      </c>
      <c r="T267" s="5" t="str">
        <f>IF('Master List'!AA267="", "", VLOOKUP('Programmes (ENG)'!T267, 'CWM &amp; Location'!B:D, 2, FALSE))</f>
        <v/>
      </c>
      <c r="U267" s="5" t="str">
        <f>IF(T267="", "", VLOOKUP('Programmes (ENG)'!U267, 'CWM &amp; Location'!B:D, 2, FALSE))</f>
        <v/>
      </c>
      <c r="V267" s="5" t="str">
        <f>IF('Programmes (ENG)'!V267="", "", VLOOKUP('Programmes (ENG)'!V267, 'CWM &amp; Location'!B:D, 2, FALSE))</f>
        <v/>
      </c>
      <c r="W267" s="5" t="str">
        <f>IF('Programmes (ENG)'!W267="", "", IF('Programmes (ENG)'!W267="Supervisor to be confirmed", 'CWM &amp; Location'!$C$216, 'Programmes (ENG)'!W267))</f>
        <v/>
      </c>
      <c r="X267" s="5" t="str">
        <f>IF('Programmes (ENG)'!X267="Supervisor to be confirmed", "Goruchwyliwr I'w Gadarnhau", 'Programmes (ENG)'!X267)</f>
        <v>Dr Nicola Drake</v>
      </c>
      <c r="Y267" s="3" t="str">
        <f>VLOOKUP('Programmes (ENG)'!Y267, 'CWM &amp; Location'!B:D, 2, FALSE)</f>
        <v>Ysbyty Cyffredinol Llwynhelyg</v>
      </c>
      <c r="Z267" s="3" t="str">
        <f>VLOOKUP('Programmes (ENG)'!Z267, 'CWM &amp; Location'!B:D, 2, FALSE)</f>
        <v>Hwlffordd</v>
      </c>
      <c r="AA267" s="3" t="str">
        <f>IF('Master List'!AK267="", VLOOKUP('Master List'!AJ267, 'CWM &amp; Location'!B:D, 2, FALSE), CONCATENATE(VLOOKUP('Master List'!AJ267, 'CWM &amp; Location'!B:D, 2, FALSE), " / ", VLOOKUP('Master List'!AK267, 'CWM &amp; Location'!B:D, 2, FALSE)))</f>
        <v>Meddygaeth Frys</v>
      </c>
      <c r="AB267" s="3" t="str">
        <f>IF('Programmes (ENG)'!AB267="Supervisor to be confirmed", 'CWM &amp; Location'!$C$216, 'Programmes (ENG)'!AB267)</f>
        <v>Dr Nicola Drake</v>
      </c>
      <c r="AC267" s="3" t="str">
        <f>VLOOKUP('Programmes (ENG)'!AC267, 'CWM &amp; Location'!B:D, 2, FALSE)</f>
        <v>Ysbyty Cyffredinol Llwynhelyg</v>
      </c>
      <c r="AD267" s="5" t="str">
        <f>VLOOKUP('Programmes (ENG)'!AD267, 'CWM &amp; Location'!B:D, 2, FALSE)</f>
        <v>Hwlffordd</v>
      </c>
      <c r="AE267" s="3" t="str">
        <f>IF('Master List'!AQ267="", VLOOKUP('Master List'!AP267, 'CWM &amp; Location'!B:D, 2, FALSE), CONCATENATE(VLOOKUP('Master List'!AP267, 'CWM &amp; Location'!B:D, 2, FALSE), " / ", VLOOKUP('Master List'!AQ267, 'CWM &amp; Location'!B:D, 2, FALSE)))</f>
        <v>Meddygaeth Fewnol Acíwt</v>
      </c>
      <c r="AF267" s="3" t="str">
        <f>IF('Programmes (ENG)'!AF267="Supervisor to be confirmed", 'CWM &amp; Location'!$C$216, 'Programmes (ENG)'!AF267)</f>
        <v>Dr Karen Brown</v>
      </c>
      <c r="AG267" s="3" t="str">
        <f>VLOOKUP('Programmes (ENG)'!AG267, 'CWM &amp; Location'!B:D, 2, FALSE)</f>
        <v>Ysbyty Cyffredinol Llwynhelyg</v>
      </c>
      <c r="AH267" s="3" t="str">
        <f>VLOOKUP('Programmes (ENG)'!AH267, 'CWM &amp; Location'!B:D, 2, FALSE)</f>
        <v>Hwlffordd</v>
      </c>
      <c r="AI267" s="3" t="str">
        <f>IF('Master List'!AW267="", VLOOKUP('Master List'!AV267, 'CWM &amp; Location'!B:D, 2, FALSE), CONCATENATE(VLOOKUP('Master List'!AV267, 'CWM &amp; Location'!B:D, 2, FALSE), " / ", VLOOKUP('Master List'!AW267, 'CWM &amp; Location'!B:D, 2, FALSE)))</f>
        <v>Seiciatreg Gyffredinol</v>
      </c>
      <c r="AJ267" s="3" t="str">
        <f>IF('Programmes (ENG)'!AJ267="Supervisor to be confirmed", 'CWM &amp; Location'!$C$216, 'Programmes (ENG)'!AJ267)</f>
        <v>Dr Richard Leonard</v>
      </c>
      <c r="AK267" s="5" t="str">
        <f>IF('Programmes (ENG)'!AK267="","",VLOOKUP('Programmes (ENG)'!AK267,'CWM &amp; Location'!B:D,2,FALSE))</f>
        <v>St Davids Lifeboat Station</v>
      </c>
      <c r="AL267" s="5" t="str">
        <f>IF('Programmes (ENG)'!AL267="", "", VLOOKUP('Programmes (ENG)'!AL267, 'CWM &amp; Location'!B:D, 2, FALSE))</f>
        <v>Tyddewi</v>
      </c>
      <c r="AM267" s="5" t="str">
        <f>IF('Programmes (ENG)'!AM267="","",VLOOKUP('Programmes (ENG)'!AM267,'CWM &amp; Location'!B:D,2,FALSE))</f>
        <v>"Meddygaeth Arfordirol"</v>
      </c>
      <c r="AN267" s="5" t="str">
        <f>IF('Programmes (ENG)'!AN267="Supervisor to be confirmed", 'CWM &amp; Location'!$C$216, 'Programmes (ENG)'!AN267)</f>
        <v>Goruchwyliwr I'w Gadarnhau</v>
      </c>
    </row>
    <row r="268" spans="1:40" ht="33.75" customHeight="1" x14ac:dyDescent="0.25">
      <c r="A268" s="3" t="str">
        <f>'Master List'!A268</f>
        <v>SFP-Other</v>
      </c>
      <c r="B268" s="3" t="str">
        <f>'Master List'!D268</f>
        <v>SFP/7A2W/089c</v>
      </c>
      <c r="C268" s="3" t="str">
        <f>'Master List'!E268</f>
        <v>WAL/FP/089c</v>
      </c>
      <c r="D268" s="4">
        <f>'Programmes (ENG)'!D268</f>
        <v>1</v>
      </c>
      <c r="E268" s="9" t="str">
        <f>CONCATENATE("S1: ",J268,", ",N268,", ",R268,IF(V268="","",", "),IF(V268="","",V268),IF(V268="",""," ("),IF(V268="","",'Master List'!B268),IF(V268="","",")")," | S2: ",AA268,", ",AE268,", ",AI268,IF(AM268="","",", "),IF(AM268="","",AM268),IF(AM268="",""," ("),IF(AM268="","",'Master List'!C268),IF(AM268="","",")"))</f>
        <v>S1: Llawdriniaeth Gyffredinol, Meddygaeth Gyffredinol (Mewnol) / Cardioleg, Meddygaeth Gyffredinol (Mewnol) / Endocrinoleg a Diabetes Mellitus | S2: Seiciatreg Gyffredinol, Meddygaeth Frys, Meddygaeth Fewnol Acíwt, "Meddygaeth Arfordirol" (SFP)</v>
      </c>
      <c r="F268" s="5" t="str">
        <f>VLOOKUP('Programmes (ENG)'!F268, 'CWM &amp; Location'!B:D, 2, FALSE)</f>
        <v>Bwrdd Iechyd Prifysgol Hywel Dda</v>
      </c>
      <c r="G268" s="5" t="str">
        <f>IF('Programmes (ENG)'!G268="Supervisor to be confirmed", "Goruchwyliwr I'w Gadarnhau", 'Programmes (ENG)'!G268)</f>
        <v xml:space="preserve">Mr Oomar Nur </v>
      </c>
      <c r="H268" s="3" t="str">
        <f>VLOOKUP('Programmes (ENG)'!H268, 'CWM &amp; Location'!B:D, 2, FALSE)</f>
        <v>Ysbyty Cyffredinol Llwynhelyg</v>
      </c>
      <c r="I268" s="3" t="str">
        <f>VLOOKUP('Programmes (ENG)'!I268, 'CWM &amp; Location'!B:D, 2, FALSE)</f>
        <v>Hwlffordd</v>
      </c>
      <c r="J268" s="3" t="str">
        <f>IF('Master List'!K268="", VLOOKUP('Master List'!J268, 'CWM &amp; Location'!B:D, 2, FALSE), CONCATENATE(VLOOKUP('Master List'!J268, 'CWM &amp; Location'!B:D, 2, FALSE), " / ", VLOOKUP('Master List'!K268, 'CWM &amp; Location'!B:D, 2, FALSE)))</f>
        <v>Llawdriniaeth Gyffredinol</v>
      </c>
      <c r="K268" s="3" t="str">
        <f>IF('Programmes (ENG)'!K268="Supervisor to be confirmed", "Goruchwyliwr I'w Gadarnhau", 'Programmes (ENG)'!K268)</f>
        <v xml:space="preserve">Mr Oomar Nur </v>
      </c>
      <c r="L268" s="3" t="str">
        <f>VLOOKUP('Programmes (ENG)'!L268, 'CWM &amp; Location'!B:D, 2, FALSE)</f>
        <v>Ysbyty Cyffredinol Llwynhelyg</v>
      </c>
      <c r="M268" s="3" t="str">
        <f>VLOOKUP('Programmes (ENG)'!M268, 'CWM &amp; Location'!B:D, 2, FALSE)</f>
        <v>Hwlffordd</v>
      </c>
      <c r="N268" s="3" t="str">
        <f>IF('Master List'!Q268="", VLOOKUP('Master List'!P268, 'CWM &amp; Location'!B:D, 2, FALSE), CONCATENATE(VLOOKUP('Master List'!P268, 'CWM &amp; Location'!B:D, 2, FALSE), " / ", VLOOKUP('Master List'!Q268, 'CWM &amp; Location'!B:D, 2, FALSE)))</f>
        <v>Meddygaeth Gyffredinol (Mewnol) / Cardioleg</v>
      </c>
      <c r="O268" s="3" t="str">
        <f>IF('Programmes (ENG)'!O268="Supervisor to be confirmed", "Goruchwyliwr I'w Gadarnhau", 'Programmes (ENG)'!O268)</f>
        <v>Dr Chander Bhan</v>
      </c>
      <c r="P268" s="3" t="str">
        <f>VLOOKUP('Programmes (ENG)'!P268, 'CWM &amp; Location'!B:D, 2, FALSE)</f>
        <v>Ysbyty Cyffredinol Llwynhelyg</v>
      </c>
      <c r="Q268" s="3" t="str">
        <f>VLOOKUP('Programmes (ENG)'!Q268, 'CWM &amp; Location'!B:D, 2, FALSE)</f>
        <v>Hwlffordd</v>
      </c>
      <c r="R268" s="3" t="str">
        <f>IF('Master List'!W268="", VLOOKUP('Master List'!V268, 'CWM &amp; Location'!B:D, 2, FALSE), CONCATENATE(VLOOKUP('Master List'!V268, 'CWM &amp; Location'!B:D, 2, FALSE), " / ", VLOOKUP('Master List'!W268, 'CWM &amp; Location'!B:D, 2, FALSE)))</f>
        <v>Meddygaeth Gyffredinol (Mewnol) / Endocrinoleg a Diabetes Mellitus</v>
      </c>
      <c r="S268" s="3" t="str">
        <f>IF('Programmes (ENG)'!S268="Supervisor to be confirmed", "Goruchwyliwr I'w Gadarnhau", 'Programmes (ENG)'!S268)</f>
        <v>Dr Elizabeta Both</v>
      </c>
      <c r="T268" s="5" t="str">
        <f>IF('Master List'!AA268="", "", VLOOKUP('Programmes (ENG)'!T268, 'CWM &amp; Location'!B:D, 2, FALSE))</f>
        <v/>
      </c>
      <c r="U268" s="5" t="str">
        <f>IF(T268="", "", VLOOKUP('Programmes (ENG)'!U268, 'CWM &amp; Location'!B:D, 2, FALSE))</f>
        <v/>
      </c>
      <c r="V268" s="5" t="str">
        <f>IF('Programmes (ENG)'!V268="", "", VLOOKUP('Programmes (ENG)'!V268, 'CWM &amp; Location'!B:D, 2, FALSE))</f>
        <v/>
      </c>
      <c r="W268" s="5" t="str">
        <f>IF('Programmes (ENG)'!W268="", "", IF('Programmes (ENG)'!W268="Supervisor to be confirmed", 'CWM &amp; Location'!$C$216, 'Programmes (ENG)'!W268))</f>
        <v/>
      </c>
      <c r="X268" s="5" t="str">
        <f>IF('Programmes (ENG)'!X268="Supervisor to be confirmed", "Goruchwyliwr I'w Gadarnhau", 'Programmes (ENG)'!X268)</f>
        <v>Dr Richard Leonard</v>
      </c>
      <c r="Y268" s="3" t="str">
        <f>VLOOKUP('Programmes (ENG)'!Y268, 'CWM &amp; Location'!B:D, 2, FALSE)</f>
        <v>Ysbyty Cyffredinol Llwynhelyg</v>
      </c>
      <c r="Z268" s="3" t="str">
        <f>VLOOKUP('Programmes (ENG)'!Z268, 'CWM &amp; Location'!B:D, 2, FALSE)</f>
        <v>Hwlffordd</v>
      </c>
      <c r="AA268" s="3" t="str">
        <f>IF('Master List'!AK268="", VLOOKUP('Master List'!AJ268, 'CWM &amp; Location'!B:D, 2, FALSE), CONCATENATE(VLOOKUP('Master List'!AJ268, 'CWM &amp; Location'!B:D, 2, FALSE), " / ", VLOOKUP('Master List'!AK268, 'CWM &amp; Location'!B:D, 2, FALSE)))</f>
        <v>Seiciatreg Gyffredinol</v>
      </c>
      <c r="AB268" s="3" t="str">
        <f>IF('Programmes (ENG)'!AB268="Supervisor to be confirmed", 'CWM &amp; Location'!$C$216, 'Programmes (ENG)'!AB268)</f>
        <v>Dr Richard Leonard</v>
      </c>
      <c r="AC268" s="3" t="str">
        <f>VLOOKUP('Programmes (ENG)'!AC268, 'CWM &amp; Location'!B:D, 2, FALSE)</f>
        <v>Ysbyty Cyffredinol Llwynhelyg</v>
      </c>
      <c r="AD268" s="5" t="str">
        <f>VLOOKUP('Programmes (ENG)'!AD268, 'CWM &amp; Location'!B:D, 2, FALSE)</f>
        <v>Hwlffordd</v>
      </c>
      <c r="AE268" s="3" t="str">
        <f>IF('Master List'!AQ268="", VLOOKUP('Master List'!AP268, 'CWM &amp; Location'!B:D, 2, FALSE), CONCATENATE(VLOOKUP('Master List'!AP268, 'CWM &amp; Location'!B:D, 2, FALSE), " / ", VLOOKUP('Master List'!AQ268, 'CWM &amp; Location'!B:D, 2, FALSE)))</f>
        <v>Meddygaeth Frys</v>
      </c>
      <c r="AF268" s="3" t="str">
        <f>IF('Programmes (ENG)'!AF268="Supervisor to be confirmed", 'CWM &amp; Location'!$C$216, 'Programmes (ENG)'!AF268)</f>
        <v>Dr Nicola Drake</v>
      </c>
      <c r="AG268" s="3" t="str">
        <f>VLOOKUP('Programmes (ENG)'!AG268, 'CWM &amp; Location'!B:D, 2, FALSE)</f>
        <v>Ysbyty Cyffredinol Llwynhelyg</v>
      </c>
      <c r="AH268" s="3" t="str">
        <f>VLOOKUP('Programmes (ENG)'!AH268, 'CWM &amp; Location'!B:D, 2, FALSE)</f>
        <v>Hwlffordd</v>
      </c>
      <c r="AI268" s="3" t="str">
        <f>IF('Master List'!AW268="", VLOOKUP('Master List'!AV268, 'CWM &amp; Location'!B:D, 2, FALSE), CONCATENATE(VLOOKUP('Master List'!AV268, 'CWM &amp; Location'!B:D, 2, FALSE), " / ", VLOOKUP('Master List'!AW268, 'CWM &amp; Location'!B:D, 2, FALSE)))</f>
        <v>Meddygaeth Fewnol Acíwt</v>
      </c>
      <c r="AJ268" s="3" t="str">
        <f>IF('Programmes (ENG)'!AJ268="Supervisor to be confirmed", 'CWM &amp; Location'!$C$216, 'Programmes (ENG)'!AJ268)</f>
        <v>Dr Karen Brown</v>
      </c>
      <c r="AK268" s="5" t="str">
        <f>IF('Programmes (ENG)'!AK268="","",VLOOKUP('Programmes (ENG)'!AK268,'CWM &amp; Location'!B:D,2,FALSE))</f>
        <v>St Davids Lifeboat Station</v>
      </c>
      <c r="AL268" s="5" t="str">
        <f>IF('Programmes (ENG)'!AL268="", "", VLOOKUP('Programmes (ENG)'!AL268, 'CWM &amp; Location'!B:D, 2, FALSE))</f>
        <v>Tyddewi</v>
      </c>
      <c r="AM268" s="5" t="str">
        <f>IF('Programmes (ENG)'!AM268="","",VLOOKUP('Programmes (ENG)'!AM268,'CWM &amp; Location'!B:D,2,FALSE))</f>
        <v>"Meddygaeth Arfordirol"</v>
      </c>
      <c r="AN268" s="5" t="str">
        <f>IF('Programmes (ENG)'!AN268="Supervisor to be confirmed", 'CWM &amp; Location'!$C$216, 'Programmes (ENG)'!AN268)</f>
        <v>Goruchwyliwr I'w Gadarnhau</v>
      </c>
    </row>
    <row r="269" spans="1:40" ht="33.75" customHeight="1" x14ac:dyDescent="0.25">
      <c r="A269" s="3" t="str">
        <f>'Master List'!A269</f>
        <v>FP</v>
      </c>
      <c r="B269" s="3" t="str">
        <f>'Master List'!D269</f>
        <v>FP/7A2W/090a</v>
      </c>
      <c r="C269" s="3" t="str">
        <f>'Master List'!E269</f>
        <v>WAL/FP/090a</v>
      </c>
      <c r="D269" s="4">
        <f>'Programmes (ENG)'!D269</f>
        <v>1</v>
      </c>
      <c r="E269" s="9" t="str">
        <f>CONCATENATE("S1: ",J269,", ",N269,", ",R269,IF(V269="","",", "),IF(V269="","",V269),IF(V269="",""," ("),IF(V269="","",'Master List'!B269),IF(V269="","",")")," | S2: ",AA269,", ",AE269,", ",AI269,IF(AM269="","",", "),IF(AM269="","",AM269),IF(AM269="",""," ("),IF(AM269="","",'Master List'!C269),IF(AM269="","",")"))</f>
        <v>S1: Meddygaeth Gyffredinol (Mewnol) / Meddygaeth Geriatreg &amp; Meddygaeth Strôc, Llawdriniaeth Gyffredinol / Llawdriniaeth y Colon a'r Rhefr, Meddygaeth Gyffredinol (Mewnol) / Cardioleg | S2: Llawdriniaeth Gyffredinol, Meddygaeth Frys, Obstetreg a Gynaecoleg</v>
      </c>
      <c r="F269" s="5" t="str">
        <f>VLOOKUP('Programmes (ENG)'!F269, 'CWM &amp; Location'!B:D, 2, FALSE)</f>
        <v>Bwrdd Iechyd Prifysgol Hywel Dda</v>
      </c>
      <c r="G269" s="5" t="str">
        <f>IF('Programmes (ENG)'!G269="Supervisor to be confirmed", "Goruchwyliwr I'w Gadarnhau", 'Programmes (ENG)'!G269)</f>
        <v xml:space="preserve">Dr Christopher James </v>
      </c>
      <c r="H269" s="3" t="str">
        <f>VLOOKUP('Programmes (ENG)'!H269, 'CWM &amp; Location'!B:D, 2, FALSE)</f>
        <v>Ysbyty Cyffredinol Llwynhelyg</v>
      </c>
      <c r="I269" s="3" t="str">
        <f>VLOOKUP('Programmes (ENG)'!I269, 'CWM &amp; Location'!B:D, 2, FALSE)</f>
        <v>Hwlffordd</v>
      </c>
      <c r="J269" s="3" t="str">
        <f>IF('Master List'!K269="", VLOOKUP('Master List'!J269, 'CWM &amp; Location'!B:D, 2, FALSE), CONCATENATE(VLOOKUP('Master List'!J269, 'CWM &amp; Location'!B:D, 2, FALSE), " / ", VLOOKUP('Master List'!K269, 'CWM &amp; Location'!B:D, 2, FALSE)))</f>
        <v>Meddygaeth Gyffredinol (Mewnol) / Meddygaeth Geriatreg &amp; Meddygaeth Strôc</v>
      </c>
      <c r="K269" s="3" t="str">
        <f>IF('Programmes (ENG)'!K269="Supervisor to be confirmed", "Goruchwyliwr I'w Gadarnhau", 'Programmes (ENG)'!K269)</f>
        <v xml:space="preserve">Dr Christopher James </v>
      </c>
      <c r="L269" s="3" t="str">
        <f>VLOOKUP('Programmes (ENG)'!L269, 'CWM &amp; Location'!B:D, 2, FALSE)</f>
        <v>Ysbyty Cyffredinol Llwynhelyg</v>
      </c>
      <c r="M269" s="3" t="str">
        <f>VLOOKUP('Programmes (ENG)'!M269, 'CWM &amp; Location'!B:D, 2, FALSE)</f>
        <v>Hwlffordd</v>
      </c>
      <c r="N269" s="3" t="str">
        <f>IF('Master List'!Q269="", VLOOKUP('Master List'!P269, 'CWM &amp; Location'!B:D, 2, FALSE), CONCATENATE(VLOOKUP('Master List'!P269, 'CWM &amp; Location'!B:D, 2, FALSE), " / ", VLOOKUP('Master List'!Q269, 'CWM &amp; Location'!B:D, 2, FALSE)))</f>
        <v>Llawdriniaeth Gyffredinol / Llawdriniaeth y Colon a'r Rhefr</v>
      </c>
      <c r="O269" s="3" t="str">
        <f>IF('Programmes (ENG)'!O269="Supervisor to be confirmed", "Goruchwyliwr I'w Gadarnhau", 'Programmes (ENG)'!O269)</f>
        <v xml:space="preserve">Mr Jegadish Mathias </v>
      </c>
      <c r="P269" s="3" t="str">
        <f>VLOOKUP('Programmes (ENG)'!P269, 'CWM &amp; Location'!B:D, 2, FALSE)</f>
        <v>Ysbyty Cyffredinol Llwynhelyg</v>
      </c>
      <c r="Q269" s="3" t="str">
        <f>VLOOKUP('Programmes (ENG)'!Q269, 'CWM &amp; Location'!B:D, 2, FALSE)</f>
        <v>Hwlffordd</v>
      </c>
      <c r="R269" s="3" t="str">
        <f>IF('Master List'!W269="", VLOOKUP('Master List'!V269, 'CWM &amp; Location'!B:D, 2, FALSE), CONCATENATE(VLOOKUP('Master List'!V269, 'CWM &amp; Location'!B:D, 2, FALSE), " / ", VLOOKUP('Master List'!W269, 'CWM &amp; Location'!B:D, 2, FALSE)))</f>
        <v>Meddygaeth Gyffredinol (Mewnol) / Cardioleg</v>
      </c>
      <c r="S269" s="3" t="str">
        <f>IF('Programmes (ENG)'!S269="Supervisor to be confirmed", "Goruchwyliwr I'w Gadarnhau", 'Programmes (ENG)'!S269)</f>
        <v xml:space="preserve">Dr Nikolaos Anatoliotakis </v>
      </c>
      <c r="T269" s="5" t="str">
        <f>IF('Master List'!AA269="", "", VLOOKUP('Programmes (ENG)'!T269, 'CWM &amp; Location'!B:D, 2, FALSE))</f>
        <v/>
      </c>
      <c r="U269" s="5" t="str">
        <f>IF(T269="", "", VLOOKUP('Programmes (ENG)'!U269, 'CWM &amp; Location'!B:D, 2, FALSE))</f>
        <v/>
      </c>
      <c r="V269" s="5" t="str">
        <f>IF('Programmes (ENG)'!V269="", "", VLOOKUP('Programmes (ENG)'!V269, 'CWM &amp; Location'!B:D, 2, FALSE))</f>
        <v/>
      </c>
      <c r="W269" s="5" t="str">
        <f>IF('Programmes (ENG)'!W269="", "", IF('Programmes (ENG)'!W269="Supervisor to be confirmed", 'CWM &amp; Location'!$C$216, 'Programmes (ENG)'!W269))</f>
        <v/>
      </c>
      <c r="X269" s="5" t="str">
        <f>IF('Programmes (ENG)'!X269="Supervisor to be confirmed", "Goruchwyliwr I'w Gadarnhau", 'Programmes (ENG)'!X269)</f>
        <v>Mr Jegadish Mathias</v>
      </c>
      <c r="Y269" s="3" t="str">
        <f>VLOOKUP('Programmes (ENG)'!Y269, 'CWM &amp; Location'!B:D, 2, FALSE)</f>
        <v>Ysbyty Cyffredinol Llwynhelyg</v>
      </c>
      <c r="Z269" s="3" t="str">
        <f>VLOOKUP('Programmes (ENG)'!Z269, 'CWM &amp; Location'!B:D, 2, FALSE)</f>
        <v>Hwlffordd</v>
      </c>
      <c r="AA269" s="3" t="str">
        <f>IF('Master List'!AK269="", VLOOKUP('Master List'!AJ269, 'CWM &amp; Location'!B:D, 2, FALSE), CONCATENATE(VLOOKUP('Master List'!AJ269, 'CWM &amp; Location'!B:D, 2, FALSE), " / ", VLOOKUP('Master List'!AK269, 'CWM &amp; Location'!B:D, 2, FALSE)))</f>
        <v>Llawdriniaeth Gyffredinol</v>
      </c>
      <c r="AB269" s="3" t="str">
        <f>IF('Programmes (ENG)'!AB269="Supervisor to be confirmed", 'CWM &amp; Location'!$C$216, 'Programmes (ENG)'!AB269)</f>
        <v>Mr Jegadish Mathias</v>
      </c>
      <c r="AC269" s="3" t="str">
        <f>VLOOKUP('Programmes (ENG)'!AC269, 'CWM &amp; Location'!B:D, 2, FALSE)</f>
        <v>Ysbyty Cyffredinol Llwynhelyg</v>
      </c>
      <c r="AD269" s="5" t="str">
        <f>VLOOKUP('Programmes (ENG)'!AD269, 'CWM &amp; Location'!B:D, 2, FALSE)</f>
        <v>Hwlffordd</v>
      </c>
      <c r="AE269" s="3" t="str">
        <f>IF('Master List'!AQ269="", VLOOKUP('Master List'!AP269, 'CWM &amp; Location'!B:D, 2, FALSE), CONCATENATE(VLOOKUP('Master List'!AP269, 'CWM &amp; Location'!B:D, 2, FALSE), " / ", VLOOKUP('Master List'!AQ269, 'CWM &amp; Location'!B:D, 2, FALSE)))</f>
        <v>Meddygaeth Frys</v>
      </c>
      <c r="AF269" s="3" t="str">
        <f>IF('Programmes (ENG)'!AF269="Supervisor to be confirmed", 'CWM &amp; Location'!$C$216, 'Programmes (ENG)'!AF269)</f>
        <v>Dr Samit Purkayastha</v>
      </c>
      <c r="AG269" s="3" t="str">
        <f>VLOOKUP('Programmes (ENG)'!AG269, 'CWM &amp; Location'!B:D, 2, FALSE)</f>
        <v>Ysbyty Cyffredinol Llwynhelyg (Ysbyty Cyffredinol Glangwili ar alwad)</v>
      </c>
      <c r="AH269" s="3" t="str">
        <f>VLOOKUP('Programmes (ENG)'!AH269, 'CWM &amp; Location'!B:D, 2, FALSE)</f>
        <v>Hwlffordd (Caerfyrddin)</v>
      </c>
      <c r="AI269" s="3" t="str">
        <f>IF('Master List'!AW269="", VLOOKUP('Master List'!AV269, 'CWM &amp; Location'!B:D, 2, FALSE), CONCATENATE(VLOOKUP('Master List'!AV269, 'CWM &amp; Location'!B:D, 2, FALSE), " / ", VLOOKUP('Master List'!AW269, 'CWM &amp; Location'!B:D, 2, FALSE)))</f>
        <v>Obstetreg a Gynaecoleg</v>
      </c>
      <c r="AJ269" s="3" t="str">
        <f>IF('Programmes (ENG)'!AJ269="Supervisor to be confirmed", 'CWM &amp; Location'!$C$216, 'Programmes (ENG)'!AJ269)</f>
        <v>Dr Eman Elkattan</v>
      </c>
      <c r="AK269" s="5" t="str">
        <f>IF('Programmes (ENG)'!AK269="","",VLOOKUP('Programmes (ENG)'!AK269,'CWM &amp; Location'!B:D,2,FALSE))</f>
        <v/>
      </c>
      <c r="AL269" s="5" t="str">
        <f>IF('Programmes (ENG)'!AL269="", "", VLOOKUP('Programmes (ENG)'!AL269, 'CWM &amp; Location'!B:D, 2, FALSE))</f>
        <v/>
      </c>
      <c r="AM269" s="5" t="str">
        <f>IF('Programmes (ENG)'!AM269="","",VLOOKUP('Programmes (ENG)'!AM269,'CWM &amp; Location'!B:D,2,FALSE))</f>
        <v/>
      </c>
      <c r="AN269" s="5" t="str">
        <f>IF('Programmes (ENG)'!AN269="Supervisor to be confirmed", 'CWM &amp; Location'!$C$216, 'Programmes (ENG)'!AN269)</f>
        <v/>
      </c>
    </row>
    <row r="270" spans="1:40" ht="33.75" customHeight="1" x14ac:dyDescent="0.25">
      <c r="A270" s="3" t="str">
        <f>'Master List'!A270</f>
        <v>FP</v>
      </c>
      <c r="B270" s="3" t="str">
        <f>'Master List'!D270</f>
        <v>FP/7A2W/090b</v>
      </c>
      <c r="C270" s="3" t="str">
        <f>'Master List'!E270</f>
        <v>WAL/FP/090b</v>
      </c>
      <c r="D270" s="4">
        <f>'Programmes (ENG)'!D270</f>
        <v>1</v>
      </c>
      <c r="E270" s="9" t="str">
        <f>CONCATENATE("S1: ",J270,", ",N270,", ",R270,IF(V270="","",", "),IF(V270="","",V270),IF(V270="",""," ("),IF(V270="","",'Master List'!B270),IF(V270="","",")")," | S2: ",AA270,", ",AE270,", ",AI270,IF(AM270="","",", "),IF(AM270="","",AM270),IF(AM270="",""," ("),IF(AM270="","",'Master List'!C270),IF(AM270="","",")"))</f>
        <v>S1: Meddygaeth Gyffredinol (Mewnol) / Cardioleg, Meddygaeth Gyffredinol (Mewnol) / Meddygaeth Geriatreg &amp; Meddygaeth Strôc, Llawdriniaeth Gyffredinol / Llawdriniaeth y Colon a'r Rhefr | S2: Obstetreg a Gynaecoleg, Llawdriniaeth Gyffredinol, Meddygaeth Frys</v>
      </c>
      <c r="F270" s="5" t="str">
        <f>VLOOKUP('Programmes (ENG)'!F270, 'CWM &amp; Location'!B:D, 2, FALSE)</f>
        <v>Bwrdd Iechyd Prifysgol Hywel Dda</v>
      </c>
      <c r="G270" s="5" t="str">
        <f>IF('Programmes (ENG)'!G270="Supervisor to be confirmed", "Goruchwyliwr I'w Gadarnhau", 'Programmes (ENG)'!G270)</f>
        <v xml:space="preserve">Dr Nikolaos Anatoliotakis </v>
      </c>
      <c r="H270" s="3" t="str">
        <f>VLOOKUP('Programmes (ENG)'!H270, 'CWM &amp; Location'!B:D, 2, FALSE)</f>
        <v>Ysbyty Cyffredinol Llwynhelyg</v>
      </c>
      <c r="I270" s="3" t="str">
        <f>VLOOKUP('Programmes (ENG)'!I270, 'CWM &amp; Location'!B:D, 2, FALSE)</f>
        <v>Hwlffordd</v>
      </c>
      <c r="J270" s="3" t="str">
        <f>IF('Master List'!K270="", VLOOKUP('Master List'!J270, 'CWM &amp; Location'!B:D, 2, FALSE), CONCATENATE(VLOOKUP('Master List'!J270, 'CWM &amp; Location'!B:D, 2, FALSE), " / ", VLOOKUP('Master List'!K270, 'CWM &amp; Location'!B:D, 2, FALSE)))</f>
        <v>Meddygaeth Gyffredinol (Mewnol) / Cardioleg</v>
      </c>
      <c r="K270" s="3" t="str">
        <f>IF('Programmes (ENG)'!K270="Supervisor to be confirmed", "Goruchwyliwr I'w Gadarnhau", 'Programmes (ENG)'!K270)</f>
        <v xml:space="preserve">Dr Nikolaos Anatoliotakis </v>
      </c>
      <c r="L270" s="3" t="str">
        <f>VLOOKUP('Programmes (ENG)'!L270, 'CWM &amp; Location'!B:D, 2, FALSE)</f>
        <v>Ysbyty Cyffredinol Llwynhelyg</v>
      </c>
      <c r="M270" s="3" t="str">
        <f>VLOOKUP('Programmes (ENG)'!M270, 'CWM &amp; Location'!B:D, 2, FALSE)</f>
        <v>Hwlffordd</v>
      </c>
      <c r="N270" s="3" t="str">
        <f>IF('Master List'!Q270="", VLOOKUP('Master List'!P270, 'CWM &amp; Location'!B:D, 2, FALSE), CONCATENATE(VLOOKUP('Master List'!P270, 'CWM &amp; Location'!B:D, 2, FALSE), " / ", VLOOKUP('Master List'!Q270, 'CWM &amp; Location'!B:D, 2, FALSE)))</f>
        <v>Meddygaeth Gyffredinol (Mewnol) / Meddygaeth Geriatreg &amp; Meddygaeth Strôc</v>
      </c>
      <c r="O270" s="3" t="str">
        <f>IF('Programmes (ENG)'!O270="Supervisor to be confirmed", "Goruchwyliwr I'w Gadarnhau", 'Programmes (ENG)'!O270)</f>
        <v xml:space="preserve">Dr Christopher James </v>
      </c>
      <c r="P270" s="3" t="str">
        <f>VLOOKUP('Programmes (ENG)'!P270, 'CWM &amp; Location'!B:D, 2, FALSE)</f>
        <v>Ysbyty Cyffredinol Llwynhelyg</v>
      </c>
      <c r="Q270" s="3" t="str">
        <f>VLOOKUP('Programmes (ENG)'!Q270, 'CWM &amp; Location'!B:D, 2, FALSE)</f>
        <v>Hwlffordd</v>
      </c>
      <c r="R270" s="3" t="str">
        <f>IF('Master List'!W270="", VLOOKUP('Master List'!V270, 'CWM &amp; Location'!B:D, 2, FALSE), CONCATENATE(VLOOKUP('Master List'!V270, 'CWM &amp; Location'!B:D, 2, FALSE), " / ", VLOOKUP('Master List'!W270, 'CWM &amp; Location'!B:D, 2, FALSE)))</f>
        <v>Llawdriniaeth Gyffredinol / Llawdriniaeth y Colon a'r Rhefr</v>
      </c>
      <c r="S270" s="3" t="str">
        <f>IF('Programmes (ENG)'!S270="Supervisor to be confirmed", "Goruchwyliwr I'w Gadarnhau", 'Programmes (ENG)'!S270)</f>
        <v xml:space="preserve">Mr Jegadish Mathias </v>
      </c>
      <c r="T270" s="5" t="str">
        <f>IF('Master List'!AA270="", "", VLOOKUP('Programmes (ENG)'!T270, 'CWM &amp; Location'!B:D, 2, FALSE))</f>
        <v/>
      </c>
      <c r="U270" s="5" t="str">
        <f>IF(T270="", "", VLOOKUP('Programmes (ENG)'!U270, 'CWM &amp; Location'!B:D, 2, FALSE))</f>
        <v/>
      </c>
      <c r="V270" s="5" t="str">
        <f>IF('Programmes (ENG)'!V270="", "", VLOOKUP('Programmes (ENG)'!V270, 'CWM &amp; Location'!B:D, 2, FALSE))</f>
        <v/>
      </c>
      <c r="W270" s="5" t="str">
        <f>IF('Programmes (ENG)'!W270="", "", IF('Programmes (ENG)'!W270="Supervisor to be confirmed", 'CWM &amp; Location'!$C$216, 'Programmes (ENG)'!W270))</f>
        <v/>
      </c>
      <c r="X270" s="5" t="str">
        <f>IF('Programmes (ENG)'!X270="Supervisor to be confirmed", "Goruchwyliwr I'w Gadarnhau", 'Programmes (ENG)'!X270)</f>
        <v>Dr Islam Abdelrahman</v>
      </c>
      <c r="Y270" s="3" t="str">
        <f>VLOOKUP('Programmes (ENG)'!Y270, 'CWM &amp; Location'!B:D, 2, FALSE)</f>
        <v>Ysbyty Cyffredinol Llwynhelyg (Ysbyty Cyffredinol Glangwili ar alwad)</v>
      </c>
      <c r="Z270" s="3" t="str">
        <f>VLOOKUP('Programmes (ENG)'!Z270, 'CWM &amp; Location'!B:D, 2, FALSE)</f>
        <v>Hwlffordd (Caerfyrddin)</v>
      </c>
      <c r="AA270" s="3" t="str">
        <f>IF('Master List'!AK270="", VLOOKUP('Master List'!AJ270, 'CWM &amp; Location'!B:D, 2, FALSE), CONCATENATE(VLOOKUP('Master List'!AJ270, 'CWM &amp; Location'!B:D, 2, FALSE), " / ", VLOOKUP('Master List'!AK270, 'CWM &amp; Location'!B:D, 2, FALSE)))</f>
        <v>Obstetreg a Gynaecoleg</v>
      </c>
      <c r="AB270" s="3" t="str">
        <f>IF('Programmes (ENG)'!AB270="Supervisor to be confirmed", 'CWM &amp; Location'!$C$216, 'Programmes (ENG)'!AB270)</f>
        <v>Dr Eman Elkattan</v>
      </c>
      <c r="AC270" s="3" t="str">
        <f>VLOOKUP('Programmes (ENG)'!AC270, 'CWM &amp; Location'!B:D, 2, FALSE)</f>
        <v>Ysbyty Cyffredinol Llwynhelyg</v>
      </c>
      <c r="AD270" s="5" t="str">
        <f>VLOOKUP('Programmes (ENG)'!AD270, 'CWM &amp; Location'!B:D, 2, FALSE)</f>
        <v>Hwlffordd</v>
      </c>
      <c r="AE270" s="3" t="str">
        <f>IF('Master List'!AQ270="", VLOOKUP('Master List'!AP270, 'CWM &amp; Location'!B:D, 2, FALSE), CONCATENATE(VLOOKUP('Master List'!AP270, 'CWM &amp; Location'!B:D, 2, FALSE), " / ", VLOOKUP('Master List'!AQ270, 'CWM &amp; Location'!B:D, 2, FALSE)))</f>
        <v>Llawdriniaeth Gyffredinol</v>
      </c>
      <c r="AF270" s="3" t="str">
        <f>IF('Programmes (ENG)'!AF270="Supervisor to be confirmed", 'CWM &amp; Location'!$C$216, 'Programmes (ENG)'!AF270)</f>
        <v>Mr Jegadish Mathias</v>
      </c>
      <c r="AG270" s="3" t="str">
        <f>VLOOKUP('Programmes (ENG)'!AG270, 'CWM &amp; Location'!B:D, 2, FALSE)</f>
        <v>Ysbyty Cyffredinol Llwynhelyg</v>
      </c>
      <c r="AH270" s="3" t="str">
        <f>VLOOKUP('Programmes (ENG)'!AH270, 'CWM &amp; Location'!B:D, 2, FALSE)</f>
        <v>Hwlffordd</v>
      </c>
      <c r="AI270" s="3" t="str">
        <f>IF('Master List'!AW270="", VLOOKUP('Master List'!AV270, 'CWM &amp; Location'!B:D, 2, FALSE), CONCATENATE(VLOOKUP('Master List'!AV270, 'CWM &amp; Location'!B:D, 2, FALSE), " / ", VLOOKUP('Master List'!AW270, 'CWM &amp; Location'!B:D, 2, FALSE)))</f>
        <v>Meddygaeth Frys</v>
      </c>
      <c r="AJ270" s="3" t="str">
        <f>IF('Programmes (ENG)'!AJ270="Supervisor to be confirmed", 'CWM &amp; Location'!$C$216, 'Programmes (ENG)'!AJ270)</f>
        <v>Dr Samit Purkayastha</v>
      </c>
      <c r="AK270" s="5" t="str">
        <f>IF('Programmes (ENG)'!AK270="","",VLOOKUP('Programmes (ENG)'!AK270,'CWM &amp; Location'!B:D,2,FALSE))</f>
        <v/>
      </c>
      <c r="AL270" s="5" t="str">
        <f>IF('Programmes (ENG)'!AL270="", "", VLOOKUP('Programmes (ENG)'!AL270, 'CWM &amp; Location'!B:D, 2, FALSE))</f>
        <v/>
      </c>
      <c r="AM270" s="5" t="str">
        <f>IF('Programmes (ENG)'!AM270="","",VLOOKUP('Programmes (ENG)'!AM270,'CWM &amp; Location'!B:D,2,FALSE))</f>
        <v/>
      </c>
      <c r="AN270" s="5" t="str">
        <f>IF('Programmes (ENG)'!AN270="Supervisor to be confirmed", 'CWM &amp; Location'!$C$216, 'Programmes (ENG)'!AN270)</f>
        <v/>
      </c>
    </row>
    <row r="271" spans="1:40" ht="33.75" customHeight="1" x14ac:dyDescent="0.25">
      <c r="A271" s="3" t="str">
        <f>'Master List'!A271</f>
        <v>FP</v>
      </c>
      <c r="B271" s="3" t="str">
        <f>'Master List'!D271</f>
        <v>FP/7A2W/090c</v>
      </c>
      <c r="C271" s="3" t="str">
        <f>'Master List'!E271</f>
        <v>WAL/FP/090c</v>
      </c>
      <c r="D271" s="4">
        <f>'Programmes (ENG)'!D271</f>
        <v>1</v>
      </c>
      <c r="E271" s="9" t="str">
        <f>CONCATENATE("S1: ",J271,", ",N271,", ",R271,IF(V271="","",", "),IF(V271="","",V271),IF(V271="",""," ("),IF(V271="","",'Master List'!B271),IF(V271="","",")")," | S2: ",AA271,", ",AE271,", ",AI271,IF(AM271="","",", "),IF(AM271="","",AM271),IF(AM271="",""," ("),IF(AM271="","",'Master List'!C271),IF(AM271="","",")"))</f>
        <v>S1: Llawdriniaeth Gyffredinol / Llawdriniaeth y Colon a'r Rhefr, Meddygaeth Gyffredinol (Mewnol) / Cardioleg, Meddygaeth Gyffredinol (Mewnol) / Meddygaeth Geriatreg &amp; Meddygaeth Strôc | S2: Meddygaeth Frys, Obstetreg a Gynaecoleg, Llawdriniaeth Gyffredinol</v>
      </c>
      <c r="F271" s="5" t="str">
        <f>VLOOKUP('Programmes (ENG)'!F271, 'CWM &amp; Location'!B:D, 2, FALSE)</f>
        <v>Bwrdd Iechyd Prifysgol Hywel Dda</v>
      </c>
      <c r="G271" s="5" t="str">
        <f>IF('Programmes (ENG)'!G271="Supervisor to be confirmed", "Goruchwyliwr I'w Gadarnhau", 'Programmes (ENG)'!G271)</f>
        <v xml:space="preserve">Mr Jegadish Mathias </v>
      </c>
      <c r="H271" s="3" t="str">
        <f>VLOOKUP('Programmes (ENG)'!H271, 'CWM &amp; Location'!B:D, 2, FALSE)</f>
        <v>Ysbyty Cyffredinol Llwynhelyg</v>
      </c>
      <c r="I271" s="3" t="str">
        <f>VLOOKUP('Programmes (ENG)'!I271, 'CWM &amp; Location'!B:D, 2, FALSE)</f>
        <v>Hwlffordd</v>
      </c>
      <c r="J271" s="3" t="str">
        <f>IF('Master List'!K271="", VLOOKUP('Master List'!J271, 'CWM &amp; Location'!B:D, 2, FALSE), CONCATENATE(VLOOKUP('Master List'!J271, 'CWM &amp; Location'!B:D, 2, FALSE), " / ", VLOOKUP('Master List'!K271, 'CWM &amp; Location'!B:D, 2, FALSE)))</f>
        <v>Llawdriniaeth Gyffredinol / Llawdriniaeth y Colon a'r Rhefr</v>
      </c>
      <c r="K271" s="3" t="str">
        <f>IF('Programmes (ENG)'!K271="Supervisor to be confirmed", "Goruchwyliwr I'w Gadarnhau", 'Programmes (ENG)'!K271)</f>
        <v xml:space="preserve">Mr Jegadish Mathias </v>
      </c>
      <c r="L271" s="3" t="str">
        <f>VLOOKUP('Programmes (ENG)'!L271, 'CWM &amp; Location'!B:D, 2, FALSE)</f>
        <v>Ysbyty Cyffredinol Llwynhelyg</v>
      </c>
      <c r="M271" s="3" t="str">
        <f>VLOOKUP('Programmes (ENG)'!M271, 'CWM &amp; Location'!B:D, 2, FALSE)</f>
        <v>Hwlffordd</v>
      </c>
      <c r="N271" s="3" t="str">
        <f>IF('Master List'!Q271="", VLOOKUP('Master List'!P271, 'CWM &amp; Location'!B:D, 2, FALSE), CONCATENATE(VLOOKUP('Master List'!P271, 'CWM &amp; Location'!B:D, 2, FALSE), " / ", VLOOKUP('Master List'!Q271, 'CWM &amp; Location'!B:D, 2, FALSE)))</f>
        <v>Meddygaeth Gyffredinol (Mewnol) / Cardioleg</v>
      </c>
      <c r="O271" s="3" t="str">
        <f>IF('Programmes (ENG)'!O271="Supervisor to be confirmed", "Goruchwyliwr I'w Gadarnhau", 'Programmes (ENG)'!O271)</f>
        <v xml:space="preserve">Dr Nikolaos Anatoliotakis </v>
      </c>
      <c r="P271" s="3" t="str">
        <f>VLOOKUP('Programmes (ENG)'!P271, 'CWM &amp; Location'!B:D, 2, FALSE)</f>
        <v>Ysbyty Cyffredinol Llwynhelyg</v>
      </c>
      <c r="Q271" s="3" t="str">
        <f>VLOOKUP('Programmes (ENG)'!Q271, 'CWM &amp; Location'!B:D, 2, FALSE)</f>
        <v>Hwlffordd</v>
      </c>
      <c r="R271" s="3" t="str">
        <f>IF('Master List'!W271="", VLOOKUP('Master List'!V271, 'CWM &amp; Location'!B:D, 2, FALSE), CONCATENATE(VLOOKUP('Master List'!V271, 'CWM &amp; Location'!B:D, 2, FALSE), " / ", VLOOKUP('Master List'!W271, 'CWM &amp; Location'!B:D, 2, FALSE)))</f>
        <v>Meddygaeth Gyffredinol (Mewnol) / Meddygaeth Geriatreg &amp; Meddygaeth Strôc</v>
      </c>
      <c r="S271" s="3" t="str">
        <f>IF('Programmes (ENG)'!S271="Supervisor to be confirmed", "Goruchwyliwr I'w Gadarnhau", 'Programmes (ENG)'!S271)</f>
        <v xml:space="preserve">Dr Christopher James </v>
      </c>
      <c r="T271" s="5" t="str">
        <f>IF('Master List'!AA271="", "", VLOOKUP('Programmes (ENG)'!T271, 'CWM &amp; Location'!B:D, 2, FALSE))</f>
        <v/>
      </c>
      <c r="U271" s="5" t="str">
        <f>IF(T271="", "", VLOOKUP('Programmes (ENG)'!U271, 'CWM &amp; Location'!B:D, 2, FALSE))</f>
        <v/>
      </c>
      <c r="V271" s="5" t="str">
        <f>IF('Programmes (ENG)'!V271="", "", VLOOKUP('Programmes (ENG)'!V271, 'CWM &amp; Location'!B:D, 2, FALSE))</f>
        <v/>
      </c>
      <c r="W271" s="5" t="str">
        <f>IF('Programmes (ENG)'!W271="", "", IF('Programmes (ENG)'!W271="Supervisor to be confirmed", 'CWM &amp; Location'!$C$216, 'Programmes (ENG)'!W271))</f>
        <v/>
      </c>
      <c r="X271" s="5" t="str">
        <f>IF('Programmes (ENG)'!X271="Supervisor to be confirmed", "Goruchwyliwr I'w Gadarnhau", 'Programmes (ENG)'!X271)</f>
        <v>Dr Samit Purkayastha</v>
      </c>
      <c r="Y271" s="3" t="str">
        <f>VLOOKUP('Programmes (ENG)'!Y271, 'CWM &amp; Location'!B:D, 2, FALSE)</f>
        <v>Ysbyty Cyffredinol Llwynhelyg</v>
      </c>
      <c r="Z271" s="3" t="str">
        <f>VLOOKUP('Programmes (ENG)'!Z271, 'CWM &amp; Location'!B:D, 2, FALSE)</f>
        <v>Hwlffordd</v>
      </c>
      <c r="AA271" s="3" t="str">
        <f>IF('Master List'!AK271="", VLOOKUP('Master List'!AJ271, 'CWM &amp; Location'!B:D, 2, FALSE), CONCATENATE(VLOOKUP('Master List'!AJ271, 'CWM &amp; Location'!B:D, 2, FALSE), " / ", VLOOKUP('Master List'!AK271, 'CWM &amp; Location'!B:D, 2, FALSE)))</f>
        <v>Meddygaeth Frys</v>
      </c>
      <c r="AB271" s="3" t="str">
        <f>IF('Programmes (ENG)'!AB271="Supervisor to be confirmed", 'CWM &amp; Location'!$C$216, 'Programmes (ENG)'!AB271)</f>
        <v>Dr Samit Purkayastha</v>
      </c>
      <c r="AC271" s="3" t="str">
        <f>VLOOKUP('Programmes (ENG)'!AC271, 'CWM &amp; Location'!B:D, 2, FALSE)</f>
        <v>Ysbyty Cyffredinol Llwynhelyg (Ysbyty Cyffredinol Glangwili ar alwad)</v>
      </c>
      <c r="AD271" s="5" t="str">
        <f>VLOOKUP('Programmes (ENG)'!AD271, 'CWM &amp; Location'!B:D, 2, FALSE)</f>
        <v>Hwlffordd (Caerfyrddin)</v>
      </c>
      <c r="AE271" s="3" t="str">
        <f>IF('Master List'!AQ271="", VLOOKUP('Master List'!AP271, 'CWM &amp; Location'!B:D, 2, FALSE), CONCATENATE(VLOOKUP('Master List'!AP271, 'CWM &amp; Location'!B:D, 2, FALSE), " / ", VLOOKUP('Master List'!AQ271, 'CWM &amp; Location'!B:D, 2, FALSE)))</f>
        <v>Obstetreg a Gynaecoleg</v>
      </c>
      <c r="AF271" s="3" t="str">
        <f>IF('Programmes (ENG)'!AF271="Supervisor to be confirmed", 'CWM &amp; Location'!$C$216, 'Programmes (ENG)'!AF271)</f>
        <v>Dr Eman Elkattan</v>
      </c>
      <c r="AG271" s="3" t="str">
        <f>VLOOKUP('Programmes (ENG)'!AG271, 'CWM &amp; Location'!B:D, 2, FALSE)</f>
        <v>Ysbyty Cyffredinol Llwynhelyg</v>
      </c>
      <c r="AH271" s="3" t="str">
        <f>VLOOKUP('Programmes (ENG)'!AH271, 'CWM &amp; Location'!B:D, 2, FALSE)</f>
        <v>Hwlffordd</v>
      </c>
      <c r="AI271" s="3" t="str">
        <f>IF('Master List'!AW271="", VLOOKUP('Master List'!AV271, 'CWM &amp; Location'!B:D, 2, FALSE), CONCATENATE(VLOOKUP('Master List'!AV271, 'CWM &amp; Location'!B:D, 2, FALSE), " / ", VLOOKUP('Master List'!AW271, 'CWM &amp; Location'!B:D, 2, FALSE)))</f>
        <v>Llawdriniaeth Gyffredinol</v>
      </c>
      <c r="AJ271" s="3" t="str">
        <f>IF('Programmes (ENG)'!AJ271="Supervisor to be confirmed", 'CWM &amp; Location'!$C$216, 'Programmes (ENG)'!AJ271)</f>
        <v>Mr Jegadish Mathias</v>
      </c>
      <c r="AK271" s="5" t="str">
        <f>IF('Programmes (ENG)'!AK271="","",VLOOKUP('Programmes (ENG)'!AK271,'CWM &amp; Location'!B:D,2,FALSE))</f>
        <v/>
      </c>
      <c r="AL271" s="5" t="str">
        <f>IF('Programmes (ENG)'!AL271="", "", VLOOKUP('Programmes (ENG)'!AL271, 'CWM &amp; Location'!B:D, 2, FALSE))</f>
        <v/>
      </c>
      <c r="AM271" s="5" t="str">
        <f>IF('Programmes (ENG)'!AM271="","",VLOOKUP('Programmes (ENG)'!AM271,'CWM &amp; Location'!B:D,2,FALSE))</f>
        <v/>
      </c>
      <c r="AN271" s="5" t="str">
        <f>IF('Programmes (ENG)'!AN271="Supervisor to be confirmed", 'CWM &amp; Location'!$C$216, 'Programmes (ENG)'!AN271)</f>
        <v/>
      </c>
    </row>
    <row r="272" spans="1:40" ht="33.75" customHeight="1" x14ac:dyDescent="0.25">
      <c r="A272" s="3" t="str">
        <f>'Master List'!A272</f>
        <v>FP</v>
      </c>
      <c r="B272" s="3" t="str">
        <f>'Master List'!D272</f>
        <v>FP/7A2W/091a</v>
      </c>
      <c r="C272" s="3" t="str">
        <f>'Master List'!E272</f>
        <v>WAL/FP/091a</v>
      </c>
      <c r="D272" s="4">
        <f>'Programmes (ENG)'!D272</f>
        <v>1</v>
      </c>
      <c r="E272" s="9" t="str">
        <f>CONCATENATE("S1: ",J272,", ",N272,", ",R272,IF(V272="","",", "),IF(V272="","",V272),IF(V272="",""," ("),IF(V272="","",'Master List'!B272),IF(V272="","",")")," | S2: ",AA272,", ",AE272,", ",AI272,IF(AM272="","",", "),IF(AM272="","",AM272),IF(AM272="",""," ("),IF(AM272="","",'Master List'!C272),IF(AM272="","",")"))</f>
        <v>S1: Meddygaeth Gyffredinol (Mewnol) / Meddygaeth Geriatreg &amp; Meddygaeth Strôc, Llawdriniaeth Gyffredinol / Llawdriniaeth y Colon a'r Rhefr, Meddygaeth Frys | S2: Practis Cyffredinol, Meddygaeth Gyffredinol (Mewnol), Meddygaeth Gofal Dwys</v>
      </c>
      <c r="F272" s="5" t="str">
        <f>VLOOKUP('Programmes (ENG)'!F272, 'CWM &amp; Location'!B:D, 2, FALSE)</f>
        <v>Bwrdd Iechyd Prifysgol Hywel Dda</v>
      </c>
      <c r="G272" s="5" t="str">
        <f>IF('Programmes (ENG)'!G272="Supervisor to be confirmed", "Goruchwyliwr I'w Gadarnhau", 'Programmes (ENG)'!G272)</f>
        <v xml:space="preserve">Dr Sarah Davidson </v>
      </c>
      <c r="H272" s="3" t="str">
        <f>VLOOKUP('Programmes (ENG)'!H272, 'CWM &amp; Location'!B:D, 2, FALSE)</f>
        <v>Ysbyty Cyffredinol Llwynhelyg</v>
      </c>
      <c r="I272" s="3" t="str">
        <f>VLOOKUP('Programmes (ENG)'!I272, 'CWM &amp; Location'!B:D, 2, FALSE)</f>
        <v>Hwlffordd</v>
      </c>
      <c r="J272" s="3" t="str">
        <f>IF('Master List'!K272="", VLOOKUP('Master List'!J272, 'CWM &amp; Location'!B:D, 2, FALSE), CONCATENATE(VLOOKUP('Master List'!J272, 'CWM &amp; Location'!B:D, 2, FALSE), " / ", VLOOKUP('Master List'!K272, 'CWM &amp; Location'!B:D, 2, FALSE)))</f>
        <v>Meddygaeth Gyffredinol (Mewnol) / Meddygaeth Geriatreg &amp; Meddygaeth Strôc</v>
      </c>
      <c r="K272" s="3" t="str">
        <f>IF('Programmes (ENG)'!K272="Supervisor to be confirmed", "Goruchwyliwr I'w Gadarnhau", 'Programmes (ENG)'!K272)</f>
        <v xml:space="preserve">Dr Sarah Davidson </v>
      </c>
      <c r="L272" s="3" t="str">
        <f>VLOOKUP('Programmes (ENG)'!L272, 'CWM &amp; Location'!B:D, 2, FALSE)</f>
        <v>Ysbyty Cyffredinol Llwynhelyg</v>
      </c>
      <c r="M272" s="3" t="str">
        <f>VLOOKUP('Programmes (ENG)'!M272, 'CWM &amp; Location'!B:D, 2, FALSE)</f>
        <v>Hwlffordd</v>
      </c>
      <c r="N272" s="3" t="str">
        <f>IF('Master List'!Q272="", VLOOKUP('Master List'!P272, 'CWM &amp; Location'!B:D, 2, FALSE), CONCATENATE(VLOOKUP('Master List'!P272, 'CWM &amp; Location'!B:D, 2, FALSE), " / ", VLOOKUP('Master List'!Q272, 'CWM &amp; Location'!B:D, 2, FALSE)))</f>
        <v>Llawdriniaeth Gyffredinol / Llawdriniaeth y Colon a'r Rhefr</v>
      </c>
      <c r="O272" s="3" t="str">
        <f>IF('Programmes (ENG)'!O272="Supervisor to be confirmed", "Goruchwyliwr I'w Gadarnhau", 'Programmes (ENG)'!O272)</f>
        <v xml:space="preserve">Mr Andrew Burns </v>
      </c>
      <c r="P272" s="3" t="str">
        <f>VLOOKUP('Programmes (ENG)'!P272, 'CWM &amp; Location'!B:D, 2, FALSE)</f>
        <v>Ysbyty Cyffredinol Llwynhelyg</v>
      </c>
      <c r="Q272" s="3" t="str">
        <f>VLOOKUP('Programmes (ENG)'!Q272, 'CWM &amp; Location'!B:D, 2, FALSE)</f>
        <v>Hwlffordd</v>
      </c>
      <c r="R272" s="3" t="str">
        <f>IF('Master List'!W272="", VLOOKUP('Master List'!V272, 'CWM &amp; Location'!B:D, 2, FALSE), CONCATENATE(VLOOKUP('Master List'!V272, 'CWM &amp; Location'!B:D, 2, FALSE), " / ", VLOOKUP('Master List'!W272, 'CWM &amp; Location'!B:D, 2, FALSE)))</f>
        <v>Meddygaeth Frys</v>
      </c>
      <c r="S272" s="3" t="str">
        <f>IF('Programmes (ENG)'!S272="Supervisor to be confirmed", "Goruchwyliwr I'w Gadarnhau", 'Programmes (ENG)'!S272)</f>
        <v>Dr Samit Purkayastha</v>
      </c>
      <c r="T272" s="5" t="str">
        <f>IF('Master List'!AA272="", "", VLOOKUP('Programmes (ENG)'!T272, 'CWM &amp; Location'!B:D, 2, FALSE))</f>
        <v/>
      </c>
      <c r="U272" s="5" t="str">
        <f>IF(T272="", "", VLOOKUP('Programmes (ENG)'!U272, 'CWM &amp; Location'!B:D, 2, FALSE))</f>
        <v/>
      </c>
      <c r="V272" s="5" t="str">
        <f>IF('Programmes (ENG)'!V272="", "", VLOOKUP('Programmes (ENG)'!V272, 'CWM &amp; Location'!B:D, 2, FALSE))</f>
        <v/>
      </c>
      <c r="W272" s="5" t="str">
        <f>IF('Programmes (ENG)'!W272="", "", IF('Programmes (ENG)'!W272="Supervisor to be confirmed", 'CWM &amp; Location'!$C$216, 'Programmes (ENG)'!W272))</f>
        <v/>
      </c>
      <c r="X272" s="5" t="str">
        <f>IF('Programmes (ENG)'!X272="Supervisor to be confirmed", "Goruchwyliwr I'w Gadarnhau", 'Programmes (ENG)'!X272)</f>
        <v>Dr Vivek Buntwal</v>
      </c>
      <c r="Y272" s="3" t="str">
        <f>VLOOKUP('Programmes (ENG)'!Y272, 'CWM &amp; Location'!B:D, 2, FALSE)</f>
        <v>Meddygfa St Thomas (Hwlffordd)</v>
      </c>
      <c r="Z272" s="3" t="str">
        <f>VLOOKUP('Programmes (ENG)'!Z272, 'CWM &amp; Location'!B:D, 2, FALSE)</f>
        <v>Hwlffordd</v>
      </c>
      <c r="AA272" s="3" t="str">
        <f>IF('Master List'!AK272="", VLOOKUP('Master List'!AJ272, 'CWM &amp; Location'!B:D, 2, FALSE), CONCATENATE(VLOOKUP('Master List'!AJ272, 'CWM &amp; Location'!B:D, 2, FALSE), " / ", VLOOKUP('Master List'!AK272, 'CWM &amp; Location'!B:D, 2, FALSE)))</f>
        <v>Practis Cyffredinol</v>
      </c>
      <c r="AB272" s="3" t="str">
        <f>IF('Programmes (ENG)'!AB272="Supervisor to be confirmed", 'CWM &amp; Location'!$C$216, 'Programmes (ENG)'!AB272)</f>
        <v>Dr Vivek Buntwal</v>
      </c>
      <c r="AC272" s="3" t="str">
        <f>VLOOKUP('Programmes (ENG)'!AC272, 'CWM &amp; Location'!B:D, 2, FALSE)</f>
        <v>Ysbyty Cyffredinol Llwynhelyg</v>
      </c>
      <c r="AD272" s="5" t="str">
        <f>VLOOKUP('Programmes (ENG)'!AD272, 'CWM &amp; Location'!B:D, 2, FALSE)</f>
        <v>Hwlffordd</v>
      </c>
      <c r="AE272" s="3" t="str">
        <f>IF('Master List'!AQ272="", VLOOKUP('Master List'!AP272, 'CWM &amp; Location'!B:D, 2, FALSE), CONCATENATE(VLOOKUP('Master List'!AP272, 'CWM &amp; Location'!B:D, 2, FALSE), " / ", VLOOKUP('Master List'!AQ272, 'CWM &amp; Location'!B:D, 2, FALSE)))</f>
        <v>Meddygaeth Gyffredinol (Mewnol)</v>
      </c>
      <c r="AF272" s="3" t="str">
        <f>IF('Programmes (ENG)'!AF272="Supervisor to be confirmed", 'CWM &amp; Location'!$C$216, 'Programmes (ENG)'!AF272)</f>
        <v>Goruchwyliwr I'w Gadarnhau</v>
      </c>
      <c r="AG272" s="3" t="str">
        <f>VLOOKUP('Programmes (ENG)'!AG272, 'CWM &amp; Location'!B:D, 2, FALSE)</f>
        <v>Ysbyty Cyffredinol Llwynhelyg</v>
      </c>
      <c r="AH272" s="3" t="str">
        <f>VLOOKUP('Programmes (ENG)'!AH272, 'CWM &amp; Location'!B:D, 2, FALSE)</f>
        <v>Hwlffordd</v>
      </c>
      <c r="AI272" s="3" t="str">
        <f>IF('Master List'!AW272="", VLOOKUP('Master List'!AV272, 'CWM &amp; Location'!B:D, 2, FALSE), CONCATENATE(VLOOKUP('Master List'!AV272, 'CWM &amp; Location'!B:D, 2, FALSE), " / ", VLOOKUP('Master List'!AW272, 'CWM &amp; Location'!B:D, 2, FALSE)))</f>
        <v>Meddygaeth Gofal Dwys</v>
      </c>
      <c r="AJ272" s="3" t="str">
        <f>IF('Programmes (ENG)'!AJ272="Supervisor to be confirmed", 'CWM &amp; Location'!$C$216, 'Programmes (ENG)'!AJ272)</f>
        <v>Goruchwyliwr I'w Gadarnhau</v>
      </c>
      <c r="AK272" s="5" t="str">
        <f>IF('Programmes (ENG)'!AK272="","",VLOOKUP('Programmes (ENG)'!AK272,'CWM &amp; Location'!B:D,2,FALSE))</f>
        <v/>
      </c>
      <c r="AL272" s="5" t="str">
        <f>IF('Programmes (ENG)'!AL272="", "", VLOOKUP('Programmes (ENG)'!AL272, 'CWM &amp; Location'!B:D, 2, FALSE))</f>
        <v/>
      </c>
      <c r="AM272" s="5" t="str">
        <f>IF('Programmes (ENG)'!AM272="","",VLOOKUP('Programmes (ENG)'!AM272,'CWM &amp; Location'!B:D,2,FALSE))</f>
        <v/>
      </c>
      <c r="AN272" s="5" t="str">
        <f>IF('Programmes (ENG)'!AN272="Supervisor to be confirmed", 'CWM &amp; Location'!$C$216, 'Programmes (ENG)'!AN272)</f>
        <v/>
      </c>
    </row>
    <row r="273" spans="1:40" ht="33.75" customHeight="1" x14ac:dyDescent="0.25">
      <c r="A273" s="3" t="str">
        <f>'Master List'!A273</f>
        <v>FP</v>
      </c>
      <c r="B273" s="3" t="str">
        <f>'Master List'!D273</f>
        <v>FP/7A2W/091b</v>
      </c>
      <c r="C273" s="3" t="str">
        <f>'Master List'!E273</f>
        <v>WAL/FP/091b</v>
      </c>
      <c r="D273" s="4">
        <f>'Programmes (ENG)'!D273</f>
        <v>1</v>
      </c>
      <c r="E273" s="9" t="str">
        <f>CONCATENATE("S1: ",J273,", ",N273,", ",R273,IF(V273="","",", "),IF(V273="","",V273),IF(V273="",""," ("),IF(V273="","",'Master List'!B273),IF(V273="","",")")," | S2: ",AA273,", ",AE273,", ",AI273,IF(AM273="","",", "),IF(AM273="","",AM273),IF(AM273="",""," ("),IF(AM273="","",'Master List'!C273),IF(AM273="","",")"))</f>
        <v>S1: Meddygaeth Frys, Meddygaeth Gyffredinol (Mewnol) / Meddygaeth Geriatreg &amp; Meddygaeth Strôc, Llawdriniaeth Gyffredinol / Llawdriniaeth y Colon a'r Rhefr | S2: Meddygaeth Gofal Dwys, Practis Cyffredinol, Meddygaeth Gyffredinol (Mewnol)</v>
      </c>
      <c r="F273" s="5" t="str">
        <f>VLOOKUP('Programmes (ENG)'!F273, 'CWM &amp; Location'!B:D, 2, FALSE)</f>
        <v>Bwrdd Iechyd Prifysgol Hywel Dda</v>
      </c>
      <c r="G273" s="5" t="str">
        <f>IF('Programmes (ENG)'!G273="Supervisor to be confirmed", "Goruchwyliwr I'w Gadarnhau", 'Programmes (ENG)'!G273)</f>
        <v>Dr Samit Purkayastha</v>
      </c>
      <c r="H273" s="3" t="str">
        <f>VLOOKUP('Programmes (ENG)'!H273, 'CWM &amp; Location'!B:D, 2, FALSE)</f>
        <v>Ysbyty Cyffredinol Llwynhelyg</v>
      </c>
      <c r="I273" s="3" t="str">
        <f>VLOOKUP('Programmes (ENG)'!I273, 'CWM &amp; Location'!B:D, 2, FALSE)</f>
        <v>Hwlffordd</v>
      </c>
      <c r="J273" s="3" t="str">
        <f>IF('Master List'!K273="", VLOOKUP('Master List'!J273, 'CWM &amp; Location'!B:D, 2, FALSE), CONCATENATE(VLOOKUP('Master List'!J273, 'CWM &amp; Location'!B:D, 2, FALSE), " / ", VLOOKUP('Master List'!K273, 'CWM &amp; Location'!B:D, 2, FALSE)))</f>
        <v>Meddygaeth Frys</v>
      </c>
      <c r="K273" s="3" t="str">
        <f>IF('Programmes (ENG)'!K273="Supervisor to be confirmed", "Goruchwyliwr I'w Gadarnhau", 'Programmes (ENG)'!K273)</f>
        <v>Dr Samit Purkayastha</v>
      </c>
      <c r="L273" s="3" t="str">
        <f>VLOOKUP('Programmes (ENG)'!L273, 'CWM &amp; Location'!B:D, 2, FALSE)</f>
        <v>Ysbyty Cyffredinol Llwynhelyg</v>
      </c>
      <c r="M273" s="3" t="str">
        <f>VLOOKUP('Programmes (ENG)'!M273, 'CWM &amp; Location'!B:D, 2, FALSE)</f>
        <v>Hwlffordd</v>
      </c>
      <c r="N273" s="3" t="str">
        <f>IF('Master List'!Q273="", VLOOKUP('Master List'!P273, 'CWM &amp; Location'!B:D, 2, FALSE), CONCATENATE(VLOOKUP('Master List'!P273, 'CWM &amp; Location'!B:D, 2, FALSE), " / ", VLOOKUP('Master List'!Q273, 'CWM &amp; Location'!B:D, 2, FALSE)))</f>
        <v>Meddygaeth Gyffredinol (Mewnol) / Meddygaeth Geriatreg &amp; Meddygaeth Strôc</v>
      </c>
      <c r="O273" s="3" t="str">
        <f>IF('Programmes (ENG)'!O273="Supervisor to be confirmed", "Goruchwyliwr I'w Gadarnhau", 'Programmes (ENG)'!O273)</f>
        <v xml:space="preserve">Dr Sarah Davidson </v>
      </c>
      <c r="P273" s="3" t="str">
        <f>VLOOKUP('Programmes (ENG)'!P273, 'CWM &amp; Location'!B:D, 2, FALSE)</f>
        <v>Ysbyty Cyffredinol Llwynhelyg</v>
      </c>
      <c r="Q273" s="3" t="str">
        <f>VLOOKUP('Programmes (ENG)'!Q273, 'CWM &amp; Location'!B:D, 2, FALSE)</f>
        <v>Hwlffordd</v>
      </c>
      <c r="R273" s="3" t="str">
        <f>IF('Master List'!W273="", VLOOKUP('Master List'!V273, 'CWM &amp; Location'!B:D, 2, FALSE), CONCATENATE(VLOOKUP('Master List'!V273, 'CWM &amp; Location'!B:D, 2, FALSE), " / ", VLOOKUP('Master List'!W273, 'CWM &amp; Location'!B:D, 2, FALSE)))</f>
        <v>Llawdriniaeth Gyffredinol / Llawdriniaeth y Colon a'r Rhefr</v>
      </c>
      <c r="S273" s="3" t="str">
        <f>IF('Programmes (ENG)'!S273="Supervisor to be confirmed", "Goruchwyliwr I'w Gadarnhau", 'Programmes (ENG)'!S273)</f>
        <v xml:space="preserve">Mr Andrew Burns </v>
      </c>
      <c r="T273" s="5" t="str">
        <f>IF('Master List'!AA273="", "", VLOOKUP('Programmes (ENG)'!T273, 'CWM &amp; Location'!B:D, 2, FALSE))</f>
        <v/>
      </c>
      <c r="U273" s="5" t="str">
        <f>IF(T273="", "", VLOOKUP('Programmes (ENG)'!U273, 'CWM &amp; Location'!B:D, 2, FALSE))</f>
        <v/>
      </c>
      <c r="V273" s="5" t="str">
        <f>IF('Programmes (ENG)'!V273="", "", VLOOKUP('Programmes (ENG)'!V273, 'CWM &amp; Location'!B:D, 2, FALSE))</f>
        <v/>
      </c>
      <c r="W273" s="5" t="str">
        <f>IF('Programmes (ENG)'!W273="", "", IF('Programmes (ENG)'!W273="Supervisor to be confirmed", 'CWM &amp; Location'!$C$216, 'Programmes (ENG)'!W273))</f>
        <v/>
      </c>
      <c r="X273" s="5" t="str">
        <f>IF('Programmes (ENG)'!X273="Supervisor to be confirmed", "Goruchwyliwr I'w Gadarnhau", 'Programmes (ENG)'!X273)</f>
        <v>Goruchwyliwr I'w Gadarnhau</v>
      </c>
      <c r="Y273" s="3" t="str">
        <f>VLOOKUP('Programmes (ENG)'!Y273, 'CWM &amp; Location'!B:D, 2, FALSE)</f>
        <v>Ysbyty Cyffredinol Llwynhelyg</v>
      </c>
      <c r="Z273" s="3" t="str">
        <f>VLOOKUP('Programmes (ENG)'!Z273, 'CWM &amp; Location'!B:D, 2, FALSE)</f>
        <v>Hwlffordd</v>
      </c>
      <c r="AA273" s="3" t="str">
        <f>IF('Master List'!AK273="", VLOOKUP('Master List'!AJ273, 'CWM &amp; Location'!B:D, 2, FALSE), CONCATENATE(VLOOKUP('Master List'!AJ273, 'CWM &amp; Location'!B:D, 2, FALSE), " / ", VLOOKUP('Master List'!AK273, 'CWM &amp; Location'!B:D, 2, FALSE)))</f>
        <v>Meddygaeth Gofal Dwys</v>
      </c>
      <c r="AB273" s="3" t="str">
        <f>IF('Programmes (ENG)'!AB273="Supervisor to be confirmed", 'CWM &amp; Location'!$C$216, 'Programmes (ENG)'!AB273)</f>
        <v>Goruchwyliwr I'w Gadarnhau</v>
      </c>
      <c r="AC273" s="3" t="str">
        <f>VLOOKUP('Programmes (ENG)'!AC273, 'CWM &amp; Location'!B:D, 2, FALSE)</f>
        <v>Meddygfa St Thomas (Hwlffordd)</v>
      </c>
      <c r="AD273" s="5" t="str">
        <f>VLOOKUP('Programmes (ENG)'!AD273, 'CWM &amp; Location'!B:D, 2, FALSE)</f>
        <v>Hwlffordd</v>
      </c>
      <c r="AE273" s="3" t="str">
        <f>IF('Master List'!AQ273="", VLOOKUP('Master List'!AP273, 'CWM &amp; Location'!B:D, 2, FALSE), CONCATENATE(VLOOKUP('Master List'!AP273, 'CWM &amp; Location'!B:D, 2, FALSE), " / ", VLOOKUP('Master List'!AQ273, 'CWM &amp; Location'!B:D, 2, FALSE)))</f>
        <v>Practis Cyffredinol</v>
      </c>
      <c r="AF273" s="3" t="str">
        <f>IF('Programmes (ENG)'!AF273="Supervisor to be confirmed", 'CWM &amp; Location'!$C$216, 'Programmes (ENG)'!AF273)</f>
        <v>Dr Vivek Buntwal</v>
      </c>
      <c r="AG273" s="3" t="str">
        <f>VLOOKUP('Programmes (ENG)'!AG273, 'CWM &amp; Location'!B:D, 2, FALSE)</f>
        <v>Ysbyty Cyffredinol Llwynhelyg</v>
      </c>
      <c r="AH273" s="3" t="str">
        <f>VLOOKUP('Programmes (ENG)'!AH273, 'CWM &amp; Location'!B:D, 2, FALSE)</f>
        <v>Hwlffordd</v>
      </c>
      <c r="AI273" s="3" t="str">
        <f>IF('Master List'!AW273="", VLOOKUP('Master List'!AV273, 'CWM &amp; Location'!B:D, 2, FALSE), CONCATENATE(VLOOKUP('Master List'!AV273, 'CWM &amp; Location'!B:D, 2, FALSE), " / ", VLOOKUP('Master List'!AW273, 'CWM &amp; Location'!B:D, 2, FALSE)))</f>
        <v>Meddygaeth Gyffredinol (Mewnol)</v>
      </c>
      <c r="AJ273" s="3" t="str">
        <f>IF('Programmes (ENG)'!AJ273="Supervisor to be confirmed", 'CWM &amp; Location'!$C$216, 'Programmes (ENG)'!AJ273)</f>
        <v>Goruchwyliwr I'w Gadarnhau</v>
      </c>
      <c r="AK273" s="5" t="str">
        <f>IF('Programmes (ENG)'!AK273="","",VLOOKUP('Programmes (ENG)'!AK273,'CWM &amp; Location'!B:D,2,FALSE))</f>
        <v/>
      </c>
      <c r="AL273" s="5" t="str">
        <f>IF('Programmes (ENG)'!AL273="", "", VLOOKUP('Programmes (ENG)'!AL273, 'CWM &amp; Location'!B:D, 2, FALSE))</f>
        <v/>
      </c>
      <c r="AM273" s="5" t="str">
        <f>IF('Programmes (ENG)'!AM273="","",VLOOKUP('Programmes (ENG)'!AM273,'CWM &amp; Location'!B:D,2,FALSE))</f>
        <v/>
      </c>
      <c r="AN273" s="5" t="str">
        <f>IF('Programmes (ENG)'!AN273="Supervisor to be confirmed", 'CWM &amp; Location'!$C$216, 'Programmes (ENG)'!AN273)</f>
        <v/>
      </c>
    </row>
    <row r="274" spans="1:40" ht="33.75" customHeight="1" x14ac:dyDescent="0.25">
      <c r="A274" s="3" t="str">
        <f>'Master List'!A274</f>
        <v>FP</v>
      </c>
      <c r="B274" s="3" t="str">
        <f>'Master List'!D274</f>
        <v>FP/7A2W/091c</v>
      </c>
      <c r="C274" s="3" t="str">
        <f>'Master List'!E274</f>
        <v>WAL/FP/091c</v>
      </c>
      <c r="D274" s="4">
        <f>'Programmes (ENG)'!D274</f>
        <v>1</v>
      </c>
      <c r="E274" s="9" t="str">
        <f>CONCATENATE("S1: ",J274,", ",N274,", ",R274,IF(V274="","",", "),IF(V274="","",V274),IF(V274="",""," ("),IF(V274="","",'Master List'!B274),IF(V274="","",")")," | S2: ",AA274,", ",AE274,", ",AI274,IF(AM274="","",", "),IF(AM274="","",AM274),IF(AM274="",""," ("),IF(AM274="","",'Master List'!C274),IF(AM274="","",")"))</f>
        <v>S1: Llawdriniaeth Gyffredinol / Llawdriniaeth y Colon a'r Rhefr, Meddygaeth Frys, Meddygaeth Gyffredinol (Mewnol) / Meddygaeth Geriatreg &amp; Meddygaeth Strôc | S2: Meddygaeth Gyffredinol (Mewnol), Meddygaeth Gofal Dwys, Practis Cyffredinol</v>
      </c>
      <c r="F274" s="5" t="str">
        <f>VLOOKUP('Programmes (ENG)'!F274, 'CWM &amp; Location'!B:D, 2, FALSE)</f>
        <v>Bwrdd Iechyd Prifysgol Hywel Dda</v>
      </c>
      <c r="G274" s="5" t="str">
        <f>IF('Programmes (ENG)'!G274="Supervisor to be confirmed", "Goruchwyliwr I'w Gadarnhau", 'Programmes (ENG)'!G274)</f>
        <v xml:space="preserve">Mr Andrew Burns </v>
      </c>
      <c r="H274" s="3" t="str">
        <f>VLOOKUP('Programmes (ENG)'!H274, 'CWM &amp; Location'!B:D, 2, FALSE)</f>
        <v>Ysbyty Cyffredinol Llwynhelyg</v>
      </c>
      <c r="I274" s="3" t="str">
        <f>VLOOKUP('Programmes (ENG)'!I274, 'CWM &amp; Location'!B:D, 2, FALSE)</f>
        <v>Hwlffordd</v>
      </c>
      <c r="J274" s="3" t="str">
        <f>IF('Master List'!K274="", VLOOKUP('Master List'!J274, 'CWM &amp; Location'!B:D, 2, FALSE), CONCATENATE(VLOOKUP('Master List'!J274, 'CWM &amp; Location'!B:D, 2, FALSE), " / ", VLOOKUP('Master List'!K274, 'CWM &amp; Location'!B:D, 2, FALSE)))</f>
        <v>Llawdriniaeth Gyffredinol / Llawdriniaeth y Colon a'r Rhefr</v>
      </c>
      <c r="K274" s="3" t="str">
        <f>IF('Programmes (ENG)'!K274="Supervisor to be confirmed", "Goruchwyliwr I'w Gadarnhau", 'Programmes (ENG)'!K274)</f>
        <v xml:space="preserve">Mr Andrew Burns </v>
      </c>
      <c r="L274" s="3" t="str">
        <f>VLOOKUP('Programmes (ENG)'!L274, 'CWM &amp; Location'!B:D, 2, FALSE)</f>
        <v>Ysbyty Cyffredinol Llwynhelyg</v>
      </c>
      <c r="M274" s="3" t="str">
        <f>VLOOKUP('Programmes (ENG)'!M274, 'CWM &amp; Location'!B:D, 2, FALSE)</f>
        <v>Hwlffordd</v>
      </c>
      <c r="N274" s="3" t="str">
        <f>IF('Master List'!Q274="", VLOOKUP('Master List'!P274, 'CWM &amp; Location'!B:D, 2, FALSE), CONCATENATE(VLOOKUP('Master List'!P274, 'CWM &amp; Location'!B:D, 2, FALSE), " / ", VLOOKUP('Master List'!Q274, 'CWM &amp; Location'!B:D, 2, FALSE)))</f>
        <v>Meddygaeth Frys</v>
      </c>
      <c r="O274" s="3" t="str">
        <f>IF('Programmes (ENG)'!O274="Supervisor to be confirmed", "Goruchwyliwr I'w Gadarnhau", 'Programmes (ENG)'!O274)</f>
        <v>Dr Samit Purkayastha</v>
      </c>
      <c r="P274" s="3" t="str">
        <f>VLOOKUP('Programmes (ENG)'!P274, 'CWM &amp; Location'!B:D, 2, FALSE)</f>
        <v>Ysbyty Cyffredinol Llwynhelyg</v>
      </c>
      <c r="Q274" s="3" t="str">
        <f>VLOOKUP('Programmes (ENG)'!Q274, 'CWM &amp; Location'!B:D, 2, FALSE)</f>
        <v>Hwlffordd</v>
      </c>
      <c r="R274" s="3" t="str">
        <f>IF('Master List'!W274="", VLOOKUP('Master List'!V274, 'CWM &amp; Location'!B:D, 2, FALSE), CONCATENATE(VLOOKUP('Master List'!V274, 'CWM &amp; Location'!B:D, 2, FALSE), " / ", VLOOKUP('Master List'!W274, 'CWM &amp; Location'!B:D, 2, FALSE)))</f>
        <v>Meddygaeth Gyffredinol (Mewnol) / Meddygaeth Geriatreg &amp; Meddygaeth Strôc</v>
      </c>
      <c r="S274" s="3" t="str">
        <f>IF('Programmes (ENG)'!S274="Supervisor to be confirmed", "Goruchwyliwr I'w Gadarnhau", 'Programmes (ENG)'!S274)</f>
        <v xml:space="preserve">Dr Sarah Davidson </v>
      </c>
      <c r="T274" s="5" t="str">
        <f>IF('Master List'!AA274="", "", VLOOKUP('Programmes (ENG)'!T274, 'CWM &amp; Location'!B:D, 2, FALSE))</f>
        <v/>
      </c>
      <c r="U274" s="5" t="str">
        <f>IF(T274="", "", VLOOKUP('Programmes (ENG)'!U274, 'CWM &amp; Location'!B:D, 2, FALSE))</f>
        <v/>
      </c>
      <c r="V274" s="5" t="str">
        <f>IF('Programmes (ENG)'!V274="", "", VLOOKUP('Programmes (ENG)'!V274, 'CWM &amp; Location'!B:D, 2, FALSE))</f>
        <v/>
      </c>
      <c r="W274" s="5" t="str">
        <f>IF('Programmes (ENG)'!W274="", "", IF('Programmes (ENG)'!W274="Supervisor to be confirmed", 'CWM &amp; Location'!$C$216, 'Programmes (ENG)'!W274))</f>
        <v/>
      </c>
      <c r="X274" s="5" t="str">
        <f>IF('Programmes (ENG)'!X274="Supervisor to be confirmed", "Goruchwyliwr I'w Gadarnhau", 'Programmes (ENG)'!X274)</f>
        <v>Goruchwyliwr I'w Gadarnhau</v>
      </c>
      <c r="Y274" s="3" t="str">
        <f>VLOOKUP('Programmes (ENG)'!Y274, 'CWM &amp; Location'!B:D, 2, FALSE)</f>
        <v>Ysbyty Cyffredinol Llwynhelyg</v>
      </c>
      <c r="Z274" s="3" t="str">
        <f>VLOOKUP('Programmes (ENG)'!Z274, 'CWM &amp; Location'!B:D, 2, FALSE)</f>
        <v>Hwlffordd</v>
      </c>
      <c r="AA274" s="3" t="str">
        <f>IF('Master List'!AK274="", VLOOKUP('Master List'!AJ274, 'CWM &amp; Location'!B:D, 2, FALSE), CONCATENATE(VLOOKUP('Master List'!AJ274, 'CWM &amp; Location'!B:D, 2, FALSE), " / ", VLOOKUP('Master List'!AK274, 'CWM &amp; Location'!B:D, 2, FALSE)))</f>
        <v>Meddygaeth Gyffredinol (Mewnol)</v>
      </c>
      <c r="AB274" s="3" t="str">
        <f>IF('Programmes (ENG)'!AB274="Supervisor to be confirmed", 'CWM &amp; Location'!$C$216, 'Programmes (ENG)'!AB274)</f>
        <v>Goruchwyliwr I'w Gadarnhau</v>
      </c>
      <c r="AC274" s="3" t="str">
        <f>VLOOKUP('Programmes (ENG)'!AC274, 'CWM &amp; Location'!B:D, 2, FALSE)</f>
        <v>Ysbyty Cyffredinol Llwynhelyg</v>
      </c>
      <c r="AD274" s="5" t="str">
        <f>VLOOKUP('Programmes (ENG)'!AD274, 'CWM &amp; Location'!B:D, 2, FALSE)</f>
        <v>Hwlffordd</v>
      </c>
      <c r="AE274" s="3" t="str">
        <f>IF('Master List'!AQ274="", VLOOKUP('Master List'!AP274, 'CWM &amp; Location'!B:D, 2, FALSE), CONCATENATE(VLOOKUP('Master List'!AP274, 'CWM &amp; Location'!B:D, 2, FALSE), " / ", VLOOKUP('Master List'!AQ274, 'CWM &amp; Location'!B:D, 2, FALSE)))</f>
        <v>Meddygaeth Gofal Dwys</v>
      </c>
      <c r="AF274" s="3" t="str">
        <f>IF('Programmes (ENG)'!AF274="Supervisor to be confirmed", 'CWM &amp; Location'!$C$216, 'Programmes (ENG)'!AF274)</f>
        <v>Goruchwyliwr I'w Gadarnhau</v>
      </c>
      <c r="AG274" s="3" t="str">
        <f>VLOOKUP('Programmes (ENG)'!AG274, 'CWM &amp; Location'!B:D, 2, FALSE)</f>
        <v>Meddygfa St Thomas (Hwlffordd)</v>
      </c>
      <c r="AH274" s="3" t="str">
        <f>VLOOKUP('Programmes (ENG)'!AH274, 'CWM &amp; Location'!B:D, 2, FALSE)</f>
        <v>Hwlffordd</v>
      </c>
      <c r="AI274" s="3" t="str">
        <f>IF('Master List'!AW274="", VLOOKUP('Master List'!AV274, 'CWM &amp; Location'!B:D, 2, FALSE), CONCATENATE(VLOOKUP('Master List'!AV274, 'CWM &amp; Location'!B:D, 2, FALSE), " / ", VLOOKUP('Master List'!AW274, 'CWM &amp; Location'!B:D, 2, FALSE)))</f>
        <v>Practis Cyffredinol</v>
      </c>
      <c r="AJ274" s="3" t="str">
        <f>IF('Programmes (ENG)'!AJ274="Supervisor to be confirmed", 'CWM &amp; Location'!$C$216, 'Programmes (ENG)'!AJ274)</f>
        <v>Dr Vivek Buntwal</v>
      </c>
      <c r="AK274" s="5" t="str">
        <f>IF('Programmes (ENG)'!AK274="","",VLOOKUP('Programmes (ENG)'!AK274,'CWM &amp; Location'!B:D,2,FALSE))</f>
        <v/>
      </c>
      <c r="AL274" s="5" t="str">
        <f>IF('Programmes (ENG)'!AL274="", "", VLOOKUP('Programmes (ENG)'!AL274, 'CWM &amp; Location'!B:D, 2, FALSE))</f>
        <v/>
      </c>
      <c r="AM274" s="5" t="str">
        <f>IF('Programmes (ENG)'!AM274="","",VLOOKUP('Programmes (ENG)'!AM274,'CWM &amp; Location'!B:D,2,FALSE))</f>
        <v/>
      </c>
      <c r="AN274" s="5" t="str">
        <f>IF('Programmes (ENG)'!AN274="Supervisor to be confirmed", 'CWM &amp; Location'!$C$216, 'Programmes (ENG)'!AN274)</f>
        <v/>
      </c>
    </row>
    <row r="275" spans="1:40" ht="33.75" customHeight="1" x14ac:dyDescent="0.25">
      <c r="A275" s="3" t="str">
        <f>'Master List'!A275</f>
        <v>FP</v>
      </c>
      <c r="B275" s="3" t="str">
        <f>'Master List'!D275</f>
        <v>FP/7A2W/092a</v>
      </c>
      <c r="C275" s="3" t="str">
        <f>'Master List'!E275</f>
        <v>WAL/FP/092a</v>
      </c>
      <c r="D275" s="4">
        <f>'Programmes (ENG)'!D275</f>
        <v>1</v>
      </c>
      <c r="E275" s="9" t="str">
        <f>CONCATENATE("S1: ",J275,", ",N275,", ",R275,IF(V275="","",", "),IF(V275="","",V275),IF(V275="",""," ("),IF(V275="","",'Master List'!B275),IF(V275="","",")")," | S2: ",AA275,", ",AE275,", ",AI275,IF(AM275="","",", "),IF(AM275="","",AM275),IF(AM275="",""," ("),IF(AM275="","",'Master List'!C275),IF(AM275="","",")"))</f>
        <v>S1: Meddygaeth Gyffredinol (Mewnol) / Meddygaeth Geriatreg, Llawdriniaeth Gyffredinol / Llawdriniaeth y Colon a'r Rhefr, Meddygaeth Gyffredinol (Mewnol) / Hematoleg | S2: Llawdriniaeth Gyffredinol / Llawdriniaeth y Colon a'r Rhefr, Practis Cyffredinol, Trawma Llawdriniaeth Orthopedig</v>
      </c>
      <c r="F275" s="5" t="str">
        <f>VLOOKUP('Programmes (ENG)'!F275, 'CWM &amp; Location'!B:D, 2, FALSE)</f>
        <v>Bwrdd Iechyd Prifysgol Hywel Dda</v>
      </c>
      <c r="G275" s="5" t="str">
        <f>IF('Programmes (ENG)'!G275="Supervisor to be confirmed", "Goruchwyliwr I'w Gadarnhau", 'Programmes (ENG)'!G275)</f>
        <v xml:space="preserve">Dr Angela Puffett </v>
      </c>
      <c r="H275" s="3" t="str">
        <f>VLOOKUP('Programmes (ENG)'!H275, 'CWM &amp; Location'!B:D, 2, FALSE)</f>
        <v>Ysbyty Cyffredinol Llwynhelyg</v>
      </c>
      <c r="I275" s="3" t="str">
        <f>VLOOKUP('Programmes (ENG)'!I275, 'CWM &amp; Location'!B:D, 2, FALSE)</f>
        <v>Hwlffordd</v>
      </c>
      <c r="J275" s="3" t="str">
        <f>IF('Master List'!K275="", VLOOKUP('Master List'!J275, 'CWM &amp; Location'!B:D, 2, FALSE), CONCATENATE(VLOOKUP('Master List'!J275, 'CWM &amp; Location'!B:D, 2, FALSE), " / ", VLOOKUP('Master List'!K275, 'CWM &amp; Location'!B:D, 2, FALSE)))</f>
        <v>Meddygaeth Gyffredinol (Mewnol) / Meddygaeth Geriatreg</v>
      </c>
      <c r="K275" s="3" t="str">
        <f>IF('Programmes (ENG)'!K275="Supervisor to be confirmed", "Goruchwyliwr I'w Gadarnhau", 'Programmes (ENG)'!K275)</f>
        <v xml:space="preserve">Dr Angela Puffett </v>
      </c>
      <c r="L275" s="3" t="str">
        <f>VLOOKUP('Programmes (ENG)'!L275, 'CWM &amp; Location'!B:D, 2, FALSE)</f>
        <v>Ysbyty Cyffredinol Llwynhelyg</v>
      </c>
      <c r="M275" s="3" t="str">
        <f>VLOOKUP('Programmes (ENG)'!M275, 'CWM &amp; Location'!B:D, 2, FALSE)</f>
        <v>Hwlffordd</v>
      </c>
      <c r="N275" s="3" t="str">
        <f>IF('Master List'!Q275="", VLOOKUP('Master List'!P275, 'CWM &amp; Location'!B:D, 2, FALSE), CONCATENATE(VLOOKUP('Master List'!P275, 'CWM &amp; Location'!B:D, 2, FALSE), " / ", VLOOKUP('Master List'!Q275, 'CWM &amp; Location'!B:D, 2, FALSE)))</f>
        <v>Llawdriniaeth Gyffredinol / Llawdriniaeth y Colon a'r Rhefr</v>
      </c>
      <c r="O275" s="3" t="str">
        <f>IF('Programmes (ENG)'!O275="Supervisor to be confirmed", "Goruchwyliwr I'w Gadarnhau", 'Programmes (ENG)'!O275)</f>
        <v xml:space="preserve">Mr Otumeluke Umughele </v>
      </c>
      <c r="P275" s="3" t="str">
        <f>VLOOKUP('Programmes (ENG)'!P275, 'CWM &amp; Location'!B:D, 2, FALSE)</f>
        <v>Ysbyty Cyffredinol Llwynhelyg</v>
      </c>
      <c r="Q275" s="3" t="str">
        <f>VLOOKUP('Programmes (ENG)'!Q275, 'CWM &amp; Location'!B:D, 2, FALSE)</f>
        <v>Hwlffordd</v>
      </c>
      <c r="R275" s="3" t="str">
        <f>IF('Master List'!W275="", VLOOKUP('Master List'!V275, 'CWM &amp; Location'!B:D, 2, FALSE), CONCATENATE(VLOOKUP('Master List'!V275, 'CWM &amp; Location'!B:D, 2, FALSE), " / ", VLOOKUP('Master List'!W275, 'CWM &amp; Location'!B:D, 2, FALSE)))</f>
        <v>Meddygaeth Gyffredinol (Mewnol) / Hematoleg</v>
      </c>
      <c r="S275" s="3" t="str">
        <f>IF('Programmes (ENG)'!S275="Supervisor to be confirmed", "Goruchwyliwr I'w Gadarnhau", 'Programmes (ENG)'!S275)</f>
        <v>Dr Harry Grubb</v>
      </c>
      <c r="T275" s="5" t="str">
        <f>IF('Master List'!AA275="", "", VLOOKUP('Programmes (ENG)'!T275, 'CWM &amp; Location'!B:D, 2, FALSE))</f>
        <v/>
      </c>
      <c r="U275" s="5" t="str">
        <f>IF(T275="", "", VLOOKUP('Programmes (ENG)'!U275, 'CWM &amp; Location'!B:D, 2, FALSE))</f>
        <v/>
      </c>
      <c r="V275" s="5" t="str">
        <f>IF('Programmes (ENG)'!V275="", "", VLOOKUP('Programmes (ENG)'!V275, 'CWM &amp; Location'!B:D, 2, FALSE))</f>
        <v/>
      </c>
      <c r="W275" s="5" t="str">
        <f>IF('Programmes (ENG)'!W275="", "", IF('Programmes (ENG)'!W275="Supervisor to be confirmed", 'CWM &amp; Location'!$C$216, 'Programmes (ENG)'!W275))</f>
        <v/>
      </c>
      <c r="X275" s="5" t="str">
        <f>IF('Programmes (ENG)'!X275="Supervisor to be confirmed", "Goruchwyliwr I'w Gadarnhau", 'Programmes (ENG)'!X275)</f>
        <v>Mr Otumeluke Umughele</v>
      </c>
      <c r="Y275" s="3" t="str">
        <f>VLOOKUP('Programmes (ENG)'!Y275, 'CWM &amp; Location'!B:D, 2, FALSE)</f>
        <v>Ysbyty Cyffredinol Llwynhelyg</v>
      </c>
      <c r="Z275" s="3" t="str">
        <f>VLOOKUP('Programmes (ENG)'!Z275, 'CWM &amp; Location'!B:D, 2, FALSE)</f>
        <v>Hwlffordd</v>
      </c>
      <c r="AA275" s="3" t="str">
        <f>IF('Master List'!AK275="", VLOOKUP('Master List'!AJ275, 'CWM &amp; Location'!B:D, 2, FALSE), CONCATENATE(VLOOKUP('Master List'!AJ275, 'CWM &amp; Location'!B:D, 2, FALSE), " / ", VLOOKUP('Master List'!AK275, 'CWM &amp; Location'!B:D, 2, FALSE)))</f>
        <v>Llawdriniaeth Gyffredinol / Llawdriniaeth y Colon a'r Rhefr</v>
      </c>
      <c r="AB275" s="3" t="str">
        <f>IF('Programmes (ENG)'!AB275="Supervisor to be confirmed", 'CWM &amp; Location'!$C$216, 'Programmes (ENG)'!AB275)</f>
        <v>Mr Otumeluke Umughele</v>
      </c>
      <c r="AC275" s="3" t="str">
        <f>VLOOKUP('Programmes (ENG)'!AC275, 'CWM &amp; Location'!B:D, 2, FALSE)</f>
        <v>Robert Street Practice</v>
      </c>
      <c r="AD275" s="5" t="str">
        <f>VLOOKUP('Programmes (ENG)'!AD275, 'CWM &amp; Location'!B:D, 2, FALSE)</f>
        <v>Aberdaugleddau</v>
      </c>
      <c r="AE275" s="3" t="str">
        <f>IF('Master List'!AQ275="", VLOOKUP('Master List'!AP275, 'CWM &amp; Location'!B:D, 2, FALSE), CONCATENATE(VLOOKUP('Master List'!AP275, 'CWM &amp; Location'!B:D, 2, FALSE), " / ", VLOOKUP('Master List'!AQ275, 'CWM &amp; Location'!B:D, 2, FALSE)))</f>
        <v>Practis Cyffredinol</v>
      </c>
      <c r="AF275" s="3" t="str">
        <f>IF('Programmes (ENG)'!AF275="Supervisor to be confirmed", 'CWM &amp; Location'!$C$216, 'Programmes (ENG)'!AF275)</f>
        <v>Dr Ben Aubrey</v>
      </c>
      <c r="AG275" s="3" t="str">
        <f>VLOOKUP('Programmes (ENG)'!AG275, 'CWM &amp; Location'!B:D, 2, FALSE)</f>
        <v>Ysbyty Cyffredinol Llwynhelyg</v>
      </c>
      <c r="AH275" s="3" t="str">
        <f>VLOOKUP('Programmes (ENG)'!AH275, 'CWM &amp; Location'!B:D, 2, FALSE)</f>
        <v>Hwlffordd</v>
      </c>
      <c r="AI275" s="3" t="str">
        <f>IF('Master List'!AW275="", VLOOKUP('Master List'!AV275, 'CWM &amp; Location'!B:D, 2, FALSE), CONCATENATE(VLOOKUP('Master List'!AV275, 'CWM &amp; Location'!B:D, 2, FALSE), " / ", VLOOKUP('Master List'!AW275, 'CWM &amp; Location'!B:D, 2, FALSE)))</f>
        <v>Trawma Llawdriniaeth Orthopedig</v>
      </c>
      <c r="AJ275" s="3" t="str">
        <f>IF('Programmes (ENG)'!AJ275="Supervisor to be confirmed", 'CWM &amp; Location'!$C$216, 'Programmes (ENG)'!AJ275)</f>
        <v>Mr Mohammed Yaqoob</v>
      </c>
      <c r="AK275" s="5" t="str">
        <f>IF('Programmes (ENG)'!AK275="","",VLOOKUP('Programmes (ENG)'!AK275,'CWM &amp; Location'!B:D,2,FALSE))</f>
        <v/>
      </c>
      <c r="AL275" s="5" t="str">
        <f>IF('Programmes (ENG)'!AL275="", "", VLOOKUP('Programmes (ENG)'!AL275, 'CWM &amp; Location'!B:D, 2, FALSE))</f>
        <v/>
      </c>
      <c r="AM275" s="5" t="str">
        <f>IF('Programmes (ENG)'!AM275="","",VLOOKUP('Programmes (ENG)'!AM275,'CWM &amp; Location'!B:D,2,FALSE))</f>
        <v/>
      </c>
      <c r="AN275" s="5" t="str">
        <f>IF('Programmes (ENG)'!AN275="Supervisor to be confirmed", 'CWM &amp; Location'!$C$216, 'Programmes (ENG)'!AN275)</f>
        <v/>
      </c>
    </row>
    <row r="276" spans="1:40" ht="33.75" customHeight="1" x14ac:dyDescent="0.25">
      <c r="A276" s="3" t="str">
        <f>'Master List'!A276</f>
        <v>FP</v>
      </c>
      <c r="B276" s="3" t="str">
        <f>'Master List'!D276</f>
        <v>FP/7A2W/092b</v>
      </c>
      <c r="C276" s="3" t="str">
        <f>'Master List'!E276</f>
        <v>WAL/FP/092b</v>
      </c>
      <c r="D276" s="4">
        <v>0</v>
      </c>
      <c r="E276" s="9" t="str">
        <f>CONCATENATE("S1: ",J276,", ",N276,", ",R276,IF(V276="","",", "),IF(V276="","",V276),IF(V276="",""," ("),IF(V276="","",'Master List'!B276),IF(V276="","",")")," | S2: ",AA276,", ",AE276,", ",AI276,IF(AM276="","",", "),IF(AM276="","",AM276),IF(AM276="",""," ("),IF(AM276="","",'Master List'!C276),IF(AM276="","",")"))</f>
        <v>S1: Meddygaeth Gyffredinol (Mewnol) / Hematoleg, Meddygaeth Gyffredinol (Mewnol) / Meddygaeth Geriatreg, Llawdriniaeth Gyffredinol / Llawdriniaeth y Colon a'r Rhefr | S2: Trawma Llawdriniaeth Orthopedig, Llawdriniaeth Gyffredinol / Llawdriniaeth y Colon a'r Rhefr, Practis Cyffredinol</v>
      </c>
      <c r="F276" s="5" t="str">
        <f>VLOOKUP('Programmes (ENG)'!F276, 'CWM &amp; Location'!B:D, 2, FALSE)</f>
        <v>Bwrdd Iechyd Prifysgol Hywel Dda</v>
      </c>
      <c r="G276" s="5" t="str">
        <f>IF('Programmes (ENG)'!G276="Supervisor to be confirmed", "Goruchwyliwr I'w Gadarnhau", 'Programmes (ENG)'!G276)</f>
        <v>Dr Harry Grubb</v>
      </c>
      <c r="H276" s="3" t="str">
        <f>VLOOKUP('Programmes (ENG)'!H276, 'CWM &amp; Location'!B:D, 2, FALSE)</f>
        <v>Ysbyty Cyffredinol Llwynhelyg</v>
      </c>
      <c r="I276" s="3" t="str">
        <f>VLOOKUP('Programmes (ENG)'!I276, 'CWM &amp; Location'!B:D, 2, FALSE)</f>
        <v>Hwlffordd</v>
      </c>
      <c r="J276" s="3" t="str">
        <f>IF('Master List'!K276="", VLOOKUP('Master List'!J276, 'CWM &amp; Location'!B:D, 2, FALSE), CONCATENATE(VLOOKUP('Master List'!J276, 'CWM &amp; Location'!B:D, 2, FALSE), " / ", VLOOKUP('Master List'!K276, 'CWM &amp; Location'!B:D, 2, FALSE)))</f>
        <v>Meddygaeth Gyffredinol (Mewnol) / Hematoleg</v>
      </c>
      <c r="K276" s="3" t="str">
        <f>IF('Programmes (ENG)'!K276="Supervisor to be confirmed", "Goruchwyliwr I'w Gadarnhau", 'Programmes (ENG)'!K276)</f>
        <v>Dr Harry Grubb</v>
      </c>
      <c r="L276" s="3" t="str">
        <f>VLOOKUP('Programmes (ENG)'!L276, 'CWM &amp; Location'!B:D, 2, FALSE)</f>
        <v>Ysbyty Cyffredinol Llwynhelyg</v>
      </c>
      <c r="M276" s="3" t="str">
        <f>VLOOKUP('Programmes (ENG)'!M276, 'CWM &amp; Location'!B:D, 2, FALSE)</f>
        <v>Hwlffordd</v>
      </c>
      <c r="N276" s="3" t="str">
        <f>IF('Master List'!Q276="", VLOOKUP('Master List'!P276, 'CWM &amp; Location'!B:D, 2, FALSE), CONCATENATE(VLOOKUP('Master List'!P276, 'CWM &amp; Location'!B:D, 2, FALSE), " / ", VLOOKUP('Master List'!Q276, 'CWM &amp; Location'!B:D, 2, FALSE)))</f>
        <v>Meddygaeth Gyffredinol (Mewnol) / Meddygaeth Geriatreg</v>
      </c>
      <c r="O276" s="3" t="str">
        <f>IF('Programmes (ENG)'!O276="Supervisor to be confirmed", "Goruchwyliwr I'w Gadarnhau", 'Programmes (ENG)'!O276)</f>
        <v xml:space="preserve">Dr Angela Puffett </v>
      </c>
      <c r="P276" s="3" t="str">
        <f>VLOOKUP('Programmes (ENG)'!P276, 'CWM &amp; Location'!B:D, 2, FALSE)</f>
        <v>Ysbyty Cyffredinol Llwynhelyg</v>
      </c>
      <c r="Q276" s="3" t="str">
        <f>VLOOKUP('Programmes (ENG)'!Q276, 'CWM &amp; Location'!B:D, 2, FALSE)</f>
        <v>Hwlffordd</v>
      </c>
      <c r="R276" s="3" t="str">
        <f>IF('Master List'!W276="", VLOOKUP('Master List'!V276, 'CWM &amp; Location'!B:D, 2, FALSE), CONCATENATE(VLOOKUP('Master List'!V276, 'CWM &amp; Location'!B:D, 2, FALSE), " / ", VLOOKUP('Master List'!W276, 'CWM &amp; Location'!B:D, 2, FALSE)))</f>
        <v>Llawdriniaeth Gyffredinol / Llawdriniaeth y Colon a'r Rhefr</v>
      </c>
      <c r="S276" s="3" t="str">
        <f>IF('Programmes (ENG)'!S276="Supervisor to be confirmed", "Goruchwyliwr I'w Gadarnhau", 'Programmes (ENG)'!S276)</f>
        <v xml:space="preserve">Mr Otumeluke Umughele </v>
      </c>
      <c r="T276" s="5" t="str">
        <f>IF('Master List'!AA276="", "", VLOOKUP('Programmes (ENG)'!T276, 'CWM &amp; Location'!B:D, 2, FALSE))</f>
        <v/>
      </c>
      <c r="U276" s="5" t="str">
        <f>IF(T276="", "", VLOOKUP('Programmes (ENG)'!U276, 'CWM &amp; Location'!B:D, 2, FALSE))</f>
        <v/>
      </c>
      <c r="V276" s="5" t="str">
        <f>IF('Programmes (ENG)'!V276="", "", VLOOKUP('Programmes (ENG)'!V276, 'CWM &amp; Location'!B:D, 2, FALSE))</f>
        <v/>
      </c>
      <c r="W276" s="5" t="str">
        <f>IF('Programmes (ENG)'!W276="", "", IF('Programmes (ENG)'!W276="Supervisor to be confirmed", 'CWM &amp; Location'!$C$216, 'Programmes (ENG)'!W276))</f>
        <v/>
      </c>
      <c r="X276" s="5" t="str">
        <f>IF('Programmes (ENG)'!X276="Supervisor to be confirmed", "Goruchwyliwr I'w Gadarnhau", 'Programmes (ENG)'!X276)</f>
        <v>Mr Mohammed Yaqoob</v>
      </c>
      <c r="Y276" s="3" t="str">
        <f>VLOOKUP('Programmes (ENG)'!Y276, 'CWM &amp; Location'!B:D, 2, FALSE)</f>
        <v>Ysbyty Cyffredinol Llwynhelyg</v>
      </c>
      <c r="Z276" s="3" t="str">
        <f>VLOOKUP('Programmes (ENG)'!Z276, 'CWM &amp; Location'!B:D, 2, FALSE)</f>
        <v>Hwlffordd</v>
      </c>
      <c r="AA276" s="3" t="str">
        <f>IF('Master List'!AK276="", VLOOKUP('Master List'!AJ276, 'CWM &amp; Location'!B:D, 2, FALSE), CONCATENATE(VLOOKUP('Master List'!AJ276, 'CWM &amp; Location'!B:D, 2, FALSE), " / ", VLOOKUP('Master List'!AK276, 'CWM &amp; Location'!B:D, 2, FALSE)))</f>
        <v>Trawma Llawdriniaeth Orthopedig</v>
      </c>
      <c r="AB276" s="3" t="str">
        <f>IF('Programmes (ENG)'!AB276="Supervisor to be confirmed", 'CWM &amp; Location'!$C$216, 'Programmes (ENG)'!AB276)</f>
        <v>Mr Mohammed Yaqoob</v>
      </c>
      <c r="AC276" s="3" t="str">
        <f>VLOOKUP('Programmes (ENG)'!AC276, 'CWM &amp; Location'!B:D, 2, FALSE)</f>
        <v>Ysbyty Cyffredinol Llwynhelyg</v>
      </c>
      <c r="AD276" s="5" t="str">
        <f>VLOOKUP('Programmes (ENG)'!AD276, 'CWM &amp; Location'!B:D, 2, FALSE)</f>
        <v>Hwlffordd</v>
      </c>
      <c r="AE276" s="3" t="str">
        <f>IF('Master List'!AQ276="", VLOOKUP('Master List'!AP276, 'CWM &amp; Location'!B:D, 2, FALSE), CONCATENATE(VLOOKUP('Master List'!AP276, 'CWM &amp; Location'!B:D, 2, FALSE), " / ", VLOOKUP('Master List'!AQ276, 'CWM &amp; Location'!B:D, 2, FALSE)))</f>
        <v>Llawdriniaeth Gyffredinol / Llawdriniaeth y Colon a'r Rhefr</v>
      </c>
      <c r="AF276" s="3" t="str">
        <f>IF('Programmes (ENG)'!AF276="Supervisor to be confirmed", 'CWM &amp; Location'!$C$216, 'Programmes (ENG)'!AF276)</f>
        <v>Mr Otumeluke Umughele</v>
      </c>
      <c r="AG276" s="3" t="str">
        <f>VLOOKUP('Programmes (ENG)'!AG276, 'CWM &amp; Location'!B:D, 2, FALSE)</f>
        <v>Robert Street Practice</v>
      </c>
      <c r="AH276" s="3" t="str">
        <f>VLOOKUP('Programmes (ENG)'!AH276, 'CWM &amp; Location'!B:D, 2, FALSE)</f>
        <v>Aberdaugleddau</v>
      </c>
      <c r="AI276" s="3" t="str">
        <f>IF('Master List'!AW276="", VLOOKUP('Master List'!AV276, 'CWM &amp; Location'!B:D, 2, FALSE), CONCATENATE(VLOOKUP('Master List'!AV276, 'CWM &amp; Location'!B:D, 2, FALSE), " / ", VLOOKUP('Master List'!AW276, 'CWM &amp; Location'!B:D, 2, FALSE)))</f>
        <v>Practis Cyffredinol</v>
      </c>
      <c r="AJ276" s="3" t="str">
        <f>IF('Programmes (ENG)'!AJ276="Supervisor to be confirmed", 'CWM &amp; Location'!$C$216, 'Programmes (ENG)'!AJ276)</f>
        <v>Dr Ben Aubrey</v>
      </c>
      <c r="AK276" s="5" t="str">
        <f>IF('Programmes (ENG)'!AK276="","",VLOOKUP('Programmes (ENG)'!AK276,'CWM &amp; Location'!B:D,2,FALSE))</f>
        <v/>
      </c>
      <c r="AL276" s="5" t="str">
        <f>IF('Programmes (ENG)'!AL276="", "", VLOOKUP('Programmes (ENG)'!AL276, 'CWM &amp; Location'!B:D, 2, FALSE))</f>
        <v/>
      </c>
      <c r="AM276" s="5" t="str">
        <f>IF('Programmes (ENG)'!AM276="","",VLOOKUP('Programmes (ENG)'!AM276,'CWM &amp; Location'!B:D,2,FALSE))</f>
        <v/>
      </c>
      <c r="AN276" s="5" t="str">
        <f>IF('Programmes (ENG)'!AN276="Supervisor to be confirmed", 'CWM &amp; Location'!$C$216, 'Programmes (ENG)'!AN276)</f>
        <v/>
      </c>
    </row>
    <row r="277" spans="1:40" ht="33.75" customHeight="1" x14ac:dyDescent="0.25">
      <c r="A277" s="3" t="str">
        <f>'Master List'!A277</f>
        <v>FP</v>
      </c>
      <c r="B277" s="3" t="str">
        <f>'Master List'!D277</f>
        <v>FP/7A2W/092c</v>
      </c>
      <c r="C277" s="3" t="str">
        <f>'Master List'!E277</f>
        <v>WAL/FP/092c</v>
      </c>
      <c r="D277" s="4">
        <f>'Programmes (ENG)'!D277</f>
        <v>1</v>
      </c>
      <c r="E277" s="9" t="str">
        <f>CONCATENATE("S1: ",J277,", ",N277,", ",R277,IF(V277="","",", "),IF(V277="","",V277),IF(V277="",""," ("),IF(V277="","",'Master List'!B277),IF(V277="","",")")," | S2: ",AA277,", ",AE277,", ",AI277,IF(AM277="","",", "),IF(AM277="","",AM277),IF(AM277="",""," ("),IF(AM277="","",'Master List'!C277),IF(AM277="","",")"))</f>
        <v>S1: Llawdriniaeth Gyffredinol / Llawdriniaeth y Colon a'r Rhefr, Meddygaeth Gyffredinol (Mewnol) / Hematoleg, Meddygaeth Gyffredinol (Mewnol) / Meddygaeth Geriatreg | S2: Practis Cyffredinol, Trawma Llawdriniaeth Orthopedig, Llawdriniaeth Gyffredinol / Llawdriniaeth y Colon a'r Rhefr</v>
      </c>
      <c r="F277" s="5" t="str">
        <f>VLOOKUP('Programmes (ENG)'!F277, 'CWM &amp; Location'!B:D, 2, FALSE)</f>
        <v>Bwrdd Iechyd Prifysgol Hywel Dda</v>
      </c>
      <c r="G277" s="5" t="str">
        <f>IF('Programmes (ENG)'!G277="Supervisor to be confirmed", "Goruchwyliwr I'w Gadarnhau", 'Programmes (ENG)'!G277)</f>
        <v xml:space="preserve">Mr Otumeluke Umughele </v>
      </c>
      <c r="H277" s="3" t="str">
        <f>VLOOKUP('Programmes (ENG)'!H277, 'CWM &amp; Location'!B:D, 2, FALSE)</f>
        <v>Ysbyty Cyffredinol Llwynhelyg</v>
      </c>
      <c r="I277" s="3" t="str">
        <f>VLOOKUP('Programmes (ENG)'!I277, 'CWM &amp; Location'!B:D, 2, FALSE)</f>
        <v>Hwlffordd</v>
      </c>
      <c r="J277" s="3" t="str">
        <f>IF('Master List'!K277="", VLOOKUP('Master List'!J277, 'CWM &amp; Location'!B:D, 2, FALSE), CONCATENATE(VLOOKUP('Master List'!J277, 'CWM &amp; Location'!B:D, 2, FALSE), " / ", VLOOKUP('Master List'!K277, 'CWM &amp; Location'!B:D, 2, FALSE)))</f>
        <v>Llawdriniaeth Gyffredinol / Llawdriniaeth y Colon a'r Rhefr</v>
      </c>
      <c r="K277" s="3" t="str">
        <f>IF('Programmes (ENG)'!K277="Supervisor to be confirmed", "Goruchwyliwr I'w Gadarnhau", 'Programmes (ENG)'!K277)</f>
        <v xml:space="preserve">Mr Otumeluke Umughele </v>
      </c>
      <c r="L277" s="3" t="str">
        <f>VLOOKUP('Programmes (ENG)'!L277, 'CWM &amp; Location'!B:D, 2, FALSE)</f>
        <v>Ysbyty Cyffredinol Llwynhelyg</v>
      </c>
      <c r="M277" s="3" t="str">
        <f>VLOOKUP('Programmes (ENG)'!M277, 'CWM &amp; Location'!B:D, 2, FALSE)</f>
        <v>Hwlffordd</v>
      </c>
      <c r="N277" s="3" t="str">
        <f>IF('Master List'!Q277="", VLOOKUP('Master List'!P277, 'CWM &amp; Location'!B:D, 2, FALSE), CONCATENATE(VLOOKUP('Master List'!P277, 'CWM &amp; Location'!B:D, 2, FALSE), " / ", VLOOKUP('Master List'!Q277, 'CWM &amp; Location'!B:D, 2, FALSE)))</f>
        <v>Meddygaeth Gyffredinol (Mewnol) / Hematoleg</v>
      </c>
      <c r="O277" s="3" t="str">
        <f>IF('Programmes (ENG)'!O277="Supervisor to be confirmed", "Goruchwyliwr I'w Gadarnhau", 'Programmes (ENG)'!O277)</f>
        <v>Dr Harry Grubb</v>
      </c>
      <c r="P277" s="3" t="str">
        <f>VLOOKUP('Programmes (ENG)'!P277, 'CWM &amp; Location'!B:D, 2, FALSE)</f>
        <v>Ysbyty Cyffredinol Llwynhelyg</v>
      </c>
      <c r="Q277" s="3" t="str">
        <f>VLOOKUP('Programmes (ENG)'!Q277, 'CWM &amp; Location'!B:D, 2, FALSE)</f>
        <v>Hwlffordd</v>
      </c>
      <c r="R277" s="3" t="str">
        <f>IF('Master List'!W277="", VLOOKUP('Master List'!V277, 'CWM &amp; Location'!B:D, 2, FALSE), CONCATENATE(VLOOKUP('Master List'!V277, 'CWM &amp; Location'!B:D, 2, FALSE), " / ", VLOOKUP('Master List'!W277, 'CWM &amp; Location'!B:D, 2, FALSE)))</f>
        <v>Meddygaeth Gyffredinol (Mewnol) / Meddygaeth Geriatreg</v>
      </c>
      <c r="S277" s="3" t="str">
        <f>IF('Programmes (ENG)'!S277="Supervisor to be confirmed", "Goruchwyliwr I'w Gadarnhau", 'Programmes (ENG)'!S277)</f>
        <v xml:space="preserve">Dr Angela Puffett </v>
      </c>
      <c r="T277" s="5" t="str">
        <f>IF('Master List'!AA277="", "", VLOOKUP('Programmes (ENG)'!T277, 'CWM &amp; Location'!B:D, 2, FALSE))</f>
        <v/>
      </c>
      <c r="U277" s="5" t="str">
        <f>IF(T277="", "", VLOOKUP('Programmes (ENG)'!U277, 'CWM &amp; Location'!B:D, 2, FALSE))</f>
        <v/>
      </c>
      <c r="V277" s="5" t="str">
        <f>IF('Programmes (ENG)'!V277="", "", VLOOKUP('Programmes (ENG)'!V277, 'CWM &amp; Location'!B:D, 2, FALSE))</f>
        <v/>
      </c>
      <c r="W277" s="5" t="str">
        <f>IF('Programmes (ENG)'!W277="", "", IF('Programmes (ENG)'!W277="Supervisor to be confirmed", 'CWM &amp; Location'!$C$216, 'Programmes (ENG)'!W277))</f>
        <v/>
      </c>
      <c r="X277" s="5" t="str">
        <f>IF('Programmes (ENG)'!X277="Supervisor to be confirmed", "Goruchwyliwr I'w Gadarnhau", 'Programmes (ENG)'!X277)</f>
        <v>Dr Ben Aubrey</v>
      </c>
      <c r="Y277" s="3" t="str">
        <f>VLOOKUP('Programmes (ENG)'!Y277, 'CWM &amp; Location'!B:D, 2, FALSE)</f>
        <v>Robert Street Practice</v>
      </c>
      <c r="Z277" s="3" t="str">
        <f>VLOOKUP('Programmes (ENG)'!Z277, 'CWM &amp; Location'!B:D, 2, FALSE)</f>
        <v>Aberdaugleddau</v>
      </c>
      <c r="AA277" s="3" t="str">
        <f>IF('Master List'!AK277="", VLOOKUP('Master List'!AJ277, 'CWM &amp; Location'!B:D, 2, FALSE), CONCATENATE(VLOOKUP('Master List'!AJ277, 'CWM &amp; Location'!B:D, 2, FALSE), " / ", VLOOKUP('Master List'!AK277, 'CWM &amp; Location'!B:D, 2, FALSE)))</f>
        <v>Practis Cyffredinol</v>
      </c>
      <c r="AB277" s="3" t="str">
        <f>IF('Programmes (ENG)'!AB277="Supervisor to be confirmed", 'CWM &amp; Location'!$C$216, 'Programmes (ENG)'!AB277)</f>
        <v>Dr Ben Aubrey</v>
      </c>
      <c r="AC277" s="3" t="str">
        <f>VLOOKUP('Programmes (ENG)'!AC277, 'CWM &amp; Location'!B:D, 2, FALSE)</f>
        <v>Ysbyty Cyffredinol Llwynhelyg</v>
      </c>
      <c r="AD277" s="5" t="str">
        <f>VLOOKUP('Programmes (ENG)'!AD277, 'CWM &amp; Location'!B:D, 2, FALSE)</f>
        <v>Hwlffordd</v>
      </c>
      <c r="AE277" s="3" t="str">
        <f>IF('Master List'!AQ277="", VLOOKUP('Master List'!AP277, 'CWM &amp; Location'!B:D, 2, FALSE), CONCATENATE(VLOOKUP('Master List'!AP277, 'CWM &amp; Location'!B:D, 2, FALSE), " / ", VLOOKUP('Master List'!AQ277, 'CWM &amp; Location'!B:D, 2, FALSE)))</f>
        <v>Trawma Llawdriniaeth Orthopedig</v>
      </c>
      <c r="AF277" s="3" t="str">
        <f>IF('Programmes (ENG)'!AF277="Supervisor to be confirmed", 'CWM &amp; Location'!$C$216, 'Programmes (ENG)'!AF277)</f>
        <v>Mr Mohammed Yaqoob</v>
      </c>
      <c r="AG277" s="3" t="str">
        <f>VLOOKUP('Programmes (ENG)'!AG277, 'CWM &amp; Location'!B:D, 2, FALSE)</f>
        <v>Ysbyty Cyffredinol Llwynhelyg</v>
      </c>
      <c r="AH277" s="3" t="str">
        <f>VLOOKUP('Programmes (ENG)'!AH277, 'CWM &amp; Location'!B:D, 2, FALSE)</f>
        <v>Hwlffordd</v>
      </c>
      <c r="AI277" s="3" t="str">
        <f>IF('Master List'!AW277="", VLOOKUP('Master List'!AV277, 'CWM &amp; Location'!B:D, 2, FALSE), CONCATENATE(VLOOKUP('Master List'!AV277, 'CWM &amp; Location'!B:D, 2, FALSE), " / ", VLOOKUP('Master List'!AW277, 'CWM &amp; Location'!B:D, 2, FALSE)))</f>
        <v>Llawdriniaeth Gyffredinol / Llawdriniaeth y Colon a'r Rhefr</v>
      </c>
      <c r="AJ277" s="3" t="str">
        <f>IF('Programmes (ENG)'!AJ277="Supervisor to be confirmed", 'CWM &amp; Location'!$C$216, 'Programmes (ENG)'!AJ277)</f>
        <v>Mr Otumeluke Umughele</v>
      </c>
      <c r="AK277" s="5" t="str">
        <f>IF('Programmes (ENG)'!AK277="","",VLOOKUP('Programmes (ENG)'!AK277,'CWM &amp; Location'!B:D,2,FALSE))</f>
        <v/>
      </c>
      <c r="AL277" s="5" t="str">
        <f>IF('Programmes (ENG)'!AL277="", "", VLOOKUP('Programmes (ENG)'!AL277, 'CWM &amp; Location'!B:D, 2, FALSE))</f>
        <v/>
      </c>
      <c r="AM277" s="5" t="str">
        <f>IF('Programmes (ENG)'!AM277="","",VLOOKUP('Programmes (ENG)'!AM277,'CWM &amp; Location'!B:D,2,FALSE))</f>
        <v/>
      </c>
      <c r="AN277" s="5" t="str">
        <f>IF('Programmes (ENG)'!AN277="Supervisor to be confirmed", 'CWM &amp; Location'!$C$216, 'Programmes (ENG)'!AN277)</f>
        <v/>
      </c>
    </row>
    <row r="278" spans="1:40" ht="33.75" customHeight="1" x14ac:dyDescent="0.25">
      <c r="A278" s="3" t="str">
        <f>'Master List'!A278</f>
        <v>FP</v>
      </c>
      <c r="B278" s="3" t="str">
        <f>'Master List'!D278</f>
        <v>FP/7A5S/093a</v>
      </c>
      <c r="C278" s="3" t="str">
        <f>'Master List'!E278</f>
        <v>WAL/FP/093a</v>
      </c>
      <c r="D278" s="4">
        <f>'Programmes (ENG)'!D278</f>
        <v>1</v>
      </c>
      <c r="E278" s="9" t="str">
        <f>CONCATENATE("S1: ",J278,", ",N278,", ",R278,IF(V278="","",", "),IF(V278="","",V278),IF(V278="",""," ("),IF(V278="","",'Master List'!B278),IF(V278="","",")")," | S2: ",AA278,", ",AE278,", ",AI278,IF(AM278="","",", "),IF(AM278="","",AM278),IF(AM278="",""," ("),IF(AM278="","",'Master List'!C278),IF(AM278="","",")"))</f>
        <v>S1: Meddygaeth Gyffredinol (Mewnol) / Meddygaeth Anadlol, Llawdriniaeth Gyffredinol / Llawdriniaeth y Colon a'r Rhefr, Clust, Trwyn a Gwddf | S2: Meddygaeth Gyffredinol (Mewnol) / Hematoleg, Pediatreg, Practis Cyffredinol</v>
      </c>
      <c r="F278" s="5" t="str">
        <f>VLOOKUP('Programmes (ENG)'!F278, 'CWM &amp; Location'!B:D, 2, FALSE)</f>
        <v>Bwrdd Iechyd Prifysgol Cwm Taf Morgannwg</v>
      </c>
      <c r="G278" s="5" t="str">
        <f>IF('Programmes (ENG)'!G278="Supervisor to be confirmed", "Goruchwyliwr I'w Gadarnhau", 'Programmes (ENG)'!G278)</f>
        <v>Dr Anna Lewis</v>
      </c>
      <c r="H278" s="3" t="str">
        <f>VLOOKUP('Programmes (ENG)'!H278, 'CWM &amp; Location'!B:D, 2, FALSE)</f>
        <v>Ysbyty Brenhinol Morgannwg</v>
      </c>
      <c r="I278" s="3" t="str">
        <f>VLOOKUP('Programmes (ENG)'!I278, 'CWM &amp; Location'!B:D, 2, FALSE)</f>
        <v>Pontyclun</v>
      </c>
      <c r="J278" s="3" t="str">
        <f>IF('Master List'!K278="", VLOOKUP('Master List'!J278, 'CWM &amp; Location'!B:D, 2, FALSE), CONCATENATE(VLOOKUP('Master List'!J278, 'CWM &amp; Location'!B:D, 2, FALSE), " / ", VLOOKUP('Master List'!K278, 'CWM &amp; Location'!B:D, 2, FALSE)))</f>
        <v>Meddygaeth Gyffredinol (Mewnol) / Meddygaeth Anadlol</v>
      </c>
      <c r="K278" s="3" t="str">
        <f>IF('Programmes (ENG)'!K278="Supervisor to be confirmed", "Goruchwyliwr I'w Gadarnhau", 'Programmes (ENG)'!K278)</f>
        <v>Dr Anna Lewis</v>
      </c>
      <c r="L278" s="3" t="str">
        <f>VLOOKUP('Programmes (ENG)'!L278, 'CWM &amp; Location'!B:D, 2, FALSE)</f>
        <v>Ysbyty Brenhinol Morgannwg</v>
      </c>
      <c r="M278" s="3" t="str">
        <f>VLOOKUP('Programmes (ENG)'!M278, 'CWM &amp; Location'!B:D, 2, FALSE)</f>
        <v>Pontyclun</v>
      </c>
      <c r="N278" s="3" t="str">
        <f>IF('Master List'!Q278="", VLOOKUP('Master List'!P278, 'CWM &amp; Location'!B:D, 2, FALSE), CONCATENATE(VLOOKUP('Master List'!P278, 'CWM &amp; Location'!B:D, 2, FALSE), " / ", VLOOKUP('Master List'!Q278, 'CWM &amp; Location'!B:D, 2, FALSE)))</f>
        <v>Llawdriniaeth Gyffredinol / Llawdriniaeth y Colon a'r Rhefr</v>
      </c>
      <c r="O278" s="3" t="str">
        <f>IF('Programmes (ENG)'!O278="Supervisor to be confirmed", "Goruchwyliwr I'w Gadarnhau", 'Programmes (ENG)'!O278)</f>
        <v xml:space="preserve">Miss Deborah Cairns </v>
      </c>
      <c r="P278" s="3" t="str">
        <f>VLOOKUP('Programmes (ENG)'!P278, 'CWM &amp; Location'!B:D, 2, FALSE)</f>
        <v>Ysbyty Brenhinol Morgannwg</v>
      </c>
      <c r="Q278" s="3" t="str">
        <f>VLOOKUP('Programmes (ENG)'!Q278, 'CWM &amp; Location'!B:D, 2, FALSE)</f>
        <v>Pontyclun</v>
      </c>
      <c r="R278" s="3" t="str">
        <f>IF('Master List'!W278="", VLOOKUP('Master List'!V278, 'CWM &amp; Location'!B:D, 2, FALSE), CONCATENATE(VLOOKUP('Master List'!V278, 'CWM &amp; Location'!B:D, 2, FALSE), " / ", VLOOKUP('Master List'!W278, 'CWM &amp; Location'!B:D, 2, FALSE)))</f>
        <v>Clust, Trwyn a Gwddf</v>
      </c>
      <c r="S278" s="3" t="str">
        <f>IF('Programmes (ENG)'!S278="Supervisor to be confirmed", "Goruchwyliwr I'w Gadarnhau", 'Programmes (ENG)'!S278)</f>
        <v xml:space="preserve">Mr Huw Williams </v>
      </c>
      <c r="T278" s="5" t="str">
        <f>IF('Master List'!AA278="", "", VLOOKUP('Programmes (ENG)'!T278, 'CWM &amp; Location'!B:D, 2, FALSE))</f>
        <v/>
      </c>
      <c r="U278" s="5" t="str">
        <f>IF(T278="", "", VLOOKUP('Programmes (ENG)'!U278, 'CWM &amp; Location'!B:D, 2, FALSE))</f>
        <v/>
      </c>
      <c r="V278" s="5" t="str">
        <f>IF('Programmes (ENG)'!V278="", "", VLOOKUP('Programmes (ENG)'!V278, 'CWM &amp; Location'!B:D, 2, FALSE))</f>
        <v/>
      </c>
      <c r="W278" s="5" t="str">
        <f>IF('Programmes (ENG)'!W278="", "", IF('Programmes (ENG)'!W278="Supervisor to be confirmed", 'CWM &amp; Location'!$C$216, 'Programmes (ENG)'!W278))</f>
        <v/>
      </c>
      <c r="X278" s="5" t="str">
        <f>IF('Programmes (ENG)'!X278="Supervisor to be confirmed", "Goruchwyliwr I'w Gadarnhau", 'Programmes (ENG)'!X278)</f>
        <v>Dr Hanadi Ezmigna</v>
      </c>
      <c r="Y278" s="3" t="str">
        <f>VLOOKUP('Programmes (ENG)'!Y278, 'CWM &amp; Location'!B:D, 2, FALSE)</f>
        <v>Ysbyty Brenhinol Morgannwg</v>
      </c>
      <c r="Z278" s="3" t="str">
        <f>VLOOKUP('Programmes (ENG)'!Z278, 'CWM &amp; Location'!B:D, 2, FALSE)</f>
        <v>Pontyclun</v>
      </c>
      <c r="AA278" s="3" t="str">
        <f>IF('Master List'!AK278="", VLOOKUP('Master List'!AJ278, 'CWM &amp; Location'!B:D, 2, FALSE), CONCATENATE(VLOOKUP('Master List'!AJ278, 'CWM &amp; Location'!B:D, 2, FALSE), " / ", VLOOKUP('Master List'!AK278, 'CWM &amp; Location'!B:D, 2, FALSE)))</f>
        <v>Meddygaeth Gyffredinol (Mewnol) / Hematoleg</v>
      </c>
      <c r="AB278" s="3" t="str">
        <f>IF('Programmes (ENG)'!AB278="Supervisor to be confirmed", 'CWM &amp; Location'!$C$216, 'Programmes (ENG)'!AB278)</f>
        <v>Dr Hanadi Ezmigna</v>
      </c>
      <c r="AC278" s="3" t="str">
        <f>VLOOKUP('Programmes (ENG)'!AC278, 'CWM &amp; Location'!B:D, 2, FALSE)</f>
        <v>Ysbyty'r Tywysog Siarl / Ysbyty Brenhinol Morgannwg</v>
      </c>
      <c r="AD278" s="5" t="str">
        <f>VLOOKUP('Programmes (ENG)'!AD278, 'CWM &amp; Location'!B:D, 2, FALSE)</f>
        <v>Merthyr Tudful / Llantrisant</v>
      </c>
      <c r="AE278" s="3" t="str">
        <f>IF('Master List'!AQ278="", VLOOKUP('Master List'!AP278, 'CWM &amp; Location'!B:D, 2, FALSE), CONCATENATE(VLOOKUP('Master List'!AP278, 'CWM &amp; Location'!B:D, 2, FALSE), " / ", VLOOKUP('Master List'!AQ278, 'CWM &amp; Location'!B:D, 2, FALSE)))</f>
        <v>Pediatreg</v>
      </c>
      <c r="AF278" s="3" t="str">
        <f>IF('Programmes (ENG)'!AF278="Supervisor to be confirmed", 'CWM &amp; Location'!$C$216, 'Programmes (ENG)'!AF278)</f>
        <v>Dr Iyad Al-Muzaffar</v>
      </c>
      <c r="AG278" s="3" t="str">
        <f>VLOOKUP('Programmes (ENG)'!AG278, 'CWM &amp; Location'!B:D, 2, FALSE)</f>
        <v>Parc Canol Surgery</v>
      </c>
      <c r="AH278" s="3" t="str">
        <f>VLOOKUP('Programmes (ENG)'!AH278, 'CWM &amp; Location'!B:D, 2, FALSE)</f>
        <v>Pontypridd</v>
      </c>
      <c r="AI278" s="3" t="str">
        <f>IF('Master List'!AW278="", VLOOKUP('Master List'!AV278, 'CWM &amp; Location'!B:D, 2, FALSE), CONCATENATE(VLOOKUP('Master List'!AV278, 'CWM &amp; Location'!B:D, 2, FALSE), " / ", VLOOKUP('Master List'!AW278, 'CWM &amp; Location'!B:D, 2, FALSE)))</f>
        <v>Practis Cyffredinol</v>
      </c>
      <c r="AJ278" s="3" t="str">
        <f>IF('Programmes (ENG)'!AJ278="Supervisor to be confirmed", 'CWM &amp; Location'!$C$216, 'Programmes (ENG)'!AJ278)</f>
        <v>Dr Richard Skevington</v>
      </c>
      <c r="AK278" s="5" t="str">
        <f>IF('Programmes (ENG)'!AK278="","",VLOOKUP('Programmes (ENG)'!AK278,'CWM &amp; Location'!B:D,2,FALSE))</f>
        <v/>
      </c>
      <c r="AL278" s="5" t="str">
        <f>IF('Programmes (ENG)'!AL278="", "", VLOOKUP('Programmes (ENG)'!AL278, 'CWM &amp; Location'!B:D, 2, FALSE))</f>
        <v/>
      </c>
      <c r="AM278" s="5" t="str">
        <f>IF('Programmes (ENG)'!AM278="","",VLOOKUP('Programmes (ENG)'!AM278,'CWM &amp; Location'!B:D,2,FALSE))</f>
        <v/>
      </c>
      <c r="AN278" s="5" t="str">
        <f>IF('Programmes (ENG)'!AN278="Supervisor to be confirmed", 'CWM &amp; Location'!$C$216, 'Programmes (ENG)'!AN278)</f>
        <v/>
      </c>
    </row>
    <row r="279" spans="1:40" ht="33.75" customHeight="1" x14ac:dyDescent="0.25">
      <c r="A279" s="3" t="str">
        <f>'Master List'!A279</f>
        <v>FP</v>
      </c>
      <c r="B279" s="3" t="str">
        <f>'Master List'!D279</f>
        <v>FP/7A5S/093b</v>
      </c>
      <c r="C279" s="3" t="str">
        <f>'Master List'!E279</f>
        <v>WAL/FP/093b</v>
      </c>
      <c r="D279" s="4">
        <f>'Programmes (ENG)'!D279</f>
        <v>1</v>
      </c>
      <c r="E279" s="9" t="str">
        <f>CONCATENATE("S1: ",J279,", ",N279,", ",R279,IF(V279="","",", "),IF(V279="","",V279),IF(V279="",""," ("),IF(V279="","",'Master List'!B279),IF(V279="","",")")," | S2: ",AA279,", ",AE279,", ",AI279,IF(AM279="","",", "),IF(AM279="","",AM279),IF(AM279="",""," ("),IF(AM279="","",'Master List'!C279),IF(AM279="","",")"))</f>
        <v>S1: Clust, Trwyn a Gwddf, Meddygaeth Gyffredinol (Mewnol) / Meddygaeth Anadlol, Llawdriniaeth Gyffredinol / Llawdriniaeth y Colon a'r Rhefr | S2: Practis Cyffredinol, Meddygaeth Gyffredinol (Mewnol) / Hematoleg, Pediatreg</v>
      </c>
      <c r="F279" s="5" t="str">
        <f>VLOOKUP('Programmes (ENG)'!F279, 'CWM &amp; Location'!B:D, 2, FALSE)</f>
        <v>Bwrdd Iechyd Prifysgol Cwm Taf Morgannwg</v>
      </c>
      <c r="G279" s="5" t="str">
        <f>IF('Programmes (ENG)'!G279="Supervisor to be confirmed", "Goruchwyliwr I'w Gadarnhau", 'Programmes (ENG)'!G279)</f>
        <v xml:space="preserve">Mr Huw Williams </v>
      </c>
      <c r="H279" s="3" t="str">
        <f>VLOOKUP('Programmes (ENG)'!H279, 'CWM &amp; Location'!B:D, 2, FALSE)</f>
        <v>Ysbyty Brenhinol Morgannwg</v>
      </c>
      <c r="I279" s="3" t="str">
        <f>VLOOKUP('Programmes (ENG)'!I279, 'CWM &amp; Location'!B:D, 2, FALSE)</f>
        <v>Pontyclun</v>
      </c>
      <c r="J279" s="3" t="str">
        <f>IF('Master List'!K279="", VLOOKUP('Master List'!J279, 'CWM &amp; Location'!B:D, 2, FALSE), CONCATENATE(VLOOKUP('Master List'!J279, 'CWM &amp; Location'!B:D, 2, FALSE), " / ", VLOOKUP('Master List'!K279, 'CWM &amp; Location'!B:D, 2, FALSE)))</f>
        <v>Clust, Trwyn a Gwddf</v>
      </c>
      <c r="K279" s="3" t="str">
        <f>IF('Programmes (ENG)'!K279="Supervisor to be confirmed", "Goruchwyliwr I'w Gadarnhau", 'Programmes (ENG)'!K279)</f>
        <v xml:space="preserve">Mr Huw Williams </v>
      </c>
      <c r="L279" s="3" t="str">
        <f>VLOOKUP('Programmes (ENG)'!L279, 'CWM &amp; Location'!B:D, 2, FALSE)</f>
        <v>Ysbyty Brenhinol Morgannwg</v>
      </c>
      <c r="M279" s="3" t="str">
        <f>VLOOKUP('Programmes (ENG)'!M279, 'CWM &amp; Location'!B:D, 2, FALSE)</f>
        <v>Pontyclun</v>
      </c>
      <c r="N279" s="3" t="str">
        <f>IF('Master List'!Q279="", VLOOKUP('Master List'!P279, 'CWM &amp; Location'!B:D, 2, FALSE), CONCATENATE(VLOOKUP('Master List'!P279, 'CWM &amp; Location'!B:D, 2, FALSE), " / ", VLOOKUP('Master List'!Q279, 'CWM &amp; Location'!B:D, 2, FALSE)))</f>
        <v>Meddygaeth Gyffredinol (Mewnol) / Meddygaeth Anadlol</v>
      </c>
      <c r="O279" s="3" t="str">
        <f>IF('Programmes (ENG)'!O279="Supervisor to be confirmed", "Goruchwyliwr I'w Gadarnhau", 'Programmes (ENG)'!O279)</f>
        <v>Dr Anna Lewis</v>
      </c>
      <c r="P279" s="3" t="str">
        <f>VLOOKUP('Programmes (ENG)'!P279, 'CWM &amp; Location'!B:D, 2, FALSE)</f>
        <v>Ysbyty Brenhinol Morgannwg</v>
      </c>
      <c r="Q279" s="3" t="str">
        <f>VLOOKUP('Programmes (ENG)'!Q279, 'CWM &amp; Location'!B:D, 2, FALSE)</f>
        <v>Pontyclun</v>
      </c>
      <c r="R279" s="3" t="str">
        <f>IF('Master List'!W279="", VLOOKUP('Master List'!V279, 'CWM &amp; Location'!B:D, 2, FALSE), CONCATENATE(VLOOKUP('Master List'!V279, 'CWM &amp; Location'!B:D, 2, FALSE), " / ", VLOOKUP('Master List'!W279, 'CWM &amp; Location'!B:D, 2, FALSE)))</f>
        <v>Llawdriniaeth Gyffredinol / Llawdriniaeth y Colon a'r Rhefr</v>
      </c>
      <c r="S279" s="3" t="str">
        <f>IF('Programmes (ENG)'!S279="Supervisor to be confirmed", "Goruchwyliwr I'w Gadarnhau", 'Programmes (ENG)'!S279)</f>
        <v xml:space="preserve">Miss Deborah Cairns </v>
      </c>
      <c r="T279" s="5" t="str">
        <f>IF('Master List'!AA279="", "", VLOOKUP('Programmes (ENG)'!T279, 'CWM &amp; Location'!B:D, 2, FALSE))</f>
        <v/>
      </c>
      <c r="U279" s="5" t="str">
        <f>IF(T279="", "", VLOOKUP('Programmes (ENG)'!U279, 'CWM &amp; Location'!B:D, 2, FALSE))</f>
        <v/>
      </c>
      <c r="V279" s="5" t="str">
        <f>IF('Programmes (ENG)'!V279="", "", VLOOKUP('Programmes (ENG)'!V279, 'CWM &amp; Location'!B:D, 2, FALSE))</f>
        <v/>
      </c>
      <c r="W279" s="5" t="str">
        <f>IF('Programmes (ENG)'!W279="", "", IF('Programmes (ENG)'!W279="Supervisor to be confirmed", 'CWM &amp; Location'!$C$216, 'Programmes (ENG)'!W279))</f>
        <v/>
      </c>
      <c r="X279" s="5" t="str">
        <f>IF('Programmes (ENG)'!X279="Supervisor to be confirmed", "Goruchwyliwr I'w Gadarnhau", 'Programmes (ENG)'!X279)</f>
        <v>Dr Richard Skevington</v>
      </c>
      <c r="Y279" s="3" t="str">
        <f>VLOOKUP('Programmes (ENG)'!Y279, 'CWM &amp; Location'!B:D, 2, FALSE)</f>
        <v>Parc Canol Surgery</v>
      </c>
      <c r="Z279" s="3" t="str">
        <f>VLOOKUP('Programmes (ENG)'!Z279, 'CWM &amp; Location'!B:D, 2, FALSE)</f>
        <v>Pontypridd</v>
      </c>
      <c r="AA279" s="3" t="str">
        <f>IF('Master List'!AK279="", VLOOKUP('Master List'!AJ279, 'CWM &amp; Location'!B:D, 2, FALSE), CONCATENATE(VLOOKUP('Master List'!AJ279, 'CWM &amp; Location'!B:D, 2, FALSE), " / ", VLOOKUP('Master List'!AK279, 'CWM &amp; Location'!B:D, 2, FALSE)))</f>
        <v>Practis Cyffredinol</v>
      </c>
      <c r="AB279" s="3" t="str">
        <f>IF('Programmes (ENG)'!AB279="Supervisor to be confirmed", 'CWM &amp; Location'!$C$216, 'Programmes (ENG)'!AB279)</f>
        <v>Dr Richard Skevington</v>
      </c>
      <c r="AC279" s="3" t="str">
        <f>VLOOKUP('Programmes (ENG)'!AC279, 'CWM &amp; Location'!B:D, 2, FALSE)</f>
        <v>Ysbyty Brenhinol Morgannwg</v>
      </c>
      <c r="AD279" s="5" t="str">
        <f>VLOOKUP('Programmes (ENG)'!AD279, 'CWM &amp; Location'!B:D, 2, FALSE)</f>
        <v>Pontyclun</v>
      </c>
      <c r="AE279" s="3" t="str">
        <f>IF('Master List'!AQ279="", VLOOKUP('Master List'!AP279, 'CWM &amp; Location'!B:D, 2, FALSE), CONCATENATE(VLOOKUP('Master List'!AP279, 'CWM &amp; Location'!B:D, 2, FALSE), " / ", VLOOKUP('Master List'!AQ279, 'CWM &amp; Location'!B:D, 2, FALSE)))</f>
        <v>Meddygaeth Gyffredinol (Mewnol) / Hematoleg</v>
      </c>
      <c r="AF279" s="3" t="str">
        <f>IF('Programmes (ENG)'!AF279="Supervisor to be confirmed", 'CWM &amp; Location'!$C$216, 'Programmes (ENG)'!AF279)</f>
        <v>Dr Hanadi Ezmigna</v>
      </c>
      <c r="AG279" s="3" t="str">
        <f>VLOOKUP('Programmes (ENG)'!AG279, 'CWM &amp; Location'!B:D, 2, FALSE)</f>
        <v>Ysbyty'r Tywysog Siarl / Ysbyty Brenhinol Morgannwg</v>
      </c>
      <c r="AH279" s="3" t="str">
        <f>VLOOKUP('Programmes (ENG)'!AH279, 'CWM &amp; Location'!B:D, 2, FALSE)</f>
        <v>Merthyr Tudful / Llantrisant</v>
      </c>
      <c r="AI279" s="3" t="str">
        <f>IF('Master List'!AW279="", VLOOKUP('Master List'!AV279, 'CWM &amp; Location'!B:D, 2, FALSE), CONCATENATE(VLOOKUP('Master List'!AV279, 'CWM &amp; Location'!B:D, 2, FALSE), " / ", VLOOKUP('Master List'!AW279, 'CWM &amp; Location'!B:D, 2, FALSE)))</f>
        <v>Pediatreg</v>
      </c>
      <c r="AJ279" s="3" t="str">
        <f>IF('Programmes (ENG)'!AJ279="Supervisor to be confirmed", 'CWM &amp; Location'!$C$216, 'Programmes (ENG)'!AJ279)</f>
        <v>Dr Iyad Al-Muzaffar</v>
      </c>
      <c r="AK279" s="5" t="str">
        <f>IF('Programmes (ENG)'!AK279="","",VLOOKUP('Programmes (ENG)'!AK279,'CWM &amp; Location'!B:D,2,FALSE))</f>
        <v/>
      </c>
      <c r="AL279" s="5" t="str">
        <f>IF('Programmes (ENG)'!AL279="", "", VLOOKUP('Programmes (ENG)'!AL279, 'CWM &amp; Location'!B:D, 2, FALSE))</f>
        <v/>
      </c>
      <c r="AM279" s="5" t="str">
        <f>IF('Programmes (ENG)'!AM279="","",VLOOKUP('Programmes (ENG)'!AM279,'CWM &amp; Location'!B:D,2,FALSE))</f>
        <v/>
      </c>
      <c r="AN279" s="5" t="str">
        <f>IF('Programmes (ENG)'!AN279="Supervisor to be confirmed", 'CWM &amp; Location'!$C$216, 'Programmes (ENG)'!AN279)</f>
        <v/>
      </c>
    </row>
    <row r="280" spans="1:40" ht="33.75" customHeight="1" x14ac:dyDescent="0.25">
      <c r="A280" s="3" t="str">
        <f>'Master List'!A280</f>
        <v>FP</v>
      </c>
      <c r="B280" s="3" t="str">
        <f>'Master List'!D280</f>
        <v>FP/7A5S/093c</v>
      </c>
      <c r="C280" s="3" t="str">
        <f>'Master List'!E280</f>
        <v>WAL/FP/093c</v>
      </c>
      <c r="D280" s="4">
        <f>'Programmes (ENG)'!D280</f>
        <v>1</v>
      </c>
      <c r="E280" s="9" t="str">
        <f>CONCATENATE("S1: ",J280,", ",N280,", ",R280,IF(V280="","",", "),IF(V280="","",V280),IF(V280="",""," ("),IF(V280="","",'Master List'!B280),IF(V280="","",")")," | S2: ",AA280,", ",AE280,", ",AI280,IF(AM280="","",", "),IF(AM280="","",AM280),IF(AM280="",""," ("),IF(AM280="","",'Master List'!C280),IF(AM280="","",")"))</f>
        <v>S1: Llawdriniaeth Gyffredinol / Llawdriniaeth y Colon a'r Rhefr, Clust, Trwyn a Gwddf, Meddygaeth Gyffredinol (Mewnol) / Meddygaeth Anadlol | S2: Pediatreg, Practis Cyffredinol, Meddygaeth Gyffredinol (Mewnol) / Hematoleg</v>
      </c>
      <c r="F280" s="5" t="str">
        <f>VLOOKUP('Programmes (ENG)'!F280, 'CWM &amp; Location'!B:D, 2, FALSE)</f>
        <v>Bwrdd Iechyd Prifysgol Cwm Taf Morgannwg</v>
      </c>
      <c r="G280" s="5" t="str">
        <f>IF('Programmes (ENG)'!G280="Supervisor to be confirmed", "Goruchwyliwr I'w Gadarnhau", 'Programmes (ENG)'!G280)</f>
        <v xml:space="preserve">Miss Deborah Cairns </v>
      </c>
      <c r="H280" s="3" t="str">
        <f>VLOOKUP('Programmes (ENG)'!H280, 'CWM &amp; Location'!B:D, 2, FALSE)</f>
        <v>Ysbyty Brenhinol Morgannwg</v>
      </c>
      <c r="I280" s="3" t="str">
        <f>VLOOKUP('Programmes (ENG)'!I280, 'CWM &amp; Location'!B:D, 2, FALSE)</f>
        <v>Pontyclun</v>
      </c>
      <c r="J280" s="3" t="str">
        <f>IF('Master List'!K280="", VLOOKUP('Master List'!J280, 'CWM &amp; Location'!B:D, 2, FALSE), CONCATENATE(VLOOKUP('Master List'!J280, 'CWM &amp; Location'!B:D, 2, FALSE), " / ", VLOOKUP('Master List'!K280, 'CWM &amp; Location'!B:D, 2, FALSE)))</f>
        <v>Llawdriniaeth Gyffredinol / Llawdriniaeth y Colon a'r Rhefr</v>
      </c>
      <c r="K280" s="3" t="str">
        <f>IF('Programmes (ENG)'!K280="Supervisor to be confirmed", "Goruchwyliwr I'w Gadarnhau", 'Programmes (ENG)'!K280)</f>
        <v xml:space="preserve">Miss Deborah Cairns </v>
      </c>
      <c r="L280" s="3" t="str">
        <f>VLOOKUP('Programmes (ENG)'!L280, 'CWM &amp; Location'!B:D, 2, FALSE)</f>
        <v>Ysbyty Brenhinol Morgannwg</v>
      </c>
      <c r="M280" s="3" t="str">
        <f>VLOOKUP('Programmes (ENG)'!M280, 'CWM &amp; Location'!B:D, 2, FALSE)</f>
        <v>Pontyclun</v>
      </c>
      <c r="N280" s="3" t="str">
        <f>IF('Master List'!Q280="", VLOOKUP('Master List'!P280, 'CWM &amp; Location'!B:D, 2, FALSE), CONCATENATE(VLOOKUP('Master List'!P280, 'CWM &amp; Location'!B:D, 2, FALSE), " / ", VLOOKUP('Master List'!Q280, 'CWM &amp; Location'!B:D, 2, FALSE)))</f>
        <v>Clust, Trwyn a Gwddf</v>
      </c>
      <c r="O280" s="3" t="str">
        <f>IF('Programmes (ENG)'!O280="Supervisor to be confirmed", "Goruchwyliwr I'w Gadarnhau", 'Programmes (ENG)'!O280)</f>
        <v xml:space="preserve">Mr Huw Williams </v>
      </c>
      <c r="P280" s="3" t="str">
        <f>VLOOKUP('Programmes (ENG)'!P280, 'CWM &amp; Location'!B:D, 2, FALSE)</f>
        <v>Ysbyty Brenhinol Morgannwg</v>
      </c>
      <c r="Q280" s="3" t="str">
        <f>VLOOKUP('Programmes (ENG)'!Q280, 'CWM &amp; Location'!B:D, 2, FALSE)</f>
        <v>Pontyclun</v>
      </c>
      <c r="R280" s="3" t="str">
        <f>IF('Master List'!W280="", VLOOKUP('Master List'!V280, 'CWM &amp; Location'!B:D, 2, FALSE), CONCATENATE(VLOOKUP('Master List'!V280, 'CWM &amp; Location'!B:D, 2, FALSE), " / ", VLOOKUP('Master List'!W280, 'CWM &amp; Location'!B:D, 2, FALSE)))</f>
        <v>Meddygaeth Gyffredinol (Mewnol) / Meddygaeth Anadlol</v>
      </c>
      <c r="S280" s="3" t="str">
        <f>IF('Programmes (ENG)'!S280="Supervisor to be confirmed", "Goruchwyliwr I'w Gadarnhau", 'Programmes (ENG)'!S280)</f>
        <v>Dr Anna Lewis</v>
      </c>
      <c r="T280" s="5" t="str">
        <f>IF('Master List'!AA280="", "", VLOOKUP('Programmes (ENG)'!T280, 'CWM &amp; Location'!B:D, 2, FALSE))</f>
        <v/>
      </c>
      <c r="U280" s="5" t="str">
        <f>IF(T280="", "", VLOOKUP('Programmes (ENG)'!U280, 'CWM &amp; Location'!B:D, 2, FALSE))</f>
        <v/>
      </c>
      <c r="V280" s="5" t="str">
        <f>IF('Programmes (ENG)'!V280="", "", VLOOKUP('Programmes (ENG)'!V280, 'CWM &amp; Location'!B:D, 2, FALSE))</f>
        <v/>
      </c>
      <c r="W280" s="5" t="str">
        <f>IF('Programmes (ENG)'!W280="", "", IF('Programmes (ENG)'!W280="Supervisor to be confirmed", 'CWM &amp; Location'!$C$216, 'Programmes (ENG)'!W280))</f>
        <v/>
      </c>
      <c r="X280" s="5" t="str">
        <f>IF('Programmes (ENG)'!X280="Supervisor to be confirmed", "Goruchwyliwr I'w Gadarnhau", 'Programmes (ENG)'!X280)</f>
        <v>Dr Iyad Al-Muzaffar</v>
      </c>
      <c r="Y280" s="3" t="str">
        <f>VLOOKUP('Programmes (ENG)'!Y280, 'CWM &amp; Location'!B:D, 2, FALSE)</f>
        <v>Ysbyty'r Tywysog Siarl / Ysbyty Brenhinol Morgannwg</v>
      </c>
      <c r="Z280" s="3" t="str">
        <f>VLOOKUP('Programmes (ENG)'!Z280, 'CWM &amp; Location'!B:D, 2, FALSE)</f>
        <v>Merthyr Tudful / Llantrisant</v>
      </c>
      <c r="AA280" s="3" t="str">
        <f>IF('Master List'!AK280="", VLOOKUP('Master List'!AJ280, 'CWM &amp; Location'!B:D, 2, FALSE), CONCATENATE(VLOOKUP('Master List'!AJ280, 'CWM &amp; Location'!B:D, 2, FALSE), " / ", VLOOKUP('Master List'!AK280, 'CWM &amp; Location'!B:D, 2, FALSE)))</f>
        <v>Pediatreg</v>
      </c>
      <c r="AB280" s="3" t="str">
        <f>IF('Programmes (ENG)'!AB280="Supervisor to be confirmed", 'CWM &amp; Location'!$C$216, 'Programmes (ENG)'!AB280)</f>
        <v>Dr Iyad Al-Muzaffar</v>
      </c>
      <c r="AC280" s="3" t="str">
        <f>VLOOKUP('Programmes (ENG)'!AC280, 'CWM &amp; Location'!B:D, 2, FALSE)</f>
        <v>Parc Canol Surgery</v>
      </c>
      <c r="AD280" s="5" t="str">
        <f>VLOOKUP('Programmes (ENG)'!AD280, 'CWM &amp; Location'!B:D, 2, FALSE)</f>
        <v>Pontypridd</v>
      </c>
      <c r="AE280" s="3" t="str">
        <f>IF('Master List'!AQ280="", VLOOKUP('Master List'!AP280, 'CWM &amp; Location'!B:D, 2, FALSE), CONCATENATE(VLOOKUP('Master List'!AP280, 'CWM &amp; Location'!B:D, 2, FALSE), " / ", VLOOKUP('Master List'!AQ280, 'CWM &amp; Location'!B:D, 2, FALSE)))</f>
        <v>Practis Cyffredinol</v>
      </c>
      <c r="AF280" s="3" t="str">
        <f>IF('Programmes (ENG)'!AF280="Supervisor to be confirmed", 'CWM &amp; Location'!$C$216, 'Programmes (ENG)'!AF280)</f>
        <v>Dr Richard Skevington</v>
      </c>
      <c r="AG280" s="3" t="str">
        <f>VLOOKUP('Programmes (ENG)'!AG280, 'CWM &amp; Location'!B:D, 2, FALSE)</f>
        <v>Ysbyty Brenhinol Morgannwg</v>
      </c>
      <c r="AH280" s="3" t="str">
        <f>VLOOKUP('Programmes (ENG)'!AH280, 'CWM &amp; Location'!B:D, 2, FALSE)</f>
        <v>Pontyclun</v>
      </c>
      <c r="AI280" s="3" t="str">
        <f>IF('Master List'!AW280="", VLOOKUP('Master List'!AV280, 'CWM &amp; Location'!B:D, 2, FALSE), CONCATENATE(VLOOKUP('Master List'!AV280, 'CWM &amp; Location'!B:D, 2, FALSE), " / ", VLOOKUP('Master List'!AW280, 'CWM &amp; Location'!B:D, 2, FALSE)))</f>
        <v>Meddygaeth Gyffredinol (Mewnol) / Hematoleg</v>
      </c>
      <c r="AJ280" s="3" t="str">
        <f>IF('Programmes (ENG)'!AJ280="Supervisor to be confirmed", 'CWM &amp; Location'!$C$216, 'Programmes (ENG)'!AJ280)</f>
        <v>Dr Hanadi Ezmigna</v>
      </c>
      <c r="AK280" s="5" t="str">
        <f>IF('Programmes (ENG)'!AK280="","",VLOOKUP('Programmes (ENG)'!AK280,'CWM &amp; Location'!B:D,2,FALSE))</f>
        <v/>
      </c>
      <c r="AL280" s="5" t="str">
        <f>IF('Programmes (ENG)'!AL280="", "", VLOOKUP('Programmes (ENG)'!AL280, 'CWM &amp; Location'!B:D, 2, FALSE))</f>
        <v/>
      </c>
      <c r="AM280" s="5" t="str">
        <f>IF('Programmes (ENG)'!AM280="","",VLOOKUP('Programmes (ENG)'!AM280,'CWM &amp; Location'!B:D,2,FALSE))</f>
        <v/>
      </c>
      <c r="AN280" s="5" t="str">
        <f>IF('Programmes (ENG)'!AN280="Supervisor to be confirmed", 'CWM &amp; Location'!$C$216, 'Programmes (ENG)'!AN280)</f>
        <v/>
      </c>
    </row>
    <row r="281" spans="1:40" ht="33.75" customHeight="1" x14ac:dyDescent="0.25">
      <c r="A281" s="3" t="str">
        <f>'Master List'!A281</f>
        <v>FP</v>
      </c>
      <c r="B281" s="3" t="str">
        <f>'Master List'!D281</f>
        <v>FP/7A5S/094a</v>
      </c>
      <c r="C281" s="3" t="str">
        <f>'Master List'!E281</f>
        <v>WAL/FP/094a</v>
      </c>
      <c r="D281" s="4">
        <f>'Programmes (ENG)'!D281</f>
        <v>1</v>
      </c>
      <c r="E281" s="9" t="str">
        <f>CONCATENATE("S1: ",J281,", ",N281,", ",R281,IF(V281="","",", "),IF(V281="","",V281),IF(V281="",""," ("),IF(V281="","",'Master List'!B281),IF(V281="","",")")," | S2: ",AA281,", ",AE281,", ",AI281,IF(AM281="","",", "),IF(AM281="","",AM281),IF(AM281="",""," ("),IF(AM281="","",'Master List'!C281),IF(AM281="","",")"))</f>
        <v>S1: Meddygaeth Gyffredinol (Mewnol) / Endocrinoleg a Diabetes Mellitus, Llawdriniaeth Gyffredinol, Anestheteg / Meddygaeth Gofal Dwys | S2: Arbenigedd I'w Gadarnhau, Arbenigedd I'w Gadarnhau, Arbenigedd I'w Gadarnhau</v>
      </c>
      <c r="F281" s="5" t="str">
        <f>VLOOKUP('Programmes (ENG)'!F281, 'CWM &amp; Location'!B:D, 2, FALSE)</f>
        <v>Bwrdd Iechyd Prifysgol Cwm Taf Morgannwg</v>
      </c>
      <c r="G281" s="5" t="str">
        <f>IF('Programmes (ENG)'!G281="Supervisor to be confirmed", "Goruchwyliwr I'w Gadarnhau", 'Programmes (ENG)'!G281)</f>
        <v>Dr Penelope Owen</v>
      </c>
      <c r="H281" s="3" t="str">
        <f>VLOOKUP('Programmes (ENG)'!H281, 'CWM &amp; Location'!B:D, 2, FALSE)</f>
        <v>Ysbyty Brenhinol Morgannwg</v>
      </c>
      <c r="I281" s="3" t="str">
        <f>VLOOKUP('Programmes (ENG)'!I281, 'CWM &amp; Location'!B:D, 2, FALSE)</f>
        <v>Pontyclun</v>
      </c>
      <c r="J281" s="3" t="str">
        <f>IF('Master List'!K281="", VLOOKUP('Master List'!J281, 'CWM &amp; Location'!B:D, 2, FALSE), CONCATENATE(VLOOKUP('Master List'!J281, 'CWM &amp; Location'!B:D, 2, FALSE), " / ", VLOOKUP('Master List'!K281, 'CWM &amp; Location'!B:D, 2, FALSE)))</f>
        <v>Meddygaeth Gyffredinol (Mewnol) / Endocrinoleg a Diabetes Mellitus</v>
      </c>
      <c r="K281" s="3" t="str">
        <f>IF('Programmes (ENG)'!K281="Supervisor to be confirmed", "Goruchwyliwr I'w Gadarnhau", 'Programmes (ENG)'!K281)</f>
        <v>Dr Penelope Owen</v>
      </c>
      <c r="L281" s="3" t="str">
        <f>VLOOKUP('Programmes (ENG)'!L281, 'CWM &amp; Location'!B:D, 2, FALSE)</f>
        <v>Ysbyty Brenhinol Morgannwg</v>
      </c>
      <c r="M281" s="3" t="str">
        <f>VLOOKUP('Programmes (ENG)'!M281, 'CWM &amp; Location'!B:D, 2, FALSE)</f>
        <v>Pontyclun</v>
      </c>
      <c r="N281" s="3" t="str">
        <f>IF('Master List'!Q281="", VLOOKUP('Master List'!P281, 'CWM &amp; Location'!B:D, 2, FALSE), CONCATENATE(VLOOKUP('Master List'!P281, 'CWM &amp; Location'!B:D, 2, FALSE), " / ", VLOOKUP('Master List'!Q281, 'CWM &amp; Location'!B:D, 2, FALSE)))</f>
        <v>Llawdriniaeth Gyffredinol</v>
      </c>
      <c r="O281" s="3" t="str">
        <f>IF('Programmes (ENG)'!O281="Supervisor to be confirmed", "Goruchwyliwr I'w Gadarnhau", 'Programmes (ENG)'!O281)</f>
        <v xml:space="preserve">Mr Mubashir Mulla </v>
      </c>
      <c r="P281" s="3" t="str">
        <f>VLOOKUP('Programmes (ENG)'!P281, 'CWM &amp; Location'!B:D, 2, FALSE)</f>
        <v>Ysbyty Brenhinol Morgannwg</v>
      </c>
      <c r="Q281" s="3" t="str">
        <f>VLOOKUP('Programmes (ENG)'!Q281, 'CWM &amp; Location'!B:D, 2, FALSE)</f>
        <v>Pontyclun</v>
      </c>
      <c r="R281" s="3" t="str">
        <f>IF('Master List'!W281="", VLOOKUP('Master List'!V281, 'CWM &amp; Location'!B:D, 2, FALSE), CONCATENATE(VLOOKUP('Master List'!V281, 'CWM &amp; Location'!B:D, 2, FALSE), " / ", VLOOKUP('Master List'!W281, 'CWM &amp; Location'!B:D, 2, FALSE)))</f>
        <v>Anestheteg / Meddygaeth Gofal Dwys</v>
      </c>
      <c r="S281" s="3" t="str">
        <f>IF('Programmes (ENG)'!S281="Supervisor to be confirmed", "Goruchwyliwr I'w Gadarnhau", 'Programmes (ENG)'!S281)</f>
        <v xml:space="preserve">Dr Peter Fitzgerald </v>
      </c>
      <c r="T281" s="5" t="str">
        <f>IF('Master List'!AA281="", "", VLOOKUP('Programmes (ENG)'!T281, 'CWM &amp; Location'!B:D, 2, FALSE))</f>
        <v/>
      </c>
      <c r="U281" s="5" t="str">
        <f>IF(T281="", "", VLOOKUP('Programmes (ENG)'!U281, 'CWM &amp; Location'!B:D, 2, FALSE))</f>
        <v/>
      </c>
      <c r="V281" s="5" t="str">
        <f>IF('Programmes (ENG)'!V281="", "", VLOOKUP('Programmes (ENG)'!V281, 'CWM &amp; Location'!B:D, 2, FALSE))</f>
        <v/>
      </c>
      <c r="W281" s="5" t="str">
        <f>IF('Programmes (ENG)'!W281="", "", IF('Programmes (ENG)'!W281="Supervisor to be confirmed", 'CWM &amp; Location'!$C$216, 'Programmes (ENG)'!W281))</f>
        <v/>
      </c>
      <c r="X281" s="5" t="str">
        <f>IF('Programmes (ENG)'!X281="Supervisor to be confirmed", "Goruchwyliwr I'w Gadarnhau", 'Programmes (ENG)'!X281)</f>
        <v>Goruchwyliwr I'w Gadarnhau</v>
      </c>
      <c r="Y281" s="3" t="str">
        <f>VLOOKUP('Programmes (ENG)'!Y281, 'CWM &amp; Location'!B:D, 2, FALSE)</f>
        <v>Safle I'w Gadarnhau</v>
      </c>
      <c r="Z281" s="3" t="str">
        <f>VLOOKUP('Programmes (ENG)'!Z281, 'CWM &amp; Location'!B:D, 2, FALSE)</f>
        <v>Safle I'w Gadarnhau</v>
      </c>
      <c r="AA281" s="3" t="str">
        <f>IF('Master List'!AK281="", VLOOKUP('Master List'!AJ281, 'CWM &amp; Location'!B:D, 2, FALSE), CONCATENATE(VLOOKUP('Master List'!AJ281, 'CWM &amp; Location'!B:D, 2, FALSE), " / ", VLOOKUP('Master List'!AK281, 'CWM &amp; Location'!B:D, 2, FALSE)))</f>
        <v>Arbenigedd I'w Gadarnhau</v>
      </c>
      <c r="AB281" s="3" t="str">
        <f>IF('Programmes (ENG)'!AB281="Supervisor to be confirmed", 'CWM &amp; Location'!$C$216, 'Programmes (ENG)'!AB281)</f>
        <v>Goruchwyliwr I'w Gadarnhau</v>
      </c>
      <c r="AC281" s="3" t="str">
        <f>VLOOKUP('Programmes (ENG)'!AC281, 'CWM &amp; Location'!B:D, 2, FALSE)</f>
        <v>Safle I'w Gadarnhau</v>
      </c>
      <c r="AD281" s="5" t="str">
        <f>VLOOKUP('Programmes (ENG)'!AD281, 'CWM &amp; Location'!B:D, 2, FALSE)</f>
        <v>Safle I'w Gadarnhau</v>
      </c>
      <c r="AE281" s="3" t="str">
        <f>IF('Master List'!AQ281="", VLOOKUP('Master List'!AP281, 'CWM &amp; Location'!B:D, 2, FALSE), CONCATENATE(VLOOKUP('Master List'!AP281, 'CWM &amp; Location'!B:D, 2, FALSE), " / ", VLOOKUP('Master List'!AQ281, 'CWM &amp; Location'!B:D, 2, FALSE)))</f>
        <v>Arbenigedd I'w Gadarnhau</v>
      </c>
      <c r="AF281" s="3" t="str">
        <f>IF('Programmes (ENG)'!AF281="Supervisor to be confirmed", 'CWM &amp; Location'!$C$216, 'Programmes (ENG)'!AF281)</f>
        <v>Goruchwyliwr I'w Gadarnhau</v>
      </c>
      <c r="AG281" s="3" t="str">
        <f>VLOOKUP('Programmes (ENG)'!AG281, 'CWM &amp; Location'!B:D, 2, FALSE)</f>
        <v>Safle I'w Gadarnhau</v>
      </c>
      <c r="AH281" s="3" t="str">
        <f>VLOOKUP('Programmes (ENG)'!AH281, 'CWM &amp; Location'!B:D, 2, FALSE)</f>
        <v>Safle I'w Gadarnhau</v>
      </c>
      <c r="AI281" s="3" t="str">
        <f>IF('Master List'!AW281="", VLOOKUP('Master List'!AV281, 'CWM &amp; Location'!B:D, 2, FALSE), CONCATENATE(VLOOKUP('Master List'!AV281, 'CWM &amp; Location'!B:D, 2, FALSE), " / ", VLOOKUP('Master List'!AW281, 'CWM &amp; Location'!B:D, 2, FALSE)))</f>
        <v>Arbenigedd I'w Gadarnhau</v>
      </c>
      <c r="AJ281" s="3" t="str">
        <f>IF('Programmes (ENG)'!AJ281="Supervisor to be confirmed", 'CWM &amp; Location'!$C$216, 'Programmes (ENG)'!AJ281)</f>
        <v>Goruchwyliwr I'w Gadarnhau</v>
      </c>
      <c r="AK281" s="5" t="str">
        <f>IF('Programmes (ENG)'!AK281="","",VLOOKUP('Programmes (ENG)'!AK281,'CWM &amp; Location'!B:D,2,FALSE))</f>
        <v/>
      </c>
      <c r="AL281" s="5" t="str">
        <f>IF('Programmes (ENG)'!AL281="", "", VLOOKUP('Programmes (ENG)'!AL281, 'CWM &amp; Location'!B:D, 2, FALSE))</f>
        <v/>
      </c>
      <c r="AM281" s="5" t="str">
        <f>IF('Programmes (ENG)'!AM281="","",VLOOKUP('Programmes (ENG)'!AM281,'CWM &amp; Location'!B:D,2,FALSE))</f>
        <v/>
      </c>
      <c r="AN281" s="5" t="str">
        <f>IF('Programmes (ENG)'!AN281="Supervisor to be confirmed", 'CWM &amp; Location'!$C$216, 'Programmes (ENG)'!AN281)</f>
        <v/>
      </c>
    </row>
    <row r="282" spans="1:40" ht="33.75" customHeight="1" x14ac:dyDescent="0.25">
      <c r="A282" s="3" t="str">
        <f>'Master List'!A282</f>
        <v>FP</v>
      </c>
      <c r="B282" s="3" t="str">
        <f>'Master List'!D282</f>
        <v>FP/7A5S/094b</v>
      </c>
      <c r="C282" s="3" t="str">
        <f>'Master List'!E282</f>
        <v>WAL/FP/094b</v>
      </c>
      <c r="D282" s="4">
        <f>'Programmes (ENG)'!D282</f>
        <v>1</v>
      </c>
      <c r="E282" s="9" t="str">
        <f>CONCATENATE("S1: ",J282,", ",N282,", ",R282,IF(V282="","",", "),IF(V282="","",V282),IF(V282="",""," ("),IF(V282="","",'Master List'!B282),IF(V282="","",")")," | S2: ",AA282,", ",AE282,", ",AI282,IF(AM282="","",", "),IF(AM282="","",AM282),IF(AM282="",""," ("),IF(AM282="","",'Master List'!C282),IF(AM282="","",")"))</f>
        <v>S1: Anestheteg / Meddygaeth Gofal Dwys, Meddygaeth Gyffredinol (Mewnol) / Endocrinoleg a Diabetes Mellitus, Llawdriniaeth Gyffredinol | S2: Arbenigedd I'w Gadarnhau, Arbenigedd I'w Gadarnhau, Arbenigedd I'w Gadarnhau</v>
      </c>
      <c r="F282" s="5" t="str">
        <f>VLOOKUP('Programmes (ENG)'!F282, 'CWM &amp; Location'!B:D, 2, FALSE)</f>
        <v>Bwrdd Iechyd Prifysgol Cwm Taf Morgannwg</v>
      </c>
      <c r="G282" s="5" t="str">
        <f>IF('Programmes (ENG)'!G282="Supervisor to be confirmed", "Goruchwyliwr I'w Gadarnhau", 'Programmes (ENG)'!G282)</f>
        <v xml:space="preserve">Dr Peter Fitzgerald </v>
      </c>
      <c r="H282" s="3" t="str">
        <f>VLOOKUP('Programmes (ENG)'!H282, 'CWM &amp; Location'!B:D, 2, FALSE)</f>
        <v>Ysbyty Brenhinol Morgannwg</v>
      </c>
      <c r="I282" s="3" t="str">
        <f>VLOOKUP('Programmes (ENG)'!I282, 'CWM &amp; Location'!B:D, 2, FALSE)</f>
        <v>Pontyclun</v>
      </c>
      <c r="J282" s="3" t="str">
        <f>IF('Master List'!K282="", VLOOKUP('Master List'!J282, 'CWM &amp; Location'!B:D, 2, FALSE), CONCATENATE(VLOOKUP('Master List'!J282, 'CWM &amp; Location'!B:D, 2, FALSE), " / ", VLOOKUP('Master List'!K282, 'CWM &amp; Location'!B:D, 2, FALSE)))</f>
        <v>Anestheteg / Meddygaeth Gofal Dwys</v>
      </c>
      <c r="K282" s="3" t="str">
        <f>IF('Programmes (ENG)'!K282="Supervisor to be confirmed", "Goruchwyliwr I'w Gadarnhau", 'Programmes (ENG)'!K282)</f>
        <v xml:space="preserve">Dr Peter Fitzgerald </v>
      </c>
      <c r="L282" s="3" t="str">
        <f>VLOOKUP('Programmes (ENG)'!L282, 'CWM &amp; Location'!B:D, 2, FALSE)</f>
        <v>Ysbyty Brenhinol Morgannwg</v>
      </c>
      <c r="M282" s="3" t="str">
        <f>VLOOKUP('Programmes (ENG)'!M282, 'CWM &amp; Location'!B:D, 2, FALSE)</f>
        <v>Pontyclun</v>
      </c>
      <c r="N282" s="3" t="str">
        <f>IF('Master List'!Q282="", VLOOKUP('Master List'!P282, 'CWM &amp; Location'!B:D, 2, FALSE), CONCATENATE(VLOOKUP('Master List'!P282, 'CWM &amp; Location'!B:D, 2, FALSE), " / ", VLOOKUP('Master List'!Q282, 'CWM &amp; Location'!B:D, 2, FALSE)))</f>
        <v>Meddygaeth Gyffredinol (Mewnol) / Endocrinoleg a Diabetes Mellitus</v>
      </c>
      <c r="O282" s="3" t="str">
        <f>IF('Programmes (ENG)'!O282="Supervisor to be confirmed", "Goruchwyliwr I'w Gadarnhau", 'Programmes (ENG)'!O282)</f>
        <v>Dr Penelope Owen</v>
      </c>
      <c r="P282" s="3" t="str">
        <f>VLOOKUP('Programmes (ENG)'!P282, 'CWM &amp; Location'!B:D, 2, FALSE)</f>
        <v>Ysbyty Brenhinol Morgannwg</v>
      </c>
      <c r="Q282" s="3" t="str">
        <f>VLOOKUP('Programmes (ENG)'!Q282, 'CWM &amp; Location'!B:D, 2, FALSE)</f>
        <v>Pontyclun</v>
      </c>
      <c r="R282" s="3" t="str">
        <f>IF('Master List'!W282="", VLOOKUP('Master List'!V282, 'CWM &amp; Location'!B:D, 2, FALSE), CONCATENATE(VLOOKUP('Master List'!V282, 'CWM &amp; Location'!B:D, 2, FALSE), " / ", VLOOKUP('Master List'!W282, 'CWM &amp; Location'!B:D, 2, FALSE)))</f>
        <v>Llawdriniaeth Gyffredinol</v>
      </c>
      <c r="S282" s="3" t="str">
        <f>IF('Programmes (ENG)'!S282="Supervisor to be confirmed", "Goruchwyliwr I'w Gadarnhau", 'Programmes (ENG)'!S282)</f>
        <v xml:space="preserve">Mr Mubashir Mulla </v>
      </c>
      <c r="T282" s="5" t="str">
        <f>IF('Master List'!AA282="", "", VLOOKUP('Programmes (ENG)'!T282, 'CWM &amp; Location'!B:D, 2, FALSE))</f>
        <v/>
      </c>
      <c r="U282" s="5" t="str">
        <f>IF(T282="", "", VLOOKUP('Programmes (ENG)'!U282, 'CWM &amp; Location'!B:D, 2, FALSE))</f>
        <v/>
      </c>
      <c r="V282" s="5" t="str">
        <f>IF('Programmes (ENG)'!V282="", "", VLOOKUP('Programmes (ENG)'!V282, 'CWM &amp; Location'!B:D, 2, FALSE))</f>
        <v/>
      </c>
      <c r="W282" s="5" t="str">
        <f>IF('Programmes (ENG)'!W282="", "", IF('Programmes (ENG)'!W282="Supervisor to be confirmed", 'CWM &amp; Location'!$C$216, 'Programmes (ENG)'!W282))</f>
        <v/>
      </c>
      <c r="X282" s="5" t="str">
        <f>IF('Programmes (ENG)'!X282="Supervisor to be confirmed", "Goruchwyliwr I'w Gadarnhau", 'Programmes (ENG)'!X282)</f>
        <v>Goruchwyliwr I'w Gadarnhau</v>
      </c>
      <c r="Y282" s="3" t="str">
        <f>VLOOKUP('Programmes (ENG)'!Y282, 'CWM &amp; Location'!B:D, 2, FALSE)</f>
        <v>Safle I'w Gadarnhau</v>
      </c>
      <c r="Z282" s="3" t="str">
        <f>VLOOKUP('Programmes (ENG)'!Z282, 'CWM &amp; Location'!B:D, 2, FALSE)</f>
        <v>Safle I'w Gadarnhau</v>
      </c>
      <c r="AA282" s="3" t="str">
        <f>IF('Master List'!AK282="", VLOOKUP('Master List'!AJ282, 'CWM &amp; Location'!B:D, 2, FALSE), CONCATENATE(VLOOKUP('Master List'!AJ282, 'CWM &amp; Location'!B:D, 2, FALSE), " / ", VLOOKUP('Master List'!AK282, 'CWM &amp; Location'!B:D, 2, FALSE)))</f>
        <v>Arbenigedd I'w Gadarnhau</v>
      </c>
      <c r="AB282" s="3" t="str">
        <f>IF('Programmes (ENG)'!AB282="Supervisor to be confirmed", 'CWM &amp; Location'!$C$216, 'Programmes (ENG)'!AB282)</f>
        <v>Goruchwyliwr I'w Gadarnhau</v>
      </c>
      <c r="AC282" s="3" t="str">
        <f>VLOOKUP('Programmes (ENG)'!AC282, 'CWM &amp; Location'!B:D, 2, FALSE)</f>
        <v>Safle I'w Gadarnhau</v>
      </c>
      <c r="AD282" s="5" t="str">
        <f>VLOOKUP('Programmes (ENG)'!AD282, 'CWM &amp; Location'!B:D, 2, FALSE)</f>
        <v>Safle I'w Gadarnhau</v>
      </c>
      <c r="AE282" s="3" t="str">
        <f>IF('Master List'!AQ282="", VLOOKUP('Master List'!AP282, 'CWM &amp; Location'!B:D, 2, FALSE), CONCATENATE(VLOOKUP('Master List'!AP282, 'CWM &amp; Location'!B:D, 2, FALSE), " / ", VLOOKUP('Master List'!AQ282, 'CWM &amp; Location'!B:D, 2, FALSE)))</f>
        <v>Arbenigedd I'w Gadarnhau</v>
      </c>
      <c r="AF282" s="3" t="str">
        <f>IF('Programmes (ENG)'!AF282="Supervisor to be confirmed", 'CWM &amp; Location'!$C$216, 'Programmes (ENG)'!AF282)</f>
        <v>Goruchwyliwr I'w Gadarnhau</v>
      </c>
      <c r="AG282" s="3" t="str">
        <f>VLOOKUP('Programmes (ENG)'!AG282, 'CWM &amp; Location'!B:D, 2, FALSE)</f>
        <v>Safle I'w Gadarnhau</v>
      </c>
      <c r="AH282" s="3" t="str">
        <f>VLOOKUP('Programmes (ENG)'!AH282, 'CWM &amp; Location'!B:D, 2, FALSE)</f>
        <v>Safle I'w Gadarnhau</v>
      </c>
      <c r="AI282" s="3" t="str">
        <f>IF('Master List'!AW282="", VLOOKUP('Master List'!AV282, 'CWM &amp; Location'!B:D, 2, FALSE), CONCATENATE(VLOOKUP('Master List'!AV282, 'CWM &amp; Location'!B:D, 2, FALSE), " / ", VLOOKUP('Master List'!AW282, 'CWM &amp; Location'!B:D, 2, FALSE)))</f>
        <v>Arbenigedd I'w Gadarnhau</v>
      </c>
      <c r="AJ282" s="3" t="str">
        <f>IF('Programmes (ENG)'!AJ282="Supervisor to be confirmed", 'CWM &amp; Location'!$C$216, 'Programmes (ENG)'!AJ282)</f>
        <v>Goruchwyliwr I'w Gadarnhau</v>
      </c>
      <c r="AK282" s="5" t="str">
        <f>IF('Programmes (ENG)'!AK282="","",VLOOKUP('Programmes (ENG)'!AK282,'CWM &amp; Location'!B:D,2,FALSE))</f>
        <v/>
      </c>
      <c r="AL282" s="5" t="str">
        <f>IF('Programmes (ENG)'!AL282="", "", VLOOKUP('Programmes (ENG)'!AL282, 'CWM &amp; Location'!B:D, 2, FALSE))</f>
        <v/>
      </c>
      <c r="AM282" s="5" t="str">
        <f>IF('Programmes (ENG)'!AM282="","",VLOOKUP('Programmes (ENG)'!AM282,'CWM &amp; Location'!B:D,2,FALSE))</f>
        <v/>
      </c>
      <c r="AN282" s="5" t="str">
        <f>IF('Programmes (ENG)'!AN282="Supervisor to be confirmed", 'CWM &amp; Location'!$C$216, 'Programmes (ENG)'!AN282)</f>
        <v/>
      </c>
    </row>
    <row r="283" spans="1:40" ht="33.75" customHeight="1" x14ac:dyDescent="0.25">
      <c r="A283" s="3" t="str">
        <f>'Master List'!A283</f>
        <v>FP</v>
      </c>
      <c r="B283" s="3" t="str">
        <f>'Master List'!D283</f>
        <v>FP/7A5S/094c</v>
      </c>
      <c r="C283" s="3" t="str">
        <f>'Master List'!E283</f>
        <v>WAL/FP/094c</v>
      </c>
      <c r="D283" s="4">
        <f>'Programmes (ENG)'!D283</f>
        <v>1</v>
      </c>
      <c r="E283" s="9" t="str">
        <f>CONCATENATE("S1: ",J283,", ",N283,", ",R283,IF(V283="","",", "),IF(V283="","",V283),IF(V283="",""," ("),IF(V283="","",'Master List'!B283),IF(V283="","",")")," | S2: ",AA283,", ",AE283,", ",AI283,IF(AM283="","",", "),IF(AM283="","",AM283),IF(AM283="",""," ("),IF(AM283="","",'Master List'!C283),IF(AM283="","",")"))</f>
        <v>S1: Llawdriniaeth Gyffredinol, Anestheteg / Meddygaeth Gofal Dwys, Meddygaeth Gyffredinol (Mewnol) / Endocrinoleg a Diabetes Mellitus | S2: Arbenigedd I'w Gadarnhau, Arbenigedd I'w Gadarnhau, Arbenigedd I'w Gadarnhau</v>
      </c>
      <c r="F283" s="5" t="str">
        <f>VLOOKUP('Programmes (ENG)'!F283, 'CWM &amp; Location'!B:D, 2, FALSE)</f>
        <v>Bwrdd Iechyd Prifysgol Cwm Taf Morgannwg</v>
      </c>
      <c r="G283" s="5" t="str">
        <f>IF('Programmes (ENG)'!G283="Supervisor to be confirmed", "Goruchwyliwr I'w Gadarnhau", 'Programmes (ENG)'!G283)</f>
        <v xml:space="preserve">Mr Mubashir Mulla </v>
      </c>
      <c r="H283" s="3" t="str">
        <f>VLOOKUP('Programmes (ENG)'!H283, 'CWM &amp; Location'!B:D, 2, FALSE)</f>
        <v>Ysbyty Brenhinol Morgannwg</v>
      </c>
      <c r="I283" s="3" t="str">
        <f>VLOOKUP('Programmes (ENG)'!I283, 'CWM &amp; Location'!B:D, 2, FALSE)</f>
        <v>Pontyclun</v>
      </c>
      <c r="J283" s="3" t="str">
        <f>IF('Master List'!K283="", VLOOKUP('Master List'!J283, 'CWM &amp; Location'!B:D, 2, FALSE), CONCATENATE(VLOOKUP('Master List'!J283, 'CWM &amp; Location'!B:D, 2, FALSE), " / ", VLOOKUP('Master List'!K283, 'CWM &amp; Location'!B:D, 2, FALSE)))</f>
        <v>Llawdriniaeth Gyffredinol</v>
      </c>
      <c r="K283" s="3" t="str">
        <f>IF('Programmes (ENG)'!K283="Supervisor to be confirmed", "Goruchwyliwr I'w Gadarnhau", 'Programmes (ENG)'!K283)</f>
        <v xml:space="preserve">Mr Mubashir Mulla </v>
      </c>
      <c r="L283" s="3" t="str">
        <f>VLOOKUP('Programmes (ENG)'!L283, 'CWM &amp; Location'!B:D, 2, FALSE)</f>
        <v>Ysbyty Brenhinol Morgannwg</v>
      </c>
      <c r="M283" s="3" t="str">
        <f>VLOOKUP('Programmes (ENG)'!M283, 'CWM &amp; Location'!B:D, 2, FALSE)</f>
        <v>Pontyclun</v>
      </c>
      <c r="N283" s="3" t="str">
        <f>IF('Master List'!Q283="", VLOOKUP('Master List'!P283, 'CWM &amp; Location'!B:D, 2, FALSE), CONCATENATE(VLOOKUP('Master List'!P283, 'CWM &amp; Location'!B:D, 2, FALSE), " / ", VLOOKUP('Master List'!Q283, 'CWM &amp; Location'!B:D, 2, FALSE)))</f>
        <v>Anestheteg / Meddygaeth Gofal Dwys</v>
      </c>
      <c r="O283" s="3" t="str">
        <f>IF('Programmes (ENG)'!O283="Supervisor to be confirmed", "Goruchwyliwr I'w Gadarnhau", 'Programmes (ENG)'!O283)</f>
        <v xml:space="preserve">Dr Peter Fitzgerald </v>
      </c>
      <c r="P283" s="3" t="str">
        <f>VLOOKUP('Programmes (ENG)'!P283, 'CWM &amp; Location'!B:D, 2, FALSE)</f>
        <v>Ysbyty Brenhinol Morgannwg</v>
      </c>
      <c r="Q283" s="3" t="str">
        <f>VLOOKUP('Programmes (ENG)'!Q283, 'CWM &amp; Location'!B:D, 2, FALSE)</f>
        <v>Pontyclun</v>
      </c>
      <c r="R283" s="3" t="str">
        <f>IF('Master List'!W283="", VLOOKUP('Master List'!V283, 'CWM &amp; Location'!B:D, 2, FALSE), CONCATENATE(VLOOKUP('Master List'!V283, 'CWM &amp; Location'!B:D, 2, FALSE), " / ", VLOOKUP('Master List'!W283, 'CWM &amp; Location'!B:D, 2, FALSE)))</f>
        <v>Meddygaeth Gyffredinol (Mewnol) / Endocrinoleg a Diabetes Mellitus</v>
      </c>
      <c r="S283" s="3" t="str">
        <f>IF('Programmes (ENG)'!S283="Supervisor to be confirmed", "Goruchwyliwr I'w Gadarnhau", 'Programmes (ENG)'!S283)</f>
        <v>Dr Penelope Owen</v>
      </c>
      <c r="T283" s="5" t="str">
        <f>IF('Master List'!AA283="", "", VLOOKUP('Programmes (ENG)'!T283, 'CWM &amp; Location'!B:D, 2, FALSE))</f>
        <v/>
      </c>
      <c r="U283" s="5" t="str">
        <f>IF(T283="", "", VLOOKUP('Programmes (ENG)'!U283, 'CWM &amp; Location'!B:D, 2, FALSE))</f>
        <v/>
      </c>
      <c r="V283" s="5" t="str">
        <f>IF('Programmes (ENG)'!V283="", "", VLOOKUP('Programmes (ENG)'!V283, 'CWM &amp; Location'!B:D, 2, FALSE))</f>
        <v/>
      </c>
      <c r="W283" s="5" t="str">
        <f>IF('Programmes (ENG)'!W283="", "", IF('Programmes (ENG)'!W283="Supervisor to be confirmed", 'CWM &amp; Location'!$C$216, 'Programmes (ENG)'!W283))</f>
        <v/>
      </c>
      <c r="X283" s="5" t="str">
        <f>IF('Programmes (ENG)'!X283="Supervisor to be confirmed", "Goruchwyliwr I'w Gadarnhau", 'Programmes (ENG)'!X283)</f>
        <v>Goruchwyliwr I'w Gadarnhau</v>
      </c>
      <c r="Y283" s="3" t="str">
        <f>VLOOKUP('Programmes (ENG)'!Y283, 'CWM &amp; Location'!B:D, 2, FALSE)</f>
        <v>Safle I'w Gadarnhau</v>
      </c>
      <c r="Z283" s="3" t="str">
        <f>VLOOKUP('Programmes (ENG)'!Z283, 'CWM &amp; Location'!B:D, 2, FALSE)</f>
        <v>Safle I'w Gadarnhau</v>
      </c>
      <c r="AA283" s="3" t="str">
        <f>IF('Master List'!AK283="", VLOOKUP('Master List'!AJ283, 'CWM &amp; Location'!B:D, 2, FALSE), CONCATENATE(VLOOKUP('Master List'!AJ283, 'CWM &amp; Location'!B:D, 2, FALSE), " / ", VLOOKUP('Master List'!AK283, 'CWM &amp; Location'!B:D, 2, FALSE)))</f>
        <v>Arbenigedd I'w Gadarnhau</v>
      </c>
      <c r="AB283" s="3" t="str">
        <f>IF('Programmes (ENG)'!AB283="Supervisor to be confirmed", 'CWM &amp; Location'!$C$216, 'Programmes (ENG)'!AB283)</f>
        <v>Goruchwyliwr I'w Gadarnhau</v>
      </c>
      <c r="AC283" s="3" t="str">
        <f>VLOOKUP('Programmes (ENG)'!AC283, 'CWM &amp; Location'!B:D, 2, FALSE)</f>
        <v>Safle I'w Gadarnhau</v>
      </c>
      <c r="AD283" s="5" t="str">
        <f>VLOOKUP('Programmes (ENG)'!AD283, 'CWM &amp; Location'!B:D, 2, FALSE)</f>
        <v>Safle I'w Gadarnhau</v>
      </c>
      <c r="AE283" s="3" t="str">
        <f>IF('Master List'!AQ283="", VLOOKUP('Master List'!AP283, 'CWM &amp; Location'!B:D, 2, FALSE), CONCATENATE(VLOOKUP('Master List'!AP283, 'CWM &amp; Location'!B:D, 2, FALSE), " / ", VLOOKUP('Master List'!AQ283, 'CWM &amp; Location'!B:D, 2, FALSE)))</f>
        <v>Arbenigedd I'w Gadarnhau</v>
      </c>
      <c r="AF283" s="3" t="str">
        <f>IF('Programmes (ENG)'!AF283="Supervisor to be confirmed", 'CWM &amp; Location'!$C$216, 'Programmes (ENG)'!AF283)</f>
        <v>Goruchwyliwr I'w Gadarnhau</v>
      </c>
      <c r="AG283" s="3" t="str">
        <f>VLOOKUP('Programmes (ENG)'!AG283, 'CWM &amp; Location'!B:D, 2, FALSE)</f>
        <v>Safle I'w Gadarnhau</v>
      </c>
      <c r="AH283" s="3" t="str">
        <f>VLOOKUP('Programmes (ENG)'!AH283, 'CWM &amp; Location'!B:D, 2, FALSE)</f>
        <v>Safle I'w Gadarnhau</v>
      </c>
      <c r="AI283" s="3" t="str">
        <f>IF('Master List'!AW283="", VLOOKUP('Master List'!AV283, 'CWM &amp; Location'!B:D, 2, FALSE), CONCATENATE(VLOOKUP('Master List'!AV283, 'CWM &amp; Location'!B:D, 2, FALSE), " / ", VLOOKUP('Master List'!AW283, 'CWM &amp; Location'!B:D, 2, FALSE)))</f>
        <v>Arbenigedd I'w Gadarnhau</v>
      </c>
      <c r="AJ283" s="3" t="str">
        <f>IF('Programmes (ENG)'!AJ283="Supervisor to be confirmed", 'CWM &amp; Location'!$C$216, 'Programmes (ENG)'!AJ283)</f>
        <v>Goruchwyliwr I'w Gadarnhau</v>
      </c>
      <c r="AK283" s="5" t="str">
        <f>IF('Programmes (ENG)'!AK283="","",VLOOKUP('Programmes (ENG)'!AK283,'CWM &amp; Location'!B:D,2,FALSE))</f>
        <v/>
      </c>
      <c r="AL283" s="5" t="str">
        <f>IF('Programmes (ENG)'!AL283="", "", VLOOKUP('Programmes (ENG)'!AL283, 'CWM &amp; Location'!B:D, 2, FALSE))</f>
        <v/>
      </c>
      <c r="AM283" s="5" t="str">
        <f>IF('Programmes (ENG)'!AM283="","",VLOOKUP('Programmes (ENG)'!AM283,'CWM &amp; Location'!B:D,2,FALSE))</f>
        <v/>
      </c>
      <c r="AN283" s="5" t="str">
        <f>IF('Programmes (ENG)'!AN283="Supervisor to be confirmed", 'CWM &amp; Location'!$C$216, 'Programmes (ENG)'!AN283)</f>
        <v/>
      </c>
    </row>
    <row r="284" spans="1:40" ht="33.75" customHeight="1" x14ac:dyDescent="0.25">
      <c r="A284" s="3" t="str">
        <f>'Master List'!A284</f>
        <v>SFP-Res</v>
      </c>
      <c r="B284" s="3" t="str">
        <f>'Master List'!D284</f>
        <v>AFP/7A5S/095a</v>
      </c>
      <c r="C284" s="3" t="str">
        <f>'Master List'!E284</f>
        <v>WAL/FP/095a</v>
      </c>
      <c r="D284" s="4">
        <f>'Programmes (ENG)'!D284</f>
        <v>1</v>
      </c>
      <c r="E284" s="9" t="str">
        <f>CONCATENATE("S1: ",J284,", ",N284,", ",R284,IF(V284="","",", "),IF(V284="","",V284),IF(V284="",""," ("),IF(V284="","",'Master List'!B284),IF(V284="","",")")," | S2: ",AA284,", ",AE284,", ",AI284,IF(AM284="","",", "),IF(AM284="","",AM284),IF(AM284="",""," ("),IF(AM284="","",'Master List'!C284),IF(AM284="","",")"))</f>
        <v>S1: Meddygaeth Gyffredinol (Mewnol) / Meddygaeth Anadlol, Llawdriniaeth Gyffredinol / Llawdriniaeth ar y Fron, Meddygaeth Fewnol Acíwt | S2: Seiciatreg Gyffredinol / Seiciatreg Henaint, Arbenigedd I'w Gadarnhau, Meddygaeth Liniarol / Cancr, Prosiect SFP S2 (SFP)</v>
      </c>
      <c r="F284" s="5" t="str">
        <f>VLOOKUP('Programmes (ENG)'!F284, 'CWM &amp; Location'!B:D, 2, FALSE)</f>
        <v>Bwrdd Iechyd Prifysgol Cwm Taf Morgannwg</v>
      </c>
      <c r="G284" s="5" t="str">
        <f>IF('Programmes (ENG)'!G284="Supervisor to be confirmed", "Goruchwyliwr I'w Gadarnhau", 'Programmes (ENG)'!G284)</f>
        <v>Dr John Amit Benjamin</v>
      </c>
      <c r="H284" s="3" t="str">
        <f>VLOOKUP('Programmes (ENG)'!H284, 'CWM &amp; Location'!B:D, 2, FALSE)</f>
        <v>Ysbyty Brenhinol Morgannwg</v>
      </c>
      <c r="I284" s="3" t="str">
        <f>VLOOKUP('Programmes (ENG)'!I284, 'CWM &amp; Location'!B:D, 2, FALSE)</f>
        <v>Pontyclun</v>
      </c>
      <c r="J284" s="3" t="str">
        <f>IF('Master List'!K284="", VLOOKUP('Master List'!J284, 'CWM &amp; Location'!B:D, 2, FALSE), CONCATENATE(VLOOKUP('Master List'!J284, 'CWM &amp; Location'!B:D, 2, FALSE), " / ", VLOOKUP('Master List'!K284, 'CWM &amp; Location'!B:D, 2, FALSE)))</f>
        <v>Meddygaeth Gyffredinol (Mewnol) / Meddygaeth Anadlol</v>
      </c>
      <c r="K284" s="3" t="str">
        <f>IF('Programmes (ENG)'!K284="Supervisor to be confirmed", "Goruchwyliwr I'w Gadarnhau", 'Programmes (ENG)'!K284)</f>
        <v>Dr John Amit Benjamin</v>
      </c>
      <c r="L284" s="3" t="str">
        <f>VLOOKUP('Programmes (ENG)'!L284, 'CWM &amp; Location'!B:D, 2, FALSE)</f>
        <v>Ysbyty Brenhinol Morgannwg</v>
      </c>
      <c r="M284" s="3" t="str">
        <f>VLOOKUP('Programmes (ENG)'!M284, 'CWM &amp; Location'!B:D, 2, FALSE)</f>
        <v>Pontyclun</v>
      </c>
      <c r="N284" s="3" t="str">
        <f>IF('Master List'!Q284="", VLOOKUP('Master List'!P284, 'CWM &amp; Location'!B:D, 2, FALSE), CONCATENATE(VLOOKUP('Master List'!P284, 'CWM &amp; Location'!B:D, 2, FALSE), " / ", VLOOKUP('Master List'!Q284, 'CWM &amp; Location'!B:D, 2, FALSE)))</f>
        <v>Llawdriniaeth Gyffredinol / Llawdriniaeth ar y Fron</v>
      </c>
      <c r="O284" s="3" t="str">
        <f>IF('Programmes (ENG)'!O284="Supervisor to be confirmed", "Goruchwyliwr I'w Gadarnhau", 'Programmes (ENG)'!O284)</f>
        <v>Ms Asmaa Al-Allak</v>
      </c>
      <c r="P284" s="3" t="str">
        <f>VLOOKUP('Programmes (ENG)'!P284, 'CWM &amp; Location'!B:D, 2, FALSE)</f>
        <v>Ysbyty Brenhinol Morgannwg</v>
      </c>
      <c r="Q284" s="3" t="str">
        <f>VLOOKUP('Programmes (ENG)'!Q284, 'CWM &amp; Location'!B:D, 2, FALSE)</f>
        <v>Pontyclun</v>
      </c>
      <c r="R284" s="3" t="str">
        <f>IF('Master List'!W284="", VLOOKUP('Master List'!V284, 'CWM &amp; Location'!B:D, 2, FALSE), CONCATENATE(VLOOKUP('Master List'!V284, 'CWM &amp; Location'!B:D, 2, FALSE), " / ", VLOOKUP('Master List'!W284, 'CWM &amp; Location'!B:D, 2, FALSE)))</f>
        <v>Meddygaeth Fewnol Acíwt</v>
      </c>
      <c r="S284" s="3" t="str">
        <f>IF('Programmes (ENG)'!S284="Supervisor to be confirmed", "Goruchwyliwr I'w Gadarnhau", 'Programmes (ENG)'!S284)</f>
        <v xml:space="preserve">Dr Nia Rathbone </v>
      </c>
      <c r="T284" s="5" t="str">
        <f>IF('Master List'!AA284="", "", VLOOKUP('Programmes (ENG)'!T284, 'CWM &amp; Location'!B:D, 2, FALSE))</f>
        <v/>
      </c>
      <c r="U284" s="5" t="str">
        <f>IF(T284="", "", VLOOKUP('Programmes (ENG)'!U284, 'CWM &amp; Location'!B:D, 2, FALSE))</f>
        <v/>
      </c>
      <c r="V284" s="5" t="str">
        <f>IF('Programmes (ENG)'!V284="", "", VLOOKUP('Programmes (ENG)'!V284, 'CWM &amp; Location'!B:D, 2, FALSE))</f>
        <v/>
      </c>
      <c r="W284" s="5" t="str">
        <f>IF('Programmes (ENG)'!W284="", "", IF('Programmes (ENG)'!W284="Supervisor to be confirmed", 'CWM &amp; Location'!$C$216, 'Programmes (ENG)'!W284))</f>
        <v/>
      </c>
      <c r="X284" s="5" t="str">
        <f>IF('Programmes (ENG)'!X284="Supervisor to be confirmed", "Goruchwyliwr I'w Gadarnhau", 'Programmes (ENG)'!X284)</f>
        <v>Dr Danika Rafferty</v>
      </c>
      <c r="Y284" s="3" t="str">
        <f>VLOOKUP('Programmes (ENG)'!Y284, 'CWM &amp; Location'!B:D, 2, FALSE)</f>
        <v>Maritime Resource Centre</v>
      </c>
      <c r="Z284" s="3" t="str">
        <f>VLOOKUP('Programmes (ENG)'!Z284, 'CWM &amp; Location'!B:D, 2, FALSE)</f>
        <v>Pontypridd</v>
      </c>
      <c r="AA284" s="3" t="str">
        <f>IF('Master List'!AK284="", VLOOKUP('Master List'!AJ284, 'CWM &amp; Location'!B:D, 2, FALSE), CONCATENATE(VLOOKUP('Master List'!AJ284, 'CWM &amp; Location'!B:D, 2, FALSE), " / ", VLOOKUP('Master List'!AK284, 'CWM &amp; Location'!B:D, 2, FALSE)))</f>
        <v>Seiciatreg Gyffredinol / Seiciatreg Henaint</v>
      </c>
      <c r="AB284" s="3" t="str">
        <f>IF('Programmes (ENG)'!AB284="Supervisor to be confirmed", 'CWM &amp; Location'!$C$216, 'Programmes (ENG)'!AB284)</f>
        <v>Dr Danika Rafferty</v>
      </c>
      <c r="AC284" s="3" t="str">
        <f>VLOOKUP('Programmes (ENG)'!AC284, 'CWM &amp; Location'!B:D, 2, FALSE)</f>
        <v>Safle I'w Gadarnhau</v>
      </c>
      <c r="AD284" s="5" t="str">
        <f>VLOOKUP('Programmes (ENG)'!AD284, 'CWM &amp; Location'!B:D, 2, FALSE)</f>
        <v>Safle I'w Gadarnhau</v>
      </c>
      <c r="AE284" s="3" t="str">
        <f>IF('Master List'!AQ284="", VLOOKUP('Master List'!AP284, 'CWM &amp; Location'!B:D, 2, FALSE), CONCATENATE(VLOOKUP('Master List'!AP284, 'CWM &amp; Location'!B:D, 2, FALSE), " / ", VLOOKUP('Master List'!AQ284, 'CWM &amp; Location'!B:D, 2, FALSE)))</f>
        <v>Arbenigedd I'w Gadarnhau</v>
      </c>
      <c r="AF284" s="3" t="str">
        <f>IF('Programmes (ENG)'!AF284="Supervisor to be confirmed", 'CWM &amp; Location'!$C$216, 'Programmes (ENG)'!AF284)</f>
        <v>Goruchwyliwr I'w Gadarnhau</v>
      </c>
      <c r="AG284" s="3" t="str">
        <f>VLOOKUP('Programmes (ENG)'!AG284, 'CWM &amp; Location'!B:D, 2, FALSE)</f>
        <v>Ysbyty Brenhinol Morgannwg</v>
      </c>
      <c r="AH284" s="3" t="str">
        <f>VLOOKUP('Programmes (ENG)'!AH284, 'CWM &amp; Location'!B:D, 2, FALSE)</f>
        <v>Pontyclun</v>
      </c>
      <c r="AI284" s="3" t="str">
        <f>IF('Master List'!AW284="", VLOOKUP('Master List'!AV284, 'CWM &amp; Location'!B:D, 2, FALSE), CONCATENATE(VLOOKUP('Master List'!AV284, 'CWM &amp; Location'!B:D, 2, FALSE), " / ", VLOOKUP('Master List'!AW284, 'CWM &amp; Location'!B:D, 2, FALSE)))</f>
        <v>Meddygaeth Liniarol / Cancr</v>
      </c>
      <c r="AJ284" s="3" t="str">
        <f>IF('Programmes (ENG)'!AJ284="Supervisor to be confirmed", 'CWM &amp; Location'!$C$216, 'Programmes (ENG)'!AJ284)</f>
        <v>Dr Bethan Jones</v>
      </c>
      <c r="AK284" s="5" t="str">
        <f>IF('Programmes (ENG)'!AK284="","",VLOOKUP('Programmes (ENG)'!AK284,'CWM &amp; Location'!B:D,2,FALSE))</f>
        <v>Safle I'w Gadarnhau</v>
      </c>
      <c r="AL284" s="5" t="str">
        <f>IF('Programmes (ENG)'!AL284="", "", VLOOKUP('Programmes (ENG)'!AL284, 'CWM &amp; Location'!B:D, 2, FALSE))</f>
        <v>Safle I'w Gadarnhau</v>
      </c>
      <c r="AM284" s="5" t="str">
        <f>IF('Programmes (ENG)'!AM284="","",VLOOKUP('Programmes (ENG)'!AM284,'CWM &amp; Location'!B:D,2,FALSE))</f>
        <v>Prosiect SFP S2</v>
      </c>
      <c r="AN284" s="5" t="str">
        <f>IF('Programmes (ENG)'!AN284="Supervisor to be confirmed", 'CWM &amp; Location'!$C$216, 'Programmes (ENG)'!AN284)</f>
        <v>Goruchwyliwr I'w Gadarnhau</v>
      </c>
    </row>
    <row r="285" spans="1:40" ht="33.75" customHeight="1" x14ac:dyDescent="0.25">
      <c r="A285" s="3" t="str">
        <f>'Master List'!A285</f>
        <v>SFP-Res</v>
      </c>
      <c r="B285" s="3" t="str">
        <f>'Master List'!D285</f>
        <v>AFP/7A5S/095b</v>
      </c>
      <c r="C285" s="3" t="str">
        <f>'Master List'!E285</f>
        <v>WAL/FP/095b</v>
      </c>
      <c r="D285" s="4">
        <f>'Programmes (ENG)'!D285</f>
        <v>1</v>
      </c>
      <c r="E285" s="9" t="str">
        <f>CONCATENATE("S1: ",J285,", ",N285,", ",R285,IF(V285="","",", "),IF(V285="","",V285),IF(V285="",""," ("),IF(V285="","",'Master List'!B285),IF(V285="","",")")," | S2: ",AA285,", ",AE285,", ",AI285,IF(AM285="","",", "),IF(AM285="","",AM285),IF(AM285="",""," ("),IF(AM285="","",'Master List'!C285),IF(AM285="","",")"))</f>
        <v>S1: Meddygaeth Fewnol Acíwt, Meddygaeth Gyffredinol (Mewnol) / Meddygaeth Anadlol, Llawdriniaeth Gyffredinol / Llawdriniaeth ar y Fron | S2: Meddygaeth Liniarol / Cancr, Seiciatreg Gyffredinol / Seiciatreg Henaint, Arbenigedd I'w Gadarnhau, Prosiect SFP S2 (SFP)</v>
      </c>
      <c r="F285" s="5" t="str">
        <f>VLOOKUP('Programmes (ENG)'!F285, 'CWM &amp; Location'!B:D, 2, FALSE)</f>
        <v>Bwrdd Iechyd Prifysgol Cwm Taf Morgannwg</v>
      </c>
      <c r="G285" s="5" t="str">
        <f>IF('Programmes (ENG)'!G285="Supervisor to be confirmed", "Goruchwyliwr I'w Gadarnhau", 'Programmes (ENG)'!G285)</f>
        <v xml:space="preserve">Dr Nia Rathbone </v>
      </c>
      <c r="H285" s="3" t="str">
        <f>VLOOKUP('Programmes (ENG)'!H285, 'CWM &amp; Location'!B:D, 2, FALSE)</f>
        <v>Ysbyty Brenhinol Morgannwg</v>
      </c>
      <c r="I285" s="3" t="str">
        <f>VLOOKUP('Programmes (ENG)'!I285, 'CWM &amp; Location'!B:D, 2, FALSE)</f>
        <v>Pontyclun</v>
      </c>
      <c r="J285" s="3" t="str">
        <f>IF('Master List'!K285="", VLOOKUP('Master List'!J285, 'CWM &amp; Location'!B:D, 2, FALSE), CONCATENATE(VLOOKUP('Master List'!J285, 'CWM &amp; Location'!B:D, 2, FALSE), " / ", VLOOKUP('Master List'!K285, 'CWM &amp; Location'!B:D, 2, FALSE)))</f>
        <v>Meddygaeth Fewnol Acíwt</v>
      </c>
      <c r="K285" s="3" t="str">
        <f>IF('Programmes (ENG)'!K285="Supervisor to be confirmed", "Goruchwyliwr I'w Gadarnhau", 'Programmes (ENG)'!K285)</f>
        <v xml:space="preserve">Dr Nia Rathbone </v>
      </c>
      <c r="L285" s="3" t="str">
        <f>VLOOKUP('Programmes (ENG)'!L285, 'CWM &amp; Location'!B:D, 2, FALSE)</f>
        <v>Ysbyty Brenhinol Morgannwg</v>
      </c>
      <c r="M285" s="3" t="str">
        <f>VLOOKUP('Programmes (ENG)'!M285, 'CWM &amp; Location'!B:D, 2, FALSE)</f>
        <v>Pontyclun</v>
      </c>
      <c r="N285" s="3" t="str">
        <f>IF('Master List'!Q285="", VLOOKUP('Master List'!P285, 'CWM &amp; Location'!B:D, 2, FALSE), CONCATENATE(VLOOKUP('Master List'!P285, 'CWM &amp; Location'!B:D, 2, FALSE), " / ", VLOOKUP('Master List'!Q285, 'CWM &amp; Location'!B:D, 2, FALSE)))</f>
        <v>Meddygaeth Gyffredinol (Mewnol) / Meddygaeth Anadlol</v>
      </c>
      <c r="O285" s="3" t="str">
        <f>IF('Programmes (ENG)'!O285="Supervisor to be confirmed", "Goruchwyliwr I'w Gadarnhau", 'Programmes (ENG)'!O285)</f>
        <v>Dr John Amit Benjamin</v>
      </c>
      <c r="P285" s="3" t="str">
        <f>VLOOKUP('Programmes (ENG)'!P285, 'CWM &amp; Location'!B:D, 2, FALSE)</f>
        <v>Ysbyty Brenhinol Morgannwg</v>
      </c>
      <c r="Q285" s="3" t="str">
        <f>VLOOKUP('Programmes (ENG)'!Q285, 'CWM &amp; Location'!B:D, 2, FALSE)</f>
        <v>Pontyclun</v>
      </c>
      <c r="R285" s="3" t="str">
        <f>IF('Master List'!W285="", VLOOKUP('Master List'!V285, 'CWM &amp; Location'!B:D, 2, FALSE), CONCATENATE(VLOOKUP('Master List'!V285, 'CWM &amp; Location'!B:D, 2, FALSE), " / ", VLOOKUP('Master List'!W285, 'CWM &amp; Location'!B:D, 2, FALSE)))</f>
        <v>Llawdriniaeth Gyffredinol / Llawdriniaeth ar y Fron</v>
      </c>
      <c r="S285" s="3" t="str">
        <f>IF('Programmes (ENG)'!S285="Supervisor to be confirmed", "Goruchwyliwr I'w Gadarnhau", 'Programmes (ENG)'!S285)</f>
        <v>Ms Asmaa Al-Allak</v>
      </c>
      <c r="T285" s="5" t="str">
        <f>IF('Master List'!AA285="", "", VLOOKUP('Programmes (ENG)'!T285, 'CWM &amp; Location'!B:D, 2, FALSE))</f>
        <v/>
      </c>
      <c r="U285" s="5" t="str">
        <f>IF(T285="", "", VLOOKUP('Programmes (ENG)'!U285, 'CWM &amp; Location'!B:D, 2, FALSE))</f>
        <v/>
      </c>
      <c r="V285" s="5" t="str">
        <f>IF('Programmes (ENG)'!V285="", "", VLOOKUP('Programmes (ENG)'!V285, 'CWM &amp; Location'!B:D, 2, FALSE))</f>
        <v/>
      </c>
      <c r="W285" s="5" t="str">
        <f>IF('Programmes (ENG)'!W285="", "", IF('Programmes (ENG)'!W285="Supervisor to be confirmed", 'CWM &amp; Location'!$C$216, 'Programmes (ENG)'!W285))</f>
        <v/>
      </c>
      <c r="X285" s="5" t="str">
        <f>IF('Programmes (ENG)'!X285="Supervisor to be confirmed", "Goruchwyliwr I'w Gadarnhau", 'Programmes (ENG)'!X285)</f>
        <v>Dr Bethan Jones</v>
      </c>
      <c r="Y285" s="3" t="str">
        <f>VLOOKUP('Programmes (ENG)'!Y285, 'CWM &amp; Location'!B:D, 2, FALSE)</f>
        <v>Ysbyty Brenhinol Morgannwg</v>
      </c>
      <c r="Z285" s="3" t="str">
        <f>VLOOKUP('Programmes (ENG)'!Z285, 'CWM &amp; Location'!B:D, 2, FALSE)</f>
        <v>Pontyclun</v>
      </c>
      <c r="AA285" s="3" t="str">
        <f>IF('Master List'!AK285="", VLOOKUP('Master List'!AJ285, 'CWM &amp; Location'!B:D, 2, FALSE), CONCATENATE(VLOOKUP('Master List'!AJ285, 'CWM &amp; Location'!B:D, 2, FALSE), " / ", VLOOKUP('Master List'!AK285, 'CWM &amp; Location'!B:D, 2, FALSE)))</f>
        <v>Meddygaeth Liniarol / Cancr</v>
      </c>
      <c r="AB285" s="3" t="str">
        <f>IF('Programmes (ENG)'!AB285="Supervisor to be confirmed", 'CWM &amp; Location'!$C$216, 'Programmes (ENG)'!AB285)</f>
        <v>Dr Bethan Jones</v>
      </c>
      <c r="AC285" s="3" t="str">
        <f>VLOOKUP('Programmes (ENG)'!AC285, 'CWM &amp; Location'!B:D, 2, FALSE)</f>
        <v>Maritime Resource Centre</v>
      </c>
      <c r="AD285" s="5" t="str">
        <f>VLOOKUP('Programmes (ENG)'!AD285, 'CWM &amp; Location'!B:D, 2, FALSE)</f>
        <v>Pontypridd</v>
      </c>
      <c r="AE285" s="3" t="str">
        <f>IF('Master List'!AQ285="", VLOOKUP('Master List'!AP285, 'CWM &amp; Location'!B:D, 2, FALSE), CONCATENATE(VLOOKUP('Master List'!AP285, 'CWM &amp; Location'!B:D, 2, FALSE), " / ", VLOOKUP('Master List'!AQ285, 'CWM &amp; Location'!B:D, 2, FALSE)))</f>
        <v>Seiciatreg Gyffredinol / Seiciatreg Henaint</v>
      </c>
      <c r="AF285" s="3" t="str">
        <f>IF('Programmes (ENG)'!AF285="Supervisor to be confirmed", 'CWM &amp; Location'!$C$216, 'Programmes (ENG)'!AF285)</f>
        <v>Dr Danika Rafferty</v>
      </c>
      <c r="AG285" s="3" t="str">
        <f>VLOOKUP('Programmes (ENG)'!AG285, 'CWM &amp; Location'!B:D, 2, FALSE)</f>
        <v>Safle I'w Gadarnhau</v>
      </c>
      <c r="AH285" s="3" t="str">
        <f>VLOOKUP('Programmes (ENG)'!AH285, 'CWM &amp; Location'!B:D, 2, FALSE)</f>
        <v>Safle I'w Gadarnhau</v>
      </c>
      <c r="AI285" s="3" t="str">
        <f>IF('Master List'!AW285="", VLOOKUP('Master List'!AV285, 'CWM &amp; Location'!B:D, 2, FALSE), CONCATENATE(VLOOKUP('Master List'!AV285, 'CWM &amp; Location'!B:D, 2, FALSE), " / ", VLOOKUP('Master List'!AW285, 'CWM &amp; Location'!B:D, 2, FALSE)))</f>
        <v>Arbenigedd I'w Gadarnhau</v>
      </c>
      <c r="AJ285" s="3" t="str">
        <f>IF('Programmes (ENG)'!AJ285="Supervisor to be confirmed", 'CWM &amp; Location'!$C$216, 'Programmes (ENG)'!AJ285)</f>
        <v>Goruchwyliwr I'w Gadarnhau</v>
      </c>
      <c r="AK285" s="5" t="str">
        <f>IF('Programmes (ENG)'!AK285="","",VLOOKUP('Programmes (ENG)'!AK285,'CWM &amp; Location'!B:D,2,FALSE))</f>
        <v>Safle I'w Gadarnhau</v>
      </c>
      <c r="AL285" s="5" t="str">
        <f>IF('Programmes (ENG)'!AL285="", "", VLOOKUP('Programmes (ENG)'!AL285, 'CWM &amp; Location'!B:D, 2, FALSE))</f>
        <v>Safle I'w Gadarnhau</v>
      </c>
      <c r="AM285" s="5" t="str">
        <f>IF('Programmes (ENG)'!AM285="","",VLOOKUP('Programmes (ENG)'!AM285,'CWM &amp; Location'!B:D,2,FALSE))</f>
        <v>Prosiect SFP S2</v>
      </c>
      <c r="AN285" s="5" t="str">
        <f>IF('Programmes (ENG)'!AN285="Supervisor to be confirmed", 'CWM &amp; Location'!$C$216, 'Programmes (ENG)'!AN285)</f>
        <v>Goruchwyliwr I'w Gadarnhau</v>
      </c>
    </row>
    <row r="286" spans="1:40" ht="33.75" customHeight="1" x14ac:dyDescent="0.25">
      <c r="A286" s="3" t="str">
        <f>'Master List'!A286</f>
        <v>SFP-Res</v>
      </c>
      <c r="B286" s="3" t="str">
        <f>'Master List'!D286</f>
        <v>AFP/7A5S/095c</v>
      </c>
      <c r="C286" s="3" t="str">
        <f>'Master List'!E286</f>
        <v>WAL/FP/095c</v>
      </c>
      <c r="D286" s="4">
        <f>'Programmes (ENG)'!D286</f>
        <v>1</v>
      </c>
      <c r="E286" s="9" t="str">
        <f>CONCATENATE("S1: ",J286,", ",N286,", ",R286,IF(V286="","",", "),IF(V286="","",V286),IF(V286="",""," ("),IF(V286="","",'Master List'!B286),IF(V286="","",")")," | S2: ",AA286,", ",AE286,", ",AI286,IF(AM286="","",", "),IF(AM286="","",AM286),IF(AM286="",""," ("),IF(AM286="","",'Master List'!C286),IF(AM286="","",")"))</f>
        <v>S1: Llawdriniaeth Gyffredinol / Llawdriniaeth ar y Fron, Meddygaeth Fewnol Acíwt, Meddygaeth Gyffredinol (Mewnol) / Meddygaeth Anadlol | S2: Arbenigedd I'w Gadarnhau, Meddygaeth Liniarol / Cancr, Seiciatreg Gyffredinol / Seiciatreg Henaint, Prosiect SFP S2 (SFP)</v>
      </c>
      <c r="F286" s="5" t="str">
        <f>VLOOKUP('Programmes (ENG)'!F286, 'CWM &amp; Location'!B:D, 2, FALSE)</f>
        <v>Bwrdd Iechyd Prifysgol Cwm Taf Morgannwg</v>
      </c>
      <c r="G286" s="5" t="str">
        <f>IF('Programmes (ENG)'!G286="Supervisor to be confirmed", "Goruchwyliwr I'w Gadarnhau", 'Programmes (ENG)'!G286)</f>
        <v>Ms Asmaa Al-Allak</v>
      </c>
      <c r="H286" s="3" t="str">
        <f>VLOOKUP('Programmes (ENG)'!H286, 'CWM &amp; Location'!B:D, 2, FALSE)</f>
        <v>Ysbyty Brenhinol Morgannwg</v>
      </c>
      <c r="I286" s="3" t="str">
        <f>VLOOKUP('Programmes (ENG)'!I286, 'CWM &amp; Location'!B:D, 2, FALSE)</f>
        <v>Pontyclun</v>
      </c>
      <c r="J286" s="3" t="str">
        <f>IF('Master List'!K286="", VLOOKUP('Master List'!J286, 'CWM &amp; Location'!B:D, 2, FALSE), CONCATENATE(VLOOKUP('Master List'!J286, 'CWM &amp; Location'!B:D, 2, FALSE), " / ", VLOOKUP('Master List'!K286, 'CWM &amp; Location'!B:D, 2, FALSE)))</f>
        <v>Llawdriniaeth Gyffredinol / Llawdriniaeth ar y Fron</v>
      </c>
      <c r="K286" s="3" t="str">
        <f>IF('Programmes (ENG)'!K286="Supervisor to be confirmed", "Goruchwyliwr I'w Gadarnhau", 'Programmes (ENG)'!K286)</f>
        <v>Ms Asmaa Al-Allak</v>
      </c>
      <c r="L286" s="3" t="str">
        <f>VLOOKUP('Programmes (ENG)'!L286, 'CWM &amp; Location'!B:D, 2, FALSE)</f>
        <v>Ysbyty Brenhinol Morgannwg</v>
      </c>
      <c r="M286" s="3" t="str">
        <f>VLOOKUP('Programmes (ENG)'!M286, 'CWM &amp; Location'!B:D, 2, FALSE)</f>
        <v>Pontyclun</v>
      </c>
      <c r="N286" s="3" t="str">
        <f>IF('Master List'!Q286="", VLOOKUP('Master List'!P286, 'CWM &amp; Location'!B:D, 2, FALSE), CONCATENATE(VLOOKUP('Master List'!P286, 'CWM &amp; Location'!B:D, 2, FALSE), " / ", VLOOKUP('Master List'!Q286, 'CWM &amp; Location'!B:D, 2, FALSE)))</f>
        <v>Meddygaeth Fewnol Acíwt</v>
      </c>
      <c r="O286" s="3" t="str">
        <f>IF('Programmes (ENG)'!O286="Supervisor to be confirmed", "Goruchwyliwr I'w Gadarnhau", 'Programmes (ENG)'!O286)</f>
        <v xml:space="preserve">Dr Nia Rathbone </v>
      </c>
      <c r="P286" s="3" t="str">
        <f>VLOOKUP('Programmes (ENG)'!P286, 'CWM &amp; Location'!B:D, 2, FALSE)</f>
        <v>Ysbyty Brenhinol Morgannwg</v>
      </c>
      <c r="Q286" s="3" t="str">
        <f>VLOOKUP('Programmes (ENG)'!Q286, 'CWM &amp; Location'!B:D, 2, FALSE)</f>
        <v>Pontyclun</v>
      </c>
      <c r="R286" s="3" t="str">
        <f>IF('Master List'!W286="", VLOOKUP('Master List'!V286, 'CWM &amp; Location'!B:D, 2, FALSE), CONCATENATE(VLOOKUP('Master List'!V286, 'CWM &amp; Location'!B:D, 2, FALSE), " / ", VLOOKUP('Master List'!W286, 'CWM &amp; Location'!B:D, 2, FALSE)))</f>
        <v>Meddygaeth Gyffredinol (Mewnol) / Meddygaeth Anadlol</v>
      </c>
      <c r="S286" s="3" t="str">
        <f>IF('Programmes (ENG)'!S286="Supervisor to be confirmed", "Goruchwyliwr I'w Gadarnhau", 'Programmes (ENG)'!S286)</f>
        <v>Dr John Amit Benjamin</v>
      </c>
      <c r="T286" s="5" t="str">
        <f>IF('Master List'!AA286="", "", VLOOKUP('Programmes (ENG)'!T286, 'CWM &amp; Location'!B:D, 2, FALSE))</f>
        <v/>
      </c>
      <c r="U286" s="5" t="str">
        <f>IF(T286="", "", VLOOKUP('Programmes (ENG)'!U286, 'CWM &amp; Location'!B:D, 2, FALSE))</f>
        <v/>
      </c>
      <c r="V286" s="5" t="str">
        <f>IF('Programmes (ENG)'!V286="", "", VLOOKUP('Programmes (ENG)'!V286, 'CWM &amp; Location'!B:D, 2, FALSE))</f>
        <v/>
      </c>
      <c r="W286" s="5" t="str">
        <f>IF('Programmes (ENG)'!W286="", "", IF('Programmes (ENG)'!W286="Supervisor to be confirmed", 'CWM &amp; Location'!$C$216, 'Programmes (ENG)'!W286))</f>
        <v/>
      </c>
      <c r="X286" s="5" t="str">
        <f>IF('Programmes (ENG)'!X286="Supervisor to be confirmed", "Goruchwyliwr I'w Gadarnhau", 'Programmes (ENG)'!X286)</f>
        <v>Goruchwyliwr I'w Gadarnhau</v>
      </c>
      <c r="Y286" s="3" t="str">
        <f>VLOOKUP('Programmes (ENG)'!Y286, 'CWM &amp; Location'!B:D, 2, FALSE)</f>
        <v>Safle I'w Gadarnhau</v>
      </c>
      <c r="Z286" s="3" t="str">
        <f>VLOOKUP('Programmes (ENG)'!Z286, 'CWM &amp; Location'!B:D, 2, FALSE)</f>
        <v>Safle I'w Gadarnhau</v>
      </c>
      <c r="AA286" s="3" t="str">
        <f>IF('Master List'!AK286="", VLOOKUP('Master List'!AJ286, 'CWM &amp; Location'!B:D, 2, FALSE), CONCATENATE(VLOOKUP('Master List'!AJ286, 'CWM &amp; Location'!B:D, 2, FALSE), " / ", VLOOKUP('Master List'!AK286, 'CWM &amp; Location'!B:D, 2, FALSE)))</f>
        <v>Arbenigedd I'w Gadarnhau</v>
      </c>
      <c r="AB286" s="3" t="str">
        <f>IF('Programmes (ENG)'!AB286="Supervisor to be confirmed", 'CWM &amp; Location'!$C$216, 'Programmes (ENG)'!AB286)</f>
        <v>Goruchwyliwr I'w Gadarnhau</v>
      </c>
      <c r="AC286" s="3" t="str">
        <f>VLOOKUP('Programmes (ENG)'!AC286, 'CWM &amp; Location'!B:D, 2, FALSE)</f>
        <v>Ysbyty Brenhinol Morgannwg</v>
      </c>
      <c r="AD286" s="5" t="str">
        <f>VLOOKUP('Programmes (ENG)'!AD286, 'CWM &amp; Location'!B:D, 2, FALSE)</f>
        <v>Pontyclun</v>
      </c>
      <c r="AE286" s="3" t="str">
        <f>IF('Master List'!AQ286="", VLOOKUP('Master List'!AP286, 'CWM &amp; Location'!B:D, 2, FALSE), CONCATENATE(VLOOKUP('Master List'!AP286, 'CWM &amp; Location'!B:D, 2, FALSE), " / ", VLOOKUP('Master List'!AQ286, 'CWM &amp; Location'!B:D, 2, FALSE)))</f>
        <v>Meddygaeth Liniarol / Cancr</v>
      </c>
      <c r="AF286" s="3" t="str">
        <f>IF('Programmes (ENG)'!AF286="Supervisor to be confirmed", 'CWM &amp; Location'!$C$216, 'Programmes (ENG)'!AF286)</f>
        <v>Dr Bethan Jones</v>
      </c>
      <c r="AG286" s="3" t="str">
        <f>VLOOKUP('Programmes (ENG)'!AG286, 'CWM &amp; Location'!B:D, 2, FALSE)</f>
        <v>Maritime Resource Centre</v>
      </c>
      <c r="AH286" s="3" t="str">
        <f>VLOOKUP('Programmes (ENG)'!AH286, 'CWM &amp; Location'!B:D, 2, FALSE)</f>
        <v>Pontypridd</v>
      </c>
      <c r="AI286" s="3" t="str">
        <f>IF('Master List'!AW286="", VLOOKUP('Master List'!AV286, 'CWM &amp; Location'!B:D, 2, FALSE), CONCATENATE(VLOOKUP('Master List'!AV286, 'CWM &amp; Location'!B:D, 2, FALSE), " / ", VLOOKUP('Master List'!AW286, 'CWM &amp; Location'!B:D, 2, FALSE)))</f>
        <v>Seiciatreg Gyffredinol / Seiciatreg Henaint</v>
      </c>
      <c r="AJ286" s="3" t="str">
        <f>IF('Programmes (ENG)'!AJ286="Supervisor to be confirmed", 'CWM &amp; Location'!$C$216, 'Programmes (ENG)'!AJ286)</f>
        <v>Dr Danika Rafferty</v>
      </c>
      <c r="AK286" s="5" t="str">
        <f>IF('Programmes (ENG)'!AK286="","",VLOOKUP('Programmes (ENG)'!AK286,'CWM &amp; Location'!B:D,2,FALSE))</f>
        <v>Safle I'w Gadarnhau</v>
      </c>
      <c r="AL286" s="5" t="str">
        <f>IF('Programmes (ENG)'!AL286="", "", VLOOKUP('Programmes (ENG)'!AL286, 'CWM &amp; Location'!B:D, 2, FALSE))</f>
        <v>Safle I'w Gadarnhau</v>
      </c>
      <c r="AM286" s="5" t="str">
        <f>IF('Programmes (ENG)'!AM286="","",VLOOKUP('Programmes (ENG)'!AM286,'CWM &amp; Location'!B:D,2,FALSE))</f>
        <v>Prosiect SFP S2</v>
      </c>
      <c r="AN286" s="5" t="str">
        <f>IF('Programmes (ENG)'!AN286="Supervisor to be confirmed", 'CWM &amp; Location'!$C$216, 'Programmes (ENG)'!AN286)</f>
        <v>Goruchwyliwr I'w Gadarnhau</v>
      </c>
    </row>
    <row r="287" spans="1:40" ht="33.75" customHeight="1" x14ac:dyDescent="0.25">
      <c r="A287" s="3" t="str">
        <f>'Master List'!A287</f>
        <v>FP</v>
      </c>
      <c r="B287" s="3" t="str">
        <f>'Master List'!D287</f>
        <v>FP/7A5S/096a</v>
      </c>
      <c r="C287" s="3" t="str">
        <f>'Master List'!E287</f>
        <v>WAL/FP/096a</v>
      </c>
      <c r="D287" s="4">
        <f>'Programmes (ENG)'!D287</f>
        <v>1</v>
      </c>
      <c r="E287" s="9" t="str">
        <f>CONCATENATE("S1: ",J287,", ",N287,", ",R287,IF(V287="","",", "),IF(V287="","",V287),IF(V287="",""," ("),IF(V287="","",'Master List'!B287),IF(V287="","",")")," | S2: ",AA287,", ",AE287,", ",AI287,IF(AM287="","",", "),IF(AM287="","",AM287),IF(AM287="",""," ("),IF(AM287="","",'Master List'!C287),IF(AM287="","",")"))</f>
        <v>S1: Meddygaeth Gyffredinol (Mewnol) / Gastroenteroleg, Llawdriniaeth Gyffredinol, Wroleg | S2: Meddygaeth Gyffredinol (Mewnol) / Meddygaeth Geriatreg, Practis Cyffredinol, Offthalmoleg</v>
      </c>
      <c r="F287" s="5" t="str">
        <f>VLOOKUP('Programmes (ENG)'!F287, 'CWM &amp; Location'!B:D, 2, FALSE)</f>
        <v>Bwrdd Iechyd Prifysgol Cwm Taf Morgannwg</v>
      </c>
      <c r="G287" s="5" t="str">
        <f>IF('Programmes (ENG)'!G287="Supervisor to be confirmed", "Goruchwyliwr I'w Gadarnhau", 'Programmes (ENG)'!G287)</f>
        <v>Dr Bee Lee</v>
      </c>
      <c r="H287" s="3" t="str">
        <f>VLOOKUP('Programmes (ENG)'!H287, 'CWM &amp; Location'!B:D, 2, FALSE)</f>
        <v>Ysbyty Brenhinol Morgannwg</v>
      </c>
      <c r="I287" s="3" t="str">
        <f>VLOOKUP('Programmes (ENG)'!I287, 'CWM &amp; Location'!B:D, 2, FALSE)</f>
        <v>Pontyclun</v>
      </c>
      <c r="J287" s="3" t="str">
        <f>IF('Master List'!K287="", VLOOKUP('Master List'!J287, 'CWM &amp; Location'!B:D, 2, FALSE), CONCATENATE(VLOOKUP('Master List'!J287, 'CWM &amp; Location'!B:D, 2, FALSE), " / ", VLOOKUP('Master List'!K287, 'CWM &amp; Location'!B:D, 2, FALSE)))</f>
        <v>Meddygaeth Gyffredinol (Mewnol) / Gastroenteroleg</v>
      </c>
      <c r="K287" s="3" t="str">
        <f>IF('Programmes (ENG)'!K287="Supervisor to be confirmed", "Goruchwyliwr I'w Gadarnhau", 'Programmes (ENG)'!K287)</f>
        <v>Dr Bee Lee</v>
      </c>
      <c r="L287" s="3" t="str">
        <f>VLOOKUP('Programmes (ENG)'!L287, 'CWM &amp; Location'!B:D, 2, FALSE)</f>
        <v>Ysbyty Brenhinol Morgannwg</v>
      </c>
      <c r="M287" s="3" t="str">
        <f>VLOOKUP('Programmes (ENG)'!M287, 'CWM &amp; Location'!B:D, 2, FALSE)</f>
        <v>Pontyclun</v>
      </c>
      <c r="N287" s="3" t="str">
        <f>IF('Master List'!Q287="", VLOOKUP('Master List'!P287, 'CWM &amp; Location'!B:D, 2, FALSE), CONCATENATE(VLOOKUP('Master List'!P287, 'CWM &amp; Location'!B:D, 2, FALSE), " / ", VLOOKUP('Master List'!Q287, 'CWM &amp; Location'!B:D, 2, FALSE)))</f>
        <v>Llawdriniaeth Gyffredinol</v>
      </c>
      <c r="O287" s="3" t="str">
        <f>IF('Programmes (ENG)'!O287="Supervisor to be confirmed", "Goruchwyliwr I'w Gadarnhau", 'Programmes (ENG)'!O287)</f>
        <v xml:space="preserve">Mr Parin Shah </v>
      </c>
      <c r="P287" s="3" t="str">
        <f>VLOOKUP('Programmes (ENG)'!P287, 'CWM &amp; Location'!B:D, 2, FALSE)</f>
        <v>Ysbyty Brenhinol Morgannwg</v>
      </c>
      <c r="Q287" s="3" t="str">
        <f>VLOOKUP('Programmes (ENG)'!Q287, 'CWM &amp; Location'!B:D, 2, FALSE)</f>
        <v>Pontyclun</v>
      </c>
      <c r="R287" s="3" t="str">
        <f>IF('Master List'!W287="", VLOOKUP('Master List'!V287, 'CWM &amp; Location'!B:D, 2, FALSE), CONCATENATE(VLOOKUP('Master List'!V287, 'CWM &amp; Location'!B:D, 2, FALSE), " / ", VLOOKUP('Master List'!W287, 'CWM &amp; Location'!B:D, 2, FALSE)))</f>
        <v>Wroleg</v>
      </c>
      <c r="S287" s="3" t="str">
        <f>IF('Programmes (ENG)'!S287="Supervisor to be confirmed", "Goruchwyliwr I'w Gadarnhau", 'Programmes (ENG)'!S287)</f>
        <v xml:space="preserve">Mr Tim Appanna </v>
      </c>
      <c r="T287" s="5" t="str">
        <f>IF('Master List'!AA287="", "", VLOOKUP('Programmes (ENG)'!T287, 'CWM &amp; Location'!B:D, 2, FALSE))</f>
        <v/>
      </c>
      <c r="U287" s="5" t="str">
        <f>IF(T287="", "", VLOOKUP('Programmes (ENG)'!U287, 'CWM &amp; Location'!B:D, 2, FALSE))</f>
        <v/>
      </c>
      <c r="V287" s="5" t="str">
        <f>IF('Programmes (ENG)'!V287="", "", VLOOKUP('Programmes (ENG)'!V287, 'CWM &amp; Location'!B:D, 2, FALSE))</f>
        <v/>
      </c>
      <c r="W287" s="5" t="str">
        <f>IF('Programmes (ENG)'!W287="", "", IF('Programmes (ENG)'!W287="Supervisor to be confirmed", 'CWM &amp; Location'!$C$216, 'Programmes (ENG)'!W287))</f>
        <v/>
      </c>
      <c r="X287" s="5" t="str">
        <f>IF('Programmes (ENG)'!X287="Supervisor to be confirmed", "Goruchwyliwr I'w Gadarnhau", 'Programmes (ENG)'!X287)</f>
        <v>Dr James Bolt</v>
      </c>
      <c r="Y287" s="3" t="str">
        <f>VLOOKUP('Programmes (ENG)'!Y287, 'CWM &amp; Location'!B:D, 2, FALSE)</f>
        <v>Ysbyty Brenhinol Morgannwg</v>
      </c>
      <c r="Z287" s="3" t="str">
        <f>VLOOKUP('Programmes (ENG)'!Z287, 'CWM &amp; Location'!B:D, 2, FALSE)</f>
        <v>Pontyclun</v>
      </c>
      <c r="AA287" s="3" t="str">
        <f>IF('Master List'!AK287="", VLOOKUP('Master List'!AJ287, 'CWM &amp; Location'!B:D, 2, FALSE), CONCATENATE(VLOOKUP('Master List'!AJ287, 'CWM &amp; Location'!B:D, 2, FALSE), " / ", VLOOKUP('Master List'!AK287, 'CWM &amp; Location'!B:D, 2, FALSE)))</f>
        <v>Meddygaeth Gyffredinol (Mewnol) / Meddygaeth Geriatreg</v>
      </c>
      <c r="AB287" s="3" t="str">
        <f>IF('Programmes (ENG)'!AB287="Supervisor to be confirmed", 'CWM &amp; Location'!$C$216, 'Programmes (ENG)'!AB287)</f>
        <v>Dr James Bolt</v>
      </c>
      <c r="AC287" s="3" t="str">
        <f>VLOOKUP('Programmes (ENG)'!AC287, 'CWM &amp; Location'!B:D, 2, FALSE)</f>
        <v>Meddygfa Eglwysbach</v>
      </c>
      <c r="AD287" s="5" t="str">
        <f>VLOOKUP('Programmes (ENG)'!AD287, 'CWM &amp; Location'!B:D, 2, FALSE)</f>
        <v>Pontypridd</v>
      </c>
      <c r="AE287" s="3" t="str">
        <f>IF('Master List'!AQ287="", VLOOKUP('Master List'!AP287, 'CWM &amp; Location'!B:D, 2, FALSE), CONCATENATE(VLOOKUP('Master List'!AP287, 'CWM &amp; Location'!B:D, 2, FALSE), " / ", VLOOKUP('Master List'!AQ287, 'CWM &amp; Location'!B:D, 2, FALSE)))</f>
        <v>Practis Cyffredinol</v>
      </c>
      <c r="AF287" s="3" t="str">
        <f>IF('Programmes (ENG)'!AF287="Supervisor to be confirmed", 'CWM &amp; Location'!$C$216, 'Programmes (ENG)'!AF287)</f>
        <v>Dr Anna Auchterlonie</v>
      </c>
      <c r="AG287" s="3" t="str">
        <f>VLOOKUP('Programmes (ENG)'!AG287, 'CWM &amp; Location'!B:D, 2, FALSE)</f>
        <v>Ysbyty Brenhinol Morgannwg</v>
      </c>
      <c r="AH287" s="3" t="str">
        <f>VLOOKUP('Programmes (ENG)'!AH287, 'CWM &amp; Location'!B:D, 2, FALSE)</f>
        <v>Pontyclun</v>
      </c>
      <c r="AI287" s="3" t="str">
        <f>IF('Master List'!AW287="", VLOOKUP('Master List'!AV287, 'CWM &amp; Location'!B:D, 2, FALSE), CONCATENATE(VLOOKUP('Master List'!AV287, 'CWM &amp; Location'!B:D, 2, FALSE), " / ", VLOOKUP('Master List'!AW287, 'CWM &amp; Location'!B:D, 2, FALSE)))</f>
        <v>Offthalmoleg</v>
      </c>
      <c r="AJ287" s="3" t="str">
        <f>IF('Programmes (ENG)'!AJ287="Supervisor to be confirmed", 'CWM &amp; Location'!$C$216, 'Programmes (ENG)'!AJ287)</f>
        <v>Mr Ankur Das</v>
      </c>
      <c r="AK287" s="5" t="str">
        <f>IF('Programmes (ENG)'!AK287="","",VLOOKUP('Programmes (ENG)'!AK287,'CWM &amp; Location'!B:D,2,FALSE))</f>
        <v/>
      </c>
      <c r="AL287" s="5" t="str">
        <f>IF('Programmes (ENG)'!AL287="", "", VLOOKUP('Programmes (ENG)'!AL287, 'CWM &amp; Location'!B:D, 2, FALSE))</f>
        <v/>
      </c>
      <c r="AM287" s="5" t="str">
        <f>IF('Programmes (ENG)'!AM287="","",VLOOKUP('Programmes (ENG)'!AM287,'CWM &amp; Location'!B:D,2,FALSE))</f>
        <v/>
      </c>
      <c r="AN287" s="5" t="str">
        <f>IF('Programmes (ENG)'!AN287="Supervisor to be confirmed", 'CWM &amp; Location'!$C$216, 'Programmes (ENG)'!AN287)</f>
        <v/>
      </c>
    </row>
    <row r="288" spans="1:40" ht="33.75" customHeight="1" x14ac:dyDescent="0.25">
      <c r="A288" s="3" t="str">
        <f>'Master List'!A288</f>
        <v>FP</v>
      </c>
      <c r="B288" s="3" t="str">
        <f>'Master List'!D288</f>
        <v>FP/7A5S/096b</v>
      </c>
      <c r="C288" s="3" t="str">
        <f>'Master List'!E288</f>
        <v>WAL/FP/096b</v>
      </c>
      <c r="D288" s="4">
        <f>'Programmes (ENG)'!D288</f>
        <v>1</v>
      </c>
      <c r="E288" s="9" t="str">
        <f>CONCATENATE("S1: ",J288,", ",N288,", ",R288,IF(V288="","",", "),IF(V288="","",V288),IF(V288="",""," ("),IF(V288="","",'Master List'!B288),IF(V288="","",")")," | S2: ",AA288,", ",AE288,", ",AI288,IF(AM288="","",", "),IF(AM288="","",AM288),IF(AM288="",""," ("),IF(AM288="","",'Master List'!C288),IF(AM288="","",")"))</f>
        <v>S1: Wroleg, Meddygaeth Gyffredinol (Mewnol) / Gastroenteroleg, Llawdriniaeth Gyffredinol | S2: Offthalmoleg, Meddygaeth Gyffredinol (Mewnol) / Meddygaeth Geriatreg, Practis Cyffredinol</v>
      </c>
      <c r="F288" s="5" t="str">
        <f>VLOOKUP('Programmes (ENG)'!F288, 'CWM &amp; Location'!B:D, 2, FALSE)</f>
        <v>Bwrdd Iechyd Prifysgol Cwm Taf Morgannwg</v>
      </c>
      <c r="G288" s="5" t="str">
        <f>IF('Programmes (ENG)'!G288="Supervisor to be confirmed", "Goruchwyliwr I'w Gadarnhau", 'Programmes (ENG)'!G288)</f>
        <v xml:space="preserve">Mr Tim Appanna </v>
      </c>
      <c r="H288" s="3" t="str">
        <f>VLOOKUP('Programmes (ENG)'!H288, 'CWM &amp; Location'!B:D, 2, FALSE)</f>
        <v>Ysbyty Brenhinol Morgannwg</v>
      </c>
      <c r="I288" s="3" t="str">
        <f>VLOOKUP('Programmes (ENG)'!I288, 'CWM &amp; Location'!B:D, 2, FALSE)</f>
        <v>Pontyclun</v>
      </c>
      <c r="J288" s="3" t="str">
        <f>IF('Master List'!K288="", VLOOKUP('Master List'!J288, 'CWM &amp; Location'!B:D, 2, FALSE), CONCATENATE(VLOOKUP('Master List'!J288, 'CWM &amp; Location'!B:D, 2, FALSE), " / ", VLOOKUP('Master List'!K288, 'CWM &amp; Location'!B:D, 2, FALSE)))</f>
        <v>Wroleg</v>
      </c>
      <c r="K288" s="3" t="str">
        <f>IF('Programmes (ENG)'!K288="Supervisor to be confirmed", "Goruchwyliwr I'w Gadarnhau", 'Programmes (ENG)'!K288)</f>
        <v xml:space="preserve">Mr Tim Appanna </v>
      </c>
      <c r="L288" s="3" t="str">
        <f>VLOOKUP('Programmes (ENG)'!L288, 'CWM &amp; Location'!B:D, 2, FALSE)</f>
        <v>Ysbyty Brenhinol Morgannwg</v>
      </c>
      <c r="M288" s="3" t="str">
        <f>VLOOKUP('Programmes (ENG)'!M288, 'CWM &amp; Location'!B:D, 2, FALSE)</f>
        <v>Pontyclun</v>
      </c>
      <c r="N288" s="3" t="str">
        <f>IF('Master List'!Q288="", VLOOKUP('Master List'!P288, 'CWM &amp; Location'!B:D, 2, FALSE), CONCATENATE(VLOOKUP('Master List'!P288, 'CWM &amp; Location'!B:D, 2, FALSE), " / ", VLOOKUP('Master List'!Q288, 'CWM &amp; Location'!B:D, 2, FALSE)))</f>
        <v>Meddygaeth Gyffredinol (Mewnol) / Gastroenteroleg</v>
      </c>
      <c r="O288" s="3" t="str">
        <f>IF('Programmes (ENG)'!O288="Supervisor to be confirmed", "Goruchwyliwr I'w Gadarnhau", 'Programmes (ENG)'!O288)</f>
        <v>Dr Bee Lee</v>
      </c>
      <c r="P288" s="3" t="str">
        <f>VLOOKUP('Programmes (ENG)'!P288, 'CWM &amp; Location'!B:D, 2, FALSE)</f>
        <v>Ysbyty Brenhinol Morgannwg</v>
      </c>
      <c r="Q288" s="3" t="str">
        <f>VLOOKUP('Programmes (ENG)'!Q288, 'CWM &amp; Location'!B:D, 2, FALSE)</f>
        <v>Pontyclun</v>
      </c>
      <c r="R288" s="3" t="str">
        <f>IF('Master List'!W288="", VLOOKUP('Master List'!V288, 'CWM &amp; Location'!B:D, 2, FALSE), CONCATENATE(VLOOKUP('Master List'!V288, 'CWM &amp; Location'!B:D, 2, FALSE), " / ", VLOOKUP('Master List'!W288, 'CWM &amp; Location'!B:D, 2, FALSE)))</f>
        <v>Llawdriniaeth Gyffredinol</v>
      </c>
      <c r="S288" s="3" t="str">
        <f>IF('Programmes (ENG)'!S288="Supervisor to be confirmed", "Goruchwyliwr I'w Gadarnhau", 'Programmes (ENG)'!S288)</f>
        <v xml:space="preserve">Mr Parin Shah </v>
      </c>
      <c r="T288" s="5" t="str">
        <f>IF('Master List'!AA288="", "", VLOOKUP('Programmes (ENG)'!T288, 'CWM &amp; Location'!B:D, 2, FALSE))</f>
        <v/>
      </c>
      <c r="U288" s="5" t="str">
        <f>IF(T288="", "", VLOOKUP('Programmes (ENG)'!U288, 'CWM &amp; Location'!B:D, 2, FALSE))</f>
        <v/>
      </c>
      <c r="V288" s="5" t="str">
        <f>IF('Programmes (ENG)'!V288="", "", VLOOKUP('Programmes (ENG)'!V288, 'CWM &amp; Location'!B:D, 2, FALSE))</f>
        <v/>
      </c>
      <c r="W288" s="5" t="str">
        <f>IF('Programmes (ENG)'!W288="", "", IF('Programmes (ENG)'!W288="Supervisor to be confirmed", 'CWM &amp; Location'!$C$216, 'Programmes (ENG)'!W288))</f>
        <v/>
      </c>
      <c r="X288" s="5" t="str">
        <f>IF('Programmes (ENG)'!X288="Supervisor to be confirmed", "Goruchwyliwr I'w Gadarnhau", 'Programmes (ENG)'!X288)</f>
        <v>Mr Ankur Das</v>
      </c>
      <c r="Y288" s="3" t="str">
        <f>VLOOKUP('Programmes (ENG)'!Y288, 'CWM &amp; Location'!B:D, 2, FALSE)</f>
        <v>Ysbyty Brenhinol Morgannwg</v>
      </c>
      <c r="Z288" s="3" t="str">
        <f>VLOOKUP('Programmes (ENG)'!Z288, 'CWM &amp; Location'!B:D, 2, FALSE)</f>
        <v>Pontyclun</v>
      </c>
      <c r="AA288" s="3" t="str">
        <f>IF('Master List'!AK288="", VLOOKUP('Master List'!AJ288, 'CWM &amp; Location'!B:D, 2, FALSE), CONCATENATE(VLOOKUP('Master List'!AJ288, 'CWM &amp; Location'!B:D, 2, FALSE), " / ", VLOOKUP('Master List'!AK288, 'CWM &amp; Location'!B:D, 2, FALSE)))</f>
        <v>Offthalmoleg</v>
      </c>
      <c r="AB288" s="3" t="str">
        <f>IF('Programmes (ENG)'!AB288="Supervisor to be confirmed", 'CWM &amp; Location'!$C$216, 'Programmes (ENG)'!AB288)</f>
        <v>Mr Ankur Das</v>
      </c>
      <c r="AC288" s="3" t="str">
        <f>VLOOKUP('Programmes (ENG)'!AC288, 'CWM &amp; Location'!B:D, 2, FALSE)</f>
        <v>Ysbyty Brenhinol Morgannwg</v>
      </c>
      <c r="AD288" s="5" t="str">
        <f>VLOOKUP('Programmes (ENG)'!AD288, 'CWM &amp; Location'!B:D, 2, FALSE)</f>
        <v>Pontyclun</v>
      </c>
      <c r="AE288" s="3" t="str">
        <f>IF('Master List'!AQ288="", VLOOKUP('Master List'!AP288, 'CWM &amp; Location'!B:D, 2, FALSE), CONCATENATE(VLOOKUP('Master List'!AP288, 'CWM &amp; Location'!B:D, 2, FALSE), " / ", VLOOKUP('Master List'!AQ288, 'CWM &amp; Location'!B:D, 2, FALSE)))</f>
        <v>Meddygaeth Gyffredinol (Mewnol) / Meddygaeth Geriatreg</v>
      </c>
      <c r="AF288" s="3" t="str">
        <f>IF('Programmes (ENG)'!AF288="Supervisor to be confirmed", 'CWM &amp; Location'!$C$216, 'Programmes (ENG)'!AF288)</f>
        <v>Dr James Bolt</v>
      </c>
      <c r="AG288" s="3" t="str">
        <f>VLOOKUP('Programmes (ENG)'!AG288, 'CWM &amp; Location'!B:D, 2, FALSE)</f>
        <v>Meddygfa Eglwysbach</v>
      </c>
      <c r="AH288" s="3" t="str">
        <f>VLOOKUP('Programmes (ENG)'!AH288, 'CWM &amp; Location'!B:D, 2, FALSE)</f>
        <v>Pontypridd</v>
      </c>
      <c r="AI288" s="3" t="str">
        <f>IF('Master List'!AW288="", VLOOKUP('Master List'!AV288, 'CWM &amp; Location'!B:D, 2, FALSE), CONCATENATE(VLOOKUP('Master List'!AV288, 'CWM &amp; Location'!B:D, 2, FALSE), " / ", VLOOKUP('Master List'!AW288, 'CWM &amp; Location'!B:D, 2, FALSE)))</f>
        <v>Practis Cyffredinol</v>
      </c>
      <c r="AJ288" s="3" t="str">
        <f>IF('Programmes (ENG)'!AJ288="Supervisor to be confirmed", 'CWM &amp; Location'!$C$216, 'Programmes (ENG)'!AJ288)</f>
        <v>Dr Anna Auchterlonie</v>
      </c>
      <c r="AK288" s="5" t="str">
        <f>IF('Programmes (ENG)'!AK288="","",VLOOKUP('Programmes (ENG)'!AK288,'CWM &amp; Location'!B:D,2,FALSE))</f>
        <v/>
      </c>
      <c r="AL288" s="5" t="str">
        <f>IF('Programmes (ENG)'!AL288="", "", VLOOKUP('Programmes (ENG)'!AL288, 'CWM &amp; Location'!B:D, 2, FALSE))</f>
        <v/>
      </c>
      <c r="AM288" s="5" t="str">
        <f>IF('Programmes (ENG)'!AM288="","",VLOOKUP('Programmes (ENG)'!AM288,'CWM &amp; Location'!B:D,2,FALSE))</f>
        <v/>
      </c>
      <c r="AN288" s="5" t="str">
        <f>IF('Programmes (ENG)'!AN288="Supervisor to be confirmed", 'CWM &amp; Location'!$C$216, 'Programmes (ENG)'!AN288)</f>
        <v/>
      </c>
    </row>
    <row r="289" spans="1:40" ht="33.75" customHeight="1" x14ac:dyDescent="0.25">
      <c r="A289" s="3" t="str">
        <f>'Master List'!A289</f>
        <v>FP</v>
      </c>
      <c r="B289" s="3" t="str">
        <f>'Master List'!D289</f>
        <v>FP/7A5S/096c</v>
      </c>
      <c r="C289" s="3" t="str">
        <f>'Master List'!E289</f>
        <v>WAL/FP/096c</v>
      </c>
      <c r="D289" s="4">
        <f>'Programmes (ENG)'!D289</f>
        <v>1</v>
      </c>
      <c r="E289" s="9" t="str">
        <f>CONCATENATE("S1: ",J289,", ",N289,", ",R289,IF(V289="","",", "),IF(V289="","",V289),IF(V289="",""," ("),IF(V289="","",'Master List'!B289),IF(V289="","",")")," | S2: ",AA289,", ",AE289,", ",AI289,IF(AM289="","",", "),IF(AM289="","",AM289),IF(AM289="",""," ("),IF(AM289="","",'Master List'!C289),IF(AM289="","",")"))</f>
        <v>S1: Llawdriniaeth Gyffredinol, Wroleg, Meddygaeth Gyffredinol (Mewnol) / Gastroenteroleg | S2: Practis Cyffredinol, Offthalmoleg, Meddygaeth Gyffredinol (Mewnol) / Meddygaeth Geriatreg</v>
      </c>
      <c r="F289" s="5" t="str">
        <f>VLOOKUP('Programmes (ENG)'!F289, 'CWM &amp; Location'!B:D, 2, FALSE)</f>
        <v>Bwrdd Iechyd Prifysgol Cwm Taf Morgannwg</v>
      </c>
      <c r="G289" s="5" t="str">
        <f>IF('Programmes (ENG)'!G289="Supervisor to be confirmed", "Goruchwyliwr I'w Gadarnhau", 'Programmes (ENG)'!G289)</f>
        <v xml:space="preserve">Mr Parin Shah </v>
      </c>
      <c r="H289" s="3" t="str">
        <f>VLOOKUP('Programmes (ENG)'!H289, 'CWM &amp; Location'!B:D, 2, FALSE)</f>
        <v>Ysbyty Brenhinol Morgannwg</v>
      </c>
      <c r="I289" s="3" t="str">
        <f>VLOOKUP('Programmes (ENG)'!I289, 'CWM &amp; Location'!B:D, 2, FALSE)</f>
        <v>Pontyclun</v>
      </c>
      <c r="J289" s="3" t="str">
        <f>IF('Master List'!K289="", VLOOKUP('Master List'!J289, 'CWM &amp; Location'!B:D, 2, FALSE), CONCATENATE(VLOOKUP('Master List'!J289, 'CWM &amp; Location'!B:D, 2, FALSE), " / ", VLOOKUP('Master List'!K289, 'CWM &amp; Location'!B:D, 2, FALSE)))</f>
        <v>Llawdriniaeth Gyffredinol</v>
      </c>
      <c r="K289" s="3" t="str">
        <f>IF('Programmes (ENG)'!K289="Supervisor to be confirmed", "Goruchwyliwr I'w Gadarnhau", 'Programmes (ENG)'!K289)</f>
        <v xml:space="preserve">Mr Parin Shah </v>
      </c>
      <c r="L289" s="3" t="str">
        <f>VLOOKUP('Programmes (ENG)'!L289, 'CWM &amp; Location'!B:D, 2, FALSE)</f>
        <v>Ysbyty Brenhinol Morgannwg</v>
      </c>
      <c r="M289" s="3" t="str">
        <f>VLOOKUP('Programmes (ENG)'!M289, 'CWM &amp; Location'!B:D, 2, FALSE)</f>
        <v>Pontyclun</v>
      </c>
      <c r="N289" s="3" t="str">
        <f>IF('Master List'!Q289="", VLOOKUP('Master List'!P289, 'CWM &amp; Location'!B:D, 2, FALSE), CONCATENATE(VLOOKUP('Master List'!P289, 'CWM &amp; Location'!B:D, 2, FALSE), " / ", VLOOKUP('Master List'!Q289, 'CWM &amp; Location'!B:D, 2, FALSE)))</f>
        <v>Wroleg</v>
      </c>
      <c r="O289" s="3" t="str">
        <f>IF('Programmes (ENG)'!O289="Supervisor to be confirmed", "Goruchwyliwr I'w Gadarnhau", 'Programmes (ENG)'!O289)</f>
        <v xml:space="preserve">Mr Tim Appanna </v>
      </c>
      <c r="P289" s="3" t="str">
        <f>VLOOKUP('Programmes (ENG)'!P289, 'CWM &amp; Location'!B:D, 2, FALSE)</f>
        <v>Ysbyty Brenhinol Morgannwg</v>
      </c>
      <c r="Q289" s="3" t="str">
        <f>VLOOKUP('Programmes (ENG)'!Q289, 'CWM &amp; Location'!B:D, 2, FALSE)</f>
        <v>Pontyclun</v>
      </c>
      <c r="R289" s="3" t="str">
        <f>IF('Master List'!W289="", VLOOKUP('Master List'!V289, 'CWM &amp; Location'!B:D, 2, FALSE), CONCATENATE(VLOOKUP('Master List'!V289, 'CWM &amp; Location'!B:D, 2, FALSE), " / ", VLOOKUP('Master List'!W289, 'CWM &amp; Location'!B:D, 2, FALSE)))</f>
        <v>Meddygaeth Gyffredinol (Mewnol) / Gastroenteroleg</v>
      </c>
      <c r="S289" s="3" t="str">
        <f>IF('Programmes (ENG)'!S289="Supervisor to be confirmed", "Goruchwyliwr I'w Gadarnhau", 'Programmes (ENG)'!S289)</f>
        <v>Dr Bee Lee</v>
      </c>
      <c r="T289" s="5" t="str">
        <f>IF('Master List'!AA289="", "", VLOOKUP('Programmes (ENG)'!T289, 'CWM &amp; Location'!B:D, 2, FALSE))</f>
        <v/>
      </c>
      <c r="U289" s="5" t="str">
        <f>IF(T289="", "", VLOOKUP('Programmes (ENG)'!U289, 'CWM &amp; Location'!B:D, 2, FALSE))</f>
        <v/>
      </c>
      <c r="V289" s="5" t="str">
        <f>IF('Programmes (ENG)'!V289="", "", VLOOKUP('Programmes (ENG)'!V289, 'CWM &amp; Location'!B:D, 2, FALSE))</f>
        <v/>
      </c>
      <c r="W289" s="5" t="str">
        <f>IF('Programmes (ENG)'!W289="", "", IF('Programmes (ENG)'!W289="Supervisor to be confirmed", 'CWM &amp; Location'!$C$216, 'Programmes (ENG)'!W289))</f>
        <v/>
      </c>
      <c r="X289" s="5" t="str">
        <f>IF('Programmes (ENG)'!X289="Supervisor to be confirmed", "Goruchwyliwr I'w Gadarnhau", 'Programmes (ENG)'!X289)</f>
        <v>Dr Anna Auchterlonie</v>
      </c>
      <c r="Y289" s="3" t="str">
        <f>VLOOKUP('Programmes (ENG)'!Y289, 'CWM &amp; Location'!B:D, 2, FALSE)</f>
        <v>Meddygfa Eglwysbach</v>
      </c>
      <c r="Z289" s="3" t="str">
        <f>VLOOKUP('Programmes (ENG)'!Z289, 'CWM &amp; Location'!B:D, 2, FALSE)</f>
        <v>Pontypridd</v>
      </c>
      <c r="AA289" s="3" t="str">
        <f>IF('Master List'!AK289="", VLOOKUP('Master List'!AJ289, 'CWM &amp; Location'!B:D, 2, FALSE), CONCATENATE(VLOOKUP('Master List'!AJ289, 'CWM &amp; Location'!B:D, 2, FALSE), " / ", VLOOKUP('Master List'!AK289, 'CWM &amp; Location'!B:D, 2, FALSE)))</f>
        <v>Practis Cyffredinol</v>
      </c>
      <c r="AB289" s="3" t="str">
        <f>IF('Programmes (ENG)'!AB289="Supervisor to be confirmed", 'CWM &amp; Location'!$C$216, 'Programmes (ENG)'!AB289)</f>
        <v>Dr Anna Auchterlonie</v>
      </c>
      <c r="AC289" s="3" t="str">
        <f>VLOOKUP('Programmes (ENG)'!AC289, 'CWM &amp; Location'!B:D, 2, FALSE)</f>
        <v>Ysbyty Brenhinol Morgannwg</v>
      </c>
      <c r="AD289" s="5" t="str">
        <f>VLOOKUP('Programmes (ENG)'!AD289, 'CWM &amp; Location'!B:D, 2, FALSE)</f>
        <v>Pontyclun</v>
      </c>
      <c r="AE289" s="3" t="str">
        <f>IF('Master List'!AQ289="", VLOOKUP('Master List'!AP289, 'CWM &amp; Location'!B:D, 2, FALSE), CONCATENATE(VLOOKUP('Master List'!AP289, 'CWM &amp; Location'!B:D, 2, FALSE), " / ", VLOOKUP('Master List'!AQ289, 'CWM &amp; Location'!B:D, 2, FALSE)))</f>
        <v>Offthalmoleg</v>
      </c>
      <c r="AF289" s="3" t="str">
        <f>IF('Programmes (ENG)'!AF289="Supervisor to be confirmed", 'CWM &amp; Location'!$C$216, 'Programmes (ENG)'!AF289)</f>
        <v>Mr Ankur Das</v>
      </c>
      <c r="AG289" s="3" t="str">
        <f>VLOOKUP('Programmes (ENG)'!AG289, 'CWM &amp; Location'!B:D, 2, FALSE)</f>
        <v>Ysbyty Brenhinol Morgannwg</v>
      </c>
      <c r="AH289" s="3" t="str">
        <f>VLOOKUP('Programmes (ENG)'!AH289, 'CWM &amp; Location'!B:D, 2, FALSE)</f>
        <v>Pontyclun</v>
      </c>
      <c r="AI289" s="3" t="str">
        <f>IF('Master List'!AW289="", VLOOKUP('Master List'!AV289, 'CWM &amp; Location'!B:D, 2, FALSE), CONCATENATE(VLOOKUP('Master List'!AV289, 'CWM &amp; Location'!B:D, 2, FALSE), " / ", VLOOKUP('Master List'!AW289, 'CWM &amp; Location'!B:D, 2, FALSE)))</f>
        <v>Meddygaeth Gyffredinol (Mewnol) / Meddygaeth Geriatreg</v>
      </c>
      <c r="AJ289" s="3" t="str">
        <f>IF('Programmes (ENG)'!AJ289="Supervisor to be confirmed", 'CWM &amp; Location'!$C$216, 'Programmes (ENG)'!AJ289)</f>
        <v>Dr James Bolt</v>
      </c>
      <c r="AK289" s="5" t="str">
        <f>IF('Programmes (ENG)'!AK289="","",VLOOKUP('Programmes (ENG)'!AK289,'CWM &amp; Location'!B:D,2,FALSE))</f>
        <v/>
      </c>
      <c r="AL289" s="5" t="str">
        <f>IF('Programmes (ENG)'!AL289="", "", VLOOKUP('Programmes (ENG)'!AL289, 'CWM &amp; Location'!B:D, 2, FALSE))</f>
        <v/>
      </c>
      <c r="AM289" s="5" t="str">
        <f>IF('Programmes (ENG)'!AM289="","",VLOOKUP('Programmes (ENG)'!AM289,'CWM &amp; Location'!B:D,2,FALSE))</f>
        <v/>
      </c>
      <c r="AN289" s="5" t="str">
        <f>IF('Programmes (ENG)'!AN289="Supervisor to be confirmed", 'CWM &amp; Location'!$C$216, 'Programmes (ENG)'!AN289)</f>
        <v/>
      </c>
    </row>
    <row r="290" spans="1:40" ht="33.75" customHeight="1" x14ac:dyDescent="0.25">
      <c r="A290" s="3" t="str">
        <f>'Master List'!A290</f>
        <v>FP</v>
      </c>
      <c r="B290" s="3" t="str">
        <f>'Master List'!D290</f>
        <v>FP/7A5S/097a</v>
      </c>
      <c r="C290" s="3" t="str">
        <f>'Master List'!E290</f>
        <v>WAL/FP/097a</v>
      </c>
      <c r="D290" s="4">
        <f>'Programmes (ENG)'!D290</f>
        <v>1</v>
      </c>
      <c r="E290" s="9" t="str">
        <f>CONCATENATE("S1: ",J290,", ",N290,", ",R290,IF(V290="","",", "),IF(V290="","",V290),IF(V290="",""," ("),IF(V290="","",'Master List'!B290),IF(V290="","",")")," | S2: ",AA290,", ",AE290,", ",AI290,IF(AM290="","",", "),IF(AM290="","",AM290),IF(AM290="",""," ("),IF(AM290="","",'Master List'!C290),IF(AM290="","",")"))</f>
        <v>S1: Cardioleg, Llawdriniaeth Gyffredinol, Meddygaeth Fewnol Acíwt | S2: Arbenigedd I'w Gadarnhau, Arbenigedd I'w Gadarnhau, Arbenigedd I'w Gadarnhau</v>
      </c>
      <c r="F290" s="5" t="str">
        <f>VLOOKUP('Programmes (ENG)'!F290, 'CWM &amp; Location'!B:D, 2, FALSE)</f>
        <v>Bwrdd Iechyd Prifysgol Cwm Taf Morgannwg</v>
      </c>
      <c r="G290" s="5" t="str">
        <f>IF('Programmes (ENG)'!G290="Supervisor to be confirmed", "Goruchwyliwr I'w Gadarnhau", 'Programmes (ENG)'!G290)</f>
        <v xml:space="preserve">Dr John Huish </v>
      </c>
      <c r="H290" s="3" t="str">
        <f>VLOOKUP('Programmes (ENG)'!H290, 'CWM &amp; Location'!B:D, 2, FALSE)</f>
        <v>Ysbyty Brenhinol Morgannwg</v>
      </c>
      <c r="I290" s="3" t="str">
        <f>VLOOKUP('Programmes (ENG)'!I290, 'CWM &amp; Location'!B:D, 2, FALSE)</f>
        <v>Pontyclun</v>
      </c>
      <c r="J290" s="3" t="str">
        <f>IF('Master List'!K290="", VLOOKUP('Master List'!J290, 'CWM &amp; Location'!B:D, 2, FALSE), CONCATENATE(VLOOKUP('Master List'!J290, 'CWM &amp; Location'!B:D, 2, FALSE), " / ", VLOOKUP('Master List'!K290, 'CWM &amp; Location'!B:D, 2, FALSE)))</f>
        <v>Cardioleg</v>
      </c>
      <c r="K290" s="3" t="str">
        <f>IF('Programmes (ENG)'!K290="Supervisor to be confirmed", "Goruchwyliwr I'w Gadarnhau", 'Programmes (ENG)'!K290)</f>
        <v xml:space="preserve">Dr John Huish </v>
      </c>
      <c r="L290" s="3" t="str">
        <f>VLOOKUP('Programmes (ENG)'!L290, 'CWM &amp; Location'!B:D, 2, FALSE)</f>
        <v>Ysbyty Brenhinol Morgannwg</v>
      </c>
      <c r="M290" s="3" t="str">
        <f>VLOOKUP('Programmes (ENG)'!M290, 'CWM &amp; Location'!B:D, 2, FALSE)</f>
        <v>Pontyclun</v>
      </c>
      <c r="N290" s="3" t="str">
        <f>IF('Master List'!Q290="", VLOOKUP('Master List'!P290, 'CWM &amp; Location'!B:D, 2, FALSE), CONCATENATE(VLOOKUP('Master List'!P290, 'CWM &amp; Location'!B:D, 2, FALSE), " / ", VLOOKUP('Master List'!Q290, 'CWM &amp; Location'!B:D, 2, FALSE)))</f>
        <v>Llawdriniaeth Gyffredinol</v>
      </c>
      <c r="O290" s="3" t="str">
        <f>IF('Programmes (ENG)'!O290="Supervisor to be confirmed", "Goruchwyliwr I'w Gadarnhau", 'Programmes (ENG)'!O290)</f>
        <v xml:space="preserve">Mr Tim Havard </v>
      </c>
      <c r="P290" s="3" t="str">
        <f>VLOOKUP('Programmes (ENG)'!P290, 'CWM &amp; Location'!B:D, 2, FALSE)</f>
        <v>Ysbyty Brenhinol Morgannwg</v>
      </c>
      <c r="Q290" s="3" t="str">
        <f>VLOOKUP('Programmes (ENG)'!Q290, 'CWM &amp; Location'!B:D, 2, FALSE)</f>
        <v>Pontyclun</v>
      </c>
      <c r="R290" s="3" t="str">
        <f>IF('Master List'!W290="", VLOOKUP('Master List'!V290, 'CWM &amp; Location'!B:D, 2, FALSE), CONCATENATE(VLOOKUP('Master List'!V290, 'CWM &amp; Location'!B:D, 2, FALSE), " / ", VLOOKUP('Master List'!W290, 'CWM &amp; Location'!B:D, 2, FALSE)))</f>
        <v>Meddygaeth Fewnol Acíwt</v>
      </c>
      <c r="S290" s="3" t="str">
        <f>IF('Programmes (ENG)'!S290="Supervisor to be confirmed", "Goruchwyliwr I'w Gadarnhau", 'Programmes (ENG)'!S290)</f>
        <v xml:space="preserve">Dr Nia Rathbone </v>
      </c>
      <c r="T290" s="5" t="str">
        <f>IF('Master List'!AA290="", "", VLOOKUP('Programmes (ENG)'!T290, 'CWM &amp; Location'!B:D, 2, FALSE))</f>
        <v/>
      </c>
      <c r="U290" s="5" t="str">
        <f>IF(T290="", "", VLOOKUP('Programmes (ENG)'!U290, 'CWM &amp; Location'!B:D, 2, FALSE))</f>
        <v/>
      </c>
      <c r="V290" s="5" t="str">
        <f>IF('Programmes (ENG)'!V290="", "", VLOOKUP('Programmes (ENG)'!V290, 'CWM &amp; Location'!B:D, 2, FALSE))</f>
        <v/>
      </c>
      <c r="W290" s="5" t="str">
        <f>IF('Programmes (ENG)'!W290="", "", IF('Programmes (ENG)'!W290="Supervisor to be confirmed", 'CWM &amp; Location'!$C$216, 'Programmes (ENG)'!W290))</f>
        <v/>
      </c>
      <c r="X290" s="5" t="str">
        <f>IF('Programmes (ENG)'!X290="Supervisor to be confirmed", "Goruchwyliwr I'w Gadarnhau", 'Programmes (ENG)'!X290)</f>
        <v>Goruchwyliwr I'w Gadarnhau</v>
      </c>
      <c r="Y290" s="3" t="str">
        <f>VLOOKUP('Programmes (ENG)'!Y290, 'CWM &amp; Location'!B:D, 2, FALSE)</f>
        <v>Safle I'w Gadarnhau</v>
      </c>
      <c r="Z290" s="3" t="str">
        <f>VLOOKUP('Programmes (ENG)'!Z290, 'CWM &amp; Location'!B:D, 2, FALSE)</f>
        <v>Safle I'w Gadarnhau</v>
      </c>
      <c r="AA290" s="3" t="str">
        <f>IF('Master List'!AK290="", VLOOKUP('Master List'!AJ290, 'CWM &amp; Location'!B:D, 2, FALSE), CONCATENATE(VLOOKUP('Master List'!AJ290, 'CWM &amp; Location'!B:D, 2, FALSE), " / ", VLOOKUP('Master List'!AK290, 'CWM &amp; Location'!B:D, 2, FALSE)))</f>
        <v>Arbenigedd I'w Gadarnhau</v>
      </c>
      <c r="AB290" s="3" t="str">
        <f>IF('Programmes (ENG)'!AB290="Supervisor to be confirmed", 'CWM &amp; Location'!$C$216, 'Programmes (ENG)'!AB290)</f>
        <v>Goruchwyliwr I'w Gadarnhau</v>
      </c>
      <c r="AC290" s="3" t="str">
        <f>VLOOKUP('Programmes (ENG)'!AC290, 'CWM &amp; Location'!B:D, 2, FALSE)</f>
        <v>Safle I'w Gadarnhau</v>
      </c>
      <c r="AD290" s="5" t="str">
        <f>VLOOKUP('Programmes (ENG)'!AD290, 'CWM &amp; Location'!B:D, 2, FALSE)</f>
        <v>Safle I'w Gadarnhau</v>
      </c>
      <c r="AE290" s="3" t="str">
        <f>IF('Master List'!AQ290="", VLOOKUP('Master List'!AP290, 'CWM &amp; Location'!B:D, 2, FALSE), CONCATENATE(VLOOKUP('Master List'!AP290, 'CWM &amp; Location'!B:D, 2, FALSE), " / ", VLOOKUP('Master List'!AQ290, 'CWM &amp; Location'!B:D, 2, FALSE)))</f>
        <v>Arbenigedd I'w Gadarnhau</v>
      </c>
      <c r="AF290" s="3" t="str">
        <f>IF('Programmes (ENG)'!AF290="Supervisor to be confirmed", 'CWM &amp; Location'!$C$216, 'Programmes (ENG)'!AF290)</f>
        <v>Goruchwyliwr I'w Gadarnhau</v>
      </c>
      <c r="AG290" s="3" t="str">
        <f>VLOOKUP('Programmes (ENG)'!AG290, 'CWM &amp; Location'!B:D, 2, FALSE)</f>
        <v>Safle I'w Gadarnhau</v>
      </c>
      <c r="AH290" s="3" t="str">
        <f>VLOOKUP('Programmes (ENG)'!AH290, 'CWM &amp; Location'!B:D, 2, FALSE)</f>
        <v>Safle I'w Gadarnhau</v>
      </c>
      <c r="AI290" s="3" t="str">
        <f>IF('Master List'!AW290="", VLOOKUP('Master List'!AV290, 'CWM &amp; Location'!B:D, 2, FALSE), CONCATENATE(VLOOKUP('Master List'!AV290, 'CWM &amp; Location'!B:D, 2, FALSE), " / ", VLOOKUP('Master List'!AW290, 'CWM &amp; Location'!B:D, 2, FALSE)))</f>
        <v>Arbenigedd I'w Gadarnhau</v>
      </c>
      <c r="AJ290" s="3" t="str">
        <f>IF('Programmes (ENG)'!AJ290="Supervisor to be confirmed", 'CWM &amp; Location'!$C$216, 'Programmes (ENG)'!AJ290)</f>
        <v>Goruchwyliwr I'w Gadarnhau</v>
      </c>
      <c r="AK290" s="5" t="str">
        <f>IF('Programmes (ENG)'!AK290="","",VLOOKUP('Programmes (ENG)'!AK290,'CWM &amp; Location'!B:D,2,FALSE))</f>
        <v/>
      </c>
      <c r="AL290" s="5" t="str">
        <f>IF('Programmes (ENG)'!AL290="", "", VLOOKUP('Programmes (ENG)'!AL290, 'CWM &amp; Location'!B:D, 2, FALSE))</f>
        <v/>
      </c>
      <c r="AM290" s="5" t="str">
        <f>IF('Programmes (ENG)'!AM290="","",VLOOKUP('Programmes (ENG)'!AM290,'CWM &amp; Location'!B:D,2,FALSE))</f>
        <v/>
      </c>
      <c r="AN290" s="5" t="str">
        <f>IF('Programmes (ENG)'!AN290="Supervisor to be confirmed", 'CWM &amp; Location'!$C$216, 'Programmes (ENG)'!AN290)</f>
        <v/>
      </c>
    </row>
    <row r="291" spans="1:40" ht="33.75" customHeight="1" x14ac:dyDescent="0.25">
      <c r="A291" s="3" t="str">
        <f>'Master List'!A291</f>
        <v>FP</v>
      </c>
      <c r="B291" s="3" t="str">
        <f>'Master List'!D291</f>
        <v>FP/7A5S/097b</v>
      </c>
      <c r="C291" s="3" t="str">
        <f>'Master List'!E291</f>
        <v>WAL/FP/097b</v>
      </c>
      <c r="D291" s="4">
        <f>'Programmes (ENG)'!D291</f>
        <v>1</v>
      </c>
      <c r="E291" s="9" t="str">
        <f>CONCATENATE("S1: ",J291,", ",N291,", ",R291,IF(V291="","",", "),IF(V291="","",V291),IF(V291="",""," ("),IF(V291="","",'Master List'!B291),IF(V291="","",")")," | S2: ",AA291,", ",AE291,", ",AI291,IF(AM291="","",", "),IF(AM291="","",AM291),IF(AM291="",""," ("),IF(AM291="","",'Master List'!C291),IF(AM291="","",")"))</f>
        <v>S1: Meddygaeth Fewnol Acíwt, Cardioleg, Llawdriniaeth Gyffredinol | S2: Arbenigedd I'w Gadarnhau, Arbenigedd I'w Gadarnhau, Arbenigedd I'w Gadarnhau</v>
      </c>
      <c r="F291" s="5" t="str">
        <f>VLOOKUP('Programmes (ENG)'!F291, 'CWM &amp; Location'!B:D, 2, FALSE)</f>
        <v>Bwrdd Iechyd Prifysgol Cwm Taf Morgannwg</v>
      </c>
      <c r="G291" s="5" t="str">
        <f>IF('Programmes (ENG)'!G291="Supervisor to be confirmed", "Goruchwyliwr I'w Gadarnhau", 'Programmes (ENG)'!G291)</f>
        <v xml:space="preserve">Dr Nia Rathbone </v>
      </c>
      <c r="H291" s="3" t="str">
        <f>VLOOKUP('Programmes (ENG)'!H291, 'CWM &amp; Location'!B:D, 2, FALSE)</f>
        <v>Ysbyty Brenhinol Morgannwg</v>
      </c>
      <c r="I291" s="3" t="str">
        <f>VLOOKUP('Programmes (ENG)'!I291, 'CWM &amp; Location'!B:D, 2, FALSE)</f>
        <v>Pontyclun</v>
      </c>
      <c r="J291" s="3" t="str">
        <f>IF('Master List'!K291="", VLOOKUP('Master List'!J291, 'CWM &amp; Location'!B:D, 2, FALSE), CONCATENATE(VLOOKUP('Master List'!J291, 'CWM &amp; Location'!B:D, 2, FALSE), " / ", VLOOKUP('Master List'!K291, 'CWM &amp; Location'!B:D, 2, FALSE)))</f>
        <v>Meddygaeth Fewnol Acíwt</v>
      </c>
      <c r="K291" s="3" t="str">
        <f>IF('Programmes (ENG)'!K291="Supervisor to be confirmed", "Goruchwyliwr I'w Gadarnhau", 'Programmes (ENG)'!K291)</f>
        <v xml:space="preserve">Dr Nia Rathbone </v>
      </c>
      <c r="L291" s="3" t="str">
        <f>VLOOKUP('Programmes (ENG)'!L291, 'CWM &amp; Location'!B:D, 2, FALSE)</f>
        <v>Ysbyty Brenhinol Morgannwg</v>
      </c>
      <c r="M291" s="3" t="str">
        <f>VLOOKUP('Programmes (ENG)'!M291, 'CWM &amp; Location'!B:D, 2, FALSE)</f>
        <v>Pontyclun</v>
      </c>
      <c r="N291" s="3" t="str">
        <f>IF('Master List'!Q291="", VLOOKUP('Master List'!P291, 'CWM &amp; Location'!B:D, 2, FALSE), CONCATENATE(VLOOKUP('Master List'!P291, 'CWM &amp; Location'!B:D, 2, FALSE), " / ", VLOOKUP('Master List'!Q291, 'CWM &amp; Location'!B:D, 2, FALSE)))</f>
        <v>Cardioleg</v>
      </c>
      <c r="O291" s="3" t="str">
        <f>IF('Programmes (ENG)'!O291="Supervisor to be confirmed", "Goruchwyliwr I'w Gadarnhau", 'Programmes (ENG)'!O291)</f>
        <v xml:space="preserve">Dr John Huish </v>
      </c>
      <c r="P291" s="3" t="str">
        <f>VLOOKUP('Programmes (ENG)'!P291, 'CWM &amp; Location'!B:D, 2, FALSE)</f>
        <v>Ysbyty Brenhinol Morgannwg</v>
      </c>
      <c r="Q291" s="3" t="str">
        <f>VLOOKUP('Programmes (ENG)'!Q291, 'CWM &amp; Location'!B:D, 2, FALSE)</f>
        <v>Pontyclun</v>
      </c>
      <c r="R291" s="3" t="str">
        <f>IF('Master List'!W291="", VLOOKUP('Master List'!V291, 'CWM &amp; Location'!B:D, 2, FALSE), CONCATENATE(VLOOKUP('Master List'!V291, 'CWM &amp; Location'!B:D, 2, FALSE), " / ", VLOOKUP('Master List'!W291, 'CWM &amp; Location'!B:D, 2, FALSE)))</f>
        <v>Llawdriniaeth Gyffredinol</v>
      </c>
      <c r="S291" s="3" t="str">
        <f>IF('Programmes (ENG)'!S291="Supervisor to be confirmed", "Goruchwyliwr I'w Gadarnhau", 'Programmes (ENG)'!S291)</f>
        <v xml:space="preserve">Mr Tim Havard </v>
      </c>
      <c r="T291" s="5" t="str">
        <f>IF('Master List'!AA291="", "", VLOOKUP('Programmes (ENG)'!T291, 'CWM &amp; Location'!B:D, 2, FALSE))</f>
        <v/>
      </c>
      <c r="U291" s="5" t="str">
        <f>IF(T291="", "", VLOOKUP('Programmes (ENG)'!U291, 'CWM &amp; Location'!B:D, 2, FALSE))</f>
        <v/>
      </c>
      <c r="V291" s="5" t="str">
        <f>IF('Programmes (ENG)'!V291="", "", VLOOKUP('Programmes (ENG)'!V291, 'CWM &amp; Location'!B:D, 2, FALSE))</f>
        <v/>
      </c>
      <c r="W291" s="5" t="str">
        <f>IF('Programmes (ENG)'!W291="", "", IF('Programmes (ENG)'!W291="Supervisor to be confirmed", 'CWM &amp; Location'!$C$216, 'Programmes (ENG)'!W291))</f>
        <v/>
      </c>
      <c r="X291" s="5" t="str">
        <f>IF('Programmes (ENG)'!X291="Supervisor to be confirmed", "Goruchwyliwr I'w Gadarnhau", 'Programmes (ENG)'!X291)</f>
        <v>Goruchwyliwr I'w Gadarnhau</v>
      </c>
      <c r="Y291" s="3" t="str">
        <f>VLOOKUP('Programmes (ENG)'!Y291, 'CWM &amp; Location'!B:D, 2, FALSE)</f>
        <v>Safle I'w Gadarnhau</v>
      </c>
      <c r="Z291" s="3" t="str">
        <f>VLOOKUP('Programmes (ENG)'!Z291, 'CWM &amp; Location'!B:D, 2, FALSE)</f>
        <v>Safle I'w Gadarnhau</v>
      </c>
      <c r="AA291" s="3" t="str">
        <f>IF('Master List'!AK291="", VLOOKUP('Master List'!AJ291, 'CWM &amp; Location'!B:D, 2, FALSE), CONCATENATE(VLOOKUP('Master List'!AJ291, 'CWM &amp; Location'!B:D, 2, FALSE), " / ", VLOOKUP('Master List'!AK291, 'CWM &amp; Location'!B:D, 2, FALSE)))</f>
        <v>Arbenigedd I'w Gadarnhau</v>
      </c>
      <c r="AB291" s="3" t="str">
        <f>IF('Programmes (ENG)'!AB291="Supervisor to be confirmed", 'CWM &amp; Location'!$C$216, 'Programmes (ENG)'!AB291)</f>
        <v>Goruchwyliwr I'w Gadarnhau</v>
      </c>
      <c r="AC291" s="3" t="str">
        <f>VLOOKUP('Programmes (ENG)'!AC291, 'CWM &amp; Location'!B:D, 2, FALSE)</f>
        <v>Safle I'w Gadarnhau</v>
      </c>
      <c r="AD291" s="5" t="str">
        <f>VLOOKUP('Programmes (ENG)'!AD291, 'CWM &amp; Location'!B:D, 2, FALSE)</f>
        <v>Safle I'w Gadarnhau</v>
      </c>
      <c r="AE291" s="3" t="str">
        <f>IF('Master List'!AQ291="", VLOOKUP('Master List'!AP291, 'CWM &amp; Location'!B:D, 2, FALSE), CONCATENATE(VLOOKUP('Master List'!AP291, 'CWM &amp; Location'!B:D, 2, FALSE), " / ", VLOOKUP('Master List'!AQ291, 'CWM &amp; Location'!B:D, 2, FALSE)))</f>
        <v>Arbenigedd I'w Gadarnhau</v>
      </c>
      <c r="AF291" s="3" t="str">
        <f>IF('Programmes (ENG)'!AF291="Supervisor to be confirmed", 'CWM &amp; Location'!$C$216, 'Programmes (ENG)'!AF291)</f>
        <v>Goruchwyliwr I'w Gadarnhau</v>
      </c>
      <c r="AG291" s="3" t="str">
        <f>VLOOKUP('Programmes (ENG)'!AG291, 'CWM &amp; Location'!B:D, 2, FALSE)</f>
        <v>Safle I'w Gadarnhau</v>
      </c>
      <c r="AH291" s="3" t="str">
        <f>VLOOKUP('Programmes (ENG)'!AH291, 'CWM &amp; Location'!B:D, 2, FALSE)</f>
        <v>Safle I'w Gadarnhau</v>
      </c>
      <c r="AI291" s="3" t="str">
        <f>IF('Master List'!AW291="", VLOOKUP('Master List'!AV291, 'CWM &amp; Location'!B:D, 2, FALSE), CONCATENATE(VLOOKUP('Master List'!AV291, 'CWM &amp; Location'!B:D, 2, FALSE), " / ", VLOOKUP('Master List'!AW291, 'CWM &amp; Location'!B:D, 2, FALSE)))</f>
        <v>Arbenigedd I'w Gadarnhau</v>
      </c>
      <c r="AJ291" s="3" t="str">
        <f>IF('Programmes (ENG)'!AJ291="Supervisor to be confirmed", 'CWM &amp; Location'!$C$216, 'Programmes (ENG)'!AJ291)</f>
        <v>Goruchwyliwr I'w Gadarnhau</v>
      </c>
      <c r="AK291" s="5" t="str">
        <f>IF('Programmes (ENG)'!AK291="","",VLOOKUP('Programmes (ENG)'!AK291,'CWM &amp; Location'!B:D,2,FALSE))</f>
        <v/>
      </c>
      <c r="AL291" s="5" t="str">
        <f>IF('Programmes (ENG)'!AL291="", "", VLOOKUP('Programmes (ENG)'!AL291, 'CWM &amp; Location'!B:D, 2, FALSE))</f>
        <v/>
      </c>
      <c r="AM291" s="5" t="str">
        <f>IF('Programmes (ENG)'!AM291="","",VLOOKUP('Programmes (ENG)'!AM291,'CWM &amp; Location'!B:D,2,FALSE))</f>
        <v/>
      </c>
      <c r="AN291" s="5" t="str">
        <f>IF('Programmes (ENG)'!AN291="Supervisor to be confirmed", 'CWM &amp; Location'!$C$216, 'Programmes (ENG)'!AN291)</f>
        <v/>
      </c>
    </row>
    <row r="292" spans="1:40" ht="33.75" customHeight="1" x14ac:dyDescent="0.25">
      <c r="A292" s="3" t="str">
        <f>'Master List'!A292</f>
        <v>FP</v>
      </c>
      <c r="B292" s="3" t="str">
        <f>'Master List'!D292</f>
        <v>FP/7A5S/097c</v>
      </c>
      <c r="C292" s="3" t="str">
        <f>'Master List'!E292</f>
        <v>WAL/FP/097c</v>
      </c>
      <c r="D292" s="4">
        <f>'Programmes (ENG)'!D292</f>
        <v>1</v>
      </c>
      <c r="E292" s="9" t="str">
        <f>CONCATENATE("S1: ",J292,", ",N292,", ",R292,IF(V292="","",", "),IF(V292="","",V292),IF(V292="",""," ("),IF(V292="","",'Master List'!B292),IF(V292="","",")")," | S2: ",AA292,", ",AE292,", ",AI292,IF(AM292="","",", "),IF(AM292="","",AM292),IF(AM292="",""," ("),IF(AM292="","",'Master List'!C292),IF(AM292="","",")"))</f>
        <v>S1: Llawdriniaeth Gyffredinol, Meddygaeth Fewnol Acíwt, Cardioleg | S2: Arbenigedd I'w Gadarnhau, Arbenigedd I'w Gadarnhau, Arbenigedd I'w Gadarnhau</v>
      </c>
      <c r="F292" s="5" t="str">
        <f>VLOOKUP('Programmes (ENG)'!F292, 'CWM &amp; Location'!B:D, 2, FALSE)</f>
        <v>Bwrdd Iechyd Prifysgol Cwm Taf Morgannwg</v>
      </c>
      <c r="G292" s="5" t="str">
        <f>IF('Programmes (ENG)'!G292="Supervisor to be confirmed", "Goruchwyliwr I'w Gadarnhau", 'Programmes (ENG)'!G292)</f>
        <v xml:space="preserve">Mr Tim Havard </v>
      </c>
      <c r="H292" s="3" t="str">
        <f>VLOOKUP('Programmes (ENG)'!H292, 'CWM &amp; Location'!B:D, 2, FALSE)</f>
        <v>Ysbyty Brenhinol Morgannwg</v>
      </c>
      <c r="I292" s="3" t="str">
        <f>VLOOKUP('Programmes (ENG)'!I292, 'CWM &amp; Location'!B:D, 2, FALSE)</f>
        <v>Pontyclun</v>
      </c>
      <c r="J292" s="3" t="str">
        <f>IF('Master List'!K292="", VLOOKUP('Master List'!J292, 'CWM &amp; Location'!B:D, 2, FALSE), CONCATENATE(VLOOKUP('Master List'!J292, 'CWM &amp; Location'!B:D, 2, FALSE), " / ", VLOOKUP('Master List'!K292, 'CWM &amp; Location'!B:D, 2, FALSE)))</f>
        <v>Llawdriniaeth Gyffredinol</v>
      </c>
      <c r="K292" s="3" t="str">
        <f>IF('Programmes (ENG)'!K292="Supervisor to be confirmed", "Goruchwyliwr I'w Gadarnhau", 'Programmes (ENG)'!K292)</f>
        <v xml:space="preserve">Mr Tim Havard </v>
      </c>
      <c r="L292" s="3" t="str">
        <f>VLOOKUP('Programmes (ENG)'!L292, 'CWM &amp; Location'!B:D, 2, FALSE)</f>
        <v>Ysbyty Brenhinol Morgannwg</v>
      </c>
      <c r="M292" s="3" t="str">
        <f>VLOOKUP('Programmes (ENG)'!M292, 'CWM &amp; Location'!B:D, 2, FALSE)</f>
        <v>Pontyclun</v>
      </c>
      <c r="N292" s="3" t="str">
        <f>IF('Master List'!Q292="", VLOOKUP('Master List'!P292, 'CWM &amp; Location'!B:D, 2, FALSE), CONCATENATE(VLOOKUP('Master List'!P292, 'CWM &amp; Location'!B:D, 2, FALSE), " / ", VLOOKUP('Master List'!Q292, 'CWM &amp; Location'!B:D, 2, FALSE)))</f>
        <v>Meddygaeth Fewnol Acíwt</v>
      </c>
      <c r="O292" s="3" t="str">
        <f>IF('Programmes (ENG)'!O292="Supervisor to be confirmed", "Goruchwyliwr I'w Gadarnhau", 'Programmes (ENG)'!O292)</f>
        <v xml:space="preserve">Dr Nia Rathbone </v>
      </c>
      <c r="P292" s="3" t="str">
        <f>VLOOKUP('Programmes (ENG)'!P292, 'CWM &amp; Location'!B:D, 2, FALSE)</f>
        <v>Ysbyty Brenhinol Morgannwg</v>
      </c>
      <c r="Q292" s="3" t="str">
        <f>VLOOKUP('Programmes (ENG)'!Q292, 'CWM &amp; Location'!B:D, 2, FALSE)</f>
        <v>Pontyclun</v>
      </c>
      <c r="R292" s="3" t="str">
        <f>IF('Master List'!W292="", VLOOKUP('Master List'!V292, 'CWM &amp; Location'!B:D, 2, FALSE), CONCATENATE(VLOOKUP('Master List'!V292, 'CWM &amp; Location'!B:D, 2, FALSE), " / ", VLOOKUP('Master List'!W292, 'CWM &amp; Location'!B:D, 2, FALSE)))</f>
        <v>Cardioleg</v>
      </c>
      <c r="S292" s="3" t="str">
        <f>IF('Programmes (ENG)'!S292="Supervisor to be confirmed", "Goruchwyliwr I'w Gadarnhau", 'Programmes (ENG)'!S292)</f>
        <v xml:space="preserve">Dr John Huish </v>
      </c>
      <c r="T292" s="5" t="str">
        <f>IF('Master List'!AA292="", "", VLOOKUP('Programmes (ENG)'!T292, 'CWM &amp; Location'!B:D, 2, FALSE))</f>
        <v/>
      </c>
      <c r="U292" s="5" t="str">
        <f>IF(T292="", "", VLOOKUP('Programmes (ENG)'!U292, 'CWM &amp; Location'!B:D, 2, FALSE))</f>
        <v/>
      </c>
      <c r="V292" s="5" t="str">
        <f>IF('Programmes (ENG)'!V292="", "", VLOOKUP('Programmes (ENG)'!V292, 'CWM &amp; Location'!B:D, 2, FALSE))</f>
        <v/>
      </c>
      <c r="W292" s="5" t="str">
        <f>IF('Programmes (ENG)'!W292="", "", IF('Programmes (ENG)'!W292="Supervisor to be confirmed", 'CWM &amp; Location'!$C$216, 'Programmes (ENG)'!W292))</f>
        <v/>
      </c>
      <c r="X292" s="5" t="str">
        <f>IF('Programmes (ENG)'!X292="Supervisor to be confirmed", "Goruchwyliwr I'w Gadarnhau", 'Programmes (ENG)'!X292)</f>
        <v>Goruchwyliwr I'w Gadarnhau</v>
      </c>
      <c r="Y292" s="3" t="str">
        <f>VLOOKUP('Programmes (ENG)'!Y292, 'CWM &amp; Location'!B:D, 2, FALSE)</f>
        <v>Safle I'w Gadarnhau</v>
      </c>
      <c r="Z292" s="3" t="str">
        <f>VLOOKUP('Programmes (ENG)'!Z292, 'CWM &amp; Location'!B:D, 2, FALSE)</f>
        <v>Safle I'w Gadarnhau</v>
      </c>
      <c r="AA292" s="3" t="str">
        <f>IF('Master List'!AK292="", VLOOKUP('Master List'!AJ292, 'CWM &amp; Location'!B:D, 2, FALSE), CONCATENATE(VLOOKUP('Master List'!AJ292, 'CWM &amp; Location'!B:D, 2, FALSE), " / ", VLOOKUP('Master List'!AK292, 'CWM &amp; Location'!B:D, 2, FALSE)))</f>
        <v>Arbenigedd I'w Gadarnhau</v>
      </c>
      <c r="AB292" s="3" t="str">
        <f>IF('Programmes (ENG)'!AB292="Supervisor to be confirmed", 'CWM &amp; Location'!$C$216, 'Programmes (ENG)'!AB292)</f>
        <v>Goruchwyliwr I'w Gadarnhau</v>
      </c>
      <c r="AC292" s="3" t="str">
        <f>VLOOKUP('Programmes (ENG)'!AC292, 'CWM &amp; Location'!B:D, 2, FALSE)</f>
        <v>Safle I'w Gadarnhau</v>
      </c>
      <c r="AD292" s="5" t="str">
        <f>VLOOKUP('Programmes (ENG)'!AD292, 'CWM &amp; Location'!B:D, 2, FALSE)</f>
        <v>Safle I'w Gadarnhau</v>
      </c>
      <c r="AE292" s="3" t="str">
        <f>IF('Master List'!AQ292="", VLOOKUP('Master List'!AP292, 'CWM &amp; Location'!B:D, 2, FALSE), CONCATENATE(VLOOKUP('Master List'!AP292, 'CWM &amp; Location'!B:D, 2, FALSE), " / ", VLOOKUP('Master List'!AQ292, 'CWM &amp; Location'!B:D, 2, FALSE)))</f>
        <v>Arbenigedd I'w Gadarnhau</v>
      </c>
      <c r="AF292" s="3" t="str">
        <f>IF('Programmes (ENG)'!AF292="Supervisor to be confirmed", 'CWM &amp; Location'!$C$216, 'Programmes (ENG)'!AF292)</f>
        <v>Goruchwyliwr I'w Gadarnhau</v>
      </c>
      <c r="AG292" s="3" t="str">
        <f>VLOOKUP('Programmes (ENG)'!AG292, 'CWM &amp; Location'!B:D, 2, FALSE)</f>
        <v>Safle I'w Gadarnhau</v>
      </c>
      <c r="AH292" s="3" t="str">
        <f>VLOOKUP('Programmes (ENG)'!AH292, 'CWM &amp; Location'!B:D, 2, FALSE)</f>
        <v>Safle I'w Gadarnhau</v>
      </c>
      <c r="AI292" s="3" t="str">
        <f>IF('Master List'!AW292="", VLOOKUP('Master List'!AV292, 'CWM &amp; Location'!B:D, 2, FALSE), CONCATENATE(VLOOKUP('Master List'!AV292, 'CWM &amp; Location'!B:D, 2, FALSE), " / ", VLOOKUP('Master List'!AW292, 'CWM &amp; Location'!B:D, 2, FALSE)))</f>
        <v>Arbenigedd I'w Gadarnhau</v>
      </c>
      <c r="AJ292" s="3" t="str">
        <f>IF('Programmes (ENG)'!AJ292="Supervisor to be confirmed", 'CWM &amp; Location'!$C$216, 'Programmes (ENG)'!AJ292)</f>
        <v>Goruchwyliwr I'w Gadarnhau</v>
      </c>
      <c r="AK292" s="5" t="str">
        <f>IF('Programmes (ENG)'!AK292="","",VLOOKUP('Programmes (ENG)'!AK292,'CWM &amp; Location'!B:D,2,FALSE))</f>
        <v/>
      </c>
      <c r="AL292" s="5" t="str">
        <f>IF('Programmes (ENG)'!AL292="", "", VLOOKUP('Programmes (ENG)'!AL292, 'CWM &amp; Location'!B:D, 2, FALSE))</f>
        <v/>
      </c>
      <c r="AM292" s="5" t="str">
        <f>IF('Programmes (ENG)'!AM292="","",VLOOKUP('Programmes (ENG)'!AM292,'CWM &amp; Location'!B:D,2,FALSE))</f>
        <v/>
      </c>
      <c r="AN292" s="5" t="str">
        <f>IF('Programmes (ENG)'!AN292="Supervisor to be confirmed", 'CWM &amp; Location'!$C$216, 'Programmes (ENG)'!AN292)</f>
        <v/>
      </c>
    </row>
    <row r="293" spans="1:40" ht="33.75" customHeight="1" x14ac:dyDescent="0.25">
      <c r="A293" s="3" t="str">
        <f>'Master List'!A293</f>
        <v>FP</v>
      </c>
      <c r="B293" s="3" t="str">
        <f>'Master List'!D293</f>
        <v>FP/7A5S/098a</v>
      </c>
      <c r="C293" s="3" t="str">
        <f>'Master List'!E293</f>
        <v>WAL/FP/098a</v>
      </c>
      <c r="D293" s="4">
        <f>'Programmes (ENG)'!D293</f>
        <v>1</v>
      </c>
      <c r="E293" s="9" t="str">
        <f>CONCATENATE("S1: ",J293,", ",N293,", ",R293,IF(V293="","",", "),IF(V293="","",V293),IF(V293="",""," ("),IF(V293="","",'Master List'!B293),IF(V293="","",")")," | S2: ",AA293,", ",AE293,", ",AI293,IF(AM293="","",", "),IF(AM293="","",AM293),IF(AM293="",""," ("),IF(AM293="","",'Master List'!C293),IF(AM293="","",")"))</f>
        <v>S1: Meddygaeth Gyffredinol (Mewnol) / Meddygaeth Geriatreg, Llawdriniaeth Gyffredinol / Llawdriniaeth y Colon a'r Rhefr, Meddygaeth Gyffredinol (Mewnol) / Gastroenteroleg | S2: Pediatreg, Arbenigedd I'w Gadarnhau, Offthalmoleg</v>
      </c>
      <c r="F293" s="5" t="str">
        <f>VLOOKUP('Programmes (ENG)'!F293, 'CWM &amp; Location'!B:D, 2, FALSE)</f>
        <v>Bwrdd Iechyd Prifysgol Cwm Taf Morgannwg</v>
      </c>
      <c r="G293" s="5" t="str">
        <f>IF('Programmes (ENG)'!G293="Supervisor to be confirmed", "Goruchwyliwr I'w Gadarnhau", 'Programmes (ENG)'!G293)</f>
        <v>Dr Robin Martin</v>
      </c>
      <c r="H293" s="3" t="str">
        <f>VLOOKUP('Programmes (ENG)'!H293, 'CWM &amp; Location'!B:D, 2, FALSE)</f>
        <v>Ysbyty Brenhinol Morgannwg</v>
      </c>
      <c r="I293" s="3" t="str">
        <f>VLOOKUP('Programmes (ENG)'!I293, 'CWM &amp; Location'!B:D, 2, FALSE)</f>
        <v>Pontyclun</v>
      </c>
      <c r="J293" s="3" t="str">
        <f>IF('Master List'!K293="", VLOOKUP('Master List'!J293, 'CWM &amp; Location'!B:D, 2, FALSE), CONCATENATE(VLOOKUP('Master List'!J293, 'CWM &amp; Location'!B:D, 2, FALSE), " / ", VLOOKUP('Master List'!K293, 'CWM &amp; Location'!B:D, 2, FALSE)))</f>
        <v>Meddygaeth Gyffredinol (Mewnol) / Meddygaeth Geriatreg</v>
      </c>
      <c r="K293" s="3" t="str">
        <f>IF('Programmes (ENG)'!K293="Supervisor to be confirmed", "Goruchwyliwr I'w Gadarnhau", 'Programmes (ENG)'!K293)</f>
        <v>Dr Robin Martin</v>
      </c>
      <c r="L293" s="3" t="str">
        <f>VLOOKUP('Programmes (ENG)'!L293, 'CWM &amp; Location'!B:D, 2, FALSE)</f>
        <v>Ysbyty Brenhinol Morgannwg</v>
      </c>
      <c r="M293" s="3" t="str">
        <f>VLOOKUP('Programmes (ENG)'!M293, 'CWM &amp; Location'!B:D, 2, FALSE)</f>
        <v>Pontyclun</v>
      </c>
      <c r="N293" s="3" t="str">
        <f>IF('Master List'!Q293="", VLOOKUP('Master List'!P293, 'CWM &amp; Location'!B:D, 2, FALSE), CONCATENATE(VLOOKUP('Master List'!P293, 'CWM &amp; Location'!B:D, 2, FALSE), " / ", VLOOKUP('Master List'!Q293, 'CWM &amp; Location'!B:D, 2, FALSE)))</f>
        <v>Llawdriniaeth Gyffredinol / Llawdriniaeth y Colon a'r Rhefr</v>
      </c>
      <c r="O293" s="3" t="str">
        <f>IF('Programmes (ENG)'!O293="Supervisor to be confirmed", "Goruchwyliwr I'w Gadarnhau", 'Programmes (ENG)'!O293)</f>
        <v>Mr Mahmood Abdel-Dayem</v>
      </c>
      <c r="P293" s="3" t="str">
        <f>VLOOKUP('Programmes (ENG)'!P293, 'CWM &amp; Location'!B:D, 2, FALSE)</f>
        <v>Ysbyty Brenhinol Morgannwg</v>
      </c>
      <c r="Q293" s="3" t="str">
        <f>VLOOKUP('Programmes (ENG)'!Q293, 'CWM &amp; Location'!B:D, 2, FALSE)</f>
        <v>Pontyclun</v>
      </c>
      <c r="R293" s="3" t="str">
        <f>IF('Master List'!W293="", VLOOKUP('Master List'!V293, 'CWM &amp; Location'!B:D, 2, FALSE), CONCATENATE(VLOOKUP('Master List'!V293, 'CWM &amp; Location'!B:D, 2, FALSE), " / ", VLOOKUP('Master List'!W293, 'CWM &amp; Location'!B:D, 2, FALSE)))</f>
        <v>Meddygaeth Gyffredinol (Mewnol) / Gastroenteroleg</v>
      </c>
      <c r="S293" s="3" t="str">
        <f>IF('Programmes (ENG)'!S293="Supervisor to be confirmed", "Goruchwyliwr I'w Gadarnhau", 'Programmes (ENG)'!S293)</f>
        <v>Dr Joanna Hurley</v>
      </c>
      <c r="T293" s="5" t="str">
        <f>IF('Master List'!AA293="", "", VLOOKUP('Programmes (ENG)'!T293, 'CWM &amp; Location'!B:D, 2, FALSE))</f>
        <v/>
      </c>
      <c r="U293" s="5" t="str">
        <f>IF(T293="", "", VLOOKUP('Programmes (ENG)'!U293, 'CWM &amp; Location'!B:D, 2, FALSE))</f>
        <v/>
      </c>
      <c r="V293" s="5" t="str">
        <f>IF('Programmes (ENG)'!V293="", "", VLOOKUP('Programmes (ENG)'!V293, 'CWM &amp; Location'!B:D, 2, FALSE))</f>
        <v/>
      </c>
      <c r="W293" s="5" t="str">
        <f>IF('Programmes (ENG)'!W293="", "", IF('Programmes (ENG)'!W293="Supervisor to be confirmed", 'CWM &amp; Location'!$C$216, 'Programmes (ENG)'!W293))</f>
        <v/>
      </c>
      <c r="X293" s="5" t="str">
        <f>IF('Programmes (ENG)'!X293="Supervisor to be confirmed", "Goruchwyliwr I'w Gadarnhau", 'Programmes (ENG)'!X293)</f>
        <v>Dr Iyad Al-Muzaffar</v>
      </c>
      <c r="Y293" s="3" t="str">
        <f>VLOOKUP('Programmes (ENG)'!Y293, 'CWM &amp; Location'!B:D, 2, FALSE)</f>
        <v>Ysbyty'r Tywysog Siarl / Ysbyty Brenhinol Morgannwg</v>
      </c>
      <c r="Z293" s="3" t="str">
        <f>VLOOKUP('Programmes (ENG)'!Z293, 'CWM &amp; Location'!B:D, 2, FALSE)</f>
        <v>Merthyr Tudful / Llantrisant</v>
      </c>
      <c r="AA293" s="3" t="str">
        <f>IF('Master List'!AK293="", VLOOKUP('Master List'!AJ293, 'CWM &amp; Location'!B:D, 2, FALSE), CONCATENATE(VLOOKUP('Master List'!AJ293, 'CWM &amp; Location'!B:D, 2, FALSE), " / ", VLOOKUP('Master List'!AK293, 'CWM &amp; Location'!B:D, 2, FALSE)))</f>
        <v>Pediatreg</v>
      </c>
      <c r="AB293" s="3" t="str">
        <f>IF('Programmes (ENG)'!AB293="Supervisor to be confirmed", 'CWM &amp; Location'!$C$216, 'Programmes (ENG)'!AB293)</f>
        <v>Dr Iyad Al-Muzaffar</v>
      </c>
      <c r="AC293" s="3" t="str">
        <f>VLOOKUP('Programmes (ENG)'!AC293, 'CWM &amp; Location'!B:D, 2, FALSE)</f>
        <v>Safle I'w Gadarnhau</v>
      </c>
      <c r="AD293" s="5" t="str">
        <f>VLOOKUP('Programmes (ENG)'!AD293, 'CWM &amp; Location'!B:D, 2, FALSE)</f>
        <v>Safle I'w Gadarnhau</v>
      </c>
      <c r="AE293" s="3" t="str">
        <f>IF('Master List'!AQ293="", VLOOKUP('Master List'!AP293, 'CWM &amp; Location'!B:D, 2, FALSE), CONCATENATE(VLOOKUP('Master List'!AP293, 'CWM &amp; Location'!B:D, 2, FALSE), " / ", VLOOKUP('Master List'!AQ293, 'CWM &amp; Location'!B:D, 2, FALSE)))</f>
        <v>Arbenigedd I'w Gadarnhau</v>
      </c>
      <c r="AF293" s="3" t="str">
        <f>IF('Programmes (ENG)'!AF293="Supervisor to be confirmed", 'CWM &amp; Location'!$C$216, 'Programmes (ENG)'!AF293)</f>
        <v>Goruchwyliwr I'w Gadarnhau</v>
      </c>
      <c r="AG293" s="3" t="str">
        <f>VLOOKUP('Programmes (ENG)'!AG293, 'CWM &amp; Location'!B:D, 2, FALSE)</f>
        <v>Ysbyty Brenhinol Morgannwg</v>
      </c>
      <c r="AH293" s="3" t="str">
        <f>VLOOKUP('Programmes (ENG)'!AH293, 'CWM &amp; Location'!B:D, 2, FALSE)</f>
        <v>Pontyclun</v>
      </c>
      <c r="AI293" s="3" t="str">
        <f>IF('Master List'!AW293="", VLOOKUP('Master List'!AV293, 'CWM &amp; Location'!B:D, 2, FALSE), CONCATENATE(VLOOKUP('Master List'!AV293, 'CWM &amp; Location'!B:D, 2, FALSE), " / ", VLOOKUP('Master List'!AW293, 'CWM &amp; Location'!B:D, 2, FALSE)))</f>
        <v>Offthalmoleg</v>
      </c>
      <c r="AJ293" s="3" t="str">
        <f>IF('Programmes (ENG)'!AJ293="Supervisor to be confirmed", 'CWM &amp; Location'!$C$216, 'Programmes (ENG)'!AJ293)</f>
        <v>Mr Ankur Das</v>
      </c>
      <c r="AK293" s="5" t="str">
        <f>IF('Programmes (ENG)'!AK293="","",VLOOKUP('Programmes (ENG)'!AK293,'CWM &amp; Location'!B:D,2,FALSE))</f>
        <v/>
      </c>
      <c r="AL293" s="5" t="str">
        <f>IF('Programmes (ENG)'!AL293="", "", VLOOKUP('Programmes (ENG)'!AL293, 'CWM &amp; Location'!B:D, 2, FALSE))</f>
        <v/>
      </c>
      <c r="AM293" s="5" t="str">
        <f>IF('Programmes (ENG)'!AM293="","",VLOOKUP('Programmes (ENG)'!AM293,'CWM &amp; Location'!B:D,2,FALSE))</f>
        <v/>
      </c>
      <c r="AN293" s="5" t="str">
        <f>IF('Programmes (ENG)'!AN293="Supervisor to be confirmed", 'CWM &amp; Location'!$C$216, 'Programmes (ENG)'!AN293)</f>
        <v/>
      </c>
    </row>
    <row r="294" spans="1:40" ht="33.75" customHeight="1" x14ac:dyDescent="0.25">
      <c r="A294" s="3" t="str">
        <f>'Master List'!A294</f>
        <v>FP</v>
      </c>
      <c r="B294" s="3" t="str">
        <f>'Master List'!D294</f>
        <v>FP/7A5S/098b</v>
      </c>
      <c r="C294" s="3" t="str">
        <f>'Master List'!E294</f>
        <v>WAL/FP/098b</v>
      </c>
      <c r="D294" s="4">
        <f>'Programmes (ENG)'!D294</f>
        <v>1</v>
      </c>
      <c r="E294" s="9" t="str">
        <f>CONCATENATE("S1: ",J294,", ",N294,", ",R294,IF(V294="","",", "),IF(V294="","",V294),IF(V294="",""," ("),IF(V294="","",'Master List'!B294),IF(V294="","",")")," | S2: ",AA294,", ",AE294,", ",AI294,IF(AM294="","",", "),IF(AM294="","",AM294),IF(AM294="",""," ("),IF(AM294="","",'Master List'!C294),IF(AM294="","",")"))</f>
        <v>S1: Meddygaeth Gyffredinol (Mewnol) / Gastroenteroleg, Meddygaeth Gyffredinol (Mewnol) / Meddygaeth Geriatreg, Llawdriniaeth Gyffredinol / Llawdriniaeth y Colon a'r Rhefr | S2: Offthalmoleg, Pediatreg, Arbenigedd I'w Gadarnhau</v>
      </c>
      <c r="F294" s="5" t="str">
        <f>VLOOKUP('Programmes (ENG)'!F294, 'CWM &amp; Location'!B:D, 2, FALSE)</f>
        <v>Bwrdd Iechyd Prifysgol Cwm Taf Morgannwg</v>
      </c>
      <c r="G294" s="5" t="str">
        <f>IF('Programmes (ENG)'!G294="Supervisor to be confirmed", "Goruchwyliwr I'w Gadarnhau", 'Programmes (ENG)'!G294)</f>
        <v>Dr Joanna Hurley</v>
      </c>
      <c r="H294" s="3" t="str">
        <f>VLOOKUP('Programmes (ENG)'!H294, 'CWM &amp; Location'!B:D, 2, FALSE)</f>
        <v>Ysbyty Brenhinol Morgannwg</v>
      </c>
      <c r="I294" s="3" t="str">
        <f>VLOOKUP('Programmes (ENG)'!I294, 'CWM &amp; Location'!B:D, 2, FALSE)</f>
        <v>Pontyclun</v>
      </c>
      <c r="J294" s="3" t="str">
        <f>IF('Master List'!K294="", VLOOKUP('Master List'!J294, 'CWM &amp; Location'!B:D, 2, FALSE), CONCATENATE(VLOOKUP('Master List'!J294, 'CWM &amp; Location'!B:D, 2, FALSE), " / ", VLOOKUP('Master List'!K294, 'CWM &amp; Location'!B:D, 2, FALSE)))</f>
        <v>Meddygaeth Gyffredinol (Mewnol) / Gastroenteroleg</v>
      </c>
      <c r="K294" s="3" t="str">
        <f>IF('Programmes (ENG)'!K294="Supervisor to be confirmed", "Goruchwyliwr I'w Gadarnhau", 'Programmes (ENG)'!K294)</f>
        <v>Dr Joanna Hurley</v>
      </c>
      <c r="L294" s="3" t="str">
        <f>VLOOKUP('Programmes (ENG)'!L294, 'CWM &amp; Location'!B:D, 2, FALSE)</f>
        <v>Ysbyty Brenhinol Morgannwg</v>
      </c>
      <c r="M294" s="3" t="str">
        <f>VLOOKUP('Programmes (ENG)'!M294, 'CWM &amp; Location'!B:D, 2, FALSE)</f>
        <v>Pontyclun</v>
      </c>
      <c r="N294" s="3" t="str">
        <f>IF('Master List'!Q294="", VLOOKUP('Master List'!P294, 'CWM &amp; Location'!B:D, 2, FALSE), CONCATENATE(VLOOKUP('Master List'!P294, 'CWM &amp; Location'!B:D, 2, FALSE), " / ", VLOOKUP('Master List'!Q294, 'CWM &amp; Location'!B:D, 2, FALSE)))</f>
        <v>Meddygaeth Gyffredinol (Mewnol) / Meddygaeth Geriatreg</v>
      </c>
      <c r="O294" s="3" t="str">
        <f>IF('Programmes (ENG)'!O294="Supervisor to be confirmed", "Goruchwyliwr I'w Gadarnhau", 'Programmes (ENG)'!O294)</f>
        <v>Dr Robin Martin</v>
      </c>
      <c r="P294" s="3" t="str">
        <f>VLOOKUP('Programmes (ENG)'!P294, 'CWM &amp; Location'!B:D, 2, FALSE)</f>
        <v>Ysbyty Brenhinol Morgannwg</v>
      </c>
      <c r="Q294" s="3" t="str">
        <f>VLOOKUP('Programmes (ENG)'!Q294, 'CWM &amp; Location'!B:D, 2, FALSE)</f>
        <v>Pontyclun</v>
      </c>
      <c r="R294" s="3" t="str">
        <f>IF('Master List'!W294="", VLOOKUP('Master List'!V294, 'CWM &amp; Location'!B:D, 2, FALSE), CONCATENATE(VLOOKUP('Master List'!V294, 'CWM &amp; Location'!B:D, 2, FALSE), " / ", VLOOKUP('Master List'!W294, 'CWM &amp; Location'!B:D, 2, FALSE)))</f>
        <v>Llawdriniaeth Gyffredinol / Llawdriniaeth y Colon a'r Rhefr</v>
      </c>
      <c r="S294" s="3" t="str">
        <f>IF('Programmes (ENG)'!S294="Supervisor to be confirmed", "Goruchwyliwr I'w Gadarnhau", 'Programmes (ENG)'!S294)</f>
        <v>Mr Mahmood Abdel-Dayem</v>
      </c>
      <c r="T294" s="5" t="str">
        <f>IF('Master List'!AA294="", "", VLOOKUP('Programmes (ENG)'!T294, 'CWM &amp; Location'!B:D, 2, FALSE))</f>
        <v/>
      </c>
      <c r="U294" s="5" t="str">
        <f>IF(T294="", "", VLOOKUP('Programmes (ENG)'!U294, 'CWM &amp; Location'!B:D, 2, FALSE))</f>
        <v/>
      </c>
      <c r="V294" s="5" t="str">
        <f>IF('Programmes (ENG)'!V294="", "", VLOOKUP('Programmes (ENG)'!V294, 'CWM &amp; Location'!B:D, 2, FALSE))</f>
        <v/>
      </c>
      <c r="W294" s="5" t="str">
        <f>IF('Programmes (ENG)'!W294="", "", IF('Programmes (ENG)'!W294="Supervisor to be confirmed", 'CWM &amp; Location'!$C$216, 'Programmes (ENG)'!W294))</f>
        <v/>
      </c>
      <c r="X294" s="5" t="str">
        <f>IF('Programmes (ENG)'!X294="Supervisor to be confirmed", "Goruchwyliwr I'w Gadarnhau", 'Programmes (ENG)'!X294)</f>
        <v>Mr Ankur Das</v>
      </c>
      <c r="Y294" s="3" t="str">
        <f>VLOOKUP('Programmes (ENG)'!Y294, 'CWM &amp; Location'!B:D, 2, FALSE)</f>
        <v>Ysbyty Brenhinol Morgannwg</v>
      </c>
      <c r="Z294" s="3" t="str">
        <f>VLOOKUP('Programmes (ENG)'!Z294, 'CWM &amp; Location'!B:D, 2, FALSE)</f>
        <v>Pontyclun</v>
      </c>
      <c r="AA294" s="3" t="str">
        <f>IF('Master List'!AK294="", VLOOKUP('Master List'!AJ294, 'CWM &amp; Location'!B:D, 2, FALSE), CONCATENATE(VLOOKUP('Master List'!AJ294, 'CWM &amp; Location'!B:D, 2, FALSE), " / ", VLOOKUP('Master List'!AK294, 'CWM &amp; Location'!B:D, 2, FALSE)))</f>
        <v>Offthalmoleg</v>
      </c>
      <c r="AB294" s="3" t="str">
        <f>IF('Programmes (ENG)'!AB294="Supervisor to be confirmed", 'CWM &amp; Location'!$C$216, 'Programmes (ENG)'!AB294)</f>
        <v>Mr Ankur Das</v>
      </c>
      <c r="AC294" s="3" t="str">
        <f>VLOOKUP('Programmes (ENG)'!AC294, 'CWM &amp; Location'!B:D, 2, FALSE)</f>
        <v>Ysbyty'r Tywysog Siarl / Ysbyty Brenhinol Morgannwg</v>
      </c>
      <c r="AD294" s="5" t="str">
        <f>VLOOKUP('Programmes (ENG)'!AD294, 'CWM &amp; Location'!B:D, 2, FALSE)</f>
        <v>Merthyr Tudful / Llantrisant</v>
      </c>
      <c r="AE294" s="3" t="str">
        <f>IF('Master List'!AQ294="", VLOOKUP('Master List'!AP294, 'CWM &amp; Location'!B:D, 2, FALSE), CONCATENATE(VLOOKUP('Master List'!AP294, 'CWM &amp; Location'!B:D, 2, FALSE), " / ", VLOOKUP('Master List'!AQ294, 'CWM &amp; Location'!B:D, 2, FALSE)))</f>
        <v>Pediatreg</v>
      </c>
      <c r="AF294" s="3" t="str">
        <f>IF('Programmes (ENG)'!AF294="Supervisor to be confirmed", 'CWM &amp; Location'!$C$216, 'Programmes (ENG)'!AF294)</f>
        <v>Dr Iyad Al-Muzaffar</v>
      </c>
      <c r="AG294" s="3" t="str">
        <f>VLOOKUP('Programmes (ENG)'!AG294, 'CWM &amp; Location'!B:D, 2, FALSE)</f>
        <v>Safle I'w Gadarnhau</v>
      </c>
      <c r="AH294" s="3" t="str">
        <f>VLOOKUP('Programmes (ENG)'!AH294, 'CWM &amp; Location'!B:D, 2, FALSE)</f>
        <v>Safle I'w Gadarnhau</v>
      </c>
      <c r="AI294" s="3" t="str">
        <f>IF('Master List'!AW294="", VLOOKUP('Master List'!AV294, 'CWM &amp; Location'!B:D, 2, FALSE), CONCATENATE(VLOOKUP('Master List'!AV294, 'CWM &amp; Location'!B:D, 2, FALSE), " / ", VLOOKUP('Master List'!AW294, 'CWM &amp; Location'!B:D, 2, FALSE)))</f>
        <v>Arbenigedd I'w Gadarnhau</v>
      </c>
      <c r="AJ294" s="3" t="str">
        <f>IF('Programmes (ENG)'!AJ294="Supervisor to be confirmed", 'CWM &amp; Location'!$C$216, 'Programmes (ENG)'!AJ294)</f>
        <v>Goruchwyliwr I'w Gadarnhau</v>
      </c>
      <c r="AK294" s="5" t="str">
        <f>IF('Programmes (ENG)'!AK294="","",VLOOKUP('Programmes (ENG)'!AK294,'CWM &amp; Location'!B:D,2,FALSE))</f>
        <v/>
      </c>
      <c r="AL294" s="5" t="str">
        <f>IF('Programmes (ENG)'!AL294="", "", VLOOKUP('Programmes (ENG)'!AL294, 'CWM &amp; Location'!B:D, 2, FALSE))</f>
        <v/>
      </c>
      <c r="AM294" s="5" t="str">
        <f>IF('Programmes (ENG)'!AM294="","",VLOOKUP('Programmes (ENG)'!AM294,'CWM &amp; Location'!B:D,2,FALSE))</f>
        <v/>
      </c>
      <c r="AN294" s="5" t="str">
        <f>IF('Programmes (ENG)'!AN294="Supervisor to be confirmed", 'CWM &amp; Location'!$C$216, 'Programmes (ENG)'!AN294)</f>
        <v/>
      </c>
    </row>
    <row r="295" spans="1:40" ht="33.75" customHeight="1" x14ac:dyDescent="0.25">
      <c r="A295" s="3" t="str">
        <f>'Master List'!A295</f>
        <v>FP</v>
      </c>
      <c r="B295" s="3" t="str">
        <f>'Master List'!D295</f>
        <v>FP/7A5S/098c</v>
      </c>
      <c r="C295" s="3" t="str">
        <f>'Master List'!E295</f>
        <v>WAL/FP/098c</v>
      </c>
      <c r="D295" s="4">
        <f>'Programmes (ENG)'!D295</f>
        <v>1</v>
      </c>
      <c r="E295" s="9" t="str">
        <f>CONCATENATE("S1: ",J295,", ",N295,", ",R295,IF(V295="","",", "),IF(V295="","",V295),IF(V295="",""," ("),IF(V295="","",'Master List'!B295),IF(V295="","",")")," | S2: ",AA295,", ",AE295,", ",AI295,IF(AM295="","",", "),IF(AM295="","",AM295),IF(AM295="",""," ("),IF(AM295="","",'Master List'!C295),IF(AM295="","",")"))</f>
        <v>S1: Llawdriniaeth Gyffredinol / Llawdriniaeth y Colon a'r Rhefr, Meddygaeth Gyffredinol (Mewnol) / Gastroenteroleg, Meddygaeth Gyffredinol (Mewnol) / Meddygaeth Geriatreg | S2: Arbenigedd I'w Gadarnhau, Offthalmoleg, Pediatreg</v>
      </c>
      <c r="F295" s="5" t="str">
        <f>VLOOKUP('Programmes (ENG)'!F295, 'CWM &amp; Location'!B:D, 2, FALSE)</f>
        <v>Bwrdd Iechyd Prifysgol Cwm Taf Morgannwg</v>
      </c>
      <c r="G295" s="5" t="str">
        <f>IF('Programmes (ENG)'!G295="Supervisor to be confirmed", "Goruchwyliwr I'w Gadarnhau", 'Programmes (ENG)'!G295)</f>
        <v>Mr Mahmood Abdel-Dayem</v>
      </c>
      <c r="H295" s="3" t="str">
        <f>VLOOKUP('Programmes (ENG)'!H295, 'CWM &amp; Location'!B:D, 2, FALSE)</f>
        <v>Ysbyty Brenhinol Morgannwg</v>
      </c>
      <c r="I295" s="3" t="str">
        <f>VLOOKUP('Programmes (ENG)'!I295, 'CWM &amp; Location'!B:D, 2, FALSE)</f>
        <v>Pontyclun</v>
      </c>
      <c r="J295" s="3" t="str">
        <f>IF('Master List'!K295="", VLOOKUP('Master List'!J295, 'CWM &amp; Location'!B:D, 2, FALSE), CONCATENATE(VLOOKUP('Master List'!J295, 'CWM &amp; Location'!B:D, 2, FALSE), " / ", VLOOKUP('Master List'!K295, 'CWM &amp; Location'!B:D, 2, FALSE)))</f>
        <v>Llawdriniaeth Gyffredinol / Llawdriniaeth y Colon a'r Rhefr</v>
      </c>
      <c r="K295" s="3" t="str">
        <f>IF('Programmes (ENG)'!K295="Supervisor to be confirmed", "Goruchwyliwr I'w Gadarnhau", 'Programmes (ENG)'!K295)</f>
        <v>Mr Mahmood Abdel-Dayem</v>
      </c>
      <c r="L295" s="3" t="str">
        <f>VLOOKUP('Programmes (ENG)'!L295, 'CWM &amp; Location'!B:D, 2, FALSE)</f>
        <v>Ysbyty Brenhinol Morgannwg</v>
      </c>
      <c r="M295" s="3" t="str">
        <f>VLOOKUP('Programmes (ENG)'!M295, 'CWM &amp; Location'!B:D, 2, FALSE)</f>
        <v>Pontyclun</v>
      </c>
      <c r="N295" s="3" t="str">
        <f>IF('Master List'!Q295="", VLOOKUP('Master List'!P295, 'CWM &amp; Location'!B:D, 2, FALSE), CONCATENATE(VLOOKUP('Master List'!P295, 'CWM &amp; Location'!B:D, 2, FALSE), " / ", VLOOKUP('Master List'!Q295, 'CWM &amp; Location'!B:D, 2, FALSE)))</f>
        <v>Meddygaeth Gyffredinol (Mewnol) / Gastroenteroleg</v>
      </c>
      <c r="O295" s="3" t="str">
        <f>IF('Programmes (ENG)'!O295="Supervisor to be confirmed", "Goruchwyliwr I'w Gadarnhau", 'Programmes (ENG)'!O295)</f>
        <v>Dr Joanna Hurley</v>
      </c>
      <c r="P295" s="3" t="str">
        <f>VLOOKUP('Programmes (ENG)'!P295, 'CWM &amp; Location'!B:D, 2, FALSE)</f>
        <v>Ysbyty Brenhinol Morgannwg</v>
      </c>
      <c r="Q295" s="3" t="str">
        <f>VLOOKUP('Programmes (ENG)'!Q295, 'CWM &amp; Location'!B:D, 2, FALSE)</f>
        <v>Pontyclun</v>
      </c>
      <c r="R295" s="3" t="str">
        <f>IF('Master List'!W295="", VLOOKUP('Master List'!V295, 'CWM &amp; Location'!B:D, 2, FALSE), CONCATENATE(VLOOKUP('Master List'!V295, 'CWM &amp; Location'!B:D, 2, FALSE), " / ", VLOOKUP('Master List'!W295, 'CWM &amp; Location'!B:D, 2, FALSE)))</f>
        <v>Meddygaeth Gyffredinol (Mewnol) / Meddygaeth Geriatreg</v>
      </c>
      <c r="S295" s="3" t="str">
        <f>IF('Programmes (ENG)'!S295="Supervisor to be confirmed", "Goruchwyliwr I'w Gadarnhau", 'Programmes (ENG)'!S295)</f>
        <v>Dr Robin Martin</v>
      </c>
      <c r="T295" s="5" t="str">
        <f>IF('Master List'!AA295="", "", VLOOKUP('Programmes (ENG)'!T295, 'CWM &amp; Location'!B:D, 2, FALSE))</f>
        <v/>
      </c>
      <c r="U295" s="5" t="str">
        <f>IF(T295="", "", VLOOKUP('Programmes (ENG)'!U295, 'CWM &amp; Location'!B:D, 2, FALSE))</f>
        <v/>
      </c>
      <c r="V295" s="5" t="str">
        <f>IF('Programmes (ENG)'!V295="", "", VLOOKUP('Programmes (ENG)'!V295, 'CWM &amp; Location'!B:D, 2, FALSE))</f>
        <v/>
      </c>
      <c r="W295" s="5" t="str">
        <f>IF('Programmes (ENG)'!W295="", "", IF('Programmes (ENG)'!W295="Supervisor to be confirmed", 'CWM &amp; Location'!$C$216, 'Programmes (ENG)'!W295))</f>
        <v/>
      </c>
      <c r="X295" s="5" t="str">
        <f>IF('Programmes (ENG)'!X295="Supervisor to be confirmed", "Goruchwyliwr I'w Gadarnhau", 'Programmes (ENG)'!X295)</f>
        <v>Goruchwyliwr I'w Gadarnhau</v>
      </c>
      <c r="Y295" s="3" t="str">
        <f>VLOOKUP('Programmes (ENG)'!Y295, 'CWM &amp; Location'!B:D, 2, FALSE)</f>
        <v>Safle I'w Gadarnhau</v>
      </c>
      <c r="Z295" s="3" t="str">
        <f>VLOOKUP('Programmes (ENG)'!Z295, 'CWM &amp; Location'!B:D, 2, FALSE)</f>
        <v>Safle I'w Gadarnhau</v>
      </c>
      <c r="AA295" s="3" t="str">
        <f>IF('Master List'!AK295="", VLOOKUP('Master List'!AJ295, 'CWM &amp; Location'!B:D, 2, FALSE), CONCATENATE(VLOOKUP('Master List'!AJ295, 'CWM &amp; Location'!B:D, 2, FALSE), " / ", VLOOKUP('Master List'!AK295, 'CWM &amp; Location'!B:D, 2, FALSE)))</f>
        <v>Arbenigedd I'w Gadarnhau</v>
      </c>
      <c r="AB295" s="3" t="str">
        <f>IF('Programmes (ENG)'!AB295="Supervisor to be confirmed", 'CWM &amp; Location'!$C$216, 'Programmes (ENG)'!AB295)</f>
        <v>Goruchwyliwr I'w Gadarnhau</v>
      </c>
      <c r="AC295" s="3" t="str">
        <f>VLOOKUP('Programmes (ENG)'!AC295, 'CWM &amp; Location'!B:D, 2, FALSE)</f>
        <v>Ysbyty Brenhinol Morgannwg</v>
      </c>
      <c r="AD295" s="5" t="str">
        <f>VLOOKUP('Programmes (ENG)'!AD295, 'CWM &amp; Location'!B:D, 2, FALSE)</f>
        <v>Pontyclun</v>
      </c>
      <c r="AE295" s="3" t="str">
        <f>IF('Master List'!AQ295="", VLOOKUP('Master List'!AP295, 'CWM &amp; Location'!B:D, 2, FALSE), CONCATENATE(VLOOKUP('Master List'!AP295, 'CWM &amp; Location'!B:D, 2, FALSE), " / ", VLOOKUP('Master List'!AQ295, 'CWM &amp; Location'!B:D, 2, FALSE)))</f>
        <v>Offthalmoleg</v>
      </c>
      <c r="AF295" s="3" t="str">
        <f>IF('Programmes (ENG)'!AF295="Supervisor to be confirmed", 'CWM &amp; Location'!$C$216, 'Programmes (ENG)'!AF295)</f>
        <v>Mr Ankur Das</v>
      </c>
      <c r="AG295" s="3" t="str">
        <f>VLOOKUP('Programmes (ENG)'!AG295, 'CWM &amp; Location'!B:D, 2, FALSE)</f>
        <v>Ysbyty'r Tywysog Siarl / Ysbyty Brenhinol Morgannwg</v>
      </c>
      <c r="AH295" s="3" t="str">
        <f>VLOOKUP('Programmes (ENG)'!AH295, 'CWM &amp; Location'!B:D, 2, FALSE)</f>
        <v>Merthyr Tudful / Llantrisant</v>
      </c>
      <c r="AI295" s="3" t="str">
        <f>IF('Master List'!AW295="", VLOOKUP('Master List'!AV295, 'CWM &amp; Location'!B:D, 2, FALSE), CONCATENATE(VLOOKUP('Master List'!AV295, 'CWM &amp; Location'!B:D, 2, FALSE), " / ", VLOOKUP('Master List'!AW295, 'CWM &amp; Location'!B:D, 2, FALSE)))</f>
        <v>Pediatreg</v>
      </c>
      <c r="AJ295" s="3" t="str">
        <f>IF('Programmes (ENG)'!AJ295="Supervisor to be confirmed", 'CWM &amp; Location'!$C$216, 'Programmes (ENG)'!AJ295)</f>
        <v>Dr Iyad Al-Muzaffar</v>
      </c>
      <c r="AK295" s="5" t="str">
        <f>IF('Programmes (ENG)'!AK295="","",VLOOKUP('Programmes (ENG)'!AK295,'CWM &amp; Location'!B:D,2,FALSE))</f>
        <v/>
      </c>
      <c r="AL295" s="5" t="str">
        <f>IF('Programmes (ENG)'!AL295="", "", VLOOKUP('Programmes (ENG)'!AL295, 'CWM &amp; Location'!B:D, 2, FALSE))</f>
        <v/>
      </c>
      <c r="AM295" s="5" t="str">
        <f>IF('Programmes (ENG)'!AM295="","",VLOOKUP('Programmes (ENG)'!AM295,'CWM &amp; Location'!B:D,2,FALSE))</f>
        <v/>
      </c>
      <c r="AN295" s="5" t="str">
        <f>IF('Programmes (ENG)'!AN295="Supervisor to be confirmed", 'CWM &amp; Location'!$C$216, 'Programmes (ENG)'!AN295)</f>
        <v/>
      </c>
    </row>
    <row r="296" spans="1:40" ht="33.75" customHeight="1" x14ac:dyDescent="0.25">
      <c r="A296" s="3" t="str">
        <f>'Master List'!A296</f>
        <v>FP</v>
      </c>
      <c r="B296" s="3" t="str">
        <f>'Master List'!D296</f>
        <v>FP/7A5S/099a</v>
      </c>
      <c r="C296" s="3" t="str">
        <f>'Master List'!E296</f>
        <v>WAL/FP/099a</v>
      </c>
      <c r="D296" s="4">
        <f>'Programmes (ENG)'!D296</f>
        <v>1</v>
      </c>
      <c r="E296" s="9" t="str">
        <f>CONCATENATE("S1: ",J296,", ",N296,", ",R296,IF(V296="","",", "),IF(V296="","",V296),IF(V296="",""," ("),IF(V296="","",'Master List'!B296),IF(V296="","",")")," | S2: ",AA296,", ",AE296,", ",AI296,IF(AM296="","",", "),IF(AM296="","",AM296),IF(AM296="",""," ("),IF(AM296="","",'Master List'!C296),IF(AM296="","",")"))</f>
        <v>S1: Llawdriniaeth Gyffredinol, Meddygaeth Gyffredinol (Mewnol) / Rhewmatoleg, Meddygaeth Gyffredinol (Mewnol) | S2: Arbenigedd I'w Gadarnhau, Arbenigedd I'w Gadarnhau, Arbenigedd I'w Gadarnhau</v>
      </c>
      <c r="F296" s="5" t="str">
        <f>VLOOKUP('Programmes (ENG)'!F296, 'CWM &amp; Location'!B:D, 2, FALSE)</f>
        <v>Bwrdd Iechyd Prifysgol Cwm Taf Morgannwg</v>
      </c>
      <c r="G296" s="5" t="str">
        <f>IF('Programmes (ENG)'!G296="Supervisor to be confirmed", "Goruchwyliwr I'w Gadarnhau", 'Programmes (ENG)'!G296)</f>
        <v xml:space="preserve">Mr Parin Shah </v>
      </c>
      <c r="H296" s="3" t="str">
        <f>VLOOKUP('Programmes (ENG)'!H296, 'CWM &amp; Location'!B:D, 2, FALSE)</f>
        <v>Ysbyty Brenhinol Morgannwg</v>
      </c>
      <c r="I296" s="3" t="str">
        <f>VLOOKUP('Programmes (ENG)'!I296, 'CWM &amp; Location'!B:D, 2, FALSE)</f>
        <v>Pontyclun</v>
      </c>
      <c r="J296" s="3" t="str">
        <f>IF('Master List'!K296="", VLOOKUP('Master List'!J296, 'CWM &amp; Location'!B:D, 2, FALSE), CONCATENATE(VLOOKUP('Master List'!J296, 'CWM &amp; Location'!B:D, 2, FALSE), " / ", VLOOKUP('Master List'!K296, 'CWM &amp; Location'!B:D, 2, FALSE)))</f>
        <v>Llawdriniaeth Gyffredinol</v>
      </c>
      <c r="K296" s="3" t="str">
        <f>IF('Programmes (ENG)'!K296="Supervisor to be confirmed", "Goruchwyliwr I'w Gadarnhau", 'Programmes (ENG)'!K296)</f>
        <v xml:space="preserve">Mr Parin Shah </v>
      </c>
      <c r="L296" s="3" t="str">
        <f>VLOOKUP('Programmes (ENG)'!L296, 'CWM &amp; Location'!B:D, 2, FALSE)</f>
        <v>Ysbyty Brenhinol Morgannwg / Ysbyty Dewi Sant</v>
      </c>
      <c r="M296" s="3" t="str">
        <f>VLOOKUP('Programmes (ENG)'!M296, 'CWM &amp; Location'!B:D, 2, FALSE)</f>
        <v>Pontyclun / Pontypridd</v>
      </c>
      <c r="N296" s="3" t="str">
        <f>IF('Master List'!Q296="", VLOOKUP('Master List'!P296, 'CWM &amp; Location'!B:D, 2, FALSE), CONCATENATE(VLOOKUP('Master List'!P296, 'CWM &amp; Location'!B:D, 2, FALSE), " / ", VLOOKUP('Master List'!Q296, 'CWM &amp; Location'!B:D, 2, FALSE)))</f>
        <v>Meddygaeth Gyffredinol (Mewnol) / Rhewmatoleg</v>
      </c>
      <c r="O296" s="3" t="str">
        <f>IF('Programmes (ENG)'!O296="Supervisor to be confirmed", "Goruchwyliwr I'w Gadarnhau", 'Programmes (ENG)'!O296)</f>
        <v xml:space="preserve">Dr Ceril Rhys-Dillon </v>
      </c>
      <c r="P296" s="3" t="str">
        <f>VLOOKUP('Programmes (ENG)'!P296, 'CWM &amp; Location'!B:D, 2, FALSE)</f>
        <v>Ysbyty Brenhinol Morgannwg</v>
      </c>
      <c r="Q296" s="3" t="str">
        <f>VLOOKUP('Programmes (ENG)'!Q296, 'CWM &amp; Location'!B:D, 2, FALSE)</f>
        <v>Pontyclun</v>
      </c>
      <c r="R296" s="3" t="str">
        <f>IF('Master List'!W296="", VLOOKUP('Master List'!V296, 'CWM &amp; Location'!B:D, 2, FALSE), CONCATENATE(VLOOKUP('Master List'!V296, 'CWM &amp; Location'!B:D, 2, FALSE), " / ", VLOOKUP('Master List'!W296, 'CWM &amp; Location'!B:D, 2, FALSE)))</f>
        <v>Meddygaeth Gyffredinol (Mewnol)</v>
      </c>
      <c r="S296" s="3" t="str">
        <f>IF('Programmes (ENG)'!S296="Supervisor to be confirmed", "Goruchwyliwr I'w Gadarnhau", 'Programmes (ENG)'!S296)</f>
        <v xml:space="preserve">Dr Sally-Ann Price </v>
      </c>
      <c r="T296" s="5" t="str">
        <f>IF('Master List'!AA296="", "", VLOOKUP('Programmes (ENG)'!T296, 'CWM &amp; Location'!B:D, 2, FALSE))</f>
        <v/>
      </c>
      <c r="U296" s="5" t="str">
        <f>IF(T296="", "", VLOOKUP('Programmes (ENG)'!U296, 'CWM &amp; Location'!B:D, 2, FALSE))</f>
        <v/>
      </c>
      <c r="V296" s="5" t="str">
        <f>IF('Programmes (ENG)'!V296="", "", VLOOKUP('Programmes (ENG)'!V296, 'CWM &amp; Location'!B:D, 2, FALSE))</f>
        <v/>
      </c>
      <c r="W296" s="5" t="str">
        <f>IF('Programmes (ENG)'!W296="", "", IF('Programmes (ENG)'!W296="Supervisor to be confirmed", 'CWM &amp; Location'!$C$216, 'Programmes (ENG)'!W296))</f>
        <v/>
      </c>
      <c r="X296" s="5" t="str">
        <f>IF('Programmes (ENG)'!X296="Supervisor to be confirmed", "Goruchwyliwr I'w Gadarnhau", 'Programmes (ENG)'!X296)</f>
        <v>Goruchwyliwr I'w Gadarnhau</v>
      </c>
      <c r="Y296" s="3" t="str">
        <f>VLOOKUP('Programmes (ENG)'!Y296, 'CWM &amp; Location'!B:D, 2, FALSE)</f>
        <v>Safle I'w Gadarnhau</v>
      </c>
      <c r="Z296" s="3" t="str">
        <f>VLOOKUP('Programmes (ENG)'!Z296, 'CWM &amp; Location'!B:D, 2, FALSE)</f>
        <v>Safle I'w Gadarnhau</v>
      </c>
      <c r="AA296" s="3" t="str">
        <f>IF('Master List'!AK296="", VLOOKUP('Master List'!AJ296, 'CWM &amp; Location'!B:D, 2, FALSE), CONCATENATE(VLOOKUP('Master List'!AJ296, 'CWM &amp; Location'!B:D, 2, FALSE), " / ", VLOOKUP('Master List'!AK296, 'CWM &amp; Location'!B:D, 2, FALSE)))</f>
        <v>Arbenigedd I'w Gadarnhau</v>
      </c>
      <c r="AB296" s="3" t="str">
        <f>IF('Programmes (ENG)'!AB296="Supervisor to be confirmed", 'CWM &amp; Location'!$C$216, 'Programmes (ENG)'!AB296)</f>
        <v>Goruchwyliwr I'w Gadarnhau</v>
      </c>
      <c r="AC296" s="3" t="str">
        <f>VLOOKUP('Programmes (ENG)'!AC296, 'CWM &amp; Location'!B:D, 2, FALSE)</f>
        <v>Safle I'w Gadarnhau</v>
      </c>
      <c r="AD296" s="5" t="str">
        <f>VLOOKUP('Programmes (ENG)'!AD296, 'CWM &amp; Location'!B:D, 2, FALSE)</f>
        <v>Safle I'w Gadarnhau</v>
      </c>
      <c r="AE296" s="3" t="str">
        <f>IF('Master List'!AQ296="", VLOOKUP('Master List'!AP296, 'CWM &amp; Location'!B:D, 2, FALSE), CONCATENATE(VLOOKUP('Master List'!AP296, 'CWM &amp; Location'!B:D, 2, FALSE), " / ", VLOOKUP('Master List'!AQ296, 'CWM &amp; Location'!B:D, 2, FALSE)))</f>
        <v>Arbenigedd I'w Gadarnhau</v>
      </c>
      <c r="AF296" s="3" t="str">
        <f>IF('Programmes (ENG)'!AF296="Supervisor to be confirmed", 'CWM &amp; Location'!$C$216, 'Programmes (ENG)'!AF296)</f>
        <v>Goruchwyliwr I'w Gadarnhau</v>
      </c>
      <c r="AG296" s="3" t="str">
        <f>VLOOKUP('Programmes (ENG)'!AG296, 'CWM &amp; Location'!B:D, 2, FALSE)</f>
        <v>Safle I'w Gadarnhau</v>
      </c>
      <c r="AH296" s="3" t="str">
        <f>VLOOKUP('Programmes (ENG)'!AH296, 'CWM &amp; Location'!B:D, 2, FALSE)</f>
        <v>Safle I'w Gadarnhau</v>
      </c>
      <c r="AI296" s="3" t="str">
        <f>IF('Master List'!AW296="", VLOOKUP('Master List'!AV296, 'CWM &amp; Location'!B:D, 2, FALSE), CONCATENATE(VLOOKUP('Master List'!AV296, 'CWM &amp; Location'!B:D, 2, FALSE), " / ", VLOOKUP('Master List'!AW296, 'CWM &amp; Location'!B:D, 2, FALSE)))</f>
        <v>Arbenigedd I'w Gadarnhau</v>
      </c>
      <c r="AJ296" s="3" t="str">
        <f>IF('Programmes (ENG)'!AJ296="Supervisor to be confirmed", 'CWM &amp; Location'!$C$216, 'Programmes (ENG)'!AJ296)</f>
        <v>Goruchwyliwr I'w Gadarnhau</v>
      </c>
      <c r="AK296" s="5" t="str">
        <f>IF('Programmes (ENG)'!AK296="","",VLOOKUP('Programmes (ENG)'!AK296,'CWM &amp; Location'!B:D,2,FALSE))</f>
        <v/>
      </c>
      <c r="AL296" s="5" t="str">
        <f>IF('Programmes (ENG)'!AL296="", "", VLOOKUP('Programmes (ENG)'!AL296, 'CWM &amp; Location'!B:D, 2, FALSE))</f>
        <v/>
      </c>
      <c r="AM296" s="5" t="str">
        <f>IF('Programmes (ENG)'!AM296="","",VLOOKUP('Programmes (ENG)'!AM296,'CWM &amp; Location'!B:D,2,FALSE))</f>
        <v/>
      </c>
      <c r="AN296" s="5" t="str">
        <f>IF('Programmes (ENG)'!AN296="Supervisor to be confirmed", 'CWM &amp; Location'!$C$216, 'Programmes (ENG)'!AN296)</f>
        <v/>
      </c>
    </row>
    <row r="297" spans="1:40" ht="33.75" customHeight="1" x14ac:dyDescent="0.25">
      <c r="A297" s="3" t="str">
        <f>'Master List'!A297</f>
        <v>FP</v>
      </c>
      <c r="B297" s="3" t="str">
        <f>'Master List'!D297</f>
        <v>FP/7A5S/099b</v>
      </c>
      <c r="C297" s="3" t="str">
        <f>'Master List'!E297</f>
        <v>WAL/FP/099b</v>
      </c>
      <c r="D297" s="4">
        <f>'Programmes (ENG)'!D297</f>
        <v>1</v>
      </c>
      <c r="E297" s="9" t="str">
        <f>CONCATENATE("S1: ",J297,", ",N297,", ",R297,IF(V297="","",", "),IF(V297="","",V297),IF(V297="",""," ("),IF(V297="","",'Master List'!B297),IF(V297="","",")")," | S2: ",AA297,", ",AE297,", ",AI297,IF(AM297="","",", "),IF(AM297="","",AM297),IF(AM297="",""," ("),IF(AM297="","",'Master List'!C297),IF(AM297="","",")"))</f>
        <v>S1: Meddygaeth Gyffredinol (Mewnol), Llawdriniaeth Gyffredinol, Meddygaeth Gyffredinol (Mewnol) / Rhewmatoleg | S2: Arbenigedd I'w Gadarnhau, Arbenigedd I'w Gadarnhau, Arbenigedd I'w Gadarnhau</v>
      </c>
      <c r="F297" s="5" t="str">
        <f>VLOOKUP('Programmes (ENG)'!F297, 'CWM &amp; Location'!B:D, 2, FALSE)</f>
        <v>Bwrdd Iechyd Prifysgol Cwm Taf Morgannwg</v>
      </c>
      <c r="G297" s="5" t="str">
        <f>IF('Programmes (ENG)'!G297="Supervisor to be confirmed", "Goruchwyliwr I'w Gadarnhau", 'Programmes (ENG)'!G297)</f>
        <v xml:space="preserve">Dr Sally-Ann Price </v>
      </c>
      <c r="H297" s="3" t="str">
        <f>VLOOKUP('Programmes (ENG)'!H297, 'CWM &amp; Location'!B:D, 2, FALSE)</f>
        <v>Ysbyty Brenhinol Morgannwg</v>
      </c>
      <c r="I297" s="3" t="str">
        <f>VLOOKUP('Programmes (ENG)'!I297, 'CWM &amp; Location'!B:D, 2, FALSE)</f>
        <v>Pontyclun</v>
      </c>
      <c r="J297" s="3" t="str">
        <f>IF('Master List'!K297="", VLOOKUP('Master List'!J297, 'CWM &amp; Location'!B:D, 2, FALSE), CONCATENATE(VLOOKUP('Master List'!J297, 'CWM &amp; Location'!B:D, 2, FALSE), " / ", VLOOKUP('Master List'!K297, 'CWM &amp; Location'!B:D, 2, FALSE)))</f>
        <v>Meddygaeth Gyffredinol (Mewnol)</v>
      </c>
      <c r="K297" s="3" t="str">
        <f>IF('Programmes (ENG)'!K297="Supervisor to be confirmed", "Goruchwyliwr I'w Gadarnhau", 'Programmes (ENG)'!K297)</f>
        <v xml:space="preserve">Dr Sally-Ann Price </v>
      </c>
      <c r="L297" s="3" t="str">
        <f>VLOOKUP('Programmes (ENG)'!L297, 'CWM &amp; Location'!B:D, 2, FALSE)</f>
        <v>Ysbyty Brenhinol Morgannwg</v>
      </c>
      <c r="M297" s="3" t="str">
        <f>VLOOKUP('Programmes (ENG)'!M297, 'CWM &amp; Location'!B:D, 2, FALSE)</f>
        <v>Pontyclun</v>
      </c>
      <c r="N297" s="3" t="str">
        <f>IF('Master List'!Q297="", VLOOKUP('Master List'!P297, 'CWM &amp; Location'!B:D, 2, FALSE), CONCATENATE(VLOOKUP('Master List'!P297, 'CWM &amp; Location'!B:D, 2, FALSE), " / ", VLOOKUP('Master List'!Q297, 'CWM &amp; Location'!B:D, 2, FALSE)))</f>
        <v>Llawdriniaeth Gyffredinol</v>
      </c>
      <c r="O297" s="3" t="str">
        <f>IF('Programmes (ENG)'!O297="Supervisor to be confirmed", "Goruchwyliwr I'w Gadarnhau", 'Programmes (ENG)'!O297)</f>
        <v xml:space="preserve">Mr Parin Shah </v>
      </c>
      <c r="P297" s="3" t="str">
        <f>VLOOKUP('Programmes (ENG)'!P297, 'CWM &amp; Location'!B:D, 2, FALSE)</f>
        <v>Ysbyty Brenhinol Morgannwg / Ysbyty Dewi Sant</v>
      </c>
      <c r="Q297" s="3" t="str">
        <f>VLOOKUP('Programmes (ENG)'!Q297, 'CWM &amp; Location'!B:D, 2, FALSE)</f>
        <v>Pontyclun / Pontypridd</v>
      </c>
      <c r="R297" s="3" t="str">
        <f>IF('Master List'!W297="", VLOOKUP('Master List'!V297, 'CWM &amp; Location'!B:D, 2, FALSE), CONCATENATE(VLOOKUP('Master List'!V297, 'CWM &amp; Location'!B:D, 2, FALSE), " / ", VLOOKUP('Master List'!W297, 'CWM &amp; Location'!B:D, 2, FALSE)))</f>
        <v>Meddygaeth Gyffredinol (Mewnol) / Rhewmatoleg</v>
      </c>
      <c r="S297" s="3" t="str">
        <f>IF('Programmes (ENG)'!S297="Supervisor to be confirmed", "Goruchwyliwr I'w Gadarnhau", 'Programmes (ENG)'!S297)</f>
        <v xml:space="preserve">Dr Ceril Rhys-Dillon </v>
      </c>
      <c r="T297" s="5" t="str">
        <f>IF('Master List'!AA297="", "", VLOOKUP('Programmes (ENG)'!T297, 'CWM &amp; Location'!B:D, 2, FALSE))</f>
        <v/>
      </c>
      <c r="U297" s="5" t="str">
        <f>IF(T297="", "", VLOOKUP('Programmes (ENG)'!U297, 'CWM &amp; Location'!B:D, 2, FALSE))</f>
        <v/>
      </c>
      <c r="V297" s="5" t="str">
        <f>IF('Programmes (ENG)'!V297="", "", VLOOKUP('Programmes (ENG)'!V297, 'CWM &amp; Location'!B:D, 2, FALSE))</f>
        <v/>
      </c>
      <c r="W297" s="5" t="str">
        <f>IF('Programmes (ENG)'!W297="", "", IF('Programmes (ENG)'!W297="Supervisor to be confirmed", 'CWM &amp; Location'!$C$216, 'Programmes (ENG)'!W297))</f>
        <v/>
      </c>
      <c r="X297" s="5" t="str">
        <f>IF('Programmes (ENG)'!X297="Supervisor to be confirmed", "Goruchwyliwr I'w Gadarnhau", 'Programmes (ENG)'!X297)</f>
        <v>Goruchwyliwr I'w Gadarnhau</v>
      </c>
      <c r="Y297" s="3" t="str">
        <f>VLOOKUP('Programmes (ENG)'!Y297, 'CWM &amp; Location'!B:D, 2, FALSE)</f>
        <v>Safle I'w Gadarnhau</v>
      </c>
      <c r="Z297" s="3" t="str">
        <f>VLOOKUP('Programmes (ENG)'!Z297, 'CWM &amp; Location'!B:D, 2, FALSE)</f>
        <v>Safle I'w Gadarnhau</v>
      </c>
      <c r="AA297" s="3" t="str">
        <f>IF('Master List'!AK297="", VLOOKUP('Master List'!AJ297, 'CWM &amp; Location'!B:D, 2, FALSE), CONCATENATE(VLOOKUP('Master List'!AJ297, 'CWM &amp; Location'!B:D, 2, FALSE), " / ", VLOOKUP('Master List'!AK297, 'CWM &amp; Location'!B:D, 2, FALSE)))</f>
        <v>Arbenigedd I'w Gadarnhau</v>
      </c>
      <c r="AB297" s="3" t="str">
        <f>IF('Programmes (ENG)'!AB297="Supervisor to be confirmed", 'CWM &amp; Location'!$C$216, 'Programmes (ENG)'!AB297)</f>
        <v>Goruchwyliwr I'w Gadarnhau</v>
      </c>
      <c r="AC297" s="3" t="str">
        <f>VLOOKUP('Programmes (ENG)'!AC297, 'CWM &amp; Location'!B:D, 2, FALSE)</f>
        <v>Safle I'w Gadarnhau</v>
      </c>
      <c r="AD297" s="5" t="str">
        <f>VLOOKUP('Programmes (ENG)'!AD297, 'CWM &amp; Location'!B:D, 2, FALSE)</f>
        <v>Safle I'w Gadarnhau</v>
      </c>
      <c r="AE297" s="3" t="str">
        <f>IF('Master List'!AQ297="", VLOOKUP('Master List'!AP297, 'CWM &amp; Location'!B:D, 2, FALSE), CONCATENATE(VLOOKUP('Master List'!AP297, 'CWM &amp; Location'!B:D, 2, FALSE), " / ", VLOOKUP('Master List'!AQ297, 'CWM &amp; Location'!B:D, 2, FALSE)))</f>
        <v>Arbenigedd I'w Gadarnhau</v>
      </c>
      <c r="AF297" s="3" t="str">
        <f>IF('Programmes (ENG)'!AF297="Supervisor to be confirmed", 'CWM &amp; Location'!$C$216, 'Programmes (ENG)'!AF297)</f>
        <v>Goruchwyliwr I'w Gadarnhau</v>
      </c>
      <c r="AG297" s="3" t="str">
        <f>VLOOKUP('Programmes (ENG)'!AG297, 'CWM &amp; Location'!B:D, 2, FALSE)</f>
        <v>Safle I'w Gadarnhau</v>
      </c>
      <c r="AH297" s="3" t="str">
        <f>VLOOKUP('Programmes (ENG)'!AH297, 'CWM &amp; Location'!B:D, 2, FALSE)</f>
        <v>Safle I'w Gadarnhau</v>
      </c>
      <c r="AI297" s="3" t="str">
        <f>IF('Master List'!AW297="", VLOOKUP('Master List'!AV297, 'CWM &amp; Location'!B:D, 2, FALSE), CONCATENATE(VLOOKUP('Master List'!AV297, 'CWM &amp; Location'!B:D, 2, FALSE), " / ", VLOOKUP('Master List'!AW297, 'CWM &amp; Location'!B:D, 2, FALSE)))</f>
        <v>Arbenigedd I'w Gadarnhau</v>
      </c>
      <c r="AJ297" s="3" t="str">
        <f>IF('Programmes (ENG)'!AJ297="Supervisor to be confirmed", 'CWM &amp; Location'!$C$216, 'Programmes (ENG)'!AJ297)</f>
        <v>Goruchwyliwr I'w Gadarnhau</v>
      </c>
      <c r="AK297" s="5" t="str">
        <f>IF('Programmes (ENG)'!AK297="","",VLOOKUP('Programmes (ENG)'!AK297,'CWM &amp; Location'!B:D,2,FALSE))</f>
        <v/>
      </c>
      <c r="AL297" s="5" t="str">
        <f>IF('Programmes (ENG)'!AL297="", "", VLOOKUP('Programmes (ENG)'!AL297, 'CWM &amp; Location'!B:D, 2, FALSE))</f>
        <v/>
      </c>
      <c r="AM297" s="5" t="str">
        <f>IF('Programmes (ENG)'!AM297="","",VLOOKUP('Programmes (ENG)'!AM297,'CWM &amp; Location'!B:D,2,FALSE))</f>
        <v/>
      </c>
      <c r="AN297" s="5" t="str">
        <f>IF('Programmes (ENG)'!AN297="Supervisor to be confirmed", 'CWM &amp; Location'!$C$216, 'Programmes (ENG)'!AN297)</f>
        <v/>
      </c>
    </row>
    <row r="298" spans="1:40" ht="33.75" customHeight="1" x14ac:dyDescent="0.25">
      <c r="A298" s="3" t="str">
        <f>'Master List'!A298</f>
        <v>FP</v>
      </c>
      <c r="B298" s="3" t="str">
        <f>'Master List'!D298</f>
        <v>FP/7A5S/099c</v>
      </c>
      <c r="C298" s="3" t="str">
        <f>'Master List'!E298</f>
        <v>WAL/FP/099c</v>
      </c>
      <c r="D298" s="4">
        <f>'Programmes (ENG)'!D298</f>
        <v>1</v>
      </c>
      <c r="E298" s="9" t="str">
        <f>CONCATENATE("S1: ",J298,", ",N298,", ",R298,IF(V298="","",", "),IF(V298="","",V298),IF(V298="",""," ("),IF(V298="","",'Master List'!B298),IF(V298="","",")")," | S2: ",AA298,", ",AE298,", ",AI298,IF(AM298="","",", "),IF(AM298="","",AM298),IF(AM298="",""," ("),IF(AM298="","",'Master List'!C298),IF(AM298="","",")"))</f>
        <v>S1: Meddygaeth Gyffredinol (Mewnol) / Rhewmatoleg, Meddygaeth Gyffredinol (Mewnol), Llawdriniaeth Gyffredinol | S2: Arbenigedd I'w Gadarnhau, Arbenigedd I'w Gadarnhau, Arbenigedd I'w Gadarnhau</v>
      </c>
      <c r="F298" s="5" t="str">
        <f>VLOOKUP('Programmes (ENG)'!F298, 'CWM &amp; Location'!B:D, 2, FALSE)</f>
        <v>Bwrdd Iechyd Prifysgol Cwm Taf Morgannwg</v>
      </c>
      <c r="G298" s="5" t="str">
        <f>IF('Programmes (ENG)'!G298="Supervisor to be confirmed", "Goruchwyliwr I'w Gadarnhau", 'Programmes (ENG)'!G298)</f>
        <v xml:space="preserve">Dr Ceril Rhys-Dillon </v>
      </c>
      <c r="H298" s="3" t="str">
        <f>VLOOKUP('Programmes (ENG)'!H298, 'CWM &amp; Location'!B:D, 2, FALSE)</f>
        <v>Ysbyty Brenhinol Morgannwg / Ysbyty Dewi Sant</v>
      </c>
      <c r="I298" s="3" t="str">
        <f>VLOOKUP('Programmes (ENG)'!I298, 'CWM &amp; Location'!B:D, 2, FALSE)</f>
        <v>Pontyclun / Pontypridd</v>
      </c>
      <c r="J298" s="3" t="str">
        <f>IF('Master List'!K298="", VLOOKUP('Master List'!J298, 'CWM &amp; Location'!B:D, 2, FALSE), CONCATENATE(VLOOKUP('Master List'!J298, 'CWM &amp; Location'!B:D, 2, FALSE), " / ", VLOOKUP('Master List'!K298, 'CWM &amp; Location'!B:D, 2, FALSE)))</f>
        <v>Meddygaeth Gyffredinol (Mewnol) / Rhewmatoleg</v>
      </c>
      <c r="K298" s="3" t="str">
        <f>IF('Programmes (ENG)'!K298="Supervisor to be confirmed", "Goruchwyliwr I'w Gadarnhau", 'Programmes (ENG)'!K298)</f>
        <v xml:space="preserve">Dr Ceril Rhys-Dillon </v>
      </c>
      <c r="L298" s="3" t="str">
        <f>VLOOKUP('Programmes (ENG)'!L298, 'CWM &amp; Location'!B:D, 2, FALSE)</f>
        <v>Ysbyty Brenhinol Morgannwg</v>
      </c>
      <c r="M298" s="3" t="str">
        <f>VLOOKUP('Programmes (ENG)'!M298, 'CWM &amp; Location'!B:D, 2, FALSE)</f>
        <v>Pontyclun</v>
      </c>
      <c r="N298" s="3" t="str">
        <f>IF('Master List'!Q298="", VLOOKUP('Master List'!P298, 'CWM &amp; Location'!B:D, 2, FALSE), CONCATENATE(VLOOKUP('Master List'!P298, 'CWM &amp; Location'!B:D, 2, FALSE), " / ", VLOOKUP('Master List'!Q298, 'CWM &amp; Location'!B:D, 2, FALSE)))</f>
        <v>Meddygaeth Gyffredinol (Mewnol)</v>
      </c>
      <c r="O298" s="3" t="str">
        <f>IF('Programmes (ENG)'!O298="Supervisor to be confirmed", "Goruchwyliwr I'w Gadarnhau", 'Programmes (ENG)'!O298)</f>
        <v xml:space="preserve">Dr Sally-Ann Price </v>
      </c>
      <c r="P298" s="3" t="str">
        <f>VLOOKUP('Programmes (ENG)'!P298, 'CWM &amp; Location'!B:D, 2, FALSE)</f>
        <v>Ysbyty Brenhinol Morgannwg</v>
      </c>
      <c r="Q298" s="3" t="str">
        <f>VLOOKUP('Programmes (ENG)'!Q298, 'CWM &amp; Location'!B:D, 2, FALSE)</f>
        <v>Pontyclun</v>
      </c>
      <c r="R298" s="3" t="str">
        <f>IF('Master List'!W298="", VLOOKUP('Master List'!V298, 'CWM &amp; Location'!B:D, 2, FALSE), CONCATENATE(VLOOKUP('Master List'!V298, 'CWM &amp; Location'!B:D, 2, FALSE), " / ", VLOOKUP('Master List'!W298, 'CWM &amp; Location'!B:D, 2, FALSE)))</f>
        <v>Llawdriniaeth Gyffredinol</v>
      </c>
      <c r="S298" s="3" t="str">
        <f>IF('Programmes (ENG)'!S298="Supervisor to be confirmed", "Goruchwyliwr I'w Gadarnhau", 'Programmes (ENG)'!S298)</f>
        <v xml:space="preserve">Mr Parin Shah </v>
      </c>
      <c r="T298" s="5" t="str">
        <f>IF('Master List'!AA298="", "", VLOOKUP('Programmes (ENG)'!T298, 'CWM &amp; Location'!B:D, 2, FALSE))</f>
        <v/>
      </c>
      <c r="U298" s="5" t="str">
        <f>IF(T298="", "", VLOOKUP('Programmes (ENG)'!U298, 'CWM &amp; Location'!B:D, 2, FALSE))</f>
        <v/>
      </c>
      <c r="V298" s="5" t="str">
        <f>IF('Programmes (ENG)'!V298="", "", VLOOKUP('Programmes (ENG)'!V298, 'CWM &amp; Location'!B:D, 2, FALSE))</f>
        <v/>
      </c>
      <c r="W298" s="5" t="str">
        <f>IF('Programmes (ENG)'!W298="", "", IF('Programmes (ENG)'!W298="Supervisor to be confirmed", 'CWM &amp; Location'!$C$216, 'Programmes (ENG)'!W298))</f>
        <v/>
      </c>
      <c r="X298" s="5" t="str">
        <f>IF('Programmes (ENG)'!X298="Supervisor to be confirmed", "Goruchwyliwr I'w Gadarnhau", 'Programmes (ENG)'!X298)</f>
        <v>Goruchwyliwr I'w Gadarnhau</v>
      </c>
      <c r="Y298" s="3" t="str">
        <f>VLOOKUP('Programmes (ENG)'!Y298, 'CWM &amp; Location'!B:D, 2, FALSE)</f>
        <v>Safle I'w Gadarnhau</v>
      </c>
      <c r="Z298" s="3" t="str">
        <f>VLOOKUP('Programmes (ENG)'!Z298, 'CWM &amp; Location'!B:D, 2, FALSE)</f>
        <v>Safle I'w Gadarnhau</v>
      </c>
      <c r="AA298" s="3" t="str">
        <f>IF('Master List'!AK298="", VLOOKUP('Master List'!AJ298, 'CWM &amp; Location'!B:D, 2, FALSE), CONCATENATE(VLOOKUP('Master List'!AJ298, 'CWM &amp; Location'!B:D, 2, FALSE), " / ", VLOOKUP('Master List'!AK298, 'CWM &amp; Location'!B:D, 2, FALSE)))</f>
        <v>Arbenigedd I'w Gadarnhau</v>
      </c>
      <c r="AB298" s="3" t="str">
        <f>IF('Programmes (ENG)'!AB298="Supervisor to be confirmed", 'CWM &amp; Location'!$C$216, 'Programmes (ENG)'!AB298)</f>
        <v>Goruchwyliwr I'w Gadarnhau</v>
      </c>
      <c r="AC298" s="3" t="str">
        <f>VLOOKUP('Programmes (ENG)'!AC298, 'CWM &amp; Location'!B:D, 2, FALSE)</f>
        <v>Safle I'w Gadarnhau</v>
      </c>
      <c r="AD298" s="5" t="str">
        <f>VLOOKUP('Programmes (ENG)'!AD298, 'CWM &amp; Location'!B:D, 2, FALSE)</f>
        <v>Safle I'w Gadarnhau</v>
      </c>
      <c r="AE298" s="3" t="str">
        <f>IF('Master List'!AQ298="", VLOOKUP('Master List'!AP298, 'CWM &amp; Location'!B:D, 2, FALSE), CONCATENATE(VLOOKUP('Master List'!AP298, 'CWM &amp; Location'!B:D, 2, FALSE), " / ", VLOOKUP('Master List'!AQ298, 'CWM &amp; Location'!B:D, 2, FALSE)))</f>
        <v>Arbenigedd I'w Gadarnhau</v>
      </c>
      <c r="AF298" s="3" t="str">
        <f>IF('Programmes (ENG)'!AF298="Supervisor to be confirmed", 'CWM &amp; Location'!$C$216, 'Programmes (ENG)'!AF298)</f>
        <v>Goruchwyliwr I'w Gadarnhau</v>
      </c>
      <c r="AG298" s="3" t="str">
        <f>VLOOKUP('Programmes (ENG)'!AG298, 'CWM &amp; Location'!B:D, 2, FALSE)</f>
        <v>Safle I'w Gadarnhau</v>
      </c>
      <c r="AH298" s="3" t="str">
        <f>VLOOKUP('Programmes (ENG)'!AH298, 'CWM &amp; Location'!B:D, 2, FALSE)</f>
        <v>Safle I'w Gadarnhau</v>
      </c>
      <c r="AI298" s="3" t="str">
        <f>IF('Master List'!AW298="", VLOOKUP('Master List'!AV298, 'CWM &amp; Location'!B:D, 2, FALSE), CONCATENATE(VLOOKUP('Master List'!AV298, 'CWM &amp; Location'!B:D, 2, FALSE), " / ", VLOOKUP('Master List'!AW298, 'CWM &amp; Location'!B:D, 2, FALSE)))</f>
        <v>Arbenigedd I'w Gadarnhau</v>
      </c>
      <c r="AJ298" s="3" t="str">
        <f>IF('Programmes (ENG)'!AJ298="Supervisor to be confirmed", 'CWM &amp; Location'!$C$216, 'Programmes (ENG)'!AJ298)</f>
        <v>Goruchwyliwr I'w Gadarnhau</v>
      </c>
      <c r="AK298" s="5" t="str">
        <f>IF('Programmes (ENG)'!AK298="","",VLOOKUP('Programmes (ENG)'!AK298,'CWM &amp; Location'!B:D,2,FALSE))</f>
        <v/>
      </c>
      <c r="AL298" s="5" t="str">
        <f>IF('Programmes (ENG)'!AL298="", "", VLOOKUP('Programmes (ENG)'!AL298, 'CWM &amp; Location'!B:D, 2, FALSE))</f>
        <v/>
      </c>
      <c r="AM298" s="5" t="str">
        <f>IF('Programmes (ENG)'!AM298="","",VLOOKUP('Programmes (ENG)'!AM298,'CWM &amp; Location'!B:D,2,FALSE))</f>
        <v/>
      </c>
      <c r="AN298" s="5" t="str">
        <f>IF('Programmes (ENG)'!AN298="Supervisor to be confirmed", 'CWM &amp; Location'!$C$216, 'Programmes (ENG)'!AN298)</f>
        <v/>
      </c>
    </row>
    <row r="299" spans="1:40" ht="33.75" customHeight="1" x14ac:dyDescent="0.25">
      <c r="A299" s="3" t="str">
        <f>'Master List'!A299</f>
        <v>FP</v>
      </c>
      <c r="B299" s="3" t="str">
        <f>'Master List'!D299</f>
        <v>FP/7A3/100a</v>
      </c>
      <c r="C299" s="3" t="str">
        <f>'Master List'!E299</f>
        <v>WAL/FP/100a</v>
      </c>
      <c r="D299" s="4">
        <f>'Programmes (ENG)'!D299</f>
        <v>1</v>
      </c>
      <c r="E299" s="9" t="str">
        <f>CONCATENATE("S1: ",J299,", ",N299,", ",R299,IF(V299="","",", "),IF(V299="","",V299),IF(V299="",""," ("),IF(V299="","",'Master List'!B299),IF(V299="","",")")," | S2: ",AA299,", ",AE299,", ",AI299,IF(AM299="","",", "),IF(AM299="","",AM299),IF(AM299="",""," ("),IF(AM299="","",'Master List'!C299),IF(AM299="","",")"))</f>
        <v>S1: Meddygaeth Gyffredinol (Mewnol) / Gastroenteroleg, Llawdriniaeth Gyffredinol / Llawdriniaeth Fasgwlaidd, Meddygaeth Gyffredinol (Mewnol) / Meddygaeth Anadlol | S2: Practis Cyffredinol, Llawdriniaeth Gyffredinol / Llawdriniaeth y Colon a'r Rhefr, Pediatreg</v>
      </c>
      <c r="F299" s="5" t="str">
        <f>VLOOKUP('Programmes (ENG)'!F299, 'CWM &amp; Location'!B:D, 2, FALSE)</f>
        <v>Bwrdd Iechyd Prifysgol Bae Abertawe</v>
      </c>
      <c r="G299" s="5" t="str">
        <f>IF('Programmes (ENG)'!G299="Supervisor to be confirmed", "Goruchwyliwr I'w Gadarnhau", 'Programmes (ENG)'!G299)</f>
        <v xml:space="preserve">Dr Linzi Thomas </v>
      </c>
      <c r="H299" s="3" t="str">
        <f>VLOOKUP('Programmes (ENG)'!H299, 'CWM &amp; Location'!B:D, 2, FALSE)</f>
        <v>Ysbyty Treforys</v>
      </c>
      <c r="I299" s="3" t="str">
        <f>VLOOKUP('Programmes (ENG)'!I299, 'CWM &amp; Location'!B:D, 2, FALSE)</f>
        <v>Abertawe</v>
      </c>
      <c r="J299" s="3" t="str">
        <f>IF('Master List'!K299="", VLOOKUP('Master List'!J299, 'CWM &amp; Location'!B:D, 2, FALSE), CONCATENATE(VLOOKUP('Master List'!J299, 'CWM &amp; Location'!B:D, 2, FALSE), " / ", VLOOKUP('Master List'!K299, 'CWM &amp; Location'!B:D, 2, FALSE)))</f>
        <v>Meddygaeth Gyffredinol (Mewnol) / Gastroenteroleg</v>
      </c>
      <c r="K299" s="3" t="str">
        <f>IF('Programmes (ENG)'!K299="Supervisor to be confirmed", "Goruchwyliwr I'w Gadarnhau", 'Programmes (ENG)'!K299)</f>
        <v xml:space="preserve">Dr Linzi Thomas </v>
      </c>
      <c r="L299" s="3" t="str">
        <f>VLOOKUP('Programmes (ENG)'!L299, 'CWM &amp; Location'!B:D, 2, FALSE)</f>
        <v>Ysbyty Treforys</v>
      </c>
      <c r="M299" s="3" t="str">
        <f>VLOOKUP('Programmes (ENG)'!M299, 'CWM &amp; Location'!B:D, 2, FALSE)</f>
        <v>Abertawe</v>
      </c>
      <c r="N299" s="3" t="str">
        <f>IF('Master List'!Q299="", VLOOKUP('Master List'!P299, 'CWM &amp; Location'!B:D, 2, FALSE), CONCATENATE(VLOOKUP('Master List'!P299, 'CWM &amp; Location'!B:D, 2, FALSE), " / ", VLOOKUP('Master List'!Q299, 'CWM &amp; Location'!B:D, 2, FALSE)))</f>
        <v>Llawdriniaeth Gyffredinol / Llawdriniaeth Fasgwlaidd</v>
      </c>
      <c r="O299" s="3" t="str">
        <f>IF('Programmes (ENG)'!O299="Supervisor to be confirmed", "Goruchwyliwr I'w Gadarnhau", 'Programmes (ENG)'!O299)</f>
        <v xml:space="preserve">Mr Justin Woolgar </v>
      </c>
      <c r="P299" s="3" t="str">
        <f>VLOOKUP('Programmes (ENG)'!P299, 'CWM &amp; Location'!B:D, 2, FALSE)</f>
        <v>Ysbyty Treforys</v>
      </c>
      <c r="Q299" s="3" t="str">
        <f>VLOOKUP('Programmes (ENG)'!Q299, 'CWM &amp; Location'!B:D, 2, FALSE)</f>
        <v>Abertawe</v>
      </c>
      <c r="R299" s="3" t="str">
        <f>IF('Master List'!W299="", VLOOKUP('Master List'!V299, 'CWM &amp; Location'!B:D, 2, FALSE), CONCATENATE(VLOOKUP('Master List'!V299, 'CWM &amp; Location'!B:D, 2, FALSE), " / ", VLOOKUP('Master List'!W299, 'CWM &amp; Location'!B:D, 2, FALSE)))</f>
        <v>Meddygaeth Gyffredinol (Mewnol) / Meddygaeth Anadlol</v>
      </c>
      <c r="S299" s="3" t="str">
        <f>IF('Programmes (ENG)'!S299="Supervisor to be confirmed", "Goruchwyliwr I'w Gadarnhau", 'Programmes (ENG)'!S299)</f>
        <v xml:space="preserve">Dr Rhian Finn </v>
      </c>
      <c r="T299" s="5" t="str">
        <f>IF('Master List'!AA299="", "", VLOOKUP('Programmes (ENG)'!T299, 'CWM &amp; Location'!B:D, 2, FALSE))</f>
        <v/>
      </c>
      <c r="U299" s="5" t="str">
        <f>IF(T299="", "", VLOOKUP('Programmes (ENG)'!U299, 'CWM &amp; Location'!B:D, 2, FALSE))</f>
        <v/>
      </c>
      <c r="V299" s="5" t="str">
        <f>IF('Programmes (ENG)'!V299="", "", VLOOKUP('Programmes (ENG)'!V299, 'CWM &amp; Location'!B:D, 2, FALSE))</f>
        <v/>
      </c>
      <c r="W299" s="5" t="str">
        <f>IF('Programmes (ENG)'!W299="", "", IF('Programmes (ENG)'!W299="Supervisor to be confirmed", 'CWM &amp; Location'!$C$216, 'Programmes (ENG)'!W299))</f>
        <v/>
      </c>
      <c r="X299" s="5" t="str">
        <f>IF('Programmes (ENG)'!X299="Supervisor to be confirmed", "Goruchwyliwr I'w Gadarnhau", 'Programmes (ENG)'!X299)</f>
        <v>Dr Richard Gibby</v>
      </c>
      <c r="Y299" s="3" t="str">
        <f>VLOOKUP('Programmes (ENG)'!Y299, 'CWM &amp; Location'!B:D, 2, FALSE)</f>
        <v>Sketty &amp; Killay Surgeries</v>
      </c>
      <c r="Z299" s="3" t="str">
        <f>VLOOKUP('Programmes (ENG)'!Z299, 'CWM &amp; Location'!B:D, 2, FALSE)</f>
        <v>Abertawe</v>
      </c>
      <c r="AA299" s="3" t="str">
        <f>IF('Master List'!AK299="", VLOOKUP('Master List'!AJ299, 'CWM &amp; Location'!B:D, 2, FALSE), CONCATENATE(VLOOKUP('Master List'!AJ299, 'CWM &amp; Location'!B:D, 2, FALSE), " / ", VLOOKUP('Master List'!AK299, 'CWM &amp; Location'!B:D, 2, FALSE)))</f>
        <v>Practis Cyffredinol</v>
      </c>
      <c r="AB299" s="3" t="str">
        <f>IF('Programmes (ENG)'!AB299="Supervisor to be confirmed", 'CWM &amp; Location'!$C$216, 'Programmes (ENG)'!AB299)</f>
        <v>Dr Richard Gibby</v>
      </c>
      <c r="AC299" s="3" t="str">
        <f>VLOOKUP('Programmes (ENG)'!AC299, 'CWM &amp; Location'!B:D, 2, FALSE)</f>
        <v>Ysbyty Treforys</v>
      </c>
      <c r="AD299" s="5" t="str">
        <f>VLOOKUP('Programmes (ENG)'!AD299, 'CWM &amp; Location'!B:D, 2, FALSE)</f>
        <v>Abertawe</v>
      </c>
      <c r="AE299" s="3" t="str">
        <f>IF('Master List'!AQ299="", VLOOKUP('Master List'!AP299, 'CWM &amp; Location'!B:D, 2, FALSE), CONCATENATE(VLOOKUP('Master List'!AP299, 'CWM &amp; Location'!B:D, 2, FALSE), " / ", VLOOKUP('Master List'!AQ299, 'CWM &amp; Location'!B:D, 2, FALSE)))</f>
        <v>Llawdriniaeth Gyffredinol / Llawdriniaeth y Colon a'r Rhefr</v>
      </c>
      <c r="AF299" s="3" t="str">
        <f>IF('Programmes (ENG)'!AF299="Supervisor to be confirmed", 'CWM &amp; Location'!$C$216, 'Programmes (ENG)'!AF299)</f>
        <v>Mr Mark Davies</v>
      </c>
      <c r="AG299" s="3" t="str">
        <f>VLOOKUP('Programmes (ENG)'!AG299, 'CWM &amp; Location'!B:D, 2, FALSE)</f>
        <v>Ysbyty Treforys</v>
      </c>
      <c r="AH299" s="3" t="str">
        <f>VLOOKUP('Programmes (ENG)'!AH299, 'CWM &amp; Location'!B:D, 2, FALSE)</f>
        <v>Abertawe</v>
      </c>
      <c r="AI299" s="3" t="str">
        <f>IF('Master List'!AW299="", VLOOKUP('Master List'!AV299, 'CWM &amp; Location'!B:D, 2, FALSE), CONCATENATE(VLOOKUP('Master List'!AV299, 'CWM &amp; Location'!B:D, 2, FALSE), " / ", VLOOKUP('Master List'!AW299, 'CWM &amp; Location'!B:D, 2, FALSE)))</f>
        <v>Pediatreg</v>
      </c>
      <c r="AJ299" s="3" t="str">
        <f>IF('Programmes (ENG)'!AJ299="Supervisor to be confirmed", 'CWM &amp; Location'!$C$216, 'Programmes (ENG)'!AJ299)</f>
        <v>Dr Gareth Thomas</v>
      </c>
      <c r="AK299" s="5" t="str">
        <f>IF('Programmes (ENG)'!AK299="","",VLOOKUP('Programmes (ENG)'!AK299,'CWM &amp; Location'!B:D,2,FALSE))</f>
        <v/>
      </c>
      <c r="AL299" s="5" t="str">
        <f>IF('Programmes (ENG)'!AL299="", "", VLOOKUP('Programmes (ENG)'!AL299, 'CWM &amp; Location'!B:D, 2, FALSE))</f>
        <v/>
      </c>
      <c r="AM299" s="5" t="str">
        <f>IF('Programmes (ENG)'!AM299="","",VLOOKUP('Programmes (ENG)'!AM299,'CWM &amp; Location'!B:D,2,FALSE))</f>
        <v/>
      </c>
      <c r="AN299" s="5" t="str">
        <f>IF('Programmes (ENG)'!AN299="Supervisor to be confirmed", 'CWM &amp; Location'!$C$216, 'Programmes (ENG)'!AN299)</f>
        <v/>
      </c>
    </row>
    <row r="300" spans="1:40" ht="33.75" customHeight="1" x14ac:dyDescent="0.25">
      <c r="A300" s="3" t="str">
        <f>'Master List'!A300</f>
        <v>FP</v>
      </c>
      <c r="B300" s="3" t="str">
        <f>'Master List'!D300</f>
        <v>FP/7A3/100b</v>
      </c>
      <c r="C300" s="3" t="str">
        <f>'Master List'!E300</f>
        <v>WAL/FP/100b</v>
      </c>
      <c r="D300" s="4">
        <f>'Programmes (ENG)'!D300</f>
        <v>1</v>
      </c>
      <c r="E300" s="9" t="str">
        <f>CONCATENATE("S1: ",J300,", ",N300,", ",R300,IF(V300="","",", "),IF(V300="","",V300),IF(V300="",""," ("),IF(V300="","",'Master List'!B300),IF(V300="","",")")," | S2: ",AA300,", ",AE300,", ",AI300,IF(AM300="","",", "),IF(AM300="","",AM300),IF(AM300="",""," ("),IF(AM300="","",'Master List'!C300),IF(AM300="","",")"))</f>
        <v>S1: Meddygaeth Gyffredinol (Mewnol) / Meddygaeth Anadlol, Meddygaeth Gyffredinol (Mewnol) / Gastroenteroleg, Llawdriniaeth Gyffredinol / Llawdriniaeth Fasgwlaidd | S2: Pediatreg, Practis Cyffredinol, Llawdriniaeth Gyffredinol / Llawdriniaeth y Colon a'r Rhefr</v>
      </c>
      <c r="F300" s="5" t="str">
        <f>VLOOKUP('Programmes (ENG)'!F300, 'CWM &amp; Location'!B:D, 2, FALSE)</f>
        <v>Bwrdd Iechyd Prifysgol Bae Abertawe</v>
      </c>
      <c r="G300" s="5" t="str">
        <f>IF('Programmes (ENG)'!G300="Supervisor to be confirmed", "Goruchwyliwr I'w Gadarnhau", 'Programmes (ENG)'!G300)</f>
        <v xml:space="preserve">Dr Rhian Finn </v>
      </c>
      <c r="H300" s="3" t="str">
        <f>VLOOKUP('Programmes (ENG)'!H300, 'CWM &amp; Location'!B:D, 2, FALSE)</f>
        <v>Ysbyty Treforys</v>
      </c>
      <c r="I300" s="3" t="str">
        <f>VLOOKUP('Programmes (ENG)'!I300, 'CWM &amp; Location'!B:D, 2, FALSE)</f>
        <v>Abertawe</v>
      </c>
      <c r="J300" s="3" t="str">
        <f>IF('Master List'!K300="", VLOOKUP('Master List'!J300, 'CWM &amp; Location'!B:D, 2, FALSE), CONCATENATE(VLOOKUP('Master List'!J300, 'CWM &amp; Location'!B:D, 2, FALSE), " / ", VLOOKUP('Master List'!K300, 'CWM &amp; Location'!B:D, 2, FALSE)))</f>
        <v>Meddygaeth Gyffredinol (Mewnol) / Meddygaeth Anadlol</v>
      </c>
      <c r="K300" s="3" t="str">
        <f>IF('Programmes (ENG)'!K300="Supervisor to be confirmed", "Goruchwyliwr I'w Gadarnhau", 'Programmes (ENG)'!K300)</f>
        <v xml:space="preserve">Dr Rhian Finn </v>
      </c>
      <c r="L300" s="3" t="str">
        <f>VLOOKUP('Programmes (ENG)'!L300, 'CWM &amp; Location'!B:D, 2, FALSE)</f>
        <v>Ysbyty Treforys</v>
      </c>
      <c r="M300" s="3" t="str">
        <f>VLOOKUP('Programmes (ENG)'!M300, 'CWM &amp; Location'!B:D, 2, FALSE)</f>
        <v>Abertawe</v>
      </c>
      <c r="N300" s="3" t="str">
        <f>IF('Master List'!Q300="", VLOOKUP('Master List'!P300, 'CWM &amp; Location'!B:D, 2, FALSE), CONCATENATE(VLOOKUP('Master List'!P300, 'CWM &amp; Location'!B:D, 2, FALSE), " / ", VLOOKUP('Master List'!Q300, 'CWM &amp; Location'!B:D, 2, FALSE)))</f>
        <v>Meddygaeth Gyffredinol (Mewnol) / Gastroenteroleg</v>
      </c>
      <c r="O300" s="3" t="str">
        <f>IF('Programmes (ENG)'!O300="Supervisor to be confirmed", "Goruchwyliwr I'w Gadarnhau", 'Programmes (ENG)'!O300)</f>
        <v xml:space="preserve">Dr Linzi Thomas </v>
      </c>
      <c r="P300" s="3" t="str">
        <f>VLOOKUP('Programmes (ENG)'!P300, 'CWM &amp; Location'!B:D, 2, FALSE)</f>
        <v>Ysbyty Treforys</v>
      </c>
      <c r="Q300" s="3" t="str">
        <f>VLOOKUP('Programmes (ENG)'!Q300, 'CWM &amp; Location'!B:D, 2, FALSE)</f>
        <v>Abertawe</v>
      </c>
      <c r="R300" s="3" t="str">
        <f>IF('Master List'!W300="", VLOOKUP('Master List'!V300, 'CWM &amp; Location'!B:D, 2, FALSE), CONCATENATE(VLOOKUP('Master List'!V300, 'CWM &amp; Location'!B:D, 2, FALSE), " / ", VLOOKUP('Master List'!W300, 'CWM &amp; Location'!B:D, 2, FALSE)))</f>
        <v>Llawdriniaeth Gyffredinol / Llawdriniaeth Fasgwlaidd</v>
      </c>
      <c r="S300" s="3" t="str">
        <f>IF('Programmes (ENG)'!S300="Supervisor to be confirmed", "Goruchwyliwr I'w Gadarnhau", 'Programmes (ENG)'!S300)</f>
        <v xml:space="preserve">Mr Justin Woolgar </v>
      </c>
      <c r="T300" s="5" t="str">
        <f>IF('Master List'!AA300="", "", VLOOKUP('Programmes (ENG)'!T300, 'CWM &amp; Location'!B:D, 2, FALSE))</f>
        <v/>
      </c>
      <c r="U300" s="5" t="str">
        <f>IF(T300="", "", VLOOKUP('Programmes (ENG)'!U300, 'CWM &amp; Location'!B:D, 2, FALSE))</f>
        <v/>
      </c>
      <c r="V300" s="5" t="str">
        <f>IF('Programmes (ENG)'!V300="", "", VLOOKUP('Programmes (ENG)'!V300, 'CWM &amp; Location'!B:D, 2, FALSE))</f>
        <v/>
      </c>
      <c r="W300" s="5" t="str">
        <f>IF('Programmes (ENG)'!W300="", "", IF('Programmes (ENG)'!W300="Supervisor to be confirmed", 'CWM &amp; Location'!$C$216, 'Programmes (ENG)'!W300))</f>
        <v/>
      </c>
      <c r="X300" s="5" t="str">
        <f>IF('Programmes (ENG)'!X300="Supervisor to be confirmed", "Goruchwyliwr I'w Gadarnhau", 'Programmes (ENG)'!X300)</f>
        <v>Dr Gareth Thomas</v>
      </c>
      <c r="Y300" s="3" t="str">
        <f>VLOOKUP('Programmes (ENG)'!Y300, 'CWM &amp; Location'!B:D, 2, FALSE)</f>
        <v>Ysbyty Treforys</v>
      </c>
      <c r="Z300" s="3" t="str">
        <f>VLOOKUP('Programmes (ENG)'!Z300, 'CWM &amp; Location'!B:D, 2, FALSE)</f>
        <v>Abertawe</v>
      </c>
      <c r="AA300" s="3" t="str">
        <f>IF('Master List'!AK300="", VLOOKUP('Master List'!AJ300, 'CWM &amp; Location'!B:D, 2, FALSE), CONCATENATE(VLOOKUP('Master List'!AJ300, 'CWM &amp; Location'!B:D, 2, FALSE), " / ", VLOOKUP('Master List'!AK300, 'CWM &amp; Location'!B:D, 2, FALSE)))</f>
        <v>Pediatreg</v>
      </c>
      <c r="AB300" s="3" t="str">
        <f>IF('Programmes (ENG)'!AB300="Supervisor to be confirmed", 'CWM &amp; Location'!$C$216, 'Programmes (ENG)'!AB300)</f>
        <v>Dr Gareth Thomas</v>
      </c>
      <c r="AC300" s="3" t="str">
        <f>VLOOKUP('Programmes (ENG)'!AC300, 'CWM &amp; Location'!B:D, 2, FALSE)</f>
        <v>Sketty &amp; Killay Surgeries</v>
      </c>
      <c r="AD300" s="5" t="str">
        <f>VLOOKUP('Programmes (ENG)'!AD300, 'CWM &amp; Location'!B:D, 2, FALSE)</f>
        <v>Abertawe</v>
      </c>
      <c r="AE300" s="3" t="str">
        <f>IF('Master List'!AQ300="", VLOOKUP('Master List'!AP300, 'CWM &amp; Location'!B:D, 2, FALSE), CONCATENATE(VLOOKUP('Master List'!AP300, 'CWM &amp; Location'!B:D, 2, FALSE), " / ", VLOOKUP('Master List'!AQ300, 'CWM &amp; Location'!B:D, 2, FALSE)))</f>
        <v>Practis Cyffredinol</v>
      </c>
      <c r="AF300" s="3" t="str">
        <f>IF('Programmes (ENG)'!AF300="Supervisor to be confirmed", 'CWM &amp; Location'!$C$216, 'Programmes (ENG)'!AF300)</f>
        <v>Dr Richard Gibby</v>
      </c>
      <c r="AG300" s="3" t="str">
        <f>VLOOKUP('Programmes (ENG)'!AG300, 'CWM &amp; Location'!B:D, 2, FALSE)</f>
        <v>Ysbyty Treforys</v>
      </c>
      <c r="AH300" s="3" t="str">
        <f>VLOOKUP('Programmes (ENG)'!AH300, 'CWM &amp; Location'!B:D, 2, FALSE)</f>
        <v>Abertawe</v>
      </c>
      <c r="AI300" s="3" t="str">
        <f>IF('Master List'!AW300="", VLOOKUP('Master List'!AV300, 'CWM &amp; Location'!B:D, 2, FALSE), CONCATENATE(VLOOKUP('Master List'!AV300, 'CWM &amp; Location'!B:D, 2, FALSE), " / ", VLOOKUP('Master List'!AW300, 'CWM &amp; Location'!B:D, 2, FALSE)))</f>
        <v>Llawdriniaeth Gyffredinol / Llawdriniaeth y Colon a'r Rhefr</v>
      </c>
      <c r="AJ300" s="3" t="str">
        <f>IF('Programmes (ENG)'!AJ300="Supervisor to be confirmed", 'CWM &amp; Location'!$C$216, 'Programmes (ENG)'!AJ300)</f>
        <v>Mr Mark Davies</v>
      </c>
      <c r="AK300" s="5" t="str">
        <f>IF('Programmes (ENG)'!AK300="","",VLOOKUP('Programmes (ENG)'!AK300,'CWM &amp; Location'!B:D,2,FALSE))</f>
        <v/>
      </c>
      <c r="AL300" s="5" t="str">
        <f>IF('Programmes (ENG)'!AL300="", "", VLOOKUP('Programmes (ENG)'!AL300, 'CWM &amp; Location'!B:D, 2, FALSE))</f>
        <v/>
      </c>
      <c r="AM300" s="5" t="str">
        <f>IF('Programmes (ENG)'!AM300="","",VLOOKUP('Programmes (ENG)'!AM300,'CWM &amp; Location'!B:D,2,FALSE))</f>
        <v/>
      </c>
      <c r="AN300" s="5" t="str">
        <f>IF('Programmes (ENG)'!AN300="Supervisor to be confirmed", 'CWM &amp; Location'!$C$216, 'Programmes (ENG)'!AN300)</f>
        <v/>
      </c>
    </row>
    <row r="301" spans="1:40" ht="33.75" customHeight="1" x14ac:dyDescent="0.25">
      <c r="A301" s="3" t="str">
        <f>'Master List'!A301</f>
        <v>FP</v>
      </c>
      <c r="B301" s="3" t="str">
        <f>'Master List'!D301</f>
        <v>FP/7A3/100c</v>
      </c>
      <c r="C301" s="3" t="str">
        <f>'Master List'!E301</f>
        <v>WAL/FP/100c</v>
      </c>
      <c r="D301" s="4">
        <f>'Programmes (ENG)'!D301</f>
        <v>1</v>
      </c>
      <c r="E301" s="9" t="str">
        <f>CONCATENATE("S1: ",J301,", ",N301,", ",R301,IF(V301="","",", "),IF(V301="","",V301),IF(V301="",""," ("),IF(V301="","",'Master List'!B301),IF(V301="","",")")," | S2: ",AA301,", ",AE301,", ",AI301,IF(AM301="","",", "),IF(AM301="","",AM301),IF(AM301="",""," ("),IF(AM301="","",'Master List'!C301),IF(AM301="","",")"))</f>
        <v>S1: Llawdriniaeth Gyffredinol / Llawdriniaeth Fasgwlaidd, Meddygaeth Gyffredinol (Mewnol) / Meddygaeth Anadlol, Meddygaeth Gyffredinol (Mewnol) / Gastroenteroleg | S2: Llawdriniaeth Gyffredinol / Llawdriniaeth y Colon a'r Rhefr, Pediatreg, Practis Cyffredinol</v>
      </c>
      <c r="F301" s="5" t="str">
        <f>VLOOKUP('Programmes (ENG)'!F301, 'CWM &amp; Location'!B:D, 2, FALSE)</f>
        <v>Bwrdd Iechyd Prifysgol Bae Abertawe</v>
      </c>
      <c r="G301" s="5" t="str">
        <f>IF('Programmes (ENG)'!G301="Supervisor to be confirmed", "Goruchwyliwr I'w Gadarnhau", 'Programmes (ENG)'!G301)</f>
        <v xml:space="preserve">Mr Justin Woolgar </v>
      </c>
      <c r="H301" s="3" t="str">
        <f>VLOOKUP('Programmes (ENG)'!H301, 'CWM &amp; Location'!B:D, 2, FALSE)</f>
        <v>Ysbyty Treforys</v>
      </c>
      <c r="I301" s="3" t="str">
        <f>VLOOKUP('Programmes (ENG)'!I301, 'CWM &amp; Location'!B:D, 2, FALSE)</f>
        <v>Abertawe</v>
      </c>
      <c r="J301" s="3" t="str">
        <f>IF('Master List'!K301="", VLOOKUP('Master List'!J301, 'CWM &amp; Location'!B:D, 2, FALSE), CONCATENATE(VLOOKUP('Master List'!J301, 'CWM &amp; Location'!B:D, 2, FALSE), " / ", VLOOKUP('Master List'!K301, 'CWM &amp; Location'!B:D, 2, FALSE)))</f>
        <v>Llawdriniaeth Gyffredinol / Llawdriniaeth Fasgwlaidd</v>
      </c>
      <c r="K301" s="3" t="str">
        <f>IF('Programmes (ENG)'!K301="Supervisor to be confirmed", "Goruchwyliwr I'w Gadarnhau", 'Programmes (ENG)'!K301)</f>
        <v xml:space="preserve">Mr Justin Woolgar </v>
      </c>
      <c r="L301" s="3" t="str">
        <f>VLOOKUP('Programmes (ENG)'!L301, 'CWM &amp; Location'!B:D, 2, FALSE)</f>
        <v>Ysbyty Treforys</v>
      </c>
      <c r="M301" s="3" t="str">
        <f>VLOOKUP('Programmes (ENG)'!M301, 'CWM &amp; Location'!B:D, 2, FALSE)</f>
        <v>Abertawe</v>
      </c>
      <c r="N301" s="3" t="str">
        <f>IF('Master List'!Q301="", VLOOKUP('Master List'!P301, 'CWM &amp; Location'!B:D, 2, FALSE), CONCATENATE(VLOOKUP('Master List'!P301, 'CWM &amp; Location'!B:D, 2, FALSE), " / ", VLOOKUP('Master List'!Q301, 'CWM &amp; Location'!B:D, 2, FALSE)))</f>
        <v>Meddygaeth Gyffredinol (Mewnol) / Meddygaeth Anadlol</v>
      </c>
      <c r="O301" s="3" t="str">
        <f>IF('Programmes (ENG)'!O301="Supervisor to be confirmed", "Goruchwyliwr I'w Gadarnhau", 'Programmes (ENG)'!O301)</f>
        <v xml:space="preserve">Dr Rhian Finn </v>
      </c>
      <c r="P301" s="3" t="str">
        <f>VLOOKUP('Programmes (ENG)'!P301, 'CWM &amp; Location'!B:D, 2, FALSE)</f>
        <v>Ysbyty Treforys</v>
      </c>
      <c r="Q301" s="3" t="str">
        <f>VLOOKUP('Programmes (ENG)'!Q301, 'CWM &amp; Location'!B:D, 2, FALSE)</f>
        <v>Abertawe</v>
      </c>
      <c r="R301" s="3" t="str">
        <f>IF('Master List'!W301="", VLOOKUP('Master List'!V301, 'CWM &amp; Location'!B:D, 2, FALSE), CONCATENATE(VLOOKUP('Master List'!V301, 'CWM &amp; Location'!B:D, 2, FALSE), " / ", VLOOKUP('Master List'!W301, 'CWM &amp; Location'!B:D, 2, FALSE)))</f>
        <v>Meddygaeth Gyffredinol (Mewnol) / Gastroenteroleg</v>
      </c>
      <c r="S301" s="3" t="str">
        <f>IF('Programmes (ENG)'!S301="Supervisor to be confirmed", "Goruchwyliwr I'w Gadarnhau", 'Programmes (ENG)'!S301)</f>
        <v xml:space="preserve">Dr Linzi Thomas </v>
      </c>
      <c r="T301" s="5" t="str">
        <f>IF('Master List'!AA301="", "", VLOOKUP('Programmes (ENG)'!T301, 'CWM &amp; Location'!B:D, 2, FALSE))</f>
        <v/>
      </c>
      <c r="U301" s="5" t="str">
        <f>IF(T301="", "", VLOOKUP('Programmes (ENG)'!U301, 'CWM &amp; Location'!B:D, 2, FALSE))</f>
        <v/>
      </c>
      <c r="V301" s="5" t="str">
        <f>IF('Programmes (ENG)'!V301="", "", VLOOKUP('Programmes (ENG)'!V301, 'CWM &amp; Location'!B:D, 2, FALSE))</f>
        <v/>
      </c>
      <c r="W301" s="5" t="str">
        <f>IF('Programmes (ENG)'!W301="", "", IF('Programmes (ENG)'!W301="Supervisor to be confirmed", 'CWM &amp; Location'!$C$216, 'Programmes (ENG)'!W301))</f>
        <v/>
      </c>
      <c r="X301" s="5" t="str">
        <f>IF('Programmes (ENG)'!X301="Supervisor to be confirmed", "Goruchwyliwr I'w Gadarnhau", 'Programmes (ENG)'!X301)</f>
        <v>Mr Mark Davies</v>
      </c>
      <c r="Y301" s="3" t="str">
        <f>VLOOKUP('Programmes (ENG)'!Y301, 'CWM &amp; Location'!B:D, 2, FALSE)</f>
        <v>Ysbyty Treforys</v>
      </c>
      <c r="Z301" s="3" t="str">
        <f>VLOOKUP('Programmes (ENG)'!Z301, 'CWM &amp; Location'!B:D, 2, FALSE)</f>
        <v>Abertawe</v>
      </c>
      <c r="AA301" s="3" t="str">
        <f>IF('Master List'!AK301="", VLOOKUP('Master List'!AJ301, 'CWM &amp; Location'!B:D, 2, FALSE), CONCATENATE(VLOOKUP('Master List'!AJ301, 'CWM &amp; Location'!B:D, 2, FALSE), " / ", VLOOKUP('Master List'!AK301, 'CWM &amp; Location'!B:D, 2, FALSE)))</f>
        <v>Llawdriniaeth Gyffredinol / Llawdriniaeth y Colon a'r Rhefr</v>
      </c>
      <c r="AB301" s="3" t="str">
        <f>IF('Programmes (ENG)'!AB301="Supervisor to be confirmed", 'CWM &amp; Location'!$C$216, 'Programmes (ENG)'!AB301)</f>
        <v>Mr Mark Davies</v>
      </c>
      <c r="AC301" s="3" t="str">
        <f>VLOOKUP('Programmes (ENG)'!AC301, 'CWM &amp; Location'!B:D, 2, FALSE)</f>
        <v>Ysbyty Treforys</v>
      </c>
      <c r="AD301" s="5" t="str">
        <f>VLOOKUP('Programmes (ENG)'!AD301, 'CWM &amp; Location'!B:D, 2, FALSE)</f>
        <v>Abertawe</v>
      </c>
      <c r="AE301" s="3" t="str">
        <f>IF('Master List'!AQ301="", VLOOKUP('Master List'!AP301, 'CWM &amp; Location'!B:D, 2, FALSE), CONCATENATE(VLOOKUP('Master List'!AP301, 'CWM &amp; Location'!B:D, 2, FALSE), " / ", VLOOKUP('Master List'!AQ301, 'CWM &amp; Location'!B:D, 2, FALSE)))</f>
        <v>Pediatreg</v>
      </c>
      <c r="AF301" s="3" t="str">
        <f>IF('Programmes (ENG)'!AF301="Supervisor to be confirmed", 'CWM &amp; Location'!$C$216, 'Programmes (ENG)'!AF301)</f>
        <v>Dr Gareth Thomas</v>
      </c>
      <c r="AG301" s="3" t="str">
        <f>VLOOKUP('Programmes (ENG)'!AG301, 'CWM &amp; Location'!B:D, 2, FALSE)</f>
        <v>Sketty &amp; Killay Surgeries</v>
      </c>
      <c r="AH301" s="3" t="str">
        <f>VLOOKUP('Programmes (ENG)'!AH301, 'CWM &amp; Location'!B:D, 2, FALSE)</f>
        <v>Abertawe</v>
      </c>
      <c r="AI301" s="3" t="str">
        <f>IF('Master List'!AW301="", VLOOKUP('Master List'!AV301, 'CWM &amp; Location'!B:D, 2, FALSE), CONCATENATE(VLOOKUP('Master List'!AV301, 'CWM &amp; Location'!B:D, 2, FALSE), " / ", VLOOKUP('Master List'!AW301, 'CWM &amp; Location'!B:D, 2, FALSE)))</f>
        <v>Practis Cyffredinol</v>
      </c>
      <c r="AJ301" s="3" t="str">
        <f>IF('Programmes (ENG)'!AJ301="Supervisor to be confirmed", 'CWM &amp; Location'!$C$216, 'Programmes (ENG)'!AJ301)</f>
        <v>Dr Richard Gibby</v>
      </c>
      <c r="AK301" s="5" t="str">
        <f>IF('Programmes (ENG)'!AK301="","",VLOOKUP('Programmes (ENG)'!AK301,'CWM &amp; Location'!B:D,2,FALSE))</f>
        <v/>
      </c>
      <c r="AL301" s="5" t="str">
        <f>IF('Programmes (ENG)'!AL301="", "", VLOOKUP('Programmes (ENG)'!AL301, 'CWM &amp; Location'!B:D, 2, FALSE))</f>
        <v/>
      </c>
      <c r="AM301" s="5" t="str">
        <f>IF('Programmes (ENG)'!AM301="","",VLOOKUP('Programmes (ENG)'!AM301,'CWM &amp; Location'!B:D,2,FALSE))</f>
        <v/>
      </c>
      <c r="AN301" s="5" t="str">
        <f>IF('Programmes (ENG)'!AN301="Supervisor to be confirmed", 'CWM &amp; Location'!$C$216, 'Programmes (ENG)'!AN301)</f>
        <v/>
      </c>
    </row>
    <row r="302" spans="1:40" ht="33.75" customHeight="1" x14ac:dyDescent="0.25">
      <c r="A302" s="3" t="str">
        <f>'Master List'!A302</f>
        <v>FP</v>
      </c>
      <c r="B302" s="3" t="str">
        <f>'Master List'!D302</f>
        <v>FP/7A3/101a</v>
      </c>
      <c r="C302" s="3" t="str">
        <f>'Master List'!E302</f>
        <v>WAL/FP/101a</v>
      </c>
      <c r="D302" s="4">
        <f>'Programmes (ENG)'!D302</f>
        <v>1</v>
      </c>
      <c r="E302" s="9" t="str">
        <f>CONCATENATE("S1: ",J302,", ",N302,", ",R302,IF(V302="","",", "),IF(V302="","",V302),IF(V302="",""," ("),IF(V302="","",'Master List'!B302),IF(V302="","",")")," | S2: ",AA302,", ",AE302,", ",AI302,IF(AM302="","",", "),IF(AM302="","",AM302),IF(AM302="",""," ("),IF(AM302="","",'Master List'!C302),IF(AM302="","",")"))</f>
        <v>S1: Meddygaeth Gyffredinol (Mewnol) / Cardioleg, Llawdriniaeth Gyffredinol / Llawdriniaeth Fasgwlaidd, Llawdriniaeth Gyffredinol / Wroleg | S2: Meddygaeth Frys, Meddygaeth Gyffredinol (Mewnol) / Meddygaeth Geriatreg, Seiciatreg Gyffredinol</v>
      </c>
      <c r="F302" s="5" t="str">
        <f>VLOOKUP('Programmes (ENG)'!F302, 'CWM &amp; Location'!B:D, 2, FALSE)</f>
        <v>Bwrdd Iechyd Prifysgol Bae Abertawe</v>
      </c>
      <c r="G302" s="5" t="str">
        <f>IF('Programmes (ENG)'!G302="Supervisor to be confirmed", "Goruchwyliwr I'w Gadarnhau", 'Programmes (ENG)'!G302)</f>
        <v xml:space="preserve">Dr Richard Purnell </v>
      </c>
      <c r="H302" s="3" t="str">
        <f>VLOOKUP('Programmes (ENG)'!H302, 'CWM &amp; Location'!B:D, 2, FALSE)</f>
        <v>Ysbyty Treforys</v>
      </c>
      <c r="I302" s="3" t="str">
        <f>VLOOKUP('Programmes (ENG)'!I302, 'CWM &amp; Location'!B:D, 2, FALSE)</f>
        <v>Abertawe</v>
      </c>
      <c r="J302" s="3" t="str">
        <f>IF('Master List'!K302="", VLOOKUP('Master List'!J302, 'CWM &amp; Location'!B:D, 2, FALSE), CONCATENATE(VLOOKUP('Master List'!J302, 'CWM &amp; Location'!B:D, 2, FALSE), " / ", VLOOKUP('Master List'!K302, 'CWM &amp; Location'!B:D, 2, FALSE)))</f>
        <v>Meddygaeth Gyffredinol (Mewnol) / Cardioleg</v>
      </c>
      <c r="K302" s="3" t="str">
        <f>IF('Programmes (ENG)'!K302="Supervisor to be confirmed", "Goruchwyliwr I'w Gadarnhau", 'Programmes (ENG)'!K302)</f>
        <v xml:space="preserve">Dr Richard Purnell </v>
      </c>
      <c r="L302" s="3" t="str">
        <f>VLOOKUP('Programmes (ENG)'!L302, 'CWM &amp; Location'!B:D, 2, FALSE)</f>
        <v>Ysbyty Treforys</v>
      </c>
      <c r="M302" s="3" t="str">
        <f>VLOOKUP('Programmes (ENG)'!M302, 'CWM &amp; Location'!B:D, 2, FALSE)</f>
        <v>Abertawe</v>
      </c>
      <c r="N302" s="3" t="str">
        <f>IF('Master List'!Q302="", VLOOKUP('Master List'!P302, 'CWM &amp; Location'!B:D, 2, FALSE), CONCATENATE(VLOOKUP('Master List'!P302, 'CWM &amp; Location'!B:D, 2, FALSE), " / ", VLOOKUP('Master List'!Q302, 'CWM &amp; Location'!B:D, 2, FALSE)))</f>
        <v>Llawdriniaeth Gyffredinol / Llawdriniaeth Fasgwlaidd</v>
      </c>
      <c r="O302" s="3" t="str">
        <f>IF('Programmes (ENG)'!O302="Supervisor to be confirmed", "Goruchwyliwr I'w Gadarnhau", 'Programmes (ENG)'!O302)</f>
        <v xml:space="preserve">Ms Francesca Fratesi </v>
      </c>
      <c r="P302" s="3" t="str">
        <f>VLOOKUP('Programmes (ENG)'!P302, 'CWM &amp; Location'!B:D, 2, FALSE)</f>
        <v>Ysbyty Treforys</v>
      </c>
      <c r="Q302" s="3" t="str">
        <f>VLOOKUP('Programmes (ENG)'!Q302, 'CWM &amp; Location'!B:D, 2, FALSE)</f>
        <v>Abertawe</v>
      </c>
      <c r="R302" s="3" t="str">
        <f>IF('Master List'!W302="", VLOOKUP('Master List'!V302, 'CWM &amp; Location'!B:D, 2, FALSE), CONCATENATE(VLOOKUP('Master List'!V302, 'CWM &amp; Location'!B:D, 2, FALSE), " / ", VLOOKUP('Master List'!W302, 'CWM &amp; Location'!B:D, 2, FALSE)))</f>
        <v>Llawdriniaeth Gyffredinol / Wroleg</v>
      </c>
      <c r="S302" s="3" t="str">
        <f>IF('Programmes (ENG)'!S302="Supervisor to be confirmed", "Goruchwyliwr I'w Gadarnhau", 'Programmes (ENG)'!S302)</f>
        <v>Mr Neil Fenn</v>
      </c>
      <c r="T302" s="5" t="str">
        <f>IF('Master List'!AA302="", "", VLOOKUP('Programmes (ENG)'!T302, 'CWM &amp; Location'!B:D, 2, FALSE))</f>
        <v/>
      </c>
      <c r="U302" s="5" t="str">
        <f>IF(T302="", "", VLOOKUP('Programmes (ENG)'!U302, 'CWM &amp; Location'!B:D, 2, FALSE))</f>
        <v/>
      </c>
      <c r="V302" s="5" t="str">
        <f>IF('Programmes (ENG)'!V302="", "", VLOOKUP('Programmes (ENG)'!V302, 'CWM &amp; Location'!B:D, 2, FALSE))</f>
        <v/>
      </c>
      <c r="W302" s="5" t="str">
        <f>IF('Programmes (ENG)'!W302="", "", IF('Programmes (ENG)'!W302="Supervisor to be confirmed", 'CWM &amp; Location'!$C$216, 'Programmes (ENG)'!W302))</f>
        <v/>
      </c>
      <c r="X302" s="5" t="str">
        <f>IF('Programmes (ENG)'!X302="Supervisor to be confirmed", "Goruchwyliwr I'w Gadarnhau", 'Programmes (ENG)'!X302)</f>
        <v>Mr Brian Burgess</v>
      </c>
      <c r="Y302" s="3" t="str">
        <f>VLOOKUP('Programmes (ENG)'!Y302, 'CWM &amp; Location'!B:D, 2, FALSE)</f>
        <v>Ysbyty Treforys</v>
      </c>
      <c r="Z302" s="3" t="str">
        <f>VLOOKUP('Programmes (ENG)'!Z302, 'CWM &amp; Location'!B:D, 2, FALSE)</f>
        <v>Abertawe</v>
      </c>
      <c r="AA302" s="3" t="str">
        <f>IF('Master List'!AK302="", VLOOKUP('Master List'!AJ302, 'CWM &amp; Location'!B:D, 2, FALSE), CONCATENATE(VLOOKUP('Master List'!AJ302, 'CWM &amp; Location'!B:D, 2, FALSE), " / ", VLOOKUP('Master List'!AK302, 'CWM &amp; Location'!B:D, 2, FALSE)))</f>
        <v>Meddygaeth Frys</v>
      </c>
      <c r="AB302" s="3" t="str">
        <f>IF('Programmes (ENG)'!AB302="Supervisor to be confirmed", 'CWM &amp; Location'!$C$216, 'Programmes (ENG)'!AB302)</f>
        <v>Mr Brian Burgess</v>
      </c>
      <c r="AC302" s="3" t="str">
        <f>VLOOKUP('Programmes (ENG)'!AC302, 'CWM &amp; Location'!B:D, 2, FALSE)</f>
        <v>Ysbyty Treforys</v>
      </c>
      <c r="AD302" s="5" t="str">
        <f>VLOOKUP('Programmes (ENG)'!AD302, 'CWM &amp; Location'!B:D, 2, FALSE)</f>
        <v>Abertawe</v>
      </c>
      <c r="AE302" s="3" t="str">
        <f>IF('Master List'!AQ302="", VLOOKUP('Master List'!AP302, 'CWM &amp; Location'!B:D, 2, FALSE), CONCATENATE(VLOOKUP('Master List'!AP302, 'CWM &amp; Location'!B:D, 2, FALSE), " / ", VLOOKUP('Master List'!AQ302, 'CWM &amp; Location'!B:D, 2, FALSE)))</f>
        <v>Meddygaeth Gyffredinol (Mewnol) / Meddygaeth Geriatreg</v>
      </c>
      <c r="AF302" s="3" t="str">
        <f>IF('Programmes (ENG)'!AF302="Supervisor to be confirmed", 'CWM &amp; Location'!$C$216, 'Programmes (ENG)'!AF302)</f>
        <v>Dr Elizabeth Davies</v>
      </c>
      <c r="AG302" s="3" t="str">
        <f>VLOOKUP('Programmes (ENG)'!AG302, 'CWM &amp; Location'!B:D, 2, FALSE)</f>
        <v>Ysbyty Castell Nedd Port Talbot / Ysbyty Tonna</v>
      </c>
      <c r="AH302" s="3" t="str">
        <f>VLOOKUP('Programmes (ENG)'!AH302, 'CWM &amp; Location'!B:D, 2, FALSE)</f>
        <v>Port Talbot / Castell-nedd</v>
      </c>
      <c r="AI302" s="3" t="str">
        <f>IF('Master List'!AW302="", VLOOKUP('Master List'!AV302, 'CWM &amp; Location'!B:D, 2, FALSE), CONCATENATE(VLOOKUP('Master List'!AV302, 'CWM &amp; Location'!B:D, 2, FALSE), " / ", VLOOKUP('Master List'!AW302, 'CWM &amp; Location'!B:D, 2, FALSE)))</f>
        <v>Seiciatreg Gyffredinol</v>
      </c>
      <c r="AJ302" s="3" t="str">
        <f>IF('Programmes (ENG)'!AJ302="Supervisor to be confirmed", 'CWM &amp; Location'!$C$216, 'Programmes (ENG)'!AJ302)</f>
        <v>Dr Gnanavel Muthukkumaar</v>
      </c>
      <c r="AK302" s="5" t="str">
        <f>IF('Programmes (ENG)'!AK302="","",VLOOKUP('Programmes (ENG)'!AK302,'CWM &amp; Location'!B:D,2,FALSE))</f>
        <v/>
      </c>
      <c r="AL302" s="5" t="str">
        <f>IF('Programmes (ENG)'!AL302="", "", VLOOKUP('Programmes (ENG)'!AL302, 'CWM &amp; Location'!B:D, 2, FALSE))</f>
        <v/>
      </c>
      <c r="AM302" s="5" t="str">
        <f>IF('Programmes (ENG)'!AM302="","",VLOOKUP('Programmes (ENG)'!AM302,'CWM &amp; Location'!B:D,2,FALSE))</f>
        <v/>
      </c>
      <c r="AN302" s="5" t="str">
        <f>IF('Programmes (ENG)'!AN302="Supervisor to be confirmed", 'CWM &amp; Location'!$C$216, 'Programmes (ENG)'!AN302)</f>
        <v/>
      </c>
    </row>
    <row r="303" spans="1:40" ht="33.75" customHeight="1" x14ac:dyDescent="0.25">
      <c r="A303" s="3" t="str">
        <f>'Master List'!A303</f>
        <v>FP</v>
      </c>
      <c r="B303" s="3" t="str">
        <f>'Master List'!D303</f>
        <v>FP/7A3/101b</v>
      </c>
      <c r="C303" s="3" t="str">
        <f>'Master List'!E303</f>
        <v>WAL/FP/101b</v>
      </c>
      <c r="D303" s="4">
        <f>'Programmes (ENG)'!D303</f>
        <v>1</v>
      </c>
      <c r="E303" s="9" t="str">
        <f>CONCATENATE("S1: ",J303,", ",N303,", ",R303,IF(V303="","",", "),IF(V303="","",V303),IF(V303="",""," ("),IF(V303="","",'Master List'!B303),IF(V303="","",")")," | S2: ",AA303,", ",AE303,", ",AI303,IF(AM303="","",", "),IF(AM303="","",AM303),IF(AM303="",""," ("),IF(AM303="","",'Master List'!C303),IF(AM303="","",")"))</f>
        <v>S1: Llawdriniaeth Gyffredinol / Wroleg, Meddygaeth Gyffredinol (Mewnol) / Cardioleg, Llawdriniaeth Gyffredinol / Llawdriniaeth Fasgwlaidd | S2: Seiciatreg Gyffredinol, Meddygaeth Frys, Meddygaeth Gyffredinol (Mewnol) / Meddygaeth Geriatreg</v>
      </c>
      <c r="F303" s="5" t="str">
        <f>VLOOKUP('Programmes (ENG)'!F303, 'CWM &amp; Location'!B:D, 2, FALSE)</f>
        <v>Bwrdd Iechyd Prifysgol Bae Abertawe</v>
      </c>
      <c r="G303" s="5" t="str">
        <f>IF('Programmes (ENG)'!G303="Supervisor to be confirmed", "Goruchwyliwr I'w Gadarnhau", 'Programmes (ENG)'!G303)</f>
        <v>Mr Neil Fenn</v>
      </c>
      <c r="H303" s="3" t="str">
        <f>VLOOKUP('Programmes (ENG)'!H303, 'CWM &amp; Location'!B:D, 2, FALSE)</f>
        <v>Ysbyty Treforys</v>
      </c>
      <c r="I303" s="3" t="str">
        <f>VLOOKUP('Programmes (ENG)'!I303, 'CWM &amp; Location'!B:D, 2, FALSE)</f>
        <v>Abertawe</v>
      </c>
      <c r="J303" s="3" t="str">
        <f>IF('Master List'!K303="", VLOOKUP('Master List'!J303, 'CWM &amp; Location'!B:D, 2, FALSE), CONCATENATE(VLOOKUP('Master List'!J303, 'CWM &amp; Location'!B:D, 2, FALSE), " / ", VLOOKUP('Master List'!K303, 'CWM &amp; Location'!B:D, 2, FALSE)))</f>
        <v>Llawdriniaeth Gyffredinol / Wroleg</v>
      </c>
      <c r="K303" s="3" t="str">
        <f>IF('Programmes (ENG)'!K303="Supervisor to be confirmed", "Goruchwyliwr I'w Gadarnhau", 'Programmes (ENG)'!K303)</f>
        <v>Mr Neil Fenn</v>
      </c>
      <c r="L303" s="3" t="str">
        <f>VLOOKUP('Programmes (ENG)'!L303, 'CWM &amp; Location'!B:D, 2, FALSE)</f>
        <v>Ysbyty Treforys</v>
      </c>
      <c r="M303" s="3" t="str">
        <f>VLOOKUP('Programmes (ENG)'!M303, 'CWM &amp; Location'!B:D, 2, FALSE)</f>
        <v>Abertawe</v>
      </c>
      <c r="N303" s="3" t="str">
        <f>IF('Master List'!Q303="", VLOOKUP('Master List'!P303, 'CWM &amp; Location'!B:D, 2, FALSE), CONCATENATE(VLOOKUP('Master List'!P303, 'CWM &amp; Location'!B:D, 2, FALSE), " / ", VLOOKUP('Master List'!Q303, 'CWM &amp; Location'!B:D, 2, FALSE)))</f>
        <v>Meddygaeth Gyffredinol (Mewnol) / Cardioleg</v>
      </c>
      <c r="O303" s="3" t="str">
        <f>IF('Programmes (ENG)'!O303="Supervisor to be confirmed", "Goruchwyliwr I'w Gadarnhau", 'Programmes (ENG)'!O303)</f>
        <v xml:space="preserve">Dr Richard Purnell </v>
      </c>
      <c r="P303" s="3" t="str">
        <f>VLOOKUP('Programmes (ENG)'!P303, 'CWM &amp; Location'!B:D, 2, FALSE)</f>
        <v>Ysbyty Treforys</v>
      </c>
      <c r="Q303" s="3" t="str">
        <f>VLOOKUP('Programmes (ENG)'!Q303, 'CWM &amp; Location'!B:D, 2, FALSE)</f>
        <v>Abertawe</v>
      </c>
      <c r="R303" s="3" t="str">
        <f>IF('Master List'!W303="", VLOOKUP('Master List'!V303, 'CWM &amp; Location'!B:D, 2, FALSE), CONCATENATE(VLOOKUP('Master List'!V303, 'CWM &amp; Location'!B:D, 2, FALSE), " / ", VLOOKUP('Master List'!W303, 'CWM &amp; Location'!B:D, 2, FALSE)))</f>
        <v>Llawdriniaeth Gyffredinol / Llawdriniaeth Fasgwlaidd</v>
      </c>
      <c r="S303" s="3" t="str">
        <f>IF('Programmes (ENG)'!S303="Supervisor to be confirmed", "Goruchwyliwr I'w Gadarnhau", 'Programmes (ENG)'!S303)</f>
        <v xml:space="preserve">Ms Francesca Fratesi </v>
      </c>
      <c r="T303" s="5" t="str">
        <f>IF('Master List'!AA303="", "", VLOOKUP('Programmes (ENG)'!T303, 'CWM &amp; Location'!B:D, 2, FALSE))</f>
        <v/>
      </c>
      <c r="U303" s="5" t="str">
        <f>IF(T303="", "", VLOOKUP('Programmes (ENG)'!U303, 'CWM &amp; Location'!B:D, 2, FALSE))</f>
        <v/>
      </c>
      <c r="V303" s="5" t="str">
        <f>IF('Programmes (ENG)'!V303="", "", VLOOKUP('Programmes (ENG)'!V303, 'CWM &amp; Location'!B:D, 2, FALSE))</f>
        <v/>
      </c>
      <c r="W303" s="5" t="str">
        <f>IF('Programmes (ENG)'!W303="", "", IF('Programmes (ENG)'!W303="Supervisor to be confirmed", 'CWM &amp; Location'!$C$216, 'Programmes (ENG)'!W303))</f>
        <v/>
      </c>
      <c r="X303" s="5" t="str">
        <f>IF('Programmes (ENG)'!X303="Supervisor to be confirmed", "Goruchwyliwr I'w Gadarnhau", 'Programmes (ENG)'!X303)</f>
        <v>Dr Gnanavel Muthukkumaar</v>
      </c>
      <c r="Y303" s="3" t="str">
        <f>VLOOKUP('Programmes (ENG)'!Y303, 'CWM &amp; Location'!B:D, 2, FALSE)</f>
        <v>Ysbyty Castell Nedd Port Talbot / Ysbyty Tonna</v>
      </c>
      <c r="Z303" s="3" t="str">
        <f>VLOOKUP('Programmes (ENG)'!Z303, 'CWM &amp; Location'!B:D, 2, FALSE)</f>
        <v>Port Talbot / Castell-nedd</v>
      </c>
      <c r="AA303" s="3" t="str">
        <f>IF('Master List'!AK303="", VLOOKUP('Master List'!AJ303, 'CWM &amp; Location'!B:D, 2, FALSE), CONCATENATE(VLOOKUP('Master List'!AJ303, 'CWM &amp; Location'!B:D, 2, FALSE), " / ", VLOOKUP('Master List'!AK303, 'CWM &amp; Location'!B:D, 2, FALSE)))</f>
        <v>Seiciatreg Gyffredinol</v>
      </c>
      <c r="AB303" s="3" t="str">
        <f>IF('Programmes (ENG)'!AB303="Supervisor to be confirmed", 'CWM &amp; Location'!$C$216, 'Programmes (ENG)'!AB303)</f>
        <v>Dr Gnanavel Muthukkumaar</v>
      </c>
      <c r="AC303" s="3" t="str">
        <f>VLOOKUP('Programmes (ENG)'!AC303, 'CWM &amp; Location'!B:D, 2, FALSE)</f>
        <v>Ysbyty Treforys</v>
      </c>
      <c r="AD303" s="5" t="str">
        <f>VLOOKUP('Programmes (ENG)'!AD303, 'CWM &amp; Location'!B:D, 2, FALSE)</f>
        <v>Abertawe</v>
      </c>
      <c r="AE303" s="3" t="str">
        <f>IF('Master List'!AQ303="", VLOOKUP('Master List'!AP303, 'CWM &amp; Location'!B:D, 2, FALSE), CONCATENATE(VLOOKUP('Master List'!AP303, 'CWM &amp; Location'!B:D, 2, FALSE), " / ", VLOOKUP('Master List'!AQ303, 'CWM &amp; Location'!B:D, 2, FALSE)))</f>
        <v>Meddygaeth Frys</v>
      </c>
      <c r="AF303" s="3" t="str">
        <f>IF('Programmes (ENG)'!AF303="Supervisor to be confirmed", 'CWM &amp; Location'!$C$216, 'Programmes (ENG)'!AF303)</f>
        <v>Mr Brian Burgess</v>
      </c>
      <c r="AG303" s="3" t="str">
        <f>VLOOKUP('Programmes (ENG)'!AG303, 'CWM &amp; Location'!B:D, 2, FALSE)</f>
        <v>Ysbyty Treforys</v>
      </c>
      <c r="AH303" s="3" t="str">
        <f>VLOOKUP('Programmes (ENG)'!AH303, 'CWM &amp; Location'!B:D, 2, FALSE)</f>
        <v>Abertawe</v>
      </c>
      <c r="AI303" s="3" t="str">
        <f>IF('Master List'!AW303="", VLOOKUP('Master List'!AV303, 'CWM &amp; Location'!B:D, 2, FALSE), CONCATENATE(VLOOKUP('Master List'!AV303, 'CWM &amp; Location'!B:D, 2, FALSE), " / ", VLOOKUP('Master List'!AW303, 'CWM &amp; Location'!B:D, 2, FALSE)))</f>
        <v>Meddygaeth Gyffredinol (Mewnol) / Meddygaeth Geriatreg</v>
      </c>
      <c r="AJ303" s="3" t="str">
        <f>IF('Programmes (ENG)'!AJ303="Supervisor to be confirmed", 'CWM &amp; Location'!$C$216, 'Programmes (ENG)'!AJ303)</f>
        <v>Dr Elizabeth Davies</v>
      </c>
      <c r="AK303" s="5" t="str">
        <f>IF('Programmes (ENG)'!AK303="","",VLOOKUP('Programmes (ENG)'!AK303,'CWM &amp; Location'!B:D,2,FALSE))</f>
        <v/>
      </c>
      <c r="AL303" s="5" t="str">
        <f>IF('Programmes (ENG)'!AL303="", "", VLOOKUP('Programmes (ENG)'!AL303, 'CWM &amp; Location'!B:D, 2, FALSE))</f>
        <v/>
      </c>
      <c r="AM303" s="5" t="str">
        <f>IF('Programmes (ENG)'!AM303="","",VLOOKUP('Programmes (ENG)'!AM303,'CWM &amp; Location'!B:D,2,FALSE))</f>
        <v/>
      </c>
      <c r="AN303" s="5" t="str">
        <f>IF('Programmes (ENG)'!AN303="Supervisor to be confirmed", 'CWM &amp; Location'!$C$216, 'Programmes (ENG)'!AN303)</f>
        <v/>
      </c>
    </row>
    <row r="304" spans="1:40" ht="33.75" customHeight="1" x14ac:dyDescent="0.25">
      <c r="A304" s="3" t="str">
        <f>'Master List'!A304</f>
        <v>FP</v>
      </c>
      <c r="B304" s="3" t="str">
        <f>'Master List'!D304</f>
        <v>FP/7A3/101c</v>
      </c>
      <c r="C304" s="3" t="str">
        <f>'Master List'!E304</f>
        <v>WAL/FP/101c</v>
      </c>
      <c r="D304" s="4">
        <f>'Programmes (ENG)'!D304</f>
        <v>1</v>
      </c>
      <c r="E304" s="9" t="str">
        <f>CONCATENATE("S1: ",J304,", ",N304,", ",R304,IF(V304="","",", "),IF(V304="","",V304),IF(V304="",""," ("),IF(V304="","",'Master List'!B304),IF(V304="","",")")," | S2: ",AA304,", ",AE304,", ",AI304,IF(AM304="","",", "),IF(AM304="","",AM304),IF(AM304="",""," ("),IF(AM304="","",'Master List'!C304),IF(AM304="","",")"))</f>
        <v>S1: Llawdriniaeth Gyffredinol / Llawdriniaeth Fasgwlaidd, Llawdriniaeth Gyffredinol / Wroleg, Meddygaeth Gyffredinol (Mewnol) / Cardioleg | S2: Meddygaeth Gyffredinol (Mewnol) / Meddygaeth Geriatreg, Seiciatreg Gyffredinol, Meddygaeth Frys</v>
      </c>
      <c r="F304" s="5" t="str">
        <f>VLOOKUP('Programmes (ENG)'!F304, 'CWM &amp; Location'!B:D, 2, FALSE)</f>
        <v>Bwrdd Iechyd Prifysgol Bae Abertawe</v>
      </c>
      <c r="G304" s="5" t="str">
        <f>IF('Programmes (ENG)'!G304="Supervisor to be confirmed", "Goruchwyliwr I'w Gadarnhau", 'Programmes (ENG)'!G304)</f>
        <v xml:space="preserve">Ms Francesca Fratesi </v>
      </c>
      <c r="H304" s="3" t="str">
        <f>VLOOKUP('Programmes (ENG)'!H304, 'CWM &amp; Location'!B:D, 2, FALSE)</f>
        <v>Ysbyty Treforys</v>
      </c>
      <c r="I304" s="3" t="str">
        <f>VLOOKUP('Programmes (ENG)'!I304, 'CWM &amp; Location'!B:D, 2, FALSE)</f>
        <v>Abertawe</v>
      </c>
      <c r="J304" s="3" t="str">
        <f>IF('Master List'!K304="", VLOOKUP('Master List'!J304, 'CWM &amp; Location'!B:D, 2, FALSE), CONCATENATE(VLOOKUP('Master List'!J304, 'CWM &amp; Location'!B:D, 2, FALSE), " / ", VLOOKUP('Master List'!K304, 'CWM &amp; Location'!B:D, 2, FALSE)))</f>
        <v>Llawdriniaeth Gyffredinol / Llawdriniaeth Fasgwlaidd</v>
      </c>
      <c r="K304" s="3" t="str">
        <f>IF('Programmes (ENG)'!K304="Supervisor to be confirmed", "Goruchwyliwr I'w Gadarnhau", 'Programmes (ENG)'!K304)</f>
        <v xml:space="preserve">Ms Francesca Fratesi </v>
      </c>
      <c r="L304" s="3" t="str">
        <f>VLOOKUP('Programmes (ENG)'!L304, 'CWM &amp; Location'!B:D, 2, FALSE)</f>
        <v>Ysbyty Treforys</v>
      </c>
      <c r="M304" s="3" t="str">
        <f>VLOOKUP('Programmes (ENG)'!M304, 'CWM &amp; Location'!B:D, 2, FALSE)</f>
        <v>Abertawe</v>
      </c>
      <c r="N304" s="3" t="str">
        <f>IF('Master List'!Q304="", VLOOKUP('Master List'!P304, 'CWM &amp; Location'!B:D, 2, FALSE), CONCATENATE(VLOOKUP('Master List'!P304, 'CWM &amp; Location'!B:D, 2, FALSE), " / ", VLOOKUP('Master List'!Q304, 'CWM &amp; Location'!B:D, 2, FALSE)))</f>
        <v>Llawdriniaeth Gyffredinol / Wroleg</v>
      </c>
      <c r="O304" s="3" t="str">
        <f>IF('Programmes (ENG)'!O304="Supervisor to be confirmed", "Goruchwyliwr I'w Gadarnhau", 'Programmes (ENG)'!O304)</f>
        <v>Mr Neil Fenn</v>
      </c>
      <c r="P304" s="3" t="str">
        <f>VLOOKUP('Programmes (ENG)'!P304, 'CWM &amp; Location'!B:D, 2, FALSE)</f>
        <v>Ysbyty Treforys</v>
      </c>
      <c r="Q304" s="3" t="str">
        <f>VLOOKUP('Programmes (ENG)'!Q304, 'CWM &amp; Location'!B:D, 2, FALSE)</f>
        <v>Abertawe</v>
      </c>
      <c r="R304" s="3" t="str">
        <f>IF('Master List'!W304="", VLOOKUP('Master List'!V304, 'CWM &amp; Location'!B:D, 2, FALSE), CONCATENATE(VLOOKUP('Master List'!V304, 'CWM &amp; Location'!B:D, 2, FALSE), " / ", VLOOKUP('Master List'!W304, 'CWM &amp; Location'!B:D, 2, FALSE)))</f>
        <v>Meddygaeth Gyffredinol (Mewnol) / Cardioleg</v>
      </c>
      <c r="S304" s="3" t="str">
        <f>IF('Programmes (ENG)'!S304="Supervisor to be confirmed", "Goruchwyliwr I'w Gadarnhau", 'Programmes (ENG)'!S304)</f>
        <v xml:space="preserve">Dr Richard Purnell </v>
      </c>
      <c r="T304" s="5" t="str">
        <f>IF('Master List'!AA304="", "", VLOOKUP('Programmes (ENG)'!T304, 'CWM &amp; Location'!B:D, 2, FALSE))</f>
        <v/>
      </c>
      <c r="U304" s="5" t="str">
        <f>IF(T304="", "", VLOOKUP('Programmes (ENG)'!U304, 'CWM &amp; Location'!B:D, 2, FALSE))</f>
        <v/>
      </c>
      <c r="V304" s="5" t="str">
        <f>IF('Programmes (ENG)'!V304="", "", VLOOKUP('Programmes (ENG)'!V304, 'CWM &amp; Location'!B:D, 2, FALSE))</f>
        <v/>
      </c>
      <c r="W304" s="5" t="str">
        <f>IF('Programmes (ENG)'!W304="", "", IF('Programmes (ENG)'!W304="Supervisor to be confirmed", 'CWM &amp; Location'!$C$216, 'Programmes (ENG)'!W304))</f>
        <v/>
      </c>
      <c r="X304" s="5" t="str">
        <f>IF('Programmes (ENG)'!X304="Supervisor to be confirmed", "Goruchwyliwr I'w Gadarnhau", 'Programmes (ENG)'!X304)</f>
        <v>Dr Elizabeth Davies</v>
      </c>
      <c r="Y304" s="3" t="str">
        <f>VLOOKUP('Programmes (ENG)'!Y304, 'CWM &amp; Location'!B:D, 2, FALSE)</f>
        <v>Ysbyty Treforys</v>
      </c>
      <c r="Z304" s="3" t="str">
        <f>VLOOKUP('Programmes (ENG)'!Z304, 'CWM &amp; Location'!B:D, 2, FALSE)</f>
        <v>Abertawe</v>
      </c>
      <c r="AA304" s="3" t="str">
        <f>IF('Master List'!AK304="", VLOOKUP('Master List'!AJ304, 'CWM &amp; Location'!B:D, 2, FALSE), CONCATENATE(VLOOKUP('Master List'!AJ304, 'CWM &amp; Location'!B:D, 2, FALSE), " / ", VLOOKUP('Master List'!AK304, 'CWM &amp; Location'!B:D, 2, FALSE)))</f>
        <v>Meddygaeth Gyffredinol (Mewnol) / Meddygaeth Geriatreg</v>
      </c>
      <c r="AB304" s="3" t="str">
        <f>IF('Programmes (ENG)'!AB304="Supervisor to be confirmed", 'CWM &amp; Location'!$C$216, 'Programmes (ENG)'!AB304)</f>
        <v>Dr Elizabeth Davies</v>
      </c>
      <c r="AC304" s="3" t="str">
        <f>VLOOKUP('Programmes (ENG)'!AC304, 'CWM &amp; Location'!B:D, 2, FALSE)</f>
        <v>Ysbyty Castell Nedd Port Talbot / Ysbyty Tonna</v>
      </c>
      <c r="AD304" s="5" t="str">
        <f>VLOOKUP('Programmes (ENG)'!AD304, 'CWM &amp; Location'!B:D, 2, FALSE)</f>
        <v>Port Talbot / Castell-nedd</v>
      </c>
      <c r="AE304" s="3" t="str">
        <f>IF('Master List'!AQ304="", VLOOKUP('Master List'!AP304, 'CWM &amp; Location'!B:D, 2, FALSE), CONCATENATE(VLOOKUP('Master List'!AP304, 'CWM &amp; Location'!B:D, 2, FALSE), " / ", VLOOKUP('Master List'!AQ304, 'CWM &amp; Location'!B:D, 2, FALSE)))</f>
        <v>Seiciatreg Gyffredinol</v>
      </c>
      <c r="AF304" s="3" t="str">
        <f>IF('Programmes (ENG)'!AF304="Supervisor to be confirmed", 'CWM &amp; Location'!$C$216, 'Programmes (ENG)'!AF304)</f>
        <v>Dr Gnanavel Muthukkumaar</v>
      </c>
      <c r="AG304" s="3" t="str">
        <f>VLOOKUP('Programmes (ENG)'!AG304, 'CWM &amp; Location'!B:D, 2, FALSE)</f>
        <v>Ysbyty Treforys</v>
      </c>
      <c r="AH304" s="3" t="str">
        <f>VLOOKUP('Programmes (ENG)'!AH304, 'CWM &amp; Location'!B:D, 2, FALSE)</f>
        <v>Abertawe</v>
      </c>
      <c r="AI304" s="3" t="str">
        <f>IF('Master List'!AW304="", VLOOKUP('Master List'!AV304, 'CWM &amp; Location'!B:D, 2, FALSE), CONCATENATE(VLOOKUP('Master List'!AV304, 'CWM &amp; Location'!B:D, 2, FALSE), " / ", VLOOKUP('Master List'!AW304, 'CWM &amp; Location'!B:D, 2, FALSE)))</f>
        <v>Meddygaeth Frys</v>
      </c>
      <c r="AJ304" s="3" t="str">
        <f>IF('Programmes (ENG)'!AJ304="Supervisor to be confirmed", 'CWM &amp; Location'!$C$216, 'Programmes (ENG)'!AJ304)</f>
        <v>Mr Brian Burgess</v>
      </c>
      <c r="AK304" s="5" t="str">
        <f>IF('Programmes (ENG)'!AK304="","",VLOOKUP('Programmes (ENG)'!AK304,'CWM &amp; Location'!B:D,2,FALSE))</f>
        <v/>
      </c>
      <c r="AL304" s="5" t="str">
        <f>IF('Programmes (ENG)'!AL304="", "", VLOOKUP('Programmes (ENG)'!AL304, 'CWM &amp; Location'!B:D, 2, FALSE))</f>
        <v/>
      </c>
      <c r="AM304" s="5" t="str">
        <f>IF('Programmes (ENG)'!AM304="","",VLOOKUP('Programmes (ENG)'!AM304,'CWM &amp; Location'!B:D,2,FALSE))</f>
        <v/>
      </c>
      <c r="AN304" s="5" t="str">
        <f>IF('Programmes (ENG)'!AN304="Supervisor to be confirmed", 'CWM &amp; Location'!$C$216, 'Programmes (ENG)'!AN304)</f>
        <v/>
      </c>
    </row>
    <row r="305" spans="1:40" ht="33.75" customHeight="1" x14ac:dyDescent="0.25">
      <c r="A305" s="3" t="str">
        <f>'Master List'!A305</f>
        <v>FP</v>
      </c>
      <c r="B305" s="3" t="str">
        <f>'Master List'!D305</f>
        <v>FP/7A3/102a</v>
      </c>
      <c r="C305" s="3" t="str">
        <f>'Master List'!E305</f>
        <v>WAL/FP/102a</v>
      </c>
      <c r="D305" s="4">
        <f>'Programmes (ENG)'!D305</f>
        <v>1</v>
      </c>
      <c r="E305" s="9" t="str">
        <f>CONCATENATE("S1: ",J305,", ",N305,", ",R305,IF(V305="","",", "),IF(V305="","",V305),IF(V305="",""," ("),IF(V305="","",'Master List'!B305),IF(V305="","",")")," | S2: ",AA305,", ",AE305,", ",AI305,IF(AM305="","",", "),IF(AM305="","",AM305),IF(AM305="",""," ("),IF(AM305="","",'Master List'!C305),IF(AM305="","",")"))</f>
        <v>S1: Meddygaeth Gyffredinol (Mewnol) / Gastroenteroleg, Llawdriniaeth Gyffredinol / Llawdriniaeth Gastroberfeddol Usaf, Llawdriniaeth Gyffredinol / Wroleg | S2: Meddygaeth Gyffredinol (Mewnol) / Meddygaeth Geriatreg &amp; Meddygaeth Strôc, Practis Cyffredinol, Pediatreg</v>
      </c>
      <c r="F305" s="5" t="str">
        <f>VLOOKUP('Programmes (ENG)'!F305, 'CWM &amp; Location'!B:D, 2, FALSE)</f>
        <v>Bwrdd Iechyd Prifysgol Bae Abertawe</v>
      </c>
      <c r="G305" s="5" t="str">
        <f>IF('Programmes (ENG)'!G305="Supervisor to be confirmed", "Goruchwyliwr I'w Gadarnhau", 'Programmes (ENG)'!G305)</f>
        <v xml:space="preserve">Dr Praveen Eadala </v>
      </c>
      <c r="H305" s="3" t="str">
        <f>VLOOKUP('Programmes (ENG)'!H305, 'CWM &amp; Location'!B:D, 2, FALSE)</f>
        <v>Ysbyty Treforys</v>
      </c>
      <c r="I305" s="3" t="str">
        <f>VLOOKUP('Programmes (ENG)'!I305, 'CWM &amp; Location'!B:D, 2, FALSE)</f>
        <v>Abertawe</v>
      </c>
      <c r="J305" s="3" t="str">
        <f>IF('Master List'!K305="", VLOOKUP('Master List'!J305, 'CWM &amp; Location'!B:D, 2, FALSE), CONCATENATE(VLOOKUP('Master List'!J305, 'CWM &amp; Location'!B:D, 2, FALSE), " / ", VLOOKUP('Master List'!K305, 'CWM &amp; Location'!B:D, 2, FALSE)))</f>
        <v>Meddygaeth Gyffredinol (Mewnol) / Gastroenteroleg</v>
      </c>
      <c r="K305" s="3" t="str">
        <f>IF('Programmes (ENG)'!K305="Supervisor to be confirmed", "Goruchwyliwr I'w Gadarnhau", 'Programmes (ENG)'!K305)</f>
        <v xml:space="preserve">Dr Praveen Eadala </v>
      </c>
      <c r="L305" s="3" t="str">
        <f>VLOOKUP('Programmes (ENG)'!L305, 'CWM &amp; Location'!B:D, 2, FALSE)</f>
        <v>Ysbyty Treforys</v>
      </c>
      <c r="M305" s="3" t="str">
        <f>VLOOKUP('Programmes (ENG)'!M305, 'CWM &amp; Location'!B:D, 2, FALSE)</f>
        <v>Abertawe</v>
      </c>
      <c r="N305" s="3" t="str">
        <f>IF('Master List'!Q305="", VLOOKUP('Master List'!P305, 'CWM &amp; Location'!B:D, 2, FALSE), CONCATENATE(VLOOKUP('Master List'!P305, 'CWM &amp; Location'!B:D, 2, FALSE), " / ", VLOOKUP('Master List'!Q305, 'CWM &amp; Location'!B:D, 2, FALSE)))</f>
        <v>Llawdriniaeth Gyffredinol / Llawdriniaeth Gastroberfeddol Usaf</v>
      </c>
      <c r="O305" s="3" t="str">
        <f>IF('Programmes (ENG)'!O305="Supervisor to be confirmed", "Goruchwyliwr I'w Gadarnhau", 'Programmes (ENG)'!O305)</f>
        <v xml:space="preserve">Mr Amir Kambal </v>
      </c>
      <c r="P305" s="3" t="str">
        <f>VLOOKUP('Programmes (ENG)'!P305, 'CWM &amp; Location'!B:D, 2, FALSE)</f>
        <v>Ysbyty Treforys</v>
      </c>
      <c r="Q305" s="3" t="str">
        <f>VLOOKUP('Programmes (ENG)'!Q305, 'CWM &amp; Location'!B:D, 2, FALSE)</f>
        <v>Abertawe</v>
      </c>
      <c r="R305" s="3" t="str">
        <f>IF('Master List'!W305="", VLOOKUP('Master List'!V305, 'CWM &amp; Location'!B:D, 2, FALSE), CONCATENATE(VLOOKUP('Master List'!V305, 'CWM &amp; Location'!B:D, 2, FALSE), " / ", VLOOKUP('Master List'!W305, 'CWM &amp; Location'!B:D, 2, FALSE)))</f>
        <v>Llawdriniaeth Gyffredinol / Wroleg</v>
      </c>
      <c r="S305" s="3" t="str">
        <f>IF('Programmes (ENG)'!S305="Supervisor to be confirmed", "Goruchwyliwr I'w Gadarnhau", 'Programmes (ENG)'!S305)</f>
        <v xml:space="preserve">Mr Nicholas Gill </v>
      </c>
      <c r="T305" s="5" t="str">
        <f>IF('Master List'!AA305="", "", VLOOKUP('Programmes (ENG)'!T305, 'CWM &amp; Location'!B:D, 2, FALSE))</f>
        <v/>
      </c>
      <c r="U305" s="5" t="str">
        <f>IF(T305="", "", VLOOKUP('Programmes (ENG)'!U305, 'CWM &amp; Location'!B:D, 2, FALSE))</f>
        <v/>
      </c>
      <c r="V305" s="5" t="str">
        <f>IF('Programmes (ENG)'!V305="", "", VLOOKUP('Programmes (ENG)'!V305, 'CWM &amp; Location'!B:D, 2, FALSE))</f>
        <v/>
      </c>
      <c r="W305" s="5" t="str">
        <f>IF('Programmes (ENG)'!W305="", "", IF('Programmes (ENG)'!W305="Supervisor to be confirmed", 'CWM &amp; Location'!$C$216, 'Programmes (ENG)'!W305))</f>
        <v/>
      </c>
      <c r="X305" s="5" t="str">
        <f>IF('Programmes (ENG)'!X305="Supervisor to be confirmed", "Goruchwyliwr I'w Gadarnhau", 'Programmes (ENG)'!X305)</f>
        <v>Dr Moustafa Elkhatieb</v>
      </c>
      <c r="Y305" s="3" t="str">
        <f>VLOOKUP('Programmes (ENG)'!Y305, 'CWM &amp; Location'!B:D, 2, FALSE)</f>
        <v>Ysbyty Castell Nedd Port Talbot</v>
      </c>
      <c r="Z305" s="3" t="str">
        <f>VLOOKUP('Programmes (ENG)'!Z305, 'CWM &amp; Location'!B:D, 2, FALSE)</f>
        <v>Port Talbot</v>
      </c>
      <c r="AA305" s="3" t="str">
        <f>IF('Master List'!AK305="", VLOOKUP('Master List'!AJ305, 'CWM &amp; Location'!B:D, 2, FALSE), CONCATENATE(VLOOKUP('Master List'!AJ305, 'CWM &amp; Location'!B:D, 2, FALSE), " / ", VLOOKUP('Master List'!AK305, 'CWM &amp; Location'!B:D, 2, FALSE)))</f>
        <v>Meddygaeth Gyffredinol (Mewnol) / Meddygaeth Geriatreg &amp; Meddygaeth Strôc</v>
      </c>
      <c r="AB305" s="3" t="str">
        <f>IF('Programmes (ENG)'!AB305="Supervisor to be confirmed", 'CWM &amp; Location'!$C$216, 'Programmes (ENG)'!AB305)</f>
        <v>Dr Moustafa Elkhatieb</v>
      </c>
      <c r="AC305" s="3" t="str">
        <f>VLOOKUP('Programmes (ENG)'!AC305, 'CWM &amp; Location'!B:D, 2, FALSE)</f>
        <v>Briton Ferry Health Centre</v>
      </c>
      <c r="AD305" s="5" t="str">
        <f>VLOOKUP('Programmes (ENG)'!AD305, 'CWM &amp; Location'!B:D, 2, FALSE)</f>
        <v>Castell-nedd</v>
      </c>
      <c r="AE305" s="3" t="str">
        <f>IF('Master List'!AQ305="", VLOOKUP('Master List'!AP305, 'CWM &amp; Location'!B:D, 2, FALSE), CONCATENATE(VLOOKUP('Master List'!AP305, 'CWM &amp; Location'!B:D, 2, FALSE), " / ", VLOOKUP('Master List'!AQ305, 'CWM &amp; Location'!B:D, 2, FALSE)))</f>
        <v>Practis Cyffredinol</v>
      </c>
      <c r="AF305" s="3" t="str">
        <f>IF('Programmes (ENG)'!AF305="Supervisor to be confirmed", 'CWM &amp; Location'!$C$216, 'Programmes (ENG)'!AF305)</f>
        <v>Dr Heather Wilkes</v>
      </c>
      <c r="AG305" s="3" t="str">
        <f>VLOOKUP('Programmes (ENG)'!AG305, 'CWM &amp; Location'!B:D, 2, FALSE)</f>
        <v>Ysbyty Treforys</v>
      </c>
      <c r="AH305" s="3" t="str">
        <f>VLOOKUP('Programmes (ENG)'!AH305, 'CWM &amp; Location'!B:D, 2, FALSE)</f>
        <v>Abertawe</v>
      </c>
      <c r="AI305" s="3" t="str">
        <f>IF('Master List'!AW305="", VLOOKUP('Master List'!AV305, 'CWM &amp; Location'!B:D, 2, FALSE), CONCATENATE(VLOOKUP('Master List'!AV305, 'CWM &amp; Location'!B:D, 2, FALSE), " / ", VLOOKUP('Master List'!AW305, 'CWM &amp; Location'!B:D, 2, FALSE)))</f>
        <v>Pediatreg</v>
      </c>
      <c r="AJ305" s="3" t="str">
        <f>IF('Programmes (ENG)'!AJ305="Supervisor to be confirmed", 'CWM &amp; Location'!$C$216, 'Programmes (ENG)'!AJ305)</f>
        <v>Dr Gareth Thomas</v>
      </c>
      <c r="AK305" s="5" t="str">
        <f>IF('Programmes (ENG)'!AK305="","",VLOOKUP('Programmes (ENG)'!AK305,'CWM &amp; Location'!B:D,2,FALSE))</f>
        <v/>
      </c>
      <c r="AL305" s="5" t="str">
        <f>IF('Programmes (ENG)'!AL305="", "", VLOOKUP('Programmes (ENG)'!AL305, 'CWM &amp; Location'!B:D, 2, FALSE))</f>
        <v/>
      </c>
      <c r="AM305" s="5" t="str">
        <f>IF('Programmes (ENG)'!AM305="","",VLOOKUP('Programmes (ENG)'!AM305,'CWM &amp; Location'!B:D,2,FALSE))</f>
        <v/>
      </c>
      <c r="AN305" s="5" t="str">
        <f>IF('Programmes (ENG)'!AN305="Supervisor to be confirmed", 'CWM &amp; Location'!$C$216, 'Programmes (ENG)'!AN305)</f>
        <v/>
      </c>
    </row>
    <row r="306" spans="1:40" ht="33.75" customHeight="1" x14ac:dyDescent="0.25">
      <c r="A306" s="3" t="str">
        <f>'Master List'!A306</f>
        <v>FP</v>
      </c>
      <c r="B306" s="3" t="str">
        <f>'Master List'!D306</f>
        <v>FP/7A3/102b</v>
      </c>
      <c r="C306" s="3" t="str">
        <f>'Master List'!E306</f>
        <v>WAL/FP/102b</v>
      </c>
      <c r="D306" s="4">
        <f>'Programmes (ENG)'!D306</f>
        <v>1</v>
      </c>
      <c r="E306" s="9" t="str">
        <f>CONCATENATE("S1: ",J306,", ",N306,", ",R306,IF(V306="","",", "),IF(V306="","",V306),IF(V306="",""," ("),IF(V306="","",'Master List'!B306),IF(V306="","",")")," | S2: ",AA306,", ",AE306,", ",AI306,IF(AM306="","",", "),IF(AM306="","",AM306),IF(AM306="",""," ("),IF(AM306="","",'Master List'!C306),IF(AM306="","",")"))</f>
        <v>S1: Llawdriniaeth Gyffredinol / Wroleg, Meddygaeth Gyffredinol (Mewnol) / Gastroenteroleg, Llawdriniaeth Gyffredinol / Llawdriniaeth Gastroberfeddol Usaf | S2: Pediatreg, Meddygaeth Gyffredinol (Mewnol) / Meddygaeth Geriatreg &amp; Meddygaeth Strôc, Practis Cyffredinol</v>
      </c>
      <c r="F306" s="5" t="str">
        <f>VLOOKUP('Programmes (ENG)'!F306, 'CWM &amp; Location'!B:D, 2, FALSE)</f>
        <v>Bwrdd Iechyd Prifysgol Bae Abertawe</v>
      </c>
      <c r="G306" s="5" t="str">
        <f>IF('Programmes (ENG)'!G306="Supervisor to be confirmed", "Goruchwyliwr I'w Gadarnhau", 'Programmes (ENG)'!G306)</f>
        <v xml:space="preserve">Mr Nicholas Gill </v>
      </c>
      <c r="H306" s="3" t="str">
        <f>VLOOKUP('Programmes (ENG)'!H306, 'CWM &amp; Location'!B:D, 2, FALSE)</f>
        <v>Ysbyty Treforys</v>
      </c>
      <c r="I306" s="3" t="str">
        <f>VLOOKUP('Programmes (ENG)'!I306, 'CWM &amp; Location'!B:D, 2, FALSE)</f>
        <v>Abertawe</v>
      </c>
      <c r="J306" s="3" t="str">
        <f>IF('Master List'!K306="", VLOOKUP('Master List'!J306, 'CWM &amp; Location'!B:D, 2, FALSE), CONCATENATE(VLOOKUP('Master List'!J306, 'CWM &amp; Location'!B:D, 2, FALSE), " / ", VLOOKUP('Master List'!K306, 'CWM &amp; Location'!B:D, 2, FALSE)))</f>
        <v>Llawdriniaeth Gyffredinol / Wroleg</v>
      </c>
      <c r="K306" s="3" t="str">
        <f>IF('Programmes (ENG)'!K306="Supervisor to be confirmed", "Goruchwyliwr I'w Gadarnhau", 'Programmes (ENG)'!K306)</f>
        <v xml:space="preserve">Mr Nicholas Gill </v>
      </c>
      <c r="L306" s="3" t="str">
        <f>VLOOKUP('Programmes (ENG)'!L306, 'CWM &amp; Location'!B:D, 2, FALSE)</f>
        <v>Ysbyty Treforys</v>
      </c>
      <c r="M306" s="3" t="str">
        <f>VLOOKUP('Programmes (ENG)'!M306, 'CWM &amp; Location'!B:D, 2, FALSE)</f>
        <v>Abertawe</v>
      </c>
      <c r="N306" s="3" t="str">
        <f>IF('Master List'!Q306="", VLOOKUP('Master List'!P306, 'CWM &amp; Location'!B:D, 2, FALSE), CONCATENATE(VLOOKUP('Master List'!P306, 'CWM &amp; Location'!B:D, 2, FALSE), " / ", VLOOKUP('Master List'!Q306, 'CWM &amp; Location'!B:D, 2, FALSE)))</f>
        <v>Meddygaeth Gyffredinol (Mewnol) / Gastroenteroleg</v>
      </c>
      <c r="O306" s="3" t="str">
        <f>IF('Programmes (ENG)'!O306="Supervisor to be confirmed", "Goruchwyliwr I'w Gadarnhau", 'Programmes (ENG)'!O306)</f>
        <v xml:space="preserve">Dr Praveen Eadala </v>
      </c>
      <c r="P306" s="3" t="str">
        <f>VLOOKUP('Programmes (ENG)'!P306, 'CWM &amp; Location'!B:D, 2, FALSE)</f>
        <v>Ysbyty Treforys</v>
      </c>
      <c r="Q306" s="3" t="str">
        <f>VLOOKUP('Programmes (ENG)'!Q306, 'CWM &amp; Location'!B:D, 2, FALSE)</f>
        <v>Abertawe</v>
      </c>
      <c r="R306" s="3" t="str">
        <f>IF('Master List'!W306="", VLOOKUP('Master List'!V306, 'CWM &amp; Location'!B:D, 2, FALSE), CONCATENATE(VLOOKUP('Master List'!V306, 'CWM &amp; Location'!B:D, 2, FALSE), " / ", VLOOKUP('Master List'!W306, 'CWM &amp; Location'!B:D, 2, FALSE)))</f>
        <v>Llawdriniaeth Gyffredinol / Llawdriniaeth Gastroberfeddol Usaf</v>
      </c>
      <c r="S306" s="3" t="str">
        <f>IF('Programmes (ENG)'!S306="Supervisor to be confirmed", "Goruchwyliwr I'w Gadarnhau", 'Programmes (ENG)'!S306)</f>
        <v xml:space="preserve">Mr Amir Kambal </v>
      </c>
      <c r="T306" s="5" t="str">
        <f>IF('Master List'!AA306="", "", VLOOKUP('Programmes (ENG)'!T306, 'CWM &amp; Location'!B:D, 2, FALSE))</f>
        <v/>
      </c>
      <c r="U306" s="5" t="str">
        <f>IF(T306="", "", VLOOKUP('Programmes (ENG)'!U306, 'CWM &amp; Location'!B:D, 2, FALSE))</f>
        <v/>
      </c>
      <c r="V306" s="5" t="str">
        <f>IF('Programmes (ENG)'!V306="", "", VLOOKUP('Programmes (ENG)'!V306, 'CWM &amp; Location'!B:D, 2, FALSE))</f>
        <v/>
      </c>
      <c r="W306" s="5" t="str">
        <f>IF('Programmes (ENG)'!W306="", "", IF('Programmes (ENG)'!W306="Supervisor to be confirmed", 'CWM &amp; Location'!$C$216, 'Programmes (ENG)'!W306))</f>
        <v/>
      </c>
      <c r="X306" s="5" t="str">
        <f>IF('Programmes (ENG)'!X306="Supervisor to be confirmed", "Goruchwyliwr I'w Gadarnhau", 'Programmes (ENG)'!X306)</f>
        <v>Dr Gareth Thomas</v>
      </c>
      <c r="Y306" s="3" t="str">
        <f>VLOOKUP('Programmes (ENG)'!Y306, 'CWM &amp; Location'!B:D, 2, FALSE)</f>
        <v>Ysbyty Treforys</v>
      </c>
      <c r="Z306" s="3" t="str">
        <f>VLOOKUP('Programmes (ENG)'!Z306, 'CWM &amp; Location'!B:D, 2, FALSE)</f>
        <v>Abertawe</v>
      </c>
      <c r="AA306" s="3" t="str">
        <f>IF('Master List'!AK306="", VLOOKUP('Master List'!AJ306, 'CWM &amp; Location'!B:D, 2, FALSE), CONCATENATE(VLOOKUP('Master List'!AJ306, 'CWM &amp; Location'!B:D, 2, FALSE), " / ", VLOOKUP('Master List'!AK306, 'CWM &amp; Location'!B:D, 2, FALSE)))</f>
        <v>Pediatreg</v>
      </c>
      <c r="AB306" s="3" t="str">
        <f>IF('Programmes (ENG)'!AB306="Supervisor to be confirmed", 'CWM &amp; Location'!$C$216, 'Programmes (ENG)'!AB306)</f>
        <v>Dr Gareth Thomas</v>
      </c>
      <c r="AC306" s="3" t="str">
        <f>VLOOKUP('Programmes (ENG)'!AC306, 'CWM &amp; Location'!B:D, 2, FALSE)</f>
        <v>Ysbyty Castell Nedd Port Talbot</v>
      </c>
      <c r="AD306" s="5" t="str">
        <f>VLOOKUP('Programmes (ENG)'!AD306, 'CWM &amp; Location'!B:D, 2, FALSE)</f>
        <v>Port Talbot</v>
      </c>
      <c r="AE306" s="3" t="str">
        <f>IF('Master List'!AQ306="", VLOOKUP('Master List'!AP306, 'CWM &amp; Location'!B:D, 2, FALSE), CONCATENATE(VLOOKUP('Master List'!AP306, 'CWM &amp; Location'!B:D, 2, FALSE), " / ", VLOOKUP('Master List'!AQ306, 'CWM &amp; Location'!B:D, 2, FALSE)))</f>
        <v>Meddygaeth Gyffredinol (Mewnol) / Meddygaeth Geriatreg &amp; Meddygaeth Strôc</v>
      </c>
      <c r="AF306" s="3" t="str">
        <f>IF('Programmes (ENG)'!AF306="Supervisor to be confirmed", 'CWM &amp; Location'!$C$216, 'Programmes (ENG)'!AF306)</f>
        <v>Dr Moustafa Elkhatieb</v>
      </c>
      <c r="AG306" s="3" t="str">
        <f>VLOOKUP('Programmes (ENG)'!AG306, 'CWM &amp; Location'!B:D, 2, FALSE)</f>
        <v>Briton Ferry Health Centre</v>
      </c>
      <c r="AH306" s="3" t="str">
        <f>VLOOKUP('Programmes (ENG)'!AH306, 'CWM &amp; Location'!B:D, 2, FALSE)</f>
        <v>Castell-nedd</v>
      </c>
      <c r="AI306" s="3" t="str">
        <f>IF('Master List'!AW306="", VLOOKUP('Master List'!AV306, 'CWM &amp; Location'!B:D, 2, FALSE), CONCATENATE(VLOOKUP('Master List'!AV306, 'CWM &amp; Location'!B:D, 2, FALSE), " / ", VLOOKUP('Master List'!AW306, 'CWM &amp; Location'!B:D, 2, FALSE)))</f>
        <v>Practis Cyffredinol</v>
      </c>
      <c r="AJ306" s="3" t="str">
        <f>IF('Programmes (ENG)'!AJ306="Supervisor to be confirmed", 'CWM &amp; Location'!$C$216, 'Programmes (ENG)'!AJ306)</f>
        <v>Dr Heather Wilkes</v>
      </c>
      <c r="AK306" s="5" t="str">
        <f>IF('Programmes (ENG)'!AK306="","",VLOOKUP('Programmes (ENG)'!AK306,'CWM &amp; Location'!B:D,2,FALSE))</f>
        <v/>
      </c>
      <c r="AL306" s="5" t="str">
        <f>IF('Programmes (ENG)'!AL306="", "", VLOOKUP('Programmes (ENG)'!AL306, 'CWM &amp; Location'!B:D, 2, FALSE))</f>
        <v/>
      </c>
      <c r="AM306" s="5" t="str">
        <f>IF('Programmes (ENG)'!AM306="","",VLOOKUP('Programmes (ENG)'!AM306,'CWM &amp; Location'!B:D,2,FALSE))</f>
        <v/>
      </c>
      <c r="AN306" s="5" t="str">
        <f>IF('Programmes (ENG)'!AN306="Supervisor to be confirmed", 'CWM &amp; Location'!$C$216, 'Programmes (ENG)'!AN306)</f>
        <v/>
      </c>
    </row>
    <row r="307" spans="1:40" ht="33.75" customHeight="1" x14ac:dyDescent="0.25">
      <c r="A307" s="3" t="str">
        <f>'Master List'!A307</f>
        <v>FP</v>
      </c>
      <c r="B307" s="3" t="str">
        <f>'Master List'!D307</f>
        <v>FP/7A3/102c</v>
      </c>
      <c r="C307" s="3" t="str">
        <f>'Master List'!E307</f>
        <v>WAL/FP/102c</v>
      </c>
      <c r="D307" s="4">
        <f>'Programmes (ENG)'!D307</f>
        <v>1</v>
      </c>
      <c r="E307" s="9" t="str">
        <f>CONCATENATE("S1: ",J307,", ",N307,", ",R307,IF(V307="","",", "),IF(V307="","",V307),IF(V307="",""," ("),IF(V307="","",'Master List'!B307),IF(V307="","",")")," | S2: ",AA307,", ",AE307,", ",AI307,IF(AM307="","",", "),IF(AM307="","",AM307),IF(AM307="",""," ("),IF(AM307="","",'Master List'!C307),IF(AM307="","",")"))</f>
        <v>S1: Llawdriniaeth Gyffredinol / Llawdriniaeth Gastroberfeddol Usaf, Llawdriniaeth Gyffredinol / Wroleg, Meddygaeth Gyffredinol (Mewnol) / Gastroenteroleg | S2: Practis Cyffredinol, Pediatreg, Meddygaeth Gyffredinol (Mewnol) / Meddygaeth Geriatreg &amp; Meddygaeth Strôc</v>
      </c>
      <c r="F307" s="5" t="str">
        <f>VLOOKUP('Programmes (ENG)'!F307, 'CWM &amp; Location'!B:D, 2, FALSE)</f>
        <v>Bwrdd Iechyd Prifysgol Bae Abertawe</v>
      </c>
      <c r="G307" s="5" t="str">
        <f>IF('Programmes (ENG)'!G307="Supervisor to be confirmed", "Goruchwyliwr I'w Gadarnhau", 'Programmes (ENG)'!G307)</f>
        <v xml:space="preserve">Mr Amir Kambal </v>
      </c>
      <c r="H307" s="3" t="str">
        <f>VLOOKUP('Programmes (ENG)'!H307, 'CWM &amp; Location'!B:D, 2, FALSE)</f>
        <v>Ysbyty Treforys</v>
      </c>
      <c r="I307" s="3" t="str">
        <f>VLOOKUP('Programmes (ENG)'!I307, 'CWM &amp; Location'!B:D, 2, FALSE)</f>
        <v>Abertawe</v>
      </c>
      <c r="J307" s="3" t="str">
        <f>IF('Master List'!K307="", VLOOKUP('Master List'!J307, 'CWM &amp; Location'!B:D, 2, FALSE), CONCATENATE(VLOOKUP('Master List'!J307, 'CWM &amp; Location'!B:D, 2, FALSE), " / ", VLOOKUP('Master List'!K307, 'CWM &amp; Location'!B:D, 2, FALSE)))</f>
        <v>Llawdriniaeth Gyffredinol / Llawdriniaeth Gastroberfeddol Usaf</v>
      </c>
      <c r="K307" s="3" t="str">
        <f>IF('Programmes (ENG)'!K307="Supervisor to be confirmed", "Goruchwyliwr I'w Gadarnhau", 'Programmes (ENG)'!K307)</f>
        <v xml:space="preserve">Mr Amir Kambal </v>
      </c>
      <c r="L307" s="3" t="str">
        <f>VLOOKUP('Programmes (ENG)'!L307, 'CWM &amp; Location'!B:D, 2, FALSE)</f>
        <v>Ysbyty Treforys</v>
      </c>
      <c r="M307" s="3" t="str">
        <f>VLOOKUP('Programmes (ENG)'!M307, 'CWM &amp; Location'!B:D, 2, FALSE)</f>
        <v>Abertawe</v>
      </c>
      <c r="N307" s="3" t="str">
        <f>IF('Master List'!Q307="", VLOOKUP('Master List'!P307, 'CWM &amp; Location'!B:D, 2, FALSE), CONCATENATE(VLOOKUP('Master List'!P307, 'CWM &amp; Location'!B:D, 2, FALSE), " / ", VLOOKUP('Master List'!Q307, 'CWM &amp; Location'!B:D, 2, FALSE)))</f>
        <v>Llawdriniaeth Gyffredinol / Wroleg</v>
      </c>
      <c r="O307" s="3" t="str">
        <f>IF('Programmes (ENG)'!O307="Supervisor to be confirmed", "Goruchwyliwr I'w Gadarnhau", 'Programmes (ENG)'!O307)</f>
        <v xml:space="preserve">Mr Nicholas Gill </v>
      </c>
      <c r="P307" s="3" t="str">
        <f>VLOOKUP('Programmes (ENG)'!P307, 'CWM &amp; Location'!B:D, 2, FALSE)</f>
        <v>Ysbyty Treforys</v>
      </c>
      <c r="Q307" s="3" t="str">
        <f>VLOOKUP('Programmes (ENG)'!Q307, 'CWM &amp; Location'!B:D, 2, FALSE)</f>
        <v>Abertawe</v>
      </c>
      <c r="R307" s="3" t="str">
        <f>IF('Master List'!W307="", VLOOKUP('Master List'!V307, 'CWM &amp; Location'!B:D, 2, FALSE), CONCATENATE(VLOOKUP('Master List'!V307, 'CWM &amp; Location'!B:D, 2, FALSE), " / ", VLOOKUP('Master List'!W307, 'CWM &amp; Location'!B:D, 2, FALSE)))</f>
        <v>Meddygaeth Gyffredinol (Mewnol) / Gastroenteroleg</v>
      </c>
      <c r="S307" s="3" t="str">
        <f>IF('Programmes (ENG)'!S307="Supervisor to be confirmed", "Goruchwyliwr I'w Gadarnhau", 'Programmes (ENG)'!S307)</f>
        <v xml:space="preserve">Dr Praveen Eadala </v>
      </c>
      <c r="T307" s="5" t="str">
        <f>IF('Master List'!AA307="", "", VLOOKUP('Programmes (ENG)'!T307, 'CWM &amp; Location'!B:D, 2, FALSE))</f>
        <v/>
      </c>
      <c r="U307" s="5" t="str">
        <f>IF(T307="", "", VLOOKUP('Programmes (ENG)'!U307, 'CWM &amp; Location'!B:D, 2, FALSE))</f>
        <v/>
      </c>
      <c r="V307" s="5" t="str">
        <f>IF('Programmes (ENG)'!V307="", "", VLOOKUP('Programmes (ENG)'!V307, 'CWM &amp; Location'!B:D, 2, FALSE))</f>
        <v/>
      </c>
      <c r="W307" s="5" t="str">
        <f>IF('Programmes (ENG)'!W307="", "", IF('Programmes (ENG)'!W307="Supervisor to be confirmed", 'CWM &amp; Location'!$C$216, 'Programmes (ENG)'!W307))</f>
        <v/>
      </c>
      <c r="X307" s="5" t="str">
        <f>IF('Programmes (ENG)'!X307="Supervisor to be confirmed", "Goruchwyliwr I'w Gadarnhau", 'Programmes (ENG)'!X307)</f>
        <v>Dr Heather Wilkes</v>
      </c>
      <c r="Y307" s="3" t="str">
        <f>VLOOKUP('Programmes (ENG)'!Y307, 'CWM &amp; Location'!B:D, 2, FALSE)</f>
        <v>Briton Ferry Health Centre</v>
      </c>
      <c r="Z307" s="3" t="str">
        <f>VLOOKUP('Programmes (ENG)'!Z307, 'CWM &amp; Location'!B:D, 2, FALSE)</f>
        <v>Castell-nedd</v>
      </c>
      <c r="AA307" s="3" t="str">
        <f>IF('Master List'!AK307="", VLOOKUP('Master List'!AJ307, 'CWM &amp; Location'!B:D, 2, FALSE), CONCATENATE(VLOOKUP('Master List'!AJ307, 'CWM &amp; Location'!B:D, 2, FALSE), " / ", VLOOKUP('Master List'!AK307, 'CWM &amp; Location'!B:D, 2, FALSE)))</f>
        <v>Practis Cyffredinol</v>
      </c>
      <c r="AB307" s="3" t="str">
        <f>IF('Programmes (ENG)'!AB307="Supervisor to be confirmed", 'CWM &amp; Location'!$C$216, 'Programmes (ENG)'!AB307)</f>
        <v>Dr Heather Wilkes</v>
      </c>
      <c r="AC307" s="3" t="str">
        <f>VLOOKUP('Programmes (ENG)'!AC307, 'CWM &amp; Location'!B:D, 2, FALSE)</f>
        <v>Ysbyty Treforys</v>
      </c>
      <c r="AD307" s="5" t="str">
        <f>VLOOKUP('Programmes (ENG)'!AD307, 'CWM &amp; Location'!B:D, 2, FALSE)</f>
        <v>Abertawe</v>
      </c>
      <c r="AE307" s="3" t="str">
        <f>IF('Master List'!AQ307="", VLOOKUP('Master List'!AP307, 'CWM &amp; Location'!B:D, 2, FALSE), CONCATENATE(VLOOKUP('Master List'!AP307, 'CWM &amp; Location'!B:D, 2, FALSE), " / ", VLOOKUP('Master List'!AQ307, 'CWM &amp; Location'!B:D, 2, FALSE)))</f>
        <v>Pediatreg</v>
      </c>
      <c r="AF307" s="3" t="str">
        <f>IF('Programmes (ENG)'!AF307="Supervisor to be confirmed", 'CWM &amp; Location'!$C$216, 'Programmes (ENG)'!AF307)</f>
        <v>Dr Gareth Thomas</v>
      </c>
      <c r="AG307" s="3" t="str">
        <f>VLOOKUP('Programmes (ENG)'!AG307, 'CWM &amp; Location'!B:D, 2, FALSE)</f>
        <v>Ysbyty Castell Nedd Port Talbot</v>
      </c>
      <c r="AH307" s="3" t="str">
        <f>VLOOKUP('Programmes (ENG)'!AH307, 'CWM &amp; Location'!B:D, 2, FALSE)</f>
        <v>Port Talbot</v>
      </c>
      <c r="AI307" s="3" t="str">
        <f>IF('Master List'!AW307="", VLOOKUP('Master List'!AV307, 'CWM &amp; Location'!B:D, 2, FALSE), CONCATENATE(VLOOKUP('Master List'!AV307, 'CWM &amp; Location'!B:D, 2, FALSE), " / ", VLOOKUP('Master List'!AW307, 'CWM &amp; Location'!B:D, 2, FALSE)))</f>
        <v>Meddygaeth Gyffredinol (Mewnol) / Meddygaeth Geriatreg &amp; Meddygaeth Strôc</v>
      </c>
      <c r="AJ307" s="3" t="str">
        <f>IF('Programmes (ENG)'!AJ307="Supervisor to be confirmed", 'CWM &amp; Location'!$C$216, 'Programmes (ENG)'!AJ307)</f>
        <v>Dr Moustafa Elkhatieb</v>
      </c>
      <c r="AK307" s="5" t="str">
        <f>IF('Programmes (ENG)'!AK307="","",VLOOKUP('Programmes (ENG)'!AK307,'CWM &amp; Location'!B:D,2,FALSE))</f>
        <v/>
      </c>
      <c r="AL307" s="5" t="str">
        <f>IF('Programmes (ENG)'!AL307="", "", VLOOKUP('Programmes (ENG)'!AL307, 'CWM &amp; Location'!B:D, 2, FALSE))</f>
        <v/>
      </c>
      <c r="AM307" s="5" t="str">
        <f>IF('Programmes (ENG)'!AM307="","",VLOOKUP('Programmes (ENG)'!AM307,'CWM &amp; Location'!B:D,2,FALSE))</f>
        <v/>
      </c>
      <c r="AN307" s="5" t="str">
        <f>IF('Programmes (ENG)'!AN307="Supervisor to be confirmed", 'CWM &amp; Location'!$C$216, 'Programmes (ENG)'!AN307)</f>
        <v/>
      </c>
    </row>
    <row r="308" spans="1:40" ht="33.75" customHeight="1" x14ac:dyDescent="0.25">
      <c r="A308" s="3" t="str">
        <f>'Master List'!A308</f>
        <v>FP</v>
      </c>
      <c r="B308" s="3" t="str">
        <f>'Master List'!D308</f>
        <v>FP/7A3/103a</v>
      </c>
      <c r="C308" s="3" t="str">
        <f>'Master List'!E308</f>
        <v>WAL/FP/103a</v>
      </c>
      <c r="D308" s="4">
        <f>'Programmes (ENG)'!D308</f>
        <v>1</v>
      </c>
      <c r="E308" s="9" t="str">
        <f>CONCATENATE("S1: ",J308,", ",N308,", ",R308,IF(V308="","",", "),IF(V308="","",V308),IF(V308="",""," ("),IF(V308="","",'Master List'!B308),IF(V308="","",")")," | S2: ",AA308,", ",AE308,", ",AI308,IF(AM308="","",", "),IF(AM308="","",AM308),IF(AM308="",""," ("),IF(AM308="","",'Master List'!C308),IF(AM308="","",")"))</f>
        <v>S1: Meddygaeth Gyffredinol (Mewnol) / Meddygaeth Anadlol, Llawdriniaeth Gyffredinol / Llawdriniaeth Fasgwlaidd, Meddygaeth Gyffredinol (Mewnol) / Cardioleg | S2: Meddygaeth Frys, Trawma Llawdriniaeth Orthopedig, Meddygaeth Gyffredinol (Mewnol) / Dermatoleg &amp; HIV</v>
      </c>
      <c r="F308" s="5" t="str">
        <f>VLOOKUP('Programmes (ENG)'!F308, 'CWM &amp; Location'!B:D, 2, FALSE)</f>
        <v>Bwrdd Iechyd Prifysgol Bae Abertawe</v>
      </c>
      <c r="G308" s="5" t="str">
        <f>IF('Programmes (ENG)'!G308="Supervisor to be confirmed", "Goruchwyliwr I'w Gadarnhau", 'Programmes (ENG)'!G308)</f>
        <v xml:space="preserve">Dr David Vardill </v>
      </c>
      <c r="H308" s="3" t="str">
        <f>VLOOKUP('Programmes (ENG)'!H308, 'CWM &amp; Location'!B:D, 2, FALSE)</f>
        <v>Ysbyty Treforys</v>
      </c>
      <c r="I308" s="3" t="str">
        <f>VLOOKUP('Programmes (ENG)'!I308, 'CWM &amp; Location'!B:D, 2, FALSE)</f>
        <v>Abertawe</v>
      </c>
      <c r="J308" s="3" t="str">
        <f>IF('Master List'!K308="", VLOOKUP('Master List'!J308, 'CWM &amp; Location'!B:D, 2, FALSE), CONCATENATE(VLOOKUP('Master List'!J308, 'CWM &amp; Location'!B:D, 2, FALSE), " / ", VLOOKUP('Master List'!K308, 'CWM &amp; Location'!B:D, 2, FALSE)))</f>
        <v>Meddygaeth Gyffredinol (Mewnol) / Meddygaeth Anadlol</v>
      </c>
      <c r="K308" s="3" t="str">
        <f>IF('Programmes (ENG)'!K308="Supervisor to be confirmed", "Goruchwyliwr I'w Gadarnhau", 'Programmes (ENG)'!K308)</f>
        <v xml:space="preserve">Dr David Vardill </v>
      </c>
      <c r="L308" s="3" t="str">
        <f>VLOOKUP('Programmes (ENG)'!L308, 'CWM &amp; Location'!B:D, 2, FALSE)</f>
        <v>Ysbyty Treforys</v>
      </c>
      <c r="M308" s="3" t="str">
        <f>VLOOKUP('Programmes (ENG)'!M308, 'CWM &amp; Location'!B:D, 2, FALSE)</f>
        <v>Abertawe</v>
      </c>
      <c r="N308" s="3" t="str">
        <f>IF('Master List'!Q308="", VLOOKUP('Master List'!P308, 'CWM &amp; Location'!B:D, 2, FALSE), CONCATENATE(VLOOKUP('Master List'!P308, 'CWM &amp; Location'!B:D, 2, FALSE), " / ", VLOOKUP('Master List'!Q308, 'CWM &amp; Location'!B:D, 2, FALSE)))</f>
        <v>Llawdriniaeth Gyffredinol / Llawdriniaeth Fasgwlaidd</v>
      </c>
      <c r="O308" s="3" t="str">
        <f>IF('Programmes (ENG)'!O308="Supervisor to be confirmed", "Goruchwyliwr I'w Gadarnhau", 'Programmes (ENG)'!O308)</f>
        <v xml:space="preserve">Mr Chris Davies </v>
      </c>
      <c r="P308" s="3" t="str">
        <f>VLOOKUP('Programmes (ENG)'!P308, 'CWM &amp; Location'!B:D, 2, FALSE)</f>
        <v>Ysbyty Treforys</v>
      </c>
      <c r="Q308" s="3" t="str">
        <f>VLOOKUP('Programmes (ENG)'!Q308, 'CWM &amp; Location'!B:D, 2, FALSE)</f>
        <v>Abertawe</v>
      </c>
      <c r="R308" s="3" t="str">
        <f>IF('Master List'!W308="", VLOOKUP('Master List'!V308, 'CWM &amp; Location'!B:D, 2, FALSE), CONCATENATE(VLOOKUP('Master List'!V308, 'CWM &amp; Location'!B:D, 2, FALSE), " / ", VLOOKUP('Master List'!W308, 'CWM &amp; Location'!B:D, 2, FALSE)))</f>
        <v>Meddygaeth Gyffredinol (Mewnol) / Cardioleg</v>
      </c>
      <c r="S308" s="3" t="str">
        <f>IF('Programmes (ENG)'!S308="Supervisor to be confirmed", "Goruchwyliwr I'w Gadarnhau", 'Programmes (ENG)'!S308)</f>
        <v xml:space="preserve">Dr Richard Purnell </v>
      </c>
      <c r="T308" s="5" t="str">
        <f>IF('Master List'!AA308="", "", VLOOKUP('Programmes (ENG)'!T308, 'CWM &amp; Location'!B:D, 2, FALSE))</f>
        <v/>
      </c>
      <c r="U308" s="5" t="str">
        <f>IF(T308="", "", VLOOKUP('Programmes (ENG)'!U308, 'CWM &amp; Location'!B:D, 2, FALSE))</f>
        <v/>
      </c>
      <c r="V308" s="5" t="str">
        <f>IF('Programmes (ENG)'!V308="", "", VLOOKUP('Programmes (ENG)'!V308, 'CWM &amp; Location'!B:D, 2, FALSE))</f>
        <v/>
      </c>
      <c r="W308" s="5" t="str">
        <f>IF('Programmes (ENG)'!W308="", "", IF('Programmes (ENG)'!W308="Supervisor to be confirmed", 'CWM &amp; Location'!$C$216, 'Programmes (ENG)'!W308))</f>
        <v/>
      </c>
      <c r="X308" s="5" t="str">
        <f>IF('Programmes (ENG)'!X308="Supervisor to be confirmed", "Goruchwyliwr I'w Gadarnhau", 'Programmes (ENG)'!X308)</f>
        <v>Dr Kais Mustafa</v>
      </c>
      <c r="Y308" s="3" t="str">
        <f>VLOOKUP('Programmes (ENG)'!Y308, 'CWM &amp; Location'!B:D, 2, FALSE)</f>
        <v>Ysbyty Treforys</v>
      </c>
      <c r="Z308" s="3" t="str">
        <f>VLOOKUP('Programmes (ENG)'!Z308, 'CWM &amp; Location'!B:D, 2, FALSE)</f>
        <v>Abertawe</v>
      </c>
      <c r="AA308" s="3" t="str">
        <f>IF('Master List'!AK308="", VLOOKUP('Master List'!AJ308, 'CWM &amp; Location'!B:D, 2, FALSE), CONCATENATE(VLOOKUP('Master List'!AJ308, 'CWM &amp; Location'!B:D, 2, FALSE), " / ", VLOOKUP('Master List'!AK308, 'CWM &amp; Location'!B:D, 2, FALSE)))</f>
        <v>Meddygaeth Frys</v>
      </c>
      <c r="AB308" s="3" t="str">
        <f>IF('Programmes (ENG)'!AB308="Supervisor to be confirmed", 'CWM &amp; Location'!$C$216, 'Programmes (ENG)'!AB308)</f>
        <v>Dr Kais Mustafa</v>
      </c>
      <c r="AC308" s="3" t="str">
        <f>VLOOKUP('Programmes (ENG)'!AC308, 'CWM &amp; Location'!B:D, 2, FALSE)</f>
        <v>Ysbyty Treforys</v>
      </c>
      <c r="AD308" s="5" t="str">
        <f>VLOOKUP('Programmes (ENG)'!AD308, 'CWM &amp; Location'!B:D, 2, FALSE)</f>
        <v>Abertawe</v>
      </c>
      <c r="AE308" s="3" t="str">
        <f>IF('Master List'!AQ308="", VLOOKUP('Master List'!AP308, 'CWM &amp; Location'!B:D, 2, FALSE), CONCATENATE(VLOOKUP('Master List'!AP308, 'CWM &amp; Location'!B:D, 2, FALSE), " / ", VLOOKUP('Master List'!AQ308, 'CWM &amp; Location'!B:D, 2, FALSE)))</f>
        <v>Trawma Llawdriniaeth Orthopedig</v>
      </c>
      <c r="AF308" s="3" t="str">
        <f>IF('Programmes (ENG)'!AF308="Supervisor to be confirmed", 'CWM &amp; Location'!$C$216, 'Programmes (ENG)'!AF308)</f>
        <v>Mr Ujjal Choudhiuri</v>
      </c>
      <c r="AG308" s="3" t="str">
        <f>VLOOKUP('Programmes (ENG)'!AG308, 'CWM &amp; Location'!B:D, 2, FALSE)</f>
        <v>Ysbyty Singleton</v>
      </c>
      <c r="AH308" s="3" t="str">
        <f>VLOOKUP('Programmes (ENG)'!AH308, 'CWM &amp; Location'!B:D, 2, FALSE)</f>
        <v>Abertawe</v>
      </c>
      <c r="AI308" s="3" t="str">
        <f>IF('Master List'!AW308="", VLOOKUP('Master List'!AV308, 'CWM &amp; Location'!B:D, 2, FALSE), CONCATENATE(VLOOKUP('Master List'!AV308, 'CWM &amp; Location'!B:D, 2, FALSE), " / ", VLOOKUP('Master List'!AW308, 'CWM &amp; Location'!B:D, 2, FALSE)))</f>
        <v>Meddygaeth Gyffredinol (Mewnol) / Dermatoleg &amp; HIV</v>
      </c>
      <c r="AJ308" s="3" t="str">
        <f>IF('Programmes (ENG)'!AJ308="Supervisor to be confirmed", 'CWM &amp; Location'!$C$216, 'Programmes (ENG)'!AJ308)</f>
        <v>Dr Kathir Yoganathan</v>
      </c>
      <c r="AK308" s="5" t="str">
        <f>IF('Programmes (ENG)'!AK308="","",VLOOKUP('Programmes (ENG)'!AK308,'CWM &amp; Location'!B:D,2,FALSE))</f>
        <v/>
      </c>
      <c r="AL308" s="5" t="str">
        <f>IF('Programmes (ENG)'!AL308="", "", VLOOKUP('Programmes (ENG)'!AL308, 'CWM &amp; Location'!B:D, 2, FALSE))</f>
        <v/>
      </c>
      <c r="AM308" s="5" t="str">
        <f>IF('Programmes (ENG)'!AM308="","",VLOOKUP('Programmes (ENG)'!AM308,'CWM &amp; Location'!B:D,2,FALSE))</f>
        <v/>
      </c>
      <c r="AN308" s="5" t="str">
        <f>IF('Programmes (ENG)'!AN308="Supervisor to be confirmed", 'CWM &amp; Location'!$C$216, 'Programmes (ENG)'!AN308)</f>
        <v/>
      </c>
    </row>
    <row r="309" spans="1:40" ht="33.75" customHeight="1" x14ac:dyDescent="0.25">
      <c r="A309" s="3" t="str">
        <f>'Master List'!A309</f>
        <v>FP</v>
      </c>
      <c r="B309" s="3" t="str">
        <f>'Master List'!D309</f>
        <v>FP/7A3/103b</v>
      </c>
      <c r="C309" s="3" t="str">
        <f>'Master List'!E309</f>
        <v>WAL/FP/103b</v>
      </c>
      <c r="D309" s="4">
        <f>'Programmes (ENG)'!D309</f>
        <v>1</v>
      </c>
      <c r="E309" s="9" t="str">
        <f>CONCATENATE("S1: ",J309,", ",N309,", ",R309,IF(V309="","",", "),IF(V309="","",V309),IF(V309="",""," ("),IF(V309="","",'Master List'!B309),IF(V309="","",")")," | S2: ",AA309,", ",AE309,", ",AI309,IF(AM309="","",", "),IF(AM309="","",AM309),IF(AM309="",""," ("),IF(AM309="","",'Master List'!C309),IF(AM309="","",")"))</f>
        <v>S1: Meddygaeth Gyffredinol (Mewnol) / Cardioleg, Meddygaeth Gyffredinol (Mewnol) / Meddygaeth Anadlol, Llawdriniaeth Gyffredinol / Llawdriniaeth Fasgwlaidd | S2: Meddygaeth Gyffredinol (Mewnol) / Dermatoleg &amp; HIV, Meddygaeth Frys, Trawma Llawdriniaeth Orthopedig</v>
      </c>
      <c r="F309" s="5" t="str">
        <f>VLOOKUP('Programmes (ENG)'!F309, 'CWM &amp; Location'!B:D, 2, FALSE)</f>
        <v>Bwrdd Iechyd Prifysgol Bae Abertawe</v>
      </c>
      <c r="G309" s="5" t="str">
        <f>IF('Programmes (ENG)'!G309="Supervisor to be confirmed", "Goruchwyliwr I'w Gadarnhau", 'Programmes (ENG)'!G309)</f>
        <v xml:space="preserve">Dr Richard Purnell </v>
      </c>
      <c r="H309" s="3" t="str">
        <f>VLOOKUP('Programmes (ENG)'!H309, 'CWM &amp; Location'!B:D, 2, FALSE)</f>
        <v>Ysbyty Treforys</v>
      </c>
      <c r="I309" s="3" t="str">
        <f>VLOOKUP('Programmes (ENG)'!I309, 'CWM &amp; Location'!B:D, 2, FALSE)</f>
        <v>Abertawe</v>
      </c>
      <c r="J309" s="3" t="str">
        <f>IF('Master List'!K309="", VLOOKUP('Master List'!J309, 'CWM &amp; Location'!B:D, 2, FALSE), CONCATENATE(VLOOKUP('Master List'!J309, 'CWM &amp; Location'!B:D, 2, FALSE), " / ", VLOOKUP('Master List'!K309, 'CWM &amp; Location'!B:D, 2, FALSE)))</f>
        <v>Meddygaeth Gyffredinol (Mewnol) / Cardioleg</v>
      </c>
      <c r="K309" s="3" t="str">
        <f>IF('Programmes (ENG)'!K309="Supervisor to be confirmed", "Goruchwyliwr I'w Gadarnhau", 'Programmes (ENG)'!K309)</f>
        <v xml:space="preserve">Dr Richard Purnell </v>
      </c>
      <c r="L309" s="3" t="str">
        <f>VLOOKUP('Programmes (ENG)'!L309, 'CWM &amp; Location'!B:D, 2, FALSE)</f>
        <v>Ysbyty Treforys</v>
      </c>
      <c r="M309" s="3" t="str">
        <f>VLOOKUP('Programmes (ENG)'!M309, 'CWM &amp; Location'!B:D, 2, FALSE)</f>
        <v>Abertawe</v>
      </c>
      <c r="N309" s="3" t="str">
        <f>IF('Master List'!Q309="", VLOOKUP('Master List'!P309, 'CWM &amp; Location'!B:D, 2, FALSE), CONCATENATE(VLOOKUP('Master List'!P309, 'CWM &amp; Location'!B:D, 2, FALSE), " / ", VLOOKUP('Master List'!Q309, 'CWM &amp; Location'!B:D, 2, FALSE)))</f>
        <v>Meddygaeth Gyffredinol (Mewnol) / Meddygaeth Anadlol</v>
      </c>
      <c r="O309" s="3" t="str">
        <f>IF('Programmes (ENG)'!O309="Supervisor to be confirmed", "Goruchwyliwr I'w Gadarnhau", 'Programmes (ENG)'!O309)</f>
        <v xml:space="preserve">Dr David Vardill </v>
      </c>
      <c r="P309" s="3" t="str">
        <f>VLOOKUP('Programmes (ENG)'!P309, 'CWM &amp; Location'!B:D, 2, FALSE)</f>
        <v>Ysbyty Treforys</v>
      </c>
      <c r="Q309" s="3" t="str">
        <f>VLOOKUP('Programmes (ENG)'!Q309, 'CWM &amp; Location'!B:D, 2, FALSE)</f>
        <v>Abertawe</v>
      </c>
      <c r="R309" s="3" t="str">
        <f>IF('Master List'!W309="", VLOOKUP('Master List'!V309, 'CWM &amp; Location'!B:D, 2, FALSE), CONCATENATE(VLOOKUP('Master List'!V309, 'CWM &amp; Location'!B:D, 2, FALSE), " / ", VLOOKUP('Master List'!W309, 'CWM &amp; Location'!B:D, 2, FALSE)))</f>
        <v>Llawdriniaeth Gyffredinol / Llawdriniaeth Fasgwlaidd</v>
      </c>
      <c r="S309" s="3" t="str">
        <f>IF('Programmes (ENG)'!S309="Supervisor to be confirmed", "Goruchwyliwr I'w Gadarnhau", 'Programmes (ENG)'!S309)</f>
        <v xml:space="preserve">Mr Chris Davies </v>
      </c>
      <c r="T309" s="5" t="str">
        <f>IF('Master List'!AA309="", "", VLOOKUP('Programmes (ENG)'!T309, 'CWM &amp; Location'!B:D, 2, FALSE))</f>
        <v/>
      </c>
      <c r="U309" s="5" t="str">
        <f>IF(T309="", "", VLOOKUP('Programmes (ENG)'!U309, 'CWM &amp; Location'!B:D, 2, FALSE))</f>
        <v/>
      </c>
      <c r="V309" s="5" t="str">
        <f>IF('Programmes (ENG)'!V309="", "", VLOOKUP('Programmes (ENG)'!V309, 'CWM &amp; Location'!B:D, 2, FALSE))</f>
        <v/>
      </c>
      <c r="W309" s="5" t="str">
        <f>IF('Programmes (ENG)'!W309="", "", IF('Programmes (ENG)'!W309="Supervisor to be confirmed", 'CWM &amp; Location'!$C$216, 'Programmes (ENG)'!W309))</f>
        <v/>
      </c>
      <c r="X309" s="5" t="str">
        <f>IF('Programmes (ENG)'!X309="Supervisor to be confirmed", "Goruchwyliwr I'w Gadarnhau", 'Programmes (ENG)'!X309)</f>
        <v>Dr Kathir Yoganathan</v>
      </c>
      <c r="Y309" s="3" t="str">
        <f>VLOOKUP('Programmes (ENG)'!Y309, 'CWM &amp; Location'!B:D, 2, FALSE)</f>
        <v>Ysbyty Singleton</v>
      </c>
      <c r="Z309" s="3" t="str">
        <f>VLOOKUP('Programmes (ENG)'!Z309, 'CWM &amp; Location'!B:D, 2, FALSE)</f>
        <v>Abertawe</v>
      </c>
      <c r="AA309" s="3" t="str">
        <f>IF('Master List'!AK309="", VLOOKUP('Master List'!AJ309, 'CWM &amp; Location'!B:D, 2, FALSE), CONCATENATE(VLOOKUP('Master List'!AJ309, 'CWM &amp; Location'!B:D, 2, FALSE), " / ", VLOOKUP('Master List'!AK309, 'CWM &amp; Location'!B:D, 2, FALSE)))</f>
        <v>Meddygaeth Gyffredinol (Mewnol) / Dermatoleg &amp; HIV</v>
      </c>
      <c r="AB309" s="3" t="str">
        <f>IF('Programmes (ENG)'!AB309="Supervisor to be confirmed", 'CWM &amp; Location'!$C$216, 'Programmes (ENG)'!AB309)</f>
        <v>Dr Kathir Yoganathan</v>
      </c>
      <c r="AC309" s="3" t="str">
        <f>VLOOKUP('Programmes (ENG)'!AC309, 'CWM &amp; Location'!B:D, 2, FALSE)</f>
        <v>Ysbyty Treforys</v>
      </c>
      <c r="AD309" s="5" t="str">
        <f>VLOOKUP('Programmes (ENG)'!AD309, 'CWM &amp; Location'!B:D, 2, FALSE)</f>
        <v>Abertawe</v>
      </c>
      <c r="AE309" s="3" t="str">
        <f>IF('Master List'!AQ309="", VLOOKUP('Master List'!AP309, 'CWM &amp; Location'!B:D, 2, FALSE), CONCATENATE(VLOOKUP('Master List'!AP309, 'CWM &amp; Location'!B:D, 2, FALSE), " / ", VLOOKUP('Master List'!AQ309, 'CWM &amp; Location'!B:D, 2, FALSE)))</f>
        <v>Meddygaeth Frys</v>
      </c>
      <c r="AF309" s="3" t="str">
        <f>IF('Programmes (ENG)'!AF309="Supervisor to be confirmed", 'CWM &amp; Location'!$C$216, 'Programmes (ENG)'!AF309)</f>
        <v>Dr Kais Mustafa</v>
      </c>
      <c r="AG309" s="3" t="str">
        <f>VLOOKUP('Programmes (ENG)'!AG309, 'CWM &amp; Location'!B:D, 2, FALSE)</f>
        <v>Ysbyty Treforys</v>
      </c>
      <c r="AH309" s="3" t="str">
        <f>VLOOKUP('Programmes (ENG)'!AH309, 'CWM &amp; Location'!B:D, 2, FALSE)</f>
        <v>Abertawe</v>
      </c>
      <c r="AI309" s="3" t="str">
        <f>IF('Master List'!AW309="", VLOOKUP('Master List'!AV309, 'CWM &amp; Location'!B:D, 2, FALSE), CONCATENATE(VLOOKUP('Master List'!AV309, 'CWM &amp; Location'!B:D, 2, FALSE), " / ", VLOOKUP('Master List'!AW309, 'CWM &amp; Location'!B:D, 2, FALSE)))</f>
        <v>Trawma Llawdriniaeth Orthopedig</v>
      </c>
      <c r="AJ309" s="3" t="str">
        <f>IF('Programmes (ENG)'!AJ309="Supervisor to be confirmed", 'CWM &amp; Location'!$C$216, 'Programmes (ENG)'!AJ309)</f>
        <v>Mr Ujjal Choudhiuri</v>
      </c>
      <c r="AK309" s="5" t="str">
        <f>IF('Programmes (ENG)'!AK309="","",VLOOKUP('Programmes (ENG)'!AK309,'CWM &amp; Location'!B:D,2,FALSE))</f>
        <v/>
      </c>
      <c r="AL309" s="5" t="str">
        <f>IF('Programmes (ENG)'!AL309="", "", VLOOKUP('Programmes (ENG)'!AL309, 'CWM &amp; Location'!B:D, 2, FALSE))</f>
        <v/>
      </c>
      <c r="AM309" s="5" t="str">
        <f>IF('Programmes (ENG)'!AM309="","",VLOOKUP('Programmes (ENG)'!AM309,'CWM &amp; Location'!B:D,2,FALSE))</f>
        <v/>
      </c>
      <c r="AN309" s="5" t="str">
        <f>IF('Programmes (ENG)'!AN309="Supervisor to be confirmed", 'CWM &amp; Location'!$C$216, 'Programmes (ENG)'!AN309)</f>
        <v/>
      </c>
    </row>
    <row r="310" spans="1:40" ht="33.75" customHeight="1" x14ac:dyDescent="0.25">
      <c r="A310" s="3" t="str">
        <f>'Master List'!A310</f>
        <v>FP</v>
      </c>
      <c r="B310" s="3" t="str">
        <f>'Master List'!D310</f>
        <v>FP/7A3/103c</v>
      </c>
      <c r="C310" s="3" t="str">
        <f>'Master List'!E310</f>
        <v>WAL/FP/103c</v>
      </c>
      <c r="D310" s="4">
        <f>'Programmes (ENG)'!D310</f>
        <v>1</v>
      </c>
      <c r="E310" s="9" t="str">
        <f>CONCATENATE("S1: ",J310,", ",N310,", ",R310,IF(V310="","",", "),IF(V310="","",V310),IF(V310="",""," ("),IF(V310="","",'Master List'!B310),IF(V310="","",")")," | S2: ",AA310,", ",AE310,", ",AI310,IF(AM310="","",", "),IF(AM310="","",AM310),IF(AM310="",""," ("),IF(AM310="","",'Master List'!C310),IF(AM310="","",")"))</f>
        <v>S1: Llawdriniaeth Gyffredinol / Llawdriniaeth Fasgwlaidd, Meddygaeth Gyffredinol (Mewnol) / Cardioleg, Meddygaeth Gyffredinol (Mewnol) / Meddygaeth Anadlol | S2: Trawma Llawdriniaeth Orthopedig, Meddygaeth Gyffredinol (Mewnol) / Dermatoleg &amp; HIV, Meddygaeth Frys</v>
      </c>
      <c r="F310" s="5" t="str">
        <f>VLOOKUP('Programmes (ENG)'!F310, 'CWM &amp; Location'!B:D, 2, FALSE)</f>
        <v>Bwrdd Iechyd Prifysgol Bae Abertawe</v>
      </c>
      <c r="G310" s="5" t="str">
        <f>IF('Programmes (ENG)'!G310="Supervisor to be confirmed", "Goruchwyliwr I'w Gadarnhau", 'Programmes (ENG)'!G310)</f>
        <v xml:space="preserve">Mr Chris Davies </v>
      </c>
      <c r="H310" s="3" t="str">
        <f>VLOOKUP('Programmes (ENG)'!H310, 'CWM &amp; Location'!B:D, 2, FALSE)</f>
        <v>Ysbyty Treforys</v>
      </c>
      <c r="I310" s="3" t="str">
        <f>VLOOKUP('Programmes (ENG)'!I310, 'CWM &amp; Location'!B:D, 2, FALSE)</f>
        <v>Abertawe</v>
      </c>
      <c r="J310" s="3" t="str">
        <f>IF('Master List'!K310="", VLOOKUP('Master List'!J310, 'CWM &amp; Location'!B:D, 2, FALSE), CONCATENATE(VLOOKUP('Master List'!J310, 'CWM &amp; Location'!B:D, 2, FALSE), " / ", VLOOKUP('Master List'!K310, 'CWM &amp; Location'!B:D, 2, FALSE)))</f>
        <v>Llawdriniaeth Gyffredinol / Llawdriniaeth Fasgwlaidd</v>
      </c>
      <c r="K310" s="3" t="str">
        <f>IF('Programmes (ENG)'!K310="Supervisor to be confirmed", "Goruchwyliwr I'w Gadarnhau", 'Programmes (ENG)'!K310)</f>
        <v xml:space="preserve">Mr Chris Davies </v>
      </c>
      <c r="L310" s="3" t="str">
        <f>VLOOKUP('Programmes (ENG)'!L310, 'CWM &amp; Location'!B:D, 2, FALSE)</f>
        <v>Ysbyty Treforys</v>
      </c>
      <c r="M310" s="3" t="str">
        <f>VLOOKUP('Programmes (ENG)'!M310, 'CWM &amp; Location'!B:D, 2, FALSE)</f>
        <v>Abertawe</v>
      </c>
      <c r="N310" s="3" t="str">
        <f>IF('Master List'!Q310="", VLOOKUP('Master List'!P310, 'CWM &amp; Location'!B:D, 2, FALSE), CONCATENATE(VLOOKUP('Master List'!P310, 'CWM &amp; Location'!B:D, 2, FALSE), " / ", VLOOKUP('Master List'!Q310, 'CWM &amp; Location'!B:D, 2, FALSE)))</f>
        <v>Meddygaeth Gyffredinol (Mewnol) / Cardioleg</v>
      </c>
      <c r="O310" s="3" t="str">
        <f>IF('Programmes (ENG)'!O310="Supervisor to be confirmed", "Goruchwyliwr I'w Gadarnhau", 'Programmes (ENG)'!O310)</f>
        <v xml:space="preserve">Dr Richard Purnell </v>
      </c>
      <c r="P310" s="3" t="str">
        <f>VLOOKUP('Programmes (ENG)'!P310, 'CWM &amp; Location'!B:D, 2, FALSE)</f>
        <v>Ysbyty Treforys</v>
      </c>
      <c r="Q310" s="3" t="str">
        <f>VLOOKUP('Programmes (ENG)'!Q310, 'CWM &amp; Location'!B:D, 2, FALSE)</f>
        <v>Abertawe</v>
      </c>
      <c r="R310" s="3" t="str">
        <f>IF('Master List'!W310="", VLOOKUP('Master List'!V310, 'CWM &amp; Location'!B:D, 2, FALSE), CONCATENATE(VLOOKUP('Master List'!V310, 'CWM &amp; Location'!B:D, 2, FALSE), " / ", VLOOKUP('Master List'!W310, 'CWM &amp; Location'!B:D, 2, FALSE)))</f>
        <v>Meddygaeth Gyffredinol (Mewnol) / Meddygaeth Anadlol</v>
      </c>
      <c r="S310" s="3" t="str">
        <f>IF('Programmes (ENG)'!S310="Supervisor to be confirmed", "Goruchwyliwr I'w Gadarnhau", 'Programmes (ENG)'!S310)</f>
        <v xml:space="preserve">Dr David Vardill </v>
      </c>
      <c r="T310" s="5" t="str">
        <f>IF('Master List'!AA310="", "", VLOOKUP('Programmes (ENG)'!T310, 'CWM &amp; Location'!B:D, 2, FALSE))</f>
        <v/>
      </c>
      <c r="U310" s="5" t="str">
        <f>IF(T310="", "", VLOOKUP('Programmes (ENG)'!U310, 'CWM &amp; Location'!B:D, 2, FALSE))</f>
        <v/>
      </c>
      <c r="V310" s="5" t="str">
        <f>IF('Programmes (ENG)'!V310="", "", VLOOKUP('Programmes (ENG)'!V310, 'CWM &amp; Location'!B:D, 2, FALSE))</f>
        <v/>
      </c>
      <c r="W310" s="5" t="str">
        <f>IF('Programmes (ENG)'!W310="", "", IF('Programmes (ENG)'!W310="Supervisor to be confirmed", 'CWM &amp; Location'!$C$216, 'Programmes (ENG)'!W310))</f>
        <v/>
      </c>
      <c r="X310" s="5" t="str">
        <f>IF('Programmes (ENG)'!X310="Supervisor to be confirmed", "Goruchwyliwr I'w Gadarnhau", 'Programmes (ENG)'!X310)</f>
        <v>Mr Ujjal Choudhiuri</v>
      </c>
      <c r="Y310" s="3" t="str">
        <f>VLOOKUP('Programmes (ENG)'!Y310, 'CWM &amp; Location'!B:D, 2, FALSE)</f>
        <v>Ysbyty Treforys</v>
      </c>
      <c r="Z310" s="3" t="str">
        <f>VLOOKUP('Programmes (ENG)'!Z310, 'CWM &amp; Location'!B:D, 2, FALSE)</f>
        <v>Abertawe</v>
      </c>
      <c r="AA310" s="3" t="str">
        <f>IF('Master List'!AK310="", VLOOKUP('Master List'!AJ310, 'CWM &amp; Location'!B:D, 2, FALSE), CONCATENATE(VLOOKUP('Master List'!AJ310, 'CWM &amp; Location'!B:D, 2, FALSE), " / ", VLOOKUP('Master List'!AK310, 'CWM &amp; Location'!B:D, 2, FALSE)))</f>
        <v>Trawma Llawdriniaeth Orthopedig</v>
      </c>
      <c r="AB310" s="3" t="str">
        <f>IF('Programmes (ENG)'!AB310="Supervisor to be confirmed", 'CWM &amp; Location'!$C$216, 'Programmes (ENG)'!AB310)</f>
        <v>Mr Ujjal Choudhiuri</v>
      </c>
      <c r="AC310" s="3" t="str">
        <f>VLOOKUP('Programmes (ENG)'!AC310, 'CWM &amp; Location'!B:D, 2, FALSE)</f>
        <v>Ysbyty Singleton</v>
      </c>
      <c r="AD310" s="5" t="str">
        <f>VLOOKUP('Programmes (ENG)'!AD310, 'CWM &amp; Location'!B:D, 2, FALSE)</f>
        <v>Abertawe</v>
      </c>
      <c r="AE310" s="3" t="str">
        <f>IF('Master List'!AQ310="", VLOOKUP('Master List'!AP310, 'CWM &amp; Location'!B:D, 2, FALSE), CONCATENATE(VLOOKUP('Master List'!AP310, 'CWM &amp; Location'!B:D, 2, FALSE), " / ", VLOOKUP('Master List'!AQ310, 'CWM &amp; Location'!B:D, 2, FALSE)))</f>
        <v>Meddygaeth Gyffredinol (Mewnol) / Dermatoleg &amp; HIV</v>
      </c>
      <c r="AF310" s="3" t="str">
        <f>IF('Programmes (ENG)'!AF310="Supervisor to be confirmed", 'CWM &amp; Location'!$C$216, 'Programmes (ENG)'!AF310)</f>
        <v>Dr Kathir Yoganathan</v>
      </c>
      <c r="AG310" s="3" t="str">
        <f>VLOOKUP('Programmes (ENG)'!AG310, 'CWM &amp; Location'!B:D, 2, FALSE)</f>
        <v>Ysbyty Treforys</v>
      </c>
      <c r="AH310" s="3" t="str">
        <f>VLOOKUP('Programmes (ENG)'!AH310, 'CWM &amp; Location'!B:D, 2, FALSE)</f>
        <v>Abertawe</v>
      </c>
      <c r="AI310" s="3" t="str">
        <f>IF('Master List'!AW310="", VLOOKUP('Master List'!AV310, 'CWM &amp; Location'!B:D, 2, FALSE), CONCATENATE(VLOOKUP('Master List'!AV310, 'CWM &amp; Location'!B:D, 2, FALSE), " / ", VLOOKUP('Master List'!AW310, 'CWM &amp; Location'!B:D, 2, FALSE)))</f>
        <v>Meddygaeth Frys</v>
      </c>
      <c r="AJ310" s="3" t="str">
        <f>IF('Programmes (ENG)'!AJ310="Supervisor to be confirmed", 'CWM &amp; Location'!$C$216, 'Programmes (ENG)'!AJ310)</f>
        <v>Dr Kais Mustafa</v>
      </c>
      <c r="AK310" s="5" t="str">
        <f>IF('Programmes (ENG)'!AK310="","",VLOOKUP('Programmes (ENG)'!AK310,'CWM &amp; Location'!B:D,2,FALSE))</f>
        <v/>
      </c>
      <c r="AL310" s="5" t="str">
        <f>IF('Programmes (ENG)'!AL310="", "", VLOOKUP('Programmes (ENG)'!AL310, 'CWM &amp; Location'!B:D, 2, FALSE))</f>
        <v/>
      </c>
      <c r="AM310" s="5" t="str">
        <f>IF('Programmes (ENG)'!AM310="","",VLOOKUP('Programmes (ENG)'!AM310,'CWM &amp; Location'!B:D,2,FALSE))</f>
        <v/>
      </c>
      <c r="AN310" s="5" t="str">
        <f>IF('Programmes (ENG)'!AN310="Supervisor to be confirmed", 'CWM &amp; Location'!$C$216, 'Programmes (ENG)'!AN310)</f>
        <v/>
      </c>
    </row>
    <row r="311" spans="1:40" ht="33.75" customHeight="1" x14ac:dyDescent="0.25">
      <c r="A311" s="3" t="str">
        <f>'Master List'!A311</f>
        <v>FP</v>
      </c>
      <c r="B311" s="3" t="str">
        <f>'Master List'!D311</f>
        <v>FP/7A3/104a</v>
      </c>
      <c r="C311" s="3" t="str">
        <f>'Master List'!E311</f>
        <v>WAL/FP/104a</v>
      </c>
      <c r="D311" s="4">
        <f>'Programmes (ENG)'!D311</f>
        <v>1</v>
      </c>
      <c r="E311" s="9" t="str">
        <f>CONCATENATE("S1: ",J311,", ",N311,", ",R311,IF(V311="","",", "),IF(V311="","",V311),IF(V311="",""," ("),IF(V311="","",'Master List'!B311),IF(V311="","",")")," | S2: ",AA311,", ",AE311,", ",AI311,IF(AM311="","",", "),IF(AM311="","",AM311),IF(AM311="",""," ("),IF(AM311="","",'Master List'!C311),IF(AM311="","",")"))</f>
        <v>S1: Meddygaeth Gyffredinol (Mewnol) / Meddygaeth Anadlol, Llawdriniaeth Gyffredinol, Meddygaeth Gyffredinol (Mewnol) / Gastroenteroleg | S2: Practis Cyffredinol, Trawma Llawdriniaeth Orthopedig, Obstetreg a Gynaecoleg / Meddygaeth Genhedlol-droethol</v>
      </c>
      <c r="F311" s="5" t="str">
        <f>VLOOKUP('Programmes (ENG)'!F311, 'CWM &amp; Location'!B:D, 2, FALSE)</f>
        <v>Bwrdd Iechyd Prifysgol Bae Abertawe</v>
      </c>
      <c r="G311" s="5" t="str">
        <f>IF('Programmes (ENG)'!G311="Supervisor to be confirmed", "Goruchwyliwr I'w Gadarnhau", 'Programmes (ENG)'!G311)</f>
        <v xml:space="preserve">Dr David Vardill </v>
      </c>
      <c r="H311" s="3" t="str">
        <f>VLOOKUP('Programmes (ENG)'!H311, 'CWM &amp; Location'!B:D, 2, FALSE)</f>
        <v>Ysbyty Treforys</v>
      </c>
      <c r="I311" s="3" t="str">
        <f>VLOOKUP('Programmes (ENG)'!I311, 'CWM &amp; Location'!B:D, 2, FALSE)</f>
        <v>Abertawe</v>
      </c>
      <c r="J311" s="3" t="str">
        <f>IF('Master List'!K311="", VLOOKUP('Master List'!J311, 'CWM &amp; Location'!B:D, 2, FALSE), CONCATENATE(VLOOKUP('Master List'!J311, 'CWM &amp; Location'!B:D, 2, FALSE), " / ", VLOOKUP('Master List'!K311, 'CWM &amp; Location'!B:D, 2, FALSE)))</f>
        <v>Meddygaeth Gyffredinol (Mewnol) / Meddygaeth Anadlol</v>
      </c>
      <c r="K311" s="3" t="str">
        <f>IF('Programmes (ENG)'!K311="Supervisor to be confirmed", "Goruchwyliwr I'w Gadarnhau", 'Programmes (ENG)'!K311)</f>
        <v xml:space="preserve">Dr David Vardill </v>
      </c>
      <c r="L311" s="3" t="str">
        <f>VLOOKUP('Programmes (ENG)'!L311, 'CWM &amp; Location'!B:D, 2, FALSE)</f>
        <v>Ysbyty Treforys</v>
      </c>
      <c r="M311" s="3" t="str">
        <f>VLOOKUP('Programmes (ENG)'!M311, 'CWM &amp; Location'!B:D, 2, FALSE)</f>
        <v>Abertawe</v>
      </c>
      <c r="N311" s="3" t="str">
        <f>IF('Master List'!Q311="", VLOOKUP('Master List'!P311, 'CWM &amp; Location'!B:D, 2, FALSE), CONCATENATE(VLOOKUP('Master List'!P311, 'CWM &amp; Location'!B:D, 2, FALSE), " / ", VLOOKUP('Master List'!Q311, 'CWM &amp; Location'!B:D, 2, FALSE)))</f>
        <v>Llawdriniaeth Gyffredinol</v>
      </c>
      <c r="O311" s="3" t="str">
        <f>IF('Programmes (ENG)'!O311="Supervisor to be confirmed", "Goruchwyliwr I'w Gadarnhau", 'Programmes (ENG)'!O311)</f>
        <v>Prof Bilal Al-Sarireh</v>
      </c>
      <c r="P311" s="3" t="str">
        <f>VLOOKUP('Programmes (ENG)'!P311, 'CWM &amp; Location'!B:D, 2, FALSE)</f>
        <v>Ysbyty Treforys</v>
      </c>
      <c r="Q311" s="3" t="str">
        <f>VLOOKUP('Programmes (ENG)'!Q311, 'CWM &amp; Location'!B:D, 2, FALSE)</f>
        <v>Abertawe</v>
      </c>
      <c r="R311" s="3" t="str">
        <f>IF('Master List'!W311="", VLOOKUP('Master List'!V311, 'CWM &amp; Location'!B:D, 2, FALSE), CONCATENATE(VLOOKUP('Master List'!V311, 'CWM &amp; Location'!B:D, 2, FALSE), " / ", VLOOKUP('Master List'!W311, 'CWM &amp; Location'!B:D, 2, FALSE)))</f>
        <v>Meddygaeth Gyffredinol (Mewnol) / Gastroenteroleg</v>
      </c>
      <c r="S311" s="3" t="str">
        <f>IF('Programmes (ENG)'!S311="Supervisor to be confirmed", "Goruchwyliwr I'w Gadarnhau", 'Programmes (ENG)'!S311)</f>
        <v xml:space="preserve">Dr Jagadish Nagaraj </v>
      </c>
      <c r="T311" s="5" t="str">
        <f>IF('Master List'!AA311="", "", VLOOKUP('Programmes (ENG)'!T311, 'CWM &amp; Location'!B:D, 2, FALSE))</f>
        <v/>
      </c>
      <c r="U311" s="5" t="str">
        <f>IF(T311="", "", VLOOKUP('Programmes (ENG)'!U311, 'CWM &amp; Location'!B:D, 2, FALSE))</f>
        <v/>
      </c>
      <c r="V311" s="5" t="str">
        <f>IF('Programmes (ENG)'!V311="", "", VLOOKUP('Programmes (ENG)'!V311, 'CWM &amp; Location'!B:D, 2, FALSE))</f>
        <v/>
      </c>
      <c r="W311" s="5" t="str">
        <f>IF('Programmes (ENG)'!W311="", "", IF('Programmes (ENG)'!W311="Supervisor to be confirmed", 'CWM &amp; Location'!$C$216, 'Programmes (ENG)'!W311))</f>
        <v/>
      </c>
      <c r="X311" s="5" t="str">
        <f>IF('Programmes (ENG)'!X311="Supervisor to be confirmed", "Goruchwyliwr I'w Gadarnhau", 'Programmes (ENG)'!X311)</f>
        <v>Dr Lynne Rees</v>
      </c>
      <c r="Y311" s="3" t="str">
        <f>VLOOKUP('Programmes (ENG)'!Y311, 'CWM &amp; Location'!B:D, 2, FALSE)</f>
        <v>Brynhyfryd Medical Centre</v>
      </c>
      <c r="Z311" s="3" t="str">
        <f>VLOOKUP('Programmes (ENG)'!Z311, 'CWM &amp; Location'!B:D, 2, FALSE)</f>
        <v>Abertawe</v>
      </c>
      <c r="AA311" s="3" t="str">
        <f>IF('Master List'!AK311="", VLOOKUP('Master List'!AJ311, 'CWM &amp; Location'!B:D, 2, FALSE), CONCATENATE(VLOOKUP('Master List'!AJ311, 'CWM &amp; Location'!B:D, 2, FALSE), " / ", VLOOKUP('Master List'!AK311, 'CWM &amp; Location'!B:D, 2, FALSE)))</f>
        <v>Practis Cyffredinol</v>
      </c>
      <c r="AB311" s="3" t="str">
        <f>IF('Programmes (ENG)'!AB311="Supervisor to be confirmed", 'CWM &amp; Location'!$C$216, 'Programmes (ENG)'!AB311)</f>
        <v>Dr Lynne Rees</v>
      </c>
      <c r="AC311" s="3" t="str">
        <f>VLOOKUP('Programmes (ENG)'!AC311, 'CWM &amp; Location'!B:D, 2, FALSE)</f>
        <v>Ysbyty Treforys</v>
      </c>
      <c r="AD311" s="5" t="str">
        <f>VLOOKUP('Programmes (ENG)'!AD311, 'CWM &amp; Location'!B:D, 2, FALSE)</f>
        <v>Abertawe</v>
      </c>
      <c r="AE311" s="3" t="str">
        <f>IF('Master List'!AQ311="", VLOOKUP('Master List'!AP311, 'CWM &amp; Location'!B:D, 2, FALSE), CONCATENATE(VLOOKUP('Master List'!AP311, 'CWM &amp; Location'!B:D, 2, FALSE), " / ", VLOOKUP('Master List'!AQ311, 'CWM &amp; Location'!B:D, 2, FALSE)))</f>
        <v>Trawma Llawdriniaeth Orthopedig</v>
      </c>
      <c r="AF311" s="3" t="str">
        <f>IF('Programmes (ENG)'!AF311="Supervisor to be confirmed", 'CWM &amp; Location'!$C$216, 'Programmes (ENG)'!AF311)</f>
        <v>Mr Neil Price</v>
      </c>
      <c r="AG311" s="3" t="str">
        <f>VLOOKUP('Programmes (ENG)'!AG311, 'CWM &amp; Location'!B:D, 2, FALSE)</f>
        <v>Ysbyty Singleton</v>
      </c>
      <c r="AH311" s="3" t="str">
        <f>VLOOKUP('Programmes (ENG)'!AH311, 'CWM &amp; Location'!B:D, 2, FALSE)</f>
        <v>Abertawe</v>
      </c>
      <c r="AI311" s="3" t="str">
        <f>IF('Master List'!AW311="", VLOOKUP('Master List'!AV311, 'CWM &amp; Location'!B:D, 2, FALSE), CONCATENATE(VLOOKUP('Master List'!AV311, 'CWM &amp; Location'!B:D, 2, FALSE), " / ", VLOOKUP('Master List'!AW311, 'CWM &amp; Location'!B:D, 2, FALSE)))</f>
        <v>Obstetreg a Gynaecoleg / Meddygaeth Genhedlol-droethol</v>
      </c>
      <c r="AJ311" s="3" t="str">
        <f>IF('Programmes (ENG)'!AJ311="Supervisor to be confirmed", 'CWM &amp; Location'!$C$216, 'Programmes (ENG)'!AJ311)</f>
        <v>Dr Louise-Emma Shaw</v>
      </c>
      <c r="AK311" s="5" t="str">
        <f>IF('Programmes (ENG)'!AK311="","",VLOOKUP('Programmes (ENG)'!AK311,'CWM &amp; Location'!B:D,2,FALSE))</f>
        <v/>
      </c>
      <c r="AL311" s="5" t="str">
        <f>IF('Programmes (ENG)'!AL311="", "", VLOOKUP('Programmes (ENG)'!AL311, 'CWM &amp; Location'!B:D, 2, FALSE))</f>
        <v/>
      </c>
      <c r="AM311" s="5" t="str">
        <f>IF('Programmes (ENG)'!AM311="","",VLOOKUP('Programmes (ENG)'!AM311,'CWM &amp; Location'!B:D,2,FALSE))</f>
        <v/>
      </c>
      <c r="AN311" s="5" t="str">
        <f>IF('Programmes (ENG)'!AN311="Supervisor to be confirmed", 'CWM &amp; Location'!$C$216, 'Programmes (ENG)'!AN311)</f>
        <v/>
      </c>
    </row>
    <row r="312" spans="1:40" ht="33.75" customHeight="1" x14ac:dyDescent="0.25">
      <c r="A312" s="3" t="str">
        <f>'Master List'!A312</f>
        <v>FP</v>
      </c>
      <c r="B312" s="3" t="str">
        <f>'Master List'!D312</f>
        <v>FP/7A3/104b</v>
      </c>
      <c r="C312" s="3" t="str">
        <f>'Master List'!E312</f>
        <v>WAL/FP/104b</v>
      </c>
      <c r="D312" s="4">
        <f>'Programmes (ENG)'!D312</f>
        <v>1</v>
      </c>
      <c r="E312" s="9" t="str">
        <f>CONCATENATE("S1: ",J312,", ",N312,", ",R312,IF(V312="","",", "),IF(V312="","",V312),IF(V312="",""," ("),IF(V312="","",'Master List'!B312),IF(V312="","",")")," | S2: ",AA312,", ",AE312,", ",AI312,IF(AM312="","",", "),IF(AM312="","",AM312),IF(AM312="",""," ("),IF(AM312="","",'Master List'!C312),IF(AM312="","",")"))</f>
        <v>S1: Meddygaeth Gyffredinol (Mewnol) / Gastroenteroleg, Meddygaeth Gyffredinol (Mewnol) / Meddygaeth Anadlol, Llawdriniaeth Gyffredinol | S2: Obstetreg a Gynaecoleg / Meddygaeth Genhedlol-droethol, Practis Cyffredinol, Trawma Llawdriniaeth Orthopedig</v>
      </c>
      <c r="F312" s="5" t="str">
        <f>VLOOKUP('Programmes (ENG)'!F312, 'CWM &amp; Location'!B:D, 2, FALSE)</f>
        <v>Bwrdd Iechyd Prifysgol Bae Abertawe</v>
      </c>
      <c r="G312" s="5" t="str">
        <f>IF('Programmes (ENG)'!G312="Supervisor to be confirmed", "Goruchwyliwr I'w Gadarnhau", 'Programmes (ENG)'!G312)</f>
        <v xml:space="preserve">Dr Jagadish Nagaraj </v>
      </c>
      <c r="H312" s="3" t="str">
        <f>VLOOKUP('Programmes (ENG)'!H312, 'CWM &amp; Location'!B:D, 2, FALSE)</f>
        <v>Ysbyty Treforys</v>
      </c>
      <c r="I312" s="3" t="str">
        <f>VLOOKUP('Programmes (ENG)'!I312, 'CWM &amp; Location'!B:D, 2, FALSE)</f>
        <v>Abertawe</v>
      </c>
      <c r="J312" s="3" t="str">
        <f>IF('Master List'!K312="", VLOOKUP('Master List'!J312, 'CWM &amp; Location'!B:D, 2, FALSE), CONCATENATE(VLOOKUP('Master List'!J312, 'CWM &amp; Location'!B:D, 2, FALSE), " / ", VLOOKUP('Master List'!K312, 'CWM &amp; Location'!B:D, 2, FALSE)))</f>
        <v>Meddygaeth Gyffredinol (Mewnol) / Gastroenteroleg</v>
      </c>
      <c r="K312" s="3" t="str">
        <f>IF('Programmes (ENG)'!K312="Supervisor to be confirmed", "Goruchwyliwr I'w Gadarnhau", 'Programmes (ENG)'!K312)</f>
        <v xml:space="preserve">Dr Jagadish Nagaraj </v>
      </c>
      <c r="L312" s="3" t="str">
        <f>VLOOKUP('Programmes (ENG)'!L312, 'CWM &amp; Location'!B:D, 2, FALSE)</f>
        <v>Ysbyty Treforys</v>
      </c>
      <c r="M312" s="3" t="str">
        <f>VLOOKUP('Programmes (ENG)'!M312, 'CWM &amp; Location'!B:D, 2, FALSE)</f>
        <v>Abertawe</v>
      </c>
      <c r="N312" s="3" t="str">
        <f>IF('Master List'!Q312="", VLOOKUP('Master List'!P312, 'CWM &amp; Location'!B:D, 2, FALSE), CONCATENATE(VLOOKUP('Master List'!P312, 'CWM &amp; Location'!B:D, 2, FALSE), " / ", VLOOKUP('Master List'!Q312, 'CWM &amp; Location'!B:D, 2, FALSE)))</f>
        <v>Meddygaeth Gyffredinol (Mewnol) / Meddygaeth Anadlol</v>
      </c>
      <c r="O312" s="3" t="str">
        <f>IF('Programmes (ENG)'!O312="Supervisor to be confirmed", "Goruchwyliwr I'w Gadarnhau", 'Programmes (ENG)'!O312)</f>
        <v xml:space="preserve">Dr David Vardill </v>
      </c>
      <c r="P312" s="3" t="str">
        <f>VLOOKUP('Programmes (ENG)'!P312, 'CWM &amp; Location'!B:D, 2, FALSE)</f>
        <v>Ysbyty Treforys</v>
      </c>
      <c r="Q312" s="3" t="str">
        <f>VLOOKUP('Programmes (ENG)'!Q312, 'CWM &amp; Location'!B:D, 2, FALSE)</f>
        <v>Abertawe</v>
      </c>
      <c r="R312" s="3" t="str">
        <f>IF('Master List'!W312="", VLOOKUP('Master List'!V312, 'CWM &amp; Location'!B:D, 2, FALSE), CONCATENATE(VLOOKUP('Master List'!V312, 'CWM &amp; Location'!B:D, 2, FALSE), " / ", VLOOKUP('Master List'!W312, 'CWM &amp; Location'!B:D, 2, FALSE)))</f>
        <v>Llawdriniaeth Gyffredinol</v>
      </c>
      <c r="S312" s="3" t="str">
        <f>IF('Programmes (ENG)'!S312="Supervisor to be confirmed", "Goruchwyliwr I'w Gadarnhau", 'Programmes (ENG)'!S312)</f>
        <v>Prof Bilal Al-Sarireh</v>
      </c>
      <c r="T312" s="5" t="str">
        <f>IF('Master List'!AA312="", "", VLOOKUP('Programmes (ENG)'!T312, 'CWM &amp; Location'!B:D, 2, FALSE))</f>
        <v/>
      </c>
      <c r="U312" s="5" t="str">
        <f>IF(T312="", "", VLOOKUP('Programmes (ENG)'!U312, 'CWM &amp; Location'!B:D, 2, FALSE))</f>
        <v/>
      </c>
      <c r="V312" s="5" t="str">
        <f>IF('Programmes (ENG)'!V312="", "", VLOOKUP('Programmes (ENG)'!V312, 'CWM &amp; Location'!B:D, 2, FALSE))</f>
        <v/>
      </c>
      <c r="W312" s="5" t="str">
        <f>IF('Programmes (ENG)'!W312="", "", IF('Programmes (ENG)'!W312="Supervisor to be confirmed", 'CWM &amp; Location'!$C$216, 'Programmes (ENG)'!W312))</f>
        <v/>
      </c>
      <c r="X312" s="5" t="str">
        <f>IF('Programmes (ENG)'!X312="Supervisor to be confirmed", "Goruchwyliwr I'w Gadarnhau", 'Programmes (ENG)'!X312)</f>
        <v>Dr Louise-Emma Shaw</v>
      </c>
      <c r="Y312" s="3" t="str">
        <f>VLOOKUP('Programmes (ENG)'!Y312, 'CWM &amp; Location'!B:D, 2, FALSE)</f>
        <v>Ysbyty Singleton</v>
      </c>
      <c r="Z312" s="3" t="str">
        <f>VLOOKUP('Programmes (ENG)'!Z312, 'CWM &amp; Location'!B:D, 2, FALSE)</f>
        <v>Abertawe</v>
      </c>
      <c r="AA312" s="3" t="str">
        <f>IF('Master List'!AK312="", VLOOKUP('Master List'!AJ312, 'CWM &amp; Location'!B:D, 2, FALSE), CONCATENATE(VLOOKUP('Master List'!AJ312, 'CWM &amp; Location'!B:D, 2, FALSE), " / ", VLOOKUP('Master List'!AK312, 'CWM &amp; Location'!B:D, 2, FALSE)))</f>
        <v>Obstetreg a Gynaecoleg / Meddygaeth Genhedlol-droethol</v>
      </c>
      <c r="AB312" s="3" t="str">
        <f>IF('Programmes (ENG)'!AB312="Supervisor to be confirmed", 'CWM &amp; Location'!$C$216, 'Programmes (ENG)'!AB312)</f>
        <v>Dr Louise-Emma Shaw</v>
      </c>
      <c r="AC312" s="3" t="str">
        <f>VLOOKUP('Programmes (ENG)'!AC312, 'CWM &amp; Location'!B:D, 2, FALSE)</f>
        <v>Brynhyfryd Medical Centre</v>
      </c>
      <c r="AD312" s="5" t="str">
        <f>VLOOKUP('Programmes (ENG)'!AD312, 'CWM &amp; Location'!B:D, 2, FALSE)</f>
        <v>Abertawe</v>
      </c>
      <c r="AE312" s="3" t="str">
        <f>IF('Master List'!AQ312="", VLOOKUP('Master List'!AP312, 'CWM &amp; Location'!B:D, 2, FALSE), CONCATENATE(VLOOKUP('Master List'!AP312, 'CWM &amp; Location'!B:D, 2, FALSE), " / ", VLOOKUP('Master List'!AQ312, 'CWM &amp; Location'!B:D, 2, FALSE)))</f>
        <v>Practis Cyffredinol</v>
      </c>
      <c r="AF312" s="3" t="str">
        <f>IF('Programmes (ENG)'!AF312="Supervisor to be confirmed", 'CWM &amp; Location'!$C$216, 'Programmes (ENG)'!AF312)</f>
        <v>Dr Lynne Rees</v>
      </c>
      <c r="AG312" s="3" t="str">
        <f>VLOOKUP('Programmes (ENG)'!AG312, 'CWM &amp; Location'!B:D, 2, FALSE)</f>
        <v>Ysbyty Treforys</v>
      </c>
      <c r="AH312" s="3" t="str">
        <f>VLOOKUP('Programmes (ENG)'!AH312, 'CWM &amp; Location'!B:D, 2, FALSE)</f>
        <v>Abertawe</v>
      </c>
      <c r="AI312" s="3" t="str">
        <f>IF('Master List'!AW312="", VLOOKUP('Master List'!AV312, 'CWM &amp; Location'!B:D, 2, FALSE), CONCATENATE(VLOOKUP('Master List'!AV312, 'CWM &amp; Location'!B:D, 2, FALSE), " / ", VLOOKUP('Master List'!AW312, 'CWM &amp; Location'!B:D, 2, FALSE)))</f>
        <v>Trawma Llawdriniaeth Orthopedig</v>
      </c>
      <c r="AJ312" s="3" t="str">
        <f>IF('Programmes (ENG)'!AJ312="Supervisor to be confirmed", 'CWM &amp; Location'!$C$216, 'Programmes (ENG)'!AJ312)</f>
        <v>Mr Neil Price</v>
      </c>
      <c r="AK312" s="5" t="str">
        <f>IF('Programmes (ENG)'!AK312="","",VLOOKUP('Programmes (ENG)'!AK312,'CWM &amp; Location'!B:D,2,FALSE))</f>
        <v/>
      </c>
      <c r="AL312" s="5" t="str">
        <f>IF('Programmes (ENG)'!AL312="", "", VLOOKUP('Programmes (ENG)'!AL312, 'CWM &amp; Location'!B:D, 2, FALSE))</f>
        <v/>
      </c>
      <c r="AM312" s="5" t="str">
        <f>IF('Programmes (ENG)'!AM312="","",VLOOKUP('Programmes (ENG)'!AM312,'CWM &amp; Location'!B:D,2,FALSE))</f>
        <v/>
      </c>
      <c r="AN312" s="5" t="str">
        <f>IF('Programmes (ENG)'!AN312="Supervisor to be confirmed", 'CWM &amp; Location'!$C$216, 'Programmes (ENG)'!AN312)</f>
        <v/>
      </c>
    </row>
    <row r="313" spans="1:40" ht="33.75" customHeight="1" x14ac:dyDescent="0.25">
      <c r="A313" s="3" t="str">
        <f>'Master List'!A313</f>
        <v>FP</v>
      </c>
      <c r="B313" s="3" t="str">
        <f>'Master List'!D313</f>
        <v>FP/7A3/104c</v>
      </c>
      <c r="C313" s="3" t="str">
        <f>'Master List'!E313</f>
        <v>WAL/FP/104c</v>
      </c>
      <c r="D313" s="4">
        <f>'Programmes (ENG)'!D313</f>
        <v>1</v>
      </c>
      <c r="E313" s="9" t="str">
        <f>CONCATENATE("S1: ",J313,", ",N313,", ",R313,IF(V313="","",", "),IF(V313="","",V313),IF(V313="",""," ("),IF(V313="","",'Master List'!B313),IF(V313="","",")")," | S2: ",AA313,", ",AE313,", ",AI313,IF(AM313="","",", "),IF(AM313="","",AM313),IF(AM313="",""," ("),IF(AM313="","",'Master List'!C313),IF(AM313="","",")"))</f>
        <v>S1: Llawdriniaeth Gyffredinol, Meddygaeth Gyffredinol (Mewnol) / Gastroenteroleg, Meddygaeth Gyffredinol (Mewnol) / Meddygaeth Anadlol | S2: Trawma Llawdriniaeth Orthopedig, Obstetreg a Gynaecoleg / Meddygaeth Genhedlol-droethol, Practis Cyffredinol</v>
      </c>
      <c r="F313" s="5" t="str">
        <f>VLOOKUP('Programmes (ENG)'!F313, 'CWM &amp; Location'!B:D, 2, FALSE)</f>
        <v>Bwrdd Iechyd Prifysgol Bae Abertawe</v>
      </c>
      <c r="G313" s="5" t="str">
        <f>IF('Programmes (ENG)'!G313="Supervisor to be confirmed", "Goruchwyliwr I'w Gadarnhau", 'Programmes (ENG)'!G313)</f>
        <v>Prof Bilal Al-Sarireh</v>
      </c>
      <c r="H313" s="3" t="str">
        <f>VLOOKUP('Programmes (ENG)'!H313, 'CWM &amp; Location'!B:D, 2, FALSE)</f>
        <v>Ysbyty Treforys</v>
      </c>
      <c r="I313" s="3" t="str">
        <f>VLOOKUP('Programmes (ENG)'!I313, 'CWM &amp; Location'!B:D, 2, FALSE)</f>
        <v>Abertawe</v>
      </c>
      <c r="J313" s="3" t="str">
        <f>IF('Master List'!K313="", VLOOKUP('Master List'!J313, 'CWM &amp; Location'!B:D, 2, FALSE), CONCATENATE(VLOOKUP('Master List'!J313, 'CWM &amp; Location'!B:D, 2, FALSE), " / ", VLOOKUP('Master List'!K313, 'CWM &amp; Location'!B:D, 2, FALSE)))</f>
        <v>Llawdriniaeth Gyffredinol</v>
      </c>
      <c r="K313" s="3" t="str">
        <f>IF('Programmes (ENG)'!K313="Supervisor to be confirmed", "Goruchwyliwr I'w Gadarnhau", 'Programmes (ENG)'!K313)</f>
        <v>Prof Bilal Al-Sarireh</v>
      </c>
      <c r="L313" s="3" t="str">
        <f>VLOOKUP('Programmes (ENG)'!L313, 'CWM &amp; Location'!B:D, 2, FALSE)</f>
        <v>Ysbyty Treforys</v>
      </c>
      <c r="M313" s="3" t="str">
        <f>VLOOKUP('Programmes (ENG)'!M313, 'CWM &amp; Location'!B:D, 2, FALSE)</f>
        <v>Abertawe</v>
      </c>
      <c r="N313" s="3" t="str">
        <f>IF('Master List'!Q313="", VLOOKUP('Master List'!P313, 'CWM &amp; Location'!B:D, 2, FALSE), CONCATENATE(VLOOKUP('Master List'!P313, 'CWM &amp; Location'!B:D, 2, FALSE), " / ", VLOOKUP('Master List'!Q313, 'CWM &amp; Location'!B:D, 2, FALSE)))</f>
        <v>Meddygaeth Gyffredinol (Mewnol) / Gastroenteroleg</v>
      </c>
      <c r="O313" s="3" t="str">
        <f>IF('Programmes (ENG)'!O313="Supervisor to be confirmed", "Goruchwyliwr I'w Gadarnhau", 'Programmes (ENG)'!O313)</f>
        <v xml:space="preserve">Dr Jagadish Nagaraj </v>
      </c>
      <c r="P313" s="3" t="str">
        <f>VLOOKUP('Programmes (ENG)'!P313, 'CWM &amp; Location'!B:D, 2, FALSE)</f>
        <v>Ysbyty Treforys</v>
      </c>
      <c r="Q313" s="3" t="str">
        <f>VLOOKUP('Programmes (ENG)'!Q313, 'CWM &amp; Location'!B:D, 2, FALSE)</f>
        <v>Abertawe</v>
      </c>
      <c r="R313" s="3" t="str">
        <f>IF('Master List'!W313="", VLOOKUP('Master List'!V313, 'CWM &amp; Location'!B:D, 2, FALSE), CONCATENATE(VLOOKUP('Master List'!V313, 'CWM &amp; Location'!B:D, 2, FALSE), " / ", VLOOKUP('Master List'!W313, 'CWM &amp; Location'!B:D, 2, FALSE)))</f>
        <v>Meddygaeth Gyffredinol (Mewnol) / Meddygaeth Anadlol</v>
      </c>
      <c r="S313" s="3" t="str">
        <f>IF('Programmes (ENG)'!S313="Supervisor to be confirmed", "Goruchwyliwr I'w Gadarnhau", 'Programmes (ENG)'!S313)</f>
        <v xml:space="preserve">Dr David Vardill </v>
      </c>
      <c r="T313" s="5" t="str">
        <f>IF('Master List'!AA313="", "", VLOOKUP('Programmes (ENG)'!T313, 'CWM &amp; Location'!B:D, 2, FALSE))</f>
        <v/>
      </c>
      <c r="U313" s="5" t="str">
        <f>IF(T313="", "", VLOOKUP('Programmes (ENG)'!U313, 'CWM &amp; Location'!B:D, 2, FALSE))</f>
        <v/>
      </c>
      <c r="V313" s="5" t="str">
        <f>IF('Programmes (ENG)'!V313="", "", VLOOKUP('Programmes (ENG)'!V313, 'CWM &amp; Location'!B:D, 2, FALSE))</f>
        <v/>
      </c>
      <c r="W313" s="5" t="str">
        <f>IF('Programmes (ENG)'!W313="", "", IF('Programmes (ENG)'!W313="Supervisor to be confirmed", 'CWM &amp; Location'!$C$216, 'Programmes (ENG)'!W313))</f>
        <v/>
      </c>
      <c r="X313" s="5" t="str">
        <f>IF('Programmes (ENG)'!X313="Supervisor to be confirmed", "Goruchwyliwr I'w Gadarnhau", 'Programmes (ENG)'!X313)</f>
        <v>Mr Neil Price</v>
      </c>
      <c r="Y313" s="3" t="str">
        <f>VLOOKUP('Programmes (ENG)'!Y313, 'CWM &amp; Location'!B:D, 2, FALSE)</f>
        <v>Ysbyty Treforys</v>
      </c>
      <c r="Z313" s="3" t="str">
        <f>VLOOKUP('Programmes (ENG)'!Z313, 'CWM &amp; Location'!B:D, 2, FALSE)</f>
        <v>Abertawe</v>
      </c>
      <c r="AA313" s="3" t="str">
        <f>IF('Master List'!AK313="", VLOOKUP('Master List'!AJ313, 'CWM &amp; Location'!B:D, 2, FALSE), CONCATENATE(VLOOKUP('Master List'!AJ313, 'CWM &amp; Location'!B:D, 2, FALSE), " / ", VLOOKUP('Master List'!AK313, 'CWM &amp; Location'!B:D, 2, FALSE)))</f>
        <v>Trawma Llawdriniaeth Orthopedig</v>
      </c>
      <c r="AB313" s="3" t="str">
        <f>IF('Programmes (ENG)'!AB313="Supervisor to be confirmed", 'CWM &amp; Location'!$C$216, 'Programmes (ENG)'!AB313)</f>
        <v>Mr Neil Price</v>
      </c>
      <c r="AC313" s="3" t="str">
        <f>VLOOKUP('Programmes (ENG)'!AC313, 'CWM &amp; Location'!B:D, 2, FALSE)</f>
        <v>Ysbyty Singleton</v>
      </c>
      <c r="AD313" s="5" t="str">
        <f>VLOOKUP('Programmes (ENG)'!AD313, 'CWM &amp; Location'!B:D, 2, FALSE)</f>
        <v>Abertawe</v>
      </c>
      <c r="AE313" s="3" t="str">
        <f>IF('Master List'!AQ313="", VLOOKUP('Master List'!AP313, 'CWM &amp; Location'!B:D, 2, FALSE), CONCATENATE(VLOOKUP('Master List'!AP313, 'CWM &amp; Location'!B:D, 2, FALSE), " / ", VLOOKUP('Master List'!AQ313, 'CWM &amp; Location'!B:D, 2, FALSE)))</f>
        <v>Obstetreg a Gynaecoleg / Meddygaeth Genhedlol-droethol</v>
      </c>
      <c r="AF313" s="3" t="str">
        <f>IF('Programmes (ENG)'!AF313="Supervisor to be confirmed", 'CWM &amp; Location'!$C$216, 'Programmes (ENG)'!AF313)</f>
        <v>Dr Louise-Emma Shaw</v>
      </c>
      <c r="AG313" s="3" t="str">
        <f>VLOOKUP('Programmes (ENG)'!AG313, 'CWM &amp; Location'!B:D, 2, FALSE)</f>
        <v>Brynhyfryd Medical Centre</v>
      </c>
      <c r="AH313" s="3" t="str">
        <f>VLOOKUP('Programmes (ENG)'!AH313, 'CWM &amp; Location'!B:D, 2, FALSE)</f>
        <v>Abertawe</v>
      </c>
      <c r="AI313" s="3" t="str">
        <f>IF('Master List'!AW313="", VLOOKUP('Master List'!AV313, 'CWM &amp; Location'!B:D, 2, FALSE), CONCATENATE(VLOOKUP('Master List'!AV313, 'CWM &amp; Location'!B:D, 2, FALSE), " / ", VLOOKUP('Master List'!AW313, 'CWM &amp; Location'!B:D, 2, FALSE)))</f>
        <v>Practis Cyffredinol</v>
      </c>
      <c r="AJ313" s="3" t="str">
        <f>IF('Programmes (ENG)'!AJ313="Supervisor to be confirmed", 'CWM &amp; Location'!$C$216, 'Programmes (ENG)'!AJ313)</f>
        <v>Dr Lynne Rees</v>
      </c>
      <c r="AK313" s="5" t="str">
        <f>IF('Programmes (ENG)'!AK313="","",VLOOKUP('Programmes (ENG)'!AK313,'CWM &amp; Location'!B:D,2,FALSE))</f>
        <v/>
      </c>
      <c r="AL313" s="5" t="str">
        <f>IF('Programmes (ENG)'!AL313="", "", VLOOKUP('Programmes (ENG)'!AL313, 'CWM &amp; Location'!B:D, 2, FALSE))</f>
        <v/>
      </c>
      <c r="AM313" s="5" t="str">
        <f>IF('Programmes (ENG)'!AM313="","",VLOOKUP('Programmes (ENG)'!AM313,'CWM &amp; Location'!B:D,2,FALSE))</f>
        <v/>
      </c>
      <c r="AN313" s="5" t="str">
        <f>IF('Programmes (ENG)'!AN313="Supervisor to be confirmed", 'CWM &amp; Location'!$C$216, 'Programmes (ENG)'!AN313)</f>
        <v/>
      </c>
    </row>
    <row r="314" spans="1:40" ht="33.75" customHeight="1" x14ac:dyDescent="0.25">
      <c r="A314" s="3" t="str">
        <f>'Master List'!A314</f>
        <v>FP</v>
      </c>
      <c r="B314" s="3" t="str">
        <f>'Master List'!D314</f>
        <v>FP/7A3/105a</v>
      </c>
      <c r="C314" s="3" t="str">
        <f>'Master List'!E314</f>
        <v>WAL/FP/105a</v>
      </c>
      <c r="D314" s="4">
        <f>'Programmes (ENG)'!D314</f>
        <v>1</v>
      </c>
      <c r="E314" s="9" t="str">
        <f>CONCATENATE("S1: ",J314,", ",N314,", ",R314,IF(V314="","",", "),IF(V314="","",V314),IF(V314="",""," ("),IF(V314="","",'Master List'!B314),IF(V314="","",")")," | S2: ",AA314,", ",AE314,", ",AI314,IF(AM314="","",", "),IF(AM314="","",AM314),IF(AM314="",""," ("),IF(AM314="","",'Master List'!C314),IF(AM314="","",")"))</f>
        <v>S1: Meddygaeth Gyffredinol (Mewnol) / Meddygaeth Anadlol, Llawdriniaeth Gyffredinol / Llawdriniaeth Gastroberfeddol Usaf, Meddygaeth Gyffredinol (Mewnol) / Orthogeriatreg | S2: Meddygaeth Frys, Meddygaeth Gyffredinol (Mewnol) / Meddygaeth Strôc, Hematoleg / Oncoleg Glinigol</v>
      </c>
      <c r="F314" s="5" t="str">
        <f>VLOOKUP('Programmes (ENG)'!F314, 'CWM &amp; Location'!B:D, 2, FALSE)</f>
        <v>Bwrdd Iechyd Prifysgol Bae Abertawe</v>
      </c>
      <c r="G314" s="5" t="str">
        <f>IF('Programmes (ENG)'!G314="Supervisor to be confirmed", "Goruchwyliwr I'w Gadarnhau", 'Programmes (ENG)'!G314)</f>
        <v xml:space="preserve">Dr David Vardill </v>
      </c>
      <c r="H314" s="3" t="str">
        <f>VLOOKUP('Programmes (ENG)'!H314, 'CWM &amp; Location'!B:D, 2, FALSE)</f>
        <v>Ysbyty Treforys</v>
      </c>
      <c r="I314" s="3" t="str">
        <f>VLOOKUP('Programmes (ENG)'!I314, 'CWM &amp; Location'!B:D, 2, FALSE)</f>
        <v>Abertawe</v>
      </c>
      <c r="J314" s="3" t="str">
        <f>IF('Master List'!K314="", VLOOKUP('Master List'!J314, 'CWM &amp; Location'!B:D, 2, FALSE), CONCATENATE(VLOOKUP('Master List'!J314, 'CWM &amp; Location'!B:D, 2, FALSE), " / ", VLOOKUP('Master List'!K314, 'CWM &amp; Location'!B:D, 2, FALSE)))</f>
        <v>Meddygaeth Gyffredinol (Mewnol) / Meddygaeth Anadlol</v>
      </c>
      <c r="K314" s="3" t="str">
        <f>IF('Programmes (ENG)'!K314="Supervisor to be confirmed", "Goruchwyliwr I'w Gadarnhau", 'Programmes (ENG)'!K314)</f>
        <v xml:space="preserve">Dr David Vardill </v>
      </c>
      <c r="L314" s="3" t="str">
        <f>VLOOKUP('Programmes (ENG)'!L314, 'CWM &amp; Location'!B:D, 2, FALSE)</f>
        <v>Ysbyty Treforys</v>
      </c>
      <c r="M314" s="3" t="str">
        <f>VLOOKUP('Programmes (ENG)'!M314, 'CWM &amp; Location'!B:D, 2, FALSE)</f>
        <v>Abertawe</v>
      </c>
      <c r="N314" s="3" t="str">
        <f>IF('Master List'!Q314="", VLOOKUP('Master List'!P314, 'CWM &amp; Location'!B:D, 2, FALSE), CONCATENATE(VLOOKUP('Master List'!P314, 'CWM &amp; Location'!B:D, 2, FALSE), " / ", VLOOKUP('Master List'!Q314, 'CWM &amp; Location'!B:D, 2, FALSE)))</f>
        <v>Llawdriniaeth Gyffredinol / Llawdriniaeth Gastroberfeddol Usaf</v>
      </c>
      <c r="O314" s="3" t="str">
        <f>IF('Programmes (ENG)'!O314="Supervisor to be confirmed", "Goruchwyliwr I'w Gadarnhau", 'Programmes (ENG)'!O314)</f>
        <v xml:space="preserve">Mr Scott Caplin </v>
      </c>
      <c r="P314" s="3" t="str">
        <f>VLOOKUP('Programmes (ENG)'!P314, 'CWM &amp; Location'!B:D, 2, FALSE)</f>
        <v>Ysbyty Treforys</v>
      </c>
      <c r="Q314" s="3" t="str">
        <f>VLOOKUP('Programmes (ENG)'!Q314, 'CWM &amp; Location'!B:D, 2, FALSE)</f>
        <v>Abertawe</v>
      </c>
      <c r="R314" s="3" t="str">
        <f>IF('Master List'!W314="", VLOOKUP('Master List'!V314, 'CWM &amp; Location'!B:D, 2, FALSE), CONCATENATE(VLOOKUP('Master List'!V314, 'CWM &amp; Location'!B:D, 2, FALSE), " / ", VLOOKUP('Master List'!W314, 'CWM &amp; Location'!B:D, 2, FALSE)))</f>
        <v>Meddygaeth Gyffredinol (Mewnol) / Orthogeriatreg</v>
      </c>
      <c r="S314" s="3" t="str">
        <f>IF('Programmes (ENG)'!S314="Supervisor to be confirmed", "Goruchwyliwr I'w Gadarnhau", 'Programmes (ENG)'!S314)</f>
        <v>Dr Ka Ng</v>
      </c>
      <c r="T314" s="5" t="str">
        <f>IF('Master List'!AA314="", "", VLOOKUP('Programmes (ENG)'!T314, 'CWM &amp; Location'!B:D, 2, FALSE))</f>
        <v/>
      </c>
      <c r="U314" s="5" t="str">
        <f>IF(T314="", "", VLOOKUP('Programmes (ENG)'!U314, 'CWM &amp; Location'!B:D, 2, FALSE))</f>
        <v/>
      </c>
      <c r="V314" s="5" t="str">
        <f>IF('Programmes (ENG)'!V314="", "", VLOOKUP('Programmes (ENG)'!V314, 'CWM &amp; Location'!B:D, 2, FALSE))</f>
        <v/>
      </c>
      <c r="W314" s="5" t="str">
        <f>IF('Programmes (ENG)'!W314="", "", IF('Programmes (ENG)'!W314="Supervisor to be confirmed", 'CWM &amp; Location'!$C$216, 'Programmes (ENG)'!W314))</f>
        <v/>
      </c>
      <c r="X314" s="5" t="str">
        <f>IF('Programmes (ENG)'!X314="Supervisor to be confirmed", "Goruchwyliwr I'w Gadarnhau", 'Programmes (ENG)'!X314)</f>
        <v>Dr Sounder Perumal</v>
      </c>
      <c r="Y314" s="3" t="str">
        <f>VLOOKUP('Programmes (ENG)'!Y314, 'CWM &amp; Location'!B:D, 2, FALSE)</f>
        <v>Ysbyty Treforys</v>
      </c>
      <c r="Z314" s="3" t="str">
        <f>VLOOKUP('Programmes (ENG)'!Z314, 'CWM &amp; Location'!B:D, 2, FALSE)</f>
        <v>Abertawe</v>
      </c>
      <c r="AA314" s="3" t="str">
        <f>IF('Master List'!AK314="", VLOOKUP('Master List'!AJ314, 'CWM &amp; Location'!B:D, 2, FALSE), CONCATENATE(VLOOKUP('Master List'!AJ314, 'CWM &amp; Location'!B:D, 2, FALSE), " / ", VLOOKUP('Master List'!AK314, 'CWM &amp; Location'!B:D, 2, FALSE)))</f>
        <v>Meddygaeth Frys</v>
      </c>
      <c r="AB314" s="3" t="str">
        <f>IF('Programmes (ENG)'!AB314="Supervisor to be confirmed", 'CWM &amp; Location'!$C$216, 'Programmes (ENG)'!AB314)</f>
        <v>Dr Sounder Perumal</v>
      </c>
      <c r="AC314" s="3" t="str">
        <f>VLOOKUP('Programmes (ENG)'!AC314, 'CWM &amp; Location'!B:D, 2, FALSE)</f>
        <v>Ysbyty Treforys</v>
      </c>
      <c r="AD314" s="5" t="str">
        <f>VLOOKUP('Programmes (ENG)'!AD314, 'CWM &amp; Location'!B:D, 2, FALSE)</f>
        <v>Abertawe</v>
      </c>
      <c r="AE314" s="3" t="str">
        <f>IF('Master List'!AQ314="", VLOOKUP('Master List'!AP314, 'CWM &amp; Location'!B:D, 2, FALSE), CONCATENATE(VLOOKUP('Master List'!AP314, 'CWM &amp; Location'!B:D, 2, FALSE), " / ", VLOOKUP('Master List'!AQ314, 'CWM &amp; Location'!B:D, 2, FALSE)))</f>
        <v>Meddygaeth Gyffredinol (Mewnol) / Meddygaeth Strôc</v>
      </c>
      <c r="AF314" s="3" t="str">
        <f>IF('Programmes (ENG)'!AF314="Supervisor to be confirmed", 'CWM &amp; Location'!$C$216, 'Programmes (ENG)'!AF314)</f>
        <v>Dr Tal Anjum</v>
      </c>
      <c r="AG314" s="3" t="str">
        <f>VLOOKUP('Programmes (ENG)'!AG314, 'CWM &amp; Location'!B:D, 2, FALSE)</f>
        <v>Ysbyty Singleton</v>
      </c>
      <c r="AH314" s="3" t="str">
        <f>VLOOKUP('Programmes (ENG)'!AH314, 'CWM &amp; Location'!B:D, 2, FALSE)</f>
        <v>Abertawe</v>
      </c>
      <c r="AI314" s="3" t="str">
        <f>IF('Master List'!AW314="", VLOOKUP('Master List'!AV314, 'CWM &amp; Location'!B:D, 2, FALSE), CONCATENATE(VLOOKUP('Master List'!AV314, 'CWM &amp; Location'!B:D, 2, FALSE), " / ", VLOOKUP('Master List'!AW314, 'CWM &amp; Location'!B:D, 2, FALSE)))</f>
        <v>Hematoleg / Oncoleg Glinigol</v>
      </c>
      <c r="AJ314" s="3" t="str">
        <f>IF('Programmes (ENG)'!AJ314="Supervisor to be confirmed", 'CWM &amp; Location'!$C$216, 'Programmes (ENG)'!AJ314)</f>
        <v>Dr Ann Benton</v>
      </c>
      <c r="AK314" s="5" t="str">
        <f>IF('Programmes (ENG)'!AK314="","",VLOOKUP('Programmes (ENG)'!AK314,'CWM &amp; Location'!B:D,2,FALSE))</f>
        <v/>
      </c>
      <c r="AL314" s="5" t="str">
        <f>IF('Programmes (ENG)'!AL314="", "", VLOOKUP('Programmes (ENG)'!AL314, 'CWM &amp; Location'!B:D, 2, FALSE))</f>
        <v/>
      </c>
      <c r="AM314" s="5" t="str">
        <f>IF('Programmes (ENG)'!AM314="","",VLOOKUP('Programmes (ENG)'!AM314,'CWM &amp; Location'!B:D,2,FALSE))</f>
        <v/>
      </c>
      <c r="AN314" s="5" t="str">
        <f>IF('Programmes (ENG)'!AN314="Supervisor to be confirmed", 'CWM &amp; Location'!$C$216, 'Programmes (ENG)'!AN314)</f>
        <v/>
      </c>
    </row>
    <row r="315" spans="1:40" ht="33.75" customHeight="1" x14ac:dyDescent="0.25">
      <c r="A315" s="3" t="str">
        <f>'Master List'!A315</f>
        <v>FP</v>
      </c>
      <c r="B315" s="3" t="str">
        <f>'Master List'!D315</f>
        <v>FP/7A3/105b</v>
      </c>
      <c r="C315" s="3" t="str">
        <f>'Master List'!E315</f>
        <v>WAL/FP/105b</v>
      </c>
      <c r="D315" s="4">
        <f>'Programmes (ENG)'!D315</f>
        <v>1</v>
      </c>
      <c r="E315" s="9" t="str">
        <f>CONCATENATE("S1: ",J315,", ",N315,", ",R315,IF(V315="","",", "),IF(V315="","",V315),IF(V315="",""," ("),IF(V315="","",'Master List'!B315),IF(V315="","",")")," | S2: ",AA315,", ",AE315,", ",AI315,IF(AM315="","",", "),IF(AM315="","",AM315),IF(AM315="",""," ("),IF(AM315="","",'Master List'!C315),IF(AM315="","",")"))</f>
        <v>S1: Meddygaeth Gyffredinol (Mewnol) / Orthogeriatreg, Meddygaeth Gyffredinol (Mewnol) / Meddygaeth Anadlol, Llawdriniaeth Gyffredinol / Llawdriniaeth Gastroberfeddol Usaf | S2: Hematoleg / Oncoleg Glinigol, Meddygaeth Frys, Meddygaeth Gyffredinol (Mewnol) / Meddygaeth Strôc</v>
      </c>
      <c r="F315" s="5" t="str">
        <f>VLOOKUP('Programmes (ENG)'!F315, 'CWM &amp; Location'!B:D, 2, FALSE)</f>
        <v>Bwrdd Iechyd Prifysgol Bae Abertawe</v>
      </c>
      <c r="G315" s="5" t="str">
        <f>IF('Programmes (ENG)'!G315="Supervisor to be confirmed", "Goruchwyliwr I'w Gadarnhau", 'Programmes (ENG)'!G315)</f>
        <v>Dr Ka Ng</v>
      </c>
      <c r="H315" s="3" t="str">
        <f>VLOOKUP('Programmes (ENG)'!H315, 'CWM &amp; Location'!B:D, 2, FALSE)</f>
        <v>Ysbyty Treforys</v>
      </c>
      <c r="I315" s="3" t="str">
        <f>VLOOKUP('Programmes (ENG)'!I315, 'CWM &amp; Location'!B:D, 2, FALSE)</f>
        <v>Abertawe</v>
      </c>
      <c r="J315" s="3" t="str">
        <f>IF('Master List'!K315="", VLOOKUP('Master List'!J315, 'CWM &amp; Location'!B:D, 2, FALSE), CONCATENATE(VLOOKUP('Master List'!J315, 'CWM &amp; Location'!B:D, 2, FALSE), " / ", VLOOKUP('Master List'!K315, 'CWM &amp; Location'!B:D, 2, FALSE)))</f>
        <v>Meddygaeth Gyffredinol (Mewnol) / Orthogeriatreg</v>
      </c>
      <c r="K315" s="3" t="str">
        <f>IF('Programmes (ENG)'!K315="Supervisor to be confirmed", "Goruchwyliwr I'w Gadarnhau", 'Programmes (ENG)'!K315)</f>
        <v>Dr Ka Ng</v>
      </c>
      <c r="L315" s="3" t="str">
        <f>VLOOKUP('Programmes (ENG)'!L315, 'CWM &amp; Location'!B:D, 2, FALSE)</f>
        <v>Ysbyty Treforys</v>
      </c>
      <c r="M315" s="3" t="str">
        <f>VLOOKUP('Programmes (ENG)'!M315, 'CWM &amp; Location'!B:D, 2, FALSE)</f>
        <v>Abertawe</v>
      </c>
      <c r="N315" s="3" t="str">
        <f>IF('Master List'!Q315="", VLOOKUP('Master List'!P315, 'CWM &amp; Location'!B:D, 2, FALSE), CONCATENATE(VLOOKUP('Master List'!P315, 'CWM &amp; Location'!B:D, 2, FALSE), " / ", VLOOKUP('Master List'!Q315, 'CWM &amp; Location'!B:D, 2, FALSE)))</f>
        <v>Meddygaeth Gyffredinol (Mewnol) / Meddygaeth Anadlol</v>
      </c>
      <c r="O315" s="3" t="str">
        <f>IF('Programmes (ENG)'!O315="Supervisor to be confirmed", "Goruchwyliwr I'w Gadarnhau", 'Programmes (ENG)'!O315)</f>
        <v xml:space="preserve">Dr David Vardill </v>
      </c>
      <c r="P315" s="3" t="str">
        <f>VLOOKUP('Programmes (ENG)'!P315, 'CWM &amp; Location'!B:D, 2, FALSE)</f>
        <v>Ysbyty Treforys</v>
      </c>
      <c r="Q315" s="3" t="str">
        <f>VLOOKUP('Programmes (ENG)'!Q315, 'CWM &amp; Location'!B:D, 2, FALSE)</f>
        <v>Abertawe</v>
      </c>
      <c r="R315" s="3" t="str">
        <f>IF('Master List'!W315="", VLOOKUP('Master List'!V315, 'CWM &amp; Location'!B:D, 2, FALSE), CONCATENATE(VLOOKUP('Master List'!V315, 'CWM &amp; Location'!B:D, 2, FALSE), " / ", VLOOKUP('Master List'!W315, 'CWM &amp; Location'!B:D, 2, FALSE)))</f>
        <v>Llawdriniaeth Gyffredinol / Llawdriniaeth Gastroberfeddol Usaf</v>
      </c>
      <c r="S315" s="3" t="str">
        <f>IF('Programmes (ENG)'!S315="Supervisor to be confirmed", "Goruchwyliwr I'w Gadarnhau", 'Programmes (ENG)'!S315)</f>
        <v xml:space="preserve">Mr Scott Caplin </v>
      </c>
      <c r="T315" s="5" t="str">
        <f>IF('Master List'!AA315="", "", VLOOKUP('Programmes (ENG)'!T315, 'CWM &amp; Location'!B:D, 2, FALSE))</f>
        <v/>
      </c>
      <c r="U315" s="5" t="str">
        <f>IF(T315="", "", VLOOKUP('Programmes (ENG)'!U315, 'CWM &amp; Location'!B:D, 2, FALSE))</f>
        <v/>
      </c>
      <c r="V315" s="5" t="str">
        <f>IF('Programmes (ENG)'!V315="", "", VLOOKUP('Programmes (ENG)'!V315, 'CWM &amp; Location'!B:D, 2, FALSE))</f>
        <v/>
      </c>
      <c r="W315" s="5" t="str">
        <f>IF('Programmes (ENG)'!W315="", "", IF('Programmes (ENG)'!W315="Supervisor to be confirmed", 'CWM &amp; Location'!$C$216, 'Programmes (ENG)'!W315))</f>
        <v/>
      </c>
      <c r="X315" s="5" t="str">
        <f>IF('Programmes (ENG)'!X315="Supervisor to be confirmed", "Goruchwyliwr I'w Gadarnhau", 'Programmes (ENG)'!X315)</f>
        <v>Dr Ann Benton</v>
      </c>
      <c r="Y315" s="3" t="str">
        <f>VLOOKUP('Programmes (ENG)'!Y315, 'CWM &amp; Location'!B:D, 2, FALSE)</f>
        <v>Ysbyty Singleton</v>
      </c>
      <c r="Z315" s="3" t="str">
        <f>VLOOKUP('Programmes (ENG)'!Z315, 'CWM &amp; Location'!B:D, 2, FALSE)</f>
        <v>Abertawe</v>
      </c>
      <c r="AA315" s="3" t="str">
        <f>IF('Master List'!AK315="", VLOOKUP('Master List'!AJ315, 'CWM &amp; Location'!B:D, 2, FALSE), CONCATENATE(VLOOKUP('Master List'!AJ315, 'CWM &amp; Location'!B:D, 2, FALSE), " / ", VLOOKUP('Master List'!AK315, 'CWM &amp; Location'!B:D, 2, FALSE)))</f>
        <v>Hematoleg / Oncoleg Glinigol</v>
      </c>
      <c r="AB315" s="3" t="str">
        <f>IF('Programmes (ENG)'!AB315="Supervisor to be confirmed", 'CWM &amp; Location'!$C$216, 'Programmes (ENG)'!AB315)</f>
        <v>Dr Ann Benton</v>
      </c>
      <c r="AC315" s="3" t="str">
        <f>VLOOKUP('Programmes (ENG)'!AC315, 'CWM &amp; Location'!B:D, 2, FALSE)</f>
        <v>Ysbyty Treforys</v>
      </c>
      <c r="AD315" s="5" t="str">
        <f>VLOOKUP('Programmes (ENG)'!AD315, 'CWM &amp; Location'!B:D, 2, FALSE)</f>
        <v>Abertawe</v>
      </c>
      <c r="AE315" s="3" t="str">
        <f>IF('Master List'!AQ315="", VLOOKUP('Master List'!AP315, 'CWM &amp; Location'!B:D, 2, FALSE), CONCATENATE(VLOOKUP('Master List'!AP315, 'CWM &amp; Location'!B:D, 2, FALSE), " / ", VLOOKUP('Master List'!AQ315, 'CWM &amp; Location'!B:D, 2, FALSE)))</f>
        <v>Meddygaeth Frys</v>
      </c>
      <c r="AF315" s="3" t="str">
        <f>IF('Programmes (ENG)'!AF315="Supervisor to be confirmed", 'CWM &amp; Location'!$C$216, 'Programmes (ENG)'!AF315)</f>
        <v>Dr Sounder Perumal</v>
      </c>
      <c r="AG315" s="3" t="str">
        <f>VLOOKUP('Programmes (ENG)'!AG315, 'CWM &amp; Location'!B:D, 2, FALSE)</f>
        <v>Ysbyty Treforys</v>
      </c>
      <c r="AH315" s="3" t="str">
        <f>VLOOKUP('Programmes (ENG)'!AH315, 'CWM &amp; Location'!B:D, 2, FALSE)</f>
        <v>Abertawe</v>
      </c>
      <c r="AI315" s="3" t="str">
        <f>IF('Master List'!AW315="", VLOOKUP('Master List'!AV315, 'CWM &amp; Location'!B:D, 2, FALSE), CONCATENATE(VLOOKUP('Master List'!AV315, 'CWM &amp; Location'!B:D, 2, FALSE), " / ", VLOOKUP('Master List'!AW315, 'CWM &amp; Location'!B:D, 2, FALSE)))</f>
        <v>Meddygaeth Gyffredinol (Mewnol) / Meddygaeth Strôc</v>
      </c>
      <c r="AJ315" s="3" t="str">
        <f>IF('Programmes (ENG)'!AJ315="Supervisor to be confirmed", 'CWM &amp; Location'!$C$216, 'Programmes (ENG)'!AJ315)</f>
        <v>Dr Tal Anjum</v>
      </c>
      <c r="AK315" s="5" t="str">
        <f>IF('Programmes (ENG)'!AK315="","",VLOOKUP('Programmes (ENG)'!AK315,'CWM &amp; Location'!B:D,2,FALSE))</f>
        <v/>
      </c>
      <c r="AL315" s="5" t="str">
        <f>IF('Programmes (ENG)'!AL315="", "", VLOOKUP('Programmes (ENG)'!AL315, 'CWM &amp; Location'!B:D, 2, FALSE))</f>
        <v/>
      </c>
      <c r="AM315" s="5" t="str">
        <f>IF('Programmes (ENG)'!AM315="","",VLOOKUP('Programmes (ENG)'!AM315,'CWM &amp; Location'!B:D,2,FALSE))</f>
        <v/>
      </c>
      <c r="AN315" s="5" t="str">
        <f>IF('Programmes (ENG)'!AN315="Supervisor to be confirmed", 'CWM &amp; Location'!$C$216, 'Programmes (ENG)'!AN315)</f>
        <v/>
      </c>
    </row>
    <row r="316" spans="1:40" ht="33.75" customHeight="1" x14ac:dyDescent="0.25">
      <c r="A316" s="3" t="str">
        <f>'Master List'!A316</f>
        <v>FP</v>
      </c>
      <c r="B316" s="3" t="str">
        <f>'Master List'!D316</f>
        <v>FP/7A3/105c</v>
      </c>
      <c r="C316" s="3" t="str">
        <f>'Master List'!E316</f>
        <v>WAL/FP/105c</v>
      </c>
      <c r="D316" s="4">
        <f>'Programmes (ENG)'!D316</f>
        <v>1</v>
      </c>
      <c r="E316" s="9" t="str">
        <f>CONCATENATE("S1: ",J316,", ",N316,", ",R316,IF(V316="","",", "),IF(V316="","",V316),IF(V316="",""," ("),IF(V316="","",'Master List'!B316),IF(V316="","",")")," | S2: ",AA316,", ",AE316,", ",AI316,IF(AM316="","",", "),IF(AM316="","",AM316),IF(AM316="",""," ("),IF(AM316="","",'Master List'!C316),IF(AM316="","",")"))</f>
        <v>S1: Llawdriniaeth Gyffredinol / Llawdriniaeth Gastroberfeddol Usaf, Meddygaeth Gyffredinol (Mewnol) / Orthogeriatreg, Meddygaeth Gyffredinol (Mewnol) / Meddygaeth Anadlol | S2: Meddygaeth Gyffredinol (Mewnol) / Meddygaeth Strôc, Hematoleg / Oncoleg Glinigol, Meddygaeth Frys</v>
      </c>
      <c r="F316" s="5" t="str">
        <f>VLOOKUP('Programmes (ENG)'!F316, 'CWM &amp; Location'!B:D, 2, FALSE)</f>
        <v>Bwrdd Iechyd Prifysgol Bae Abertawe</v>
      </c>
      <c r="G316" s="5" t="str">
        <f>IF('Programmes (ENG)'!G316="Supervisor to be confirmed", "Goruchwyliwr I'w Gadarnhau", 'Programmes (ENG)'!G316)</f>
        <v xml:space="preserve">Mr Scott Caplin </v>
      </c>
      <c r="H316" s="3" t="str">
        <f>VLOOKUP('Programmes (ENG)'!H316, 'CWM &amp; Location'!B:D, 2, FALSE)</f>
        <v>Ysbyty Treforys</v>
      </c>
      <c r="I316" s="3" t="str">
        <f>VLOOKUP('Programmes (ENG)'!I316, 'CWM &amp; Location'!B:D, 2, FALSE)</f>
        <v>Abertawe</v>
      </c>
      <c r="J316" s="3" t="str">
        <f>IF('Master List'!K316="", VLOOKUP('Master List'!J316, 'CWM &amp; Location'!B:D, 2, FALSE), CONCATENATE(VLOOKUP('Master List'!J316, 'CWM &amp; Location'!B:D, 2, FALSE), " / ", VLOOKUP('Master List'!K316, 'CWM &amp; Location'!B:D, 2, FALSE)))</f>
        <v>Llawdriniaeth Gyffredinol / Llawdriniaeth Gastroberfeddol Usaf</v>
      </c>
      <c r="K316" s="3" t="str">
        <f>IF('Programmes (ENG)'!K316="Supervisor to be confirmed", "Goruchwyliwr I'w Gadarnhau", 'Programmes (ENG)'!K316)</f>
        <v xml:space="preserve">Mr Scott Caplin </v>
      </c>
      <c r="L316" s="3" t="str">
        <f>VLOOKUP('Programmes (ENG)'!L316, 'CWM &amp; Location'!B:D, 2, FALSE)</f>
        <v>Ysbyty Treforys</v>
      </c>
      <c r="M316" s="3" t="str">
        <f>VLOOKUP('Programmes (ENG)'!M316, 'CWM &amp; Location'!B:D, 2, FALSE)</f>
        <v>Abertawe</v>
      </c>
      <c r="N316" s="3" t="str">
        <f>IF('Master List'!Q316="", VLOOKUP('Master List'!P316, 'CWM &amp; Location'!B:D, 2, FALSE), CONCATENATE(VLOOKUP('Master List'!P316, 'CWM &amp; Location'!B:D, 2, FALSE), " / ", VLOOKUP('Master List'!Q316, 'CWM &amp; Location'!B:D, 2, FALSE)))</f>
        <v>Meddygaeth Gyffredinol (Mewnol) / Orthogeriatreg</v>
      </c>
      <c r="O316" s="3" t="str">
        <f>IF('Programmes (ENG)'!O316="Supervisor to be confirmed", "Goruchwyliwr I'w Gadarnhau", 'Programmes (ENG)'!O316)</f>
        <v>Dr Ka Ng</v>
      </c>
      <c r="P316" s="3" t="str">
        <f>VLOOKUP('Programmes (ENG)'!P316, 'CWM &amp; Location'!B:D, 2, FALSE)</f>
        <v>Ysbyty Treforys</v>
      </c>
      <c r="Q316" s="3" t="str">
        <f>VLOOKUP('Programmes (ENG)'!Q316, 'CWM &amp; Location'!B:D, 2, FALSE)</f>
        <v>Abertawe</v>
      </c>
      <c r="R316" s="3" t="str">
        <f>IF('Master List'!W316="", VLOOKUP('Master List'!V316, 'CWM &amp; Location'!B:D, 2, FALSE), CONCATENATE(VLOOKUP('Master List'!V316, 'CWM &amp; Location'!B:D, 2, FALSE), " / ", VLOOKUP('Master List'!W316, 'CWM &amp; Location'!B:D, 2, FALSE)))</f>
        <v>Meddygaeth Gyffredinol (Mewnol) / Meddygaeth Anadlol</v>
      </c>
      <c r="S316" s="3" t="str">
        <f>IF('Programmes (ENG)'!S316="Supervisor to be confirmed", "Goruchwyliwr I'w Gadarnhau", 'Programmes (ENG)'!S316)</f>
        <v xml:space="preserve">Dr David Vardill </v>
      </c>
      <c r="T316" s="5" t="str">
        <f>IF('Master List'!AA316="", "", VLOOKUP('Programmes (ENG)'!T316, 'CWM &amp; Location'!B:D, 2, FALSE))</f>
        <v/>
      </c>
      <c r="U316" s="5" t="str">
        <f>IF(T316="", "", VLOOKUP('Programmes (ENG)'!U316, 'CWM &amp; Location'!B:D, 2, FALSE))</f>
        <v/>
      </c>
      <c r="V316" s="5" t="str">
        <f>IF('Programmes (ENG)'!V316="", "", VLOOKUP('Programmes (ENG)'!V316, 'CWM &amp; Location'!B:D, 2, FALSE))</f>
        <v/>
      </c>
      <c r="W316" s="5" t="str">
        <f>IF('Programmes (ENG)'!W316="", "", IF('Programmes (ENG)'!W316="Supervisor to be confirmed", 'CWM &amp; Location'!$C$216, 'Programmes (ENG)'!W316))</f>
        <v/>
      </c>
      <c r="X316" s="5" t="str">
        <f>IF('Programmes (ENG)'!X316="Supervisor to be confirmed", "Goruchwyliwr I'w Gadarnhau", 'Programmes (ENG)'!X316)</f>
        <v>Dr Tal Anjum</v>
      </c>
      <c r="Y316" s="3" t="str">
        <f>VLOOKUP('Programmes (ENG)'!Y316, 'CWM &amp; Location'!B:D, 2, FALSE)</f>
        <v>Ysbyty Treforys</v>
      </c>
      <c r="Z316" s="3" t="str">
        <f>VLOOKUP('Programmes (ENG)'!Z316, 'CWM &amp; Location'!B:D, 2, FALSE)</f>
        <v>Abertawe</v>
      </c>
      <c r="AA316" s="3" t="str">
        <f>IF('Master List'!AK316="", VLOOKUP('Master List'!AJ316, 'CWM &amp; Location'!B:D, 2, FALSE), CONCATENATE(VLOOKUP('Master List'!AJ316, 'CWM &amp; Location'!B:D, 2, FALSE), " / ", VLOOKUP('Master List'!AK316, 'CWM &amp; Location'!B:D, 2, FALSE)))</f>
        <v>Meddygaeth Gyffredinol (Mewnol) / Meddygaeth Strôc</v>
      </c>
      <c r="AB316" s="3" t="str">
        <f>IF('Programmes (ENG)'!AB316="Supervisor to be confirmed", 'CWM &amp; Location'!$C$216, 'Programmes (ENG)'!AB316)</f>
        <v>Dr Tal Anjum</v>
      </c>
      <c r="AC316" s="3" t="str">
        <f>VLOOKUP('Programmes (ENG)'!AC316, 'CWM &amp; Location'!B:D, 2, FALSE)</f>
        <v>Ysbyty Singleton</v>
      </c>
      <c r="AD316" s="5" t="str">
        <f>VLOOKUP('Programmes (ENG)'!AD316, 'CWM &amp; Location'!B:D, 2, FALSE)</f>
        <v>Abertawe</v>
      </c>
      <c r="AE316" s="3" t="str">
        <f>IF('Master List'!AQ316="", VLOOKUP('Master List'!AP316, 'CWM &amp; Location'!B:D, 2, FALSE), CONCATENATE(VLOOKUP('Master List'!AP316, 'CWM &amp; Location'!B:D, 2, FALSE), " / ", VLOOKUP('Master List'!AQ316, 'CWM &amp; Location'!B:D, 2, FALSE)))</f>
        <v>Hematoleg / Oncoleg Glinigol</v>
      </c>
      <c r="AF316" s="3" t="str">
        <f>IF('Programmes (ENG)'!AF316="Supervisor to be confirmed", 'CWM &amp; Location'!$C$216, 'Programmes (ENG)'!AF316)</f>
        <v>Dr Ann Benton</v>
      </c>
      <c r="AG316" s="3" t="str">
        <f>VLOOKUP('Programmes (ENG)'!AG316, 'CWM &amp; Location'!B:D, 2, FALSE)</f>
        <v>Ysbyty Treforys</v>
      </c>
      <c r="AH316" s="3" t="str">
        <f>VLOOKUP('Programmes (ENG)'!AH316, 'CWM &amp; Location'!B:D, 2, FALSE)</f>
        <v>Abertawe</v>
      </c>
      <c r="AI316" s="3" t="str">
        <f>IF('Master List'!AW316="", VLOOKUP('Master List'!AV316, 'CWM &amp; Location'!B:D, 2, FALSE), CONCATENATE(VLOOKUP('Master List'!AV316, 'CWM &amp; Location'!B:D, 2, FALSE), " / ", VLOOKUP('Master List'!AW316, 'CWM &amp; Location'!B:D, 2, FALSE)))</f>
        <v>Meddygaeth Frys</v>
      </c>
      <c r="AJ316" s="3" t="str">
        <f>IF('Programmes (ENG)'!AJ316="Supervisor to be confirmed", 'CWM &amp; Location'!$C$216, 'Programmes (ENG)'!AJ316)</f>
        <v>Dr Sounder Perumal</v>
      </c>
      <c r="AK316" s="5" t="str">
        <f>IF('Programmes (ENG)'!AK316="","",VLOOKUP('Programmes (ENG)'!AK316,'CWM &amp; Location'!B:D,2,FALSE))</f>
        <v/>
      </c>
      <c r="AL316" s="5" t="str">
        <f>IF('Programmes (ENG)'!AL316="", "", VLOOKUP('Programmes (ENG)'!AL316, 'CWM &amp; Location'!B:D, 2, FALSE))</f>
        <v/>
      </c>
      <c r="AM316" s="5" t="str">
        <f>IF('Programmes (ENG)'!AM316="","",VLOOKUP('Programmes (ENG)'!AM316,'CWM &amp; Location'!B:D,2,FALSE))</f>
        <v/>
      </c>
      <c r="AN316" s="5" t="str">
        <f>IF('Programmes (ENG)'!AN316="Supervisor to be confirmed", 'CWM &amp; Location'!$C$216, 'Programmes (ENG)'!AN316)</f>
        <v/>
      </c>
    </row>
    <row r="317" spans="1:40" ht="33.75" customHeight="1" x14ac:dyDescent="0.25">
      <c r="A317" s="3" t="str">
        <f>'Master List'!A317</f>
        <v>FP</v>
      </c>
      <c r="B317" s="3" t="str">
        <f>'Master List'!D317</f>
        <v>FP/7A3/106a</v>
      </c>
      <c r="C317" s="3" t="str">
        <f>'Master List'!E317</f>
        <v>WAL/FP/106a</v>
      </c>
      <c r="D317" s="4">
        <f>'Programmes (ENG)'!D317</f>
        <v>1</v>
      </c>
      <c r="E317" s="9" t="str">
        <f>CONCATENATE("S1: ",J317,", ",N317,", ",R317,IF(V317="","",", "),IF(V317="","",V317),IF(V317="",""," ("),IF(V317="","",'Master List'!B317),IF(V317="","",")")," | S2: ",AA317,", ",AE317,", ",AI317,IF(AM317="","",", "),IF(AM317="","",AM317),IF(AM317="",""," ("),IF(AM317="","",'Master List'!C317),IF(AM317="","",")"))</f>
        <v>S1: Meddygaeth Gyffredinol (Mewnol) / Meddygaeth Geriatreg, Llawdriniaeth Gyffredinol / Llawdriniaeth Fasgwlaidd, Meddygaeth Gofal Dwys | S2: Practis Cyffredinol, Meddygaeth Fewnol Acíwt, Cardioleg</v>
      </c>
      <c r="F317" s="5" t="str">
        <f>VLOOKUP('Programmes (ENG)'!F317, 'CWM &amp; Location'!B:D, 2, FALSE)</f>
        <v>Bwrdd Iechyd Prifysgol Bae Abertawe</v>
      </c>
      <c r="G317" s="5" t="str">
        <f>IF('Programmes (ENG)'!G317="Supervisor to be confirmed", "Goruchwyliwr I'w Gadarnhau", 'Programmes (ENG)'!G317)</f>
        <v xml:space="preserve">Dr Thomas Maddock </v>
      </c>
      <c r="H317" s="3" t="str">
        <f>VLOOKUP('Programmes (ENG)'!H317, 'CWM &amp; Location'!B:D, 2, FALSE)</f>
        <v>Ysbyty Treforys</v>
      </c>
      <c r="I317" s="3" t="str">
        <f>VLOOKUP('Programmes (ENG)'!I317, 'CWM &amp; Location'!B:D, 2, FALSE)</f>
        <v>Abertawe</v>
      </c>
      <c r="J317" s="3" t="str">
        <f>IF('Master List'!K317="", VLOOKUP('Master List'!J317, 'CWM &amp; Location'!B:D, 2, FALSE), CONCATENATE(VLOOKUP('Master List'!J317, 'CWM &amp; Location'!B:D, 2, FALSE), " / ", VLOOKUP('Master List'!K317, 'CWM &amp; Location'!B:D, 2, FALSE)))</f>
        <v>Meddygaeth Gyffredinol (Mewnol) / Meddygaeth Geriatreg</v>
      </c>
      <c r="K317" s="3" t="str">
        <f>IF('Programmes (ENG)'!K317="Supervisor to be confirmed", "Goruchwyliwr I'w Gadarnhau", 'Programmes (ENG)'!K317)</f>
        <v xml:space="preserve">Dr Thomas Maddock </v>
      </c>
      <c r="L317" s="3" t="str">
        <f>VLOOKUP('Programmes (ENG)'!L317, 'CWM &amp; Location'!B:D, 2, FALSE)</f>
        <v>Ysbyty Treforys</v>
      </c>
      <c r="M317" s="3" t="str">
        <f>VLOOKUP('Programmes (ENG)'!M317, 'CWM &amp; Location'!B:D, 2, FALSE)</f>
        <v>Abertawe</v>
      </c>
      <c r="N317" s="3" t="str">
        <f>IF('Master List'!Q317="", VLOOKUP('Master List'!P317, 'CWM &amp; Location'!B:D, 2, FALSE), CONCATENATE(VLOOKUP('Master List'!P317, 'CWM &amp; Location'!B:D, 2, FALSE), " / ", VLOOKUP('Master List'!Q317, 'CWM &amp; Location'!B:D, 2, FALSE)))</f>
        <v>Llawdriniaeth Gyffredinol / Llawdriniaeth Fasgwlaidd</v>
      </c>
      <c r="O317" s="3" t="str">
        <f>IF('Programmes (ENG)'!O317="Supervisor to be confirmed", "Goruchwyliwr I'w Gadarnhau", 'Programmes (ENG)'!O317)</f>
        <v xml:space="preserve">Mr Louis Fligelstone </v>
      </c>
      <c r="P317" s="3" t="str">
        <f>VLOOKUP('Programmes (ENG)'!P317, 'CWM &amp; Location'!B:D, 2, FALSE)</f>
        <v>Ysbyty Treforys</v>
      </c>
      <c r="Q317" s="3" t="str">
        <f>VLOOKUP('Programmes (ENG)'!Q317, 'CWM &amp; Location'!B:D, 2, FALSE)</f>
        <v>Abertawe</v>
      </c>
      <c r="R317" s="3" t="str">
        <f>IF('Master List'!W317="", VLOOKUP('Master List'!V317, 'CWM &amp; Location'!B:D, 2, FALSE), CONCATENATE(VLOOKUP('Master List'!V317, 'CWM &amp; Location'!B:D, 2, FALSE), " / ", VLOOKUP('Master List'!W317, 'CWM &amp; Location'!B:D, 2, FALSE)))</f>
        <v>Meddygaeth Gofal Dwys</v>
      </c>
      <c r="S317" s="3" t="str">
        <f>IF('Programmes (ENG)'!S317="Supervisor to be confirmed", "Goruchwyliwr I'w Gadarnhau", 'Programmes (ENG)'!S317)</f>
        <v xml:space="preserve">Dr Linda Middleton </v>
      </c>
      <c r="T317" s="5" t="str">
        <f>IF('Master List'!AA317="", "", VLOOKUP('Programmes (ENG)'!T317, 'CWM &amp; Location'!B:D, 2, FALSE))</f>
        <v/>
      </c>
      <c r="U317" s="5" t="str">
        <f>IF(T317="", "", VLOOKUP('Programmes (ENG)'!U317, 'CWM &amp; Location'!B:D, 2, FALSE))</f>
        <v/>
      </c>
      <c r="V317" s="5" t="str">
        <f>IF('Programmes (ENG)'!V317="", "", VLOOKUP('Programmes (ENG)'!V317, 'CWM &amp; Location'!B:D, 2, FALSE))</f>
        <v/>
      </c>
      <c r="W317" s="5" t="str">
        <f>IF('Programmes (ENG)'!W317="", "", IF('Programmes (ENG)'!W317="Supervisor to be confirmed", 'CWM &amp; Location'!$C$216, 'Programmes (ENG)'!W317))</f>
        <v/>
      </c>
      <c r="X317" s="5" t="str">
        <f>IF('Programmes (ENG)'!X317="Supervisor to be confirmed", "Goruchwyliwr I'w Gadarnhau", 'Programmes (ENG)'!X317)</f>
        <v>Dr Alistair Bennett</v>
      </c>
      <c r="Y317" s="3" t="str">
        <f>VLOOKUP('Programmes (ENG)'!Y317, 'CWM &amp; Location'!B:D, 2, FALSE)</f>
        <v>Meddygfa Heol Dyfed</v>
      </c>
      <c r="Z317" s="3" t="str">
        <f>VLOOKUP('Programmes (ENG)'!Z317, 'CWM &amp; Location'!B:D, 2, FALSE)</f>
        <v>Castell-nedd</v>
      </c>
      <c r="AA317" s="3" t="str">
        <f>IF('Master List'!AK317="", VLOOKUP('Master List'!AJ317, 'CWM &amp; Location'!B:D, 2, FALSE), CONCATENATE(VLOOKUP('Master List'!AJ317, 'CWM &amp; Location'!B:D, 2, FALSE), " / ", VLOOKUP('Master List'!AK317, 'CWM &amp; Location'!B:D, 2, FALSE)))</f>
        <v>Practis Cyffredinol</v>
      </c>
      <c r="AB317" s="3" t="str">
        <f>IF('Programmes (ENG)'!AB317="Supervisor to be confirmed", 'CWM &amp; Location'!$C$216, 'Programmes (ENG)'!AB317)</f>
        <v>Dr Alistair Bennett</v>
      </c>
      <c r="AC317" s="3" t="str">
        <f>VLOOKUP('Programmes (ENG)'!AC317, 'CWM &amp; Location'!B:D, 2, FALSE)</f>
        <v>Ysbyty Treforys</v>
      </c>
      <c r="AD317" s="5" t="str">
        <f>VLOOKUP('Programmes (ENG)'!AD317, 'CWM &amp; Location'!B:D, 2, FALSE)</f>
        <v>Abertawe</v>
      </c>
      <c r="AE317" s="3" t="str">
        <f>IF('Master List'!AQ317="", VLOOKUP('Master List'!AP317, 'CWM &amp; Location'!B:D, 2, FALSE), CONCATENATE(VLOOKUP('Master List'!AP317, 'CWM &amp; Location'!B:D, 2, FALSE), " / ", VLOOKUP('Master List'!AQ317, 'CWM &amp; Location'!B:D, 2, FALSE)))</f>
        <v>Meddygaeth Fewnol Acíwt</v>
      </c>
      <c r="AF317" s="3" t="str">
        <f>IF('Programmes (ENG)'!AF317="Supervisor to be confirmed", 'CWM &amp; Location'!$C$216, 'Programmes (ENG)'!AF317)</f>
        <v>Dr Kusuma Boregowda</v>
      </c>
      <c r="AG317" s="3" t="str">
        <f>VLOOKUP('Programmes (ENG)'!AG317, 'CWM &amp; Location'!B:D, 2, FALSE)</f>
        <v>Ysbyty Treforys</v>
      </c>
      <c r="AH317" s="3" t="str">
        <f>VLOOKUP('Programmes (ENG)'!AH317, 'CWM &amp; Location'!B:D, 2, FALSE)</f>
        <v>Abertawe</v>
      </c>
      <c r="AI317" s="3" t="str">
        <f>IF('Master List'!AW317="", VLOOKUP('Master List'!AV317, 'CWM &amp; Location'!B:D, 2, FALSE), CONCATENATE(VLOOKUP('Master List'!AV317, 'CWM &amp; Location'!B:D, 2, FALSE), " / ", VLOOKUP('Master List'!AW317, 'CWM &amp; Location'!B:D, 2, FALSE)))</f>
        <v>Cardioleg</v>
      </c>
      <c r="AJ317" s="3" t="str">
        <f>IF('Programmes (ENG)'!AJ317="Supervisor to be confirmed", 'CWM &amp; Location'!$C$216, 'Programmes (ENG)'!AJ317)</f>
        <v>Dr Richard Purnell</v>
      </c>
      <c r="AK317" s="5" t="str">
        <f>IF('Programmes (ENG)'!AK317="","",VLOOKUP('Programmes (ENG)'!AK317,'CWM &amp; Location'!B:D,2,FALSE))</f>
        <v/>
      </c>
      <c r="AL317" s="5" t="str">
        <f>IF('Programmes (ENG)'!AL317="", "", VLOOKUP('Programmes (ENG)'!AL317, 'CWM &amp; Location'!B:D, 2, FALSE))</f>
        <v/>
      </c>
      <c r="AM317" s="5" t="str">
        <f>IF('Programmes (ENG)'!AM317="","",VLOOKUP('Programmes (ENG)'!AM317,'CWM &amp; Location'!B:D,2,FALSE))</f>
        <v/>
      </c>
      <c r="AN317" s="5" t="str">
        <f>IF('Programmes (ENG)'!AN317="Supervisor to be confirmed", 'CWM &amp; Location'!$C$216, 'Programmes (ENG)'!AN317)</f>
        <v/>
      </c>
    </row>
    <row r="318" spans="1:40" ht="33.75" customHeight="1" x14ac:dyDescent="0.25">
      <c r="A318" s="3" t="str">
        <f>'Master List'!A318</f>
        <v>FP</v>
      </c>
      <c r="B318" s="3" t="str">
        <f>'Master List'!D318</f>
        <v>FP/7A3/106b</v>
      </c>
      <c r="C318" s="3" t="str">
        <f>'Master List'!E318</f>
        <v>WAL/FP/106b</v>
      </c>
      <c r="D318" s="4">
        <f>'Programmes (ENG)'!D318</f>
        <v>1</v>
      </c>
      <c r="E318" s="9" t="str">
        <f>CONCATENATE("S1: ",J318,", ",N318,", ",R318,IF(V318="","",", "),IF(V318="","",V318),IF(V318="",""," ("),IF(V318="","",'Master List'!B318),IF(V318="","",")")," | S2: ",AA318,", ",AE318,", ",AI318,IF(AM318="","",", "),IF(AM318="","",AM318),IF(AM318="",""," ("),IF(AM318="","",'Master List'!C318),IF(AM318="","",")"))</f>
        <v>S1: Meddygaeth Gofal Dwys, Meddygaeth Gyffredinol (Mewnol) / Meddygaeth Geriatreg, Llawdriniaeth Gyffredinol / Llawdriniaeth Fasgwlaidd | S2: Cardioleg, Practis Cyffredinol, Meddygaeth Fewnol Acíwt</v>
      </c>
      <c r="F318" s="5" t="str">
        <f>VLOOKUP('Programmes (ENG)'!F318, 'CWM &amp; Location'!B:D, 2, FALSE)</f>
        <v>Bwrdd Iechyd Prifysgol Bae Abertawe</v>
      </c>
      <c r="G318" s="5" t="str">
        <f>IF('Programmes (ENG)'!G318="Supervisor to be confirmed", "Goruchwyliwr I'w Gadarnhau", 'Programmes (ENG)'!G318)</f>
        <v xml:space="preserve">Dr Linda Middleton </v>
      </c>
      <c r="H318" s="3" t="str">
        <f>VLOOKUP('Programmes (ENG)'!H318, 'CWM &amp; Location'!B:D, 2, FALSE)</f>
        <v>Ysbyty Treforys</v>
      </c>
      <c r="I318" s="3" t="str">
        <f>VLOOKUP('Programmes (ENG)'!I318, 'CWM &amp; Location'!B:D, 2, FALSE)</f>
        <v>Abertawe</v>
      </c>
      <c r="J318" s="3" t="str">
        <f>IF('Master List'!K318="", VLOOKUP('Master List'!J318, 'CWM &amp; Location'!B:D, 2, FALSE), CONCATENATE(VLOOKUP('Master List'!J318, 'CWM &amp; Location'!B:D, 2, FALSE), " / ", VLOOKUP('Master List'!K318, 'CWM &amp; Location'!B:D, 2, FALSE)))</f>
        <v>Meddygaeth Gofal Dwys</v>
      </c>
      <c r="K318" s="3" t="str">
        <f>IF('Programmes (ENG)'!K318="Supervisor to be confirmed", "Goruchwyliwr I'w Gadarnhau", 'Programmes (ENG)'!K318)</f>
        <v xml:space="preserve">Dr Linda Middleton </v>
      </c>
      <c r="L318" s="3" t="str">
        <f>VLOOKUP('Programmes (ENG)'!L318, 'CWM &amp; Location'!B:D, 2, FALSE)</f>
        <v>Ysbyty Treforys</v>
      </c>
      <c r="M318" s="3" t="str">
        <f>VLOOKUP('Programmes (ENG)'!M318, 'CWM &amp; Location'!B:D, 2, FALSE)</f>
        <v>Abertawe</v>
      </c>
      <c r="N318" s="3" t="str">
        <f>IF('Master List'!Q318="", VLOOKUP('Master List'!P318, 'CWM &amp; Location'!B:D, 2, FALSE), CONCATENATE(VLOOKUP('Master List'!P318, 'CWM &amp; Location'!B:D, 2, FALSE), " / ", VLOOKUP('Master List'!Q318, 'CWM &amp; Location'!B:D, 2, FALSE)))</f>
        <v>Meddygaeth Gyffredinol (Mewnol) / Meddygaeth Geriatreg</v>
      </c>
      <c r="O318" s="3" t="str">
        <f>IF('Programmes (ENG)'!O318="Supervisor to be confirmed", "Goruchwyliwr I'w Gadarnhau", 'Programmes (ENG)'!O318)</f>
        <v xml:space="preserve">Dr Thomas Maddock </v>
      </c>
      <c r="P318" s="3" t="str">
        <f>VLOOKUP('Programmes (ENG)'!P318, 'CWM &amp; Location'!B:D, 2, FALSE)</f>
        <v>Ysbyty Treforys</v>
      </c>
      <c r="Q318" s="3" t="str">
        <f>VLOOKUP('Programmes (ENG)'!Q318, 'CWM &amp; Location'!B:D, 2, FALSE)</f>
        <v>Abertawe</v>
      </c>
      <c r="R318" s="3" t="str">
        <f>IF('Master List'!W318="", VLOOKUP('Master List'!V318, 'CWM &amp; Location'!B:D, 2, FALSE), CONCATENATE(VLOOKUP('Master List'!V318, 'CWM &amp; Location'!B:D, 2, FALSE), " / ", VLOOKUP('Master List'!W318, 'CWM &amp; Location'!B:D, 2, FALSE)))</f>
        <v>Llawdriniaeth Gyffredinol / Llawdriniaeth Fasgwlaidd</v>
      </c>
      <c r="S318" s="3" t="str">
        <f>IF('Programmes (ENG)'!S318="Supervisor to be confirmed", "Goruchwyliwr I'w Gadarnhau", 'Programmes (ENG)'!S318)</f>
        <v xml:space="preserve">Mr Louis Fligelstone </v>
      </c>
      <c r="T318" s="5" t="str">
        <f>IF('Master List'!AA318="", "", VLOOKUP('Programmes (ENG)'!T318, 'CWM &amp; Location'!B:D, 2, FALSE))</f>
        <v/>
      </c>
      <c r="U318" s="5" t="str">
        <f>IF(T318="", "", VLOOKUP('Programmes (ENG)'!U318, 'CWM &amp; Location'!B:D, 2, FALSE))</f>
        <v/>
      </c>
      <c r="V318" s="5" t="str">
        <f>IF('Programmes (ENG)'!V318="", "", VLOOKUP('Programmes (ENG)'!V318, 'CWM &amp; Location'!B:D, 2, FALSE))</f>
        <v/>
      </c>
      <c r="W318" s="5" t="str">
        <f>IF('Programmes (ENG)'!W318="", "", IF('Programmes (ENG)'!W318="Supervisor to be confirmed", 'CWM &amp; Location'!$C$216, 'Programmes (ENG)'!W318))</f>
        <v/>
      </c>
      <c r="X318" s="5" t="str">
        <f>IF('Programmes (ENG)'!X318="Supervisor to be confirmed", "Goruchwyliwr I'w Gadarnhau", 'Programmes (ENG)'!X318)</f>
        <v>Dr Richard Purnell</v>
      </c>
      <c r="Y318" s="3" t="str">
        <f>VLOOKUP('Programmes (ENG)'!Y318, 'CWM &amp; Location'!B:D, 2, FALSE)</f>
        <v>Ysbyty Treforys</v>
      </c>
      <c r="Z318" s="3" t="str">
        <f>VLOOKUP('Programmes (ENG)'!Z318, 'CWM &amp; Location'!B:D, 2, FALSE)</f>
        <v>Abertawe</v>
      </c>
      <c r="AA318" s="3" t="str">
        <f>IF('Master List'!AK318="", VLOOKUP('Master List'!AJ318, 'CWM &amp; Location'!B:D, 2, FALSE), CONCATENATE(VLOOKUP('Master List'!AJ318, 'CWM &amp; Location'!B:D, 2, FALSE), " / ", VLOOKUP('Master List'!AK318, 'CWM &amp; Location'!B:D, 2, FALSE)))</f>
        <v>Cardioleg</v>
      </c>
      <c r="AB318" s="3" t="str">
        <f>IF('Programmes (ENG)'!AB318="Supervisor to be confirmed", 'CWM &amp; Location'!$C$216, 'Programmes (ENG)'!AB318)</f>
        <v>Dr Richard Purnell</v>
      </c>
      <c r="AC318" s="3" t="str">
        <f>VLOOKUP('Programmes (ENG)'!AC318, 'CWM &amp; Location'!B:D, 2, FALSE)</f>
        <v>Meddygfa Heol Dyfed</v>
      </c>
      <c r="AD318" s="5" t="str">
        <f>VLOOKUP('Programmes (ENG)'!AD318, 'CWM &amp; Location'!B:D, 2, FALSE)</f>
        <v>Castell-nedd</v>
      </c>
      <c r="AE318" s="3" t="str">
        <f>IF('Master List'!AQ318="", VLOOKUP('Master List'!AP318, 'CWM &amp; Location'!B:D, 2, FALSE), CONCATENATE(VLOOKUP('Master List'!AP318, 'CWM &amp; Location'!B:D, 2, FALSE), " / ", VLOOKUP('Master List'!AQ318, 'CWM &amp; Location'!B:D, 2, FALSE)))</f>
        <v>Practis Cyffredinol</v>
      </c>
      <c r="AF318" s="3" t="str">
        <f>IF('Programmes (ENG)'!AF318="Supervisor to be confirmed", 'CWM &amp; Location'!$C$216, 'Programmes (ENG)'!AF318)</f>
        <v>Dr Alistair Bennett</v>
      </c>
      <c r="AG318" s="3" t="str">
        <f>VLOOKUP('Programmes (ENG)'!AG318, 'CWM &amp; Location'!B:D, 2, FALSE)</f>
        <v>Ysbyty Treforys</v>
      </c>
      <c r="AH318" s="3" t="str">
        <f>VLOOKUP('Programmes (ENG)'!AH318, 'CWM &amp; Location'!B:D, 2, FALSE)</f>
        <v>Abertawe</v>
      </c>
      <c r="AI318" s="3" t="str">
        <f>IF('Master List'!AW318="", VLOOKUP('Master List'!AV318, 'CWM &amp; Location'!B:D, 2, FALSE), CONCATENATE(VLOOKUP('Master List'!AV318, 'CWM &amp; Location'!B:D, 2, FALSE), " / ", VLOOKUP('Master List'!AW318, 'CWM &amp; Location'!B:D, 2, FALSE)))</f>
        <v>Meddygaeth Fewnol Acíwt</v>
      </c>
      <c r="AJ318" s="3" t="str">
        <f>IF('Programmes (ENG)'!AJ318="Supervisor to be confirmed", 'CWM &amp; Location'!$C$216, 'Programmes (ENG)'!AJ318)</f>
        <v>Dr Kusuma Boregowda</v>
      </c>
      <c r="AK318" s="5" t="str">
        <f>IF('Programmes (ENG)'!AK318="","",VLOOKUP('Programmes (ENG)'!AK318,'CWM &amp; Location'!B:D,2,FALSE))</f>
        <v/>
      </c>
      <c r="AL318" s="5" t="str">
        <f>IF('Programmes (ENG)'!AL318="", "", VLOOKUP('Programmes (ENG)'!AL318, 'CWM &amp; Location'!B:D, 2, FALSE))</f>
        <v/>
      </c>
      <c r="AM318" s="5" t="str">
        <f>IF('Programmes (ENG)'!AM318="","",VLOOKUP('Programmes (ENG)'!AM318,'CWM &amp; Location'!B:D,2,FALSE))</f>
        <v/>
      </c>
      <c r="AN318" s="5" t="str">
        <f>IF('Programmes (ENG)'!AN318="Supervisor to be confirmed", 'CWM &amp; Location'!$C$216, 'Programmes (ENG)'!AN318)</f>
        <v/>
      </c>
    </row>
    <row r="319" spans="1:40" ht="33.75" customHeight="1" x14ac:dyDescent="0.25">
      <c r="A319" s="3" t="str">
        <f>'Master List'!A319</f>
        <v>FP</v>
      </c>
      <c r="B319" s="3" t="str">
        <f>'Master List'!D319</f>
        <v>FP/7A3/106c</v>
      </c>
      <c r="C319" s="3" t="str">
        <f>'Master List'!E319</f>
        <v>WAL/FP/106c</v>
      </c>
      <c r="D319" s="4">
        <f>'Programmes (ENG)'!D319</f>
        <v>1</v>
      </c>
      <c r="E319" s="9" t="str">
        <f>CONCATENATE("S1: ",J319,", ",N319,", ",R319,IF(V319="","",", "),IF(V319="","",V319),IF(V319="",""," ("),IF(V319="","",'Master List'!B319),IF(V319="","",")")," | S2: ",AA319,", ",AE319,", ",AI319,IF(AM319="","",", "),IF(AM319="","",AM319),IF(AM319="",""," ("),IF(AM319="","",'Master List'!C319),IF(AM319="","",")"))</f>
        <v>S1: Llawdriniaeth Gyffredinol / Llawdriniaeth Fasgwlaidd, Meddygaeth Gofal Dwys, Meddygaeth Gyffredinol (Mewnol) / Meddygaeth Geriatreg | S2: Meddygaeth Fewnol Acíwt, Cardioleg, Practis Cyffredinol</v>
      </c>
      <c r="F319" s="5" t="str">
        <f>VLOOKUP('Programmes (ENG)'!F319, 'CWM &amp; Location'!B:D, 2, FALSE)</f>
        <v>Bwrdd Iechyd Prifysgol Bae Abertawe</v>
      </c>
      <c r="G319" s="5" t="str">
        <f>IF('Programmes (ENG)'!G319="Supervisor to be confirmed", "Goruchwyliwr I'w Gadarnhau", 'Programmes (ENG)'!G319)</f>
        <v xml:space="preserve">Mr Louis Fligelstone </v>
      </c>
      <c r="H319" s="3" t="str">
        <f>VLOOKUP('Programmes (ENG)'!H319, 'CWM &amp; Location'!B:D, 2, FALSE)</f>
        <v>Ysbyty Treforys</v>
      </c>
      <c r="I319" s="3" t="str">
        <f>VLOOKUP('Programmes (ENG)'!I319, 'CWM &amp; Location'!B:D, 2, FALSE)</f>
        <v>Abertawe</v>
      </c>
      <c r="J319" s="3" t="str">
        <f>IF('Master List'!K319="", VLOOKUP('Master List'!J319, 'CWM &amp; Location'!B:D, 2, FALSE), CONCATENATE(VLOOKUP('Master List'!J319, 'CWM &amp; Location'!B:D, 2, FALSE), " / ", VLOOKUP('Master List'!K319, 'CWM &amp; Location'!B:D, 2, FALSE)))</f>
        <v>Llawdriniaeth Gyffredinol / Llawdriniaeth Fasgwlaidd</v>
      </c>
      <c r="K319" s="3" t="str">
        <f>IF('Programmes (ENG)'!K319="Supervisor to be confirmed", "Goruchwyliwr I'w Gadarnhau", 'Programmes (ENG)'!K319)</f>
        <v xml:space="preserve">Mr Louis Fligelstone </v>
      </c>
      <c r="L319" s="3" t="str">
        <f>VLOOKUP('Programmes (ENG)'!L319, 'CWM &amp; Location'!B:D, 2, FALSE)</f>
        <v>Ysbyty Treforys</v>
      </c>
      <c r="M319" s="3" t="str">
        <f>VLOOKUP('Programmes (ENG)'!M319, 'CWM &amp; Location'!B:D, 2, FALSE)</f>
        <v>Abertawe</v>
      </c>
      <c r="N319" s="3" t="str">
        <f>IF('Master List'!Q319="", VLOOKUP('Master List'!P319, 'CWM &amp; Location'!B:D, 2, FALSE), CONCATENATE(VLOOKUP('Master List'!P319, 'CWM &amp; Location'!B:D, 2, FALSE), " / ", VLOOKUP('Master List'!Q319, 'CWM &amp; Location'!B:D, 2, FALSE)))</f>
        <v>Meddygaeth Gofal Dwys</v>
      </c>
      <c r="O319" s="3" t="str">
        <f>IF('Programmes (ENG)'!O319="Supervisor to be confirmed", "Goruchwyliwr I'w Gadarnhau", 'Programmes (ENG)'!O319)</f>
        <v xml:space="preserve">Dr Linda Middleton </v>
      </c>
      <c r="P319" s="3" t="str">
        <f>VLOOKUP('Programmes (ENG)'!P319, 'CWM &amp; Location'!B:D, 2, FALSE)</f>
        <v>Ysbyty Treforys</v>
      </c>
      <c r="Q319" s="3" t="str">
        <f>VLOOKUP('Programmes (ENG)'!Q319, 'CWM &amp; Location'!B:D, 2, FALSE)</f>
        <v>Abertawe</v>
      </c>
      <c r="R319" s="3" t="str">
        <f>IF('Master List'!W319="", VLOOKUP('Master List'!V319, 'CWM &amp; Location'!B:D, 2, FALSE), CONCATENATE(VLOOKUP('Master List'!V319, 'CWM &amp; Location'!B:D, 2, FALSE), " / ", VLOOKUP('Master List'!W319, 'CWM &amp; Location'!B:D, 2, FALSE)))</f>
        <v>Meddygaeth Gyffredinol (Mewnol) / Meddygaeth Geriatreg</v>
      </c>
      <c r="S319" s="3" t="str">
        <f>IF('Programmes (ENG)'!S319="Supervisor to be confirmed", "Goruchwyliwr I'w Gadarnhau", 'Programmes (ENG)'!S319)</f>
        <v xml:space="preserve">Dr Thomas Maddock </v>
      </c>
      <c r="T319" s="5" t="str">
        <f>IF('Master List'!AA319="", "", VLOOKUP('Programmes (ENG)'!T319, 'CWM &amp; Location'!B:D, 2, FALSE))</f>
        <v/>
      </c>
      <c r="U319" s="5" t="str">
        <f>IF(T319="", "", VLOOKUP('Programmes (ENG)'!U319, 'CWM &amp; Location'!B:D, 2, FALSE))</f>
        <v/>
      </c>
      <c r="V319" s="5" t="str">
        <f>IF('Programmes (ENG)'!V319="", "", VLOOKUP('Programmes (ENG)'!V319, 'CWM &amp; Location'!B:D, 2, FALSE))</f>
        <v/>
      </c>
      <c r="W319" s="5" t="str">
        <f>IF('Programmes (ENG)'!W319="", "", IF('Programmes (ENG)'!W319="Supervisor to be confirmed", 'CWM &amp; Location'!$C$216, 'Programmes (ENG)'!W319))</f>
        <v/>
      </c>
      <c r="X319" s="5" t="str">
        <f>IF('Programmes (ENG)'!X319="Supervisor to be confirmed", "Goruchwyliwr I'w Gadarnhau", 'Programmes (ENG)'!X319)</f>
        <v>Dr Kusuma Boregowda</v>
      </c>
      <c r="Y319" s="3" t="str">
        <f>VLOOKUP('Programmes (ENG)'!Y319, 'CWM &amp; Location'!B:D, 2, FALSE)</f>
        <v>Ysbyty Treforys</v>
      </c>
      <c r="Z319" s="3" t="str">
        <f>VLOOKUP('Programmes (ENG)'!Z319, 'CWM &amp; Location'!B:D, 2, FALSE)</f>
        <v>Abertawe</v>
      </c>
      <c r="AA319" s="3" t="str">
        <f>IF('Master List'!AK319="", VLOOKUP('Master List'!AJ319, 'CWM &amp; Location'!B:D, 2, FALSE), CONCATENATE(VLOOKUP('Master List'!AJ319, 'CWM &amp; Location'!B:D, 2, FALSE), " / ", VLOOKUP('Master List'!AK319, 'CWM &amp; Location'!B:D, 2, FALSE)))</f>
        <v>Meddygaeth Fewnol Acíwt</v>
      </c>
      <c r="AB319" s="3" t="str">
        <f>IF('Programmes (ENG)'!AB319="Supervisor to be confirmed", 'CWM &amp; Location'!$C$216, 'Programmes (ENG)'!AB319)</f>
        <v>Dr Kusuma Boregowda</v>
      </c>
      <c r="AC319" s="3" t="str">
        <f>VLOOKUP('Programmes (ENG)'!AC319, 'CWM &amp; Location'!B:D, 2, FALSE)</f>
        <v>Ysbyty Treforys</v>
      </c>
      <c r="AD319" s="5" t="str">
        <f>VLOOKUP('Programmes (ENG)'!AD319, 'CWM &amp; Location'!B:D, 2, FALSE)</f>
        <v>Abertawe</v>
      </c>
      <c r="AE319" s="3" t="str">
        <f>IF('Master List'!AQ319="", VLOOKUP('Master List'!AP319, 'CWM &amp; Location'!B:D, 2, FALSE), CONCATENATE(VLOOKUP('Master List'!AP319, 'CWM &amp; Location'!B:D, 2, FALSE), " / ", VLOOKUP('Master List'!AQ319, 'CWM &amp; Location'!B:D, 2, FALSE)))</f>
        <v>Cardioleg</v>
      </c>
      <c r="AF319" s="3" t="str">
        <f>IF('Programmes (ENG)'!AF319="Supervisor to be confirmed", 'CWM &amp; Location'!$C$216, 'Programmes (ENG)'!AF319)</f>
        <v>Dr Richard Purnell</v>
      </c>
      <c r="AG319" s="3" t="str">
        <f>VLOOKUP('Programmes (ENG)'!AG319, 'CWM &amp; Location'!B:D, 2, FALSE)</f>
        <v>Meddygfa Heol Dyfed</v>
      </c>
      <c r="AH319" s="3" t="str">
        <f>VLOOKUP('Programmes (ENG)'!AH319, 'CWM &amp; Location'!B:D, 2, FALSE)</f>
        <v>Castell-nedd</v>
      </c>
      <c r="AI319" s="3" t="str">
        <f>IF('Master List'!AW319="", VLOOKUP('Master List'!AV319, 'CWM &amp; Location'!B:D, 2, FALSE), CONCATENATE(VLOOKUP('Master List'!AV319, 'CWM &amp; Location'!B:D, 2, FALSE), " / ", VLOOKUP('Master List'!AW319, 'CWM &amp; Location'!B:D, 2, FALSE)))</f>
        <v>Practis Cyffredinol</v>
      </c>
      <c r="AJ319" s="3" t="str">
        <f>IF('Programmes (ENG)'!AJ319="Supervisor to be confirmed", 'CWM &amp; Location'!$C$216, 'Programmes (ENG)'!AJ319)</f>
        <v>Dr Alistair Bennett</v>
      </c>
      <c r="AK319" s="5" t="str">
        <f>IF('Programmes (ENG)'!AK319="","",VLOOKUP('Programmes (ENG)'!AK319,'CWM &amp; Location'!B:D,2,FALSE))</f>
        <v/>
      </c>
      <c r="AL319" s="5" t="str">
        <f>IF('Programmes (ENG)'!AL319="", "", VLOOKUP('Programmes (ENG)'!AL319, 'CWM &amp; Location'!B:D, 2, FALSE))</f>
        <v/>
      </c>
      <c r="AM319" s="5" t="str">
        <f>IF('Programmes (ENG)'!AM319="","",VLOOKUP('Programmes (ENG)'!AM319,'CWM &amp; Location'!B:D,2,FALSE))</f>
        <v/>
      </c>
      <c r="AN319" s="5" t="str">
        <f>IF('Programmes (ENG)'!AN319="Supervisor to be confirmed", 'CWM &amp; Location'!$C$216, 'Programmes (ENG)'!AN319)</f>
        <v/>
      </c>
    </row>
    <row r="320" spans="1:40" ht="33.75" customHeight="1" x14ac:dyDescent="0.25">
      <c r="A320" s="3" t="str">
        <f>'Master List'!A320</f>
        <v>FP</v>
      </c>
      <c r="B320" s="3" t="str">
        <f>'Master List'!D320</f>
        <v>FP/7A3/107a</v>
      </c>
      <c r="C320" s="3" t="str">
        <f>'Master List'!E320</f>
        <v>WAL/FP/107a</v>
      </c>
      <c r="D320" s="4">
        <f>'Programmes (ENG)'!D320</f>
        <v>1</v>
      </c>
      <c r="E320" s="9" t="str">
        <f>CONCATENATE("S1: ",J320,", ",N320,", ",R320,IF(V320="","",", "),IF(V320="","",V320),IF(V320="",""," ("),IF(V320="","",'Master List'!B320),IF(V320="","",")")," | S2: ",AA320,", ",AE320,", ",AI320,IF(AM320="","",", "),IF(AM320="","",AM320),IF(AM320="",""," ("),IF(AM320="","",'Master List'!C320),IF(AM320="","",")"))</f>
        <v>S1: Meddygaeth Gyffredinol (Mewnol) / Gastroenteroleg, Llawdriniaeth Gyffredinol / Llawdriniaeth y Colon a'r Rhefr, Meddygaeth Gyffredinol (Mewnol) / Meddygaeth Geriatreg | S2: Practis Cyffredinol, Seiciatreg Gyffredinol, Meddygaeth Frys</v>
      </c>
      <c r="F320" s="5" t="str">
        <f>VLOOKUP('Programmes (ENG)'!F320, 'CWM &amp; Location'!B:D, 2, FALSE)</f>
        <v>Bwrdd Iechyd Prifysgol Bae Abertawe</v>
      </c>
      <c r="G320" s="5" t="str">
        <f>IF('Programmes (ENG)'!G320="Supervisor to be confirmed", "Goruchwyliwr I'w Gadarnhau", 'Programmes (ENG)'!G320)</f>
        <v xml:space="preserve">Dr Sophie Henson </v>
      </c>
      <c r="H320" s="3" t="str">
        <f>VLOOKUP('Programmes (ENG)'!H320, 'CWM &amp; Location'!B:D, 2, FALSE)</f>
        <v>Ysbyty Treforys</v>
      </c>
      <c r="I320" s="3" t="str">
        <f>VLOOKUP('Programmes (ENG)'!I320, 'CWM &amp; Location'!B:D, 2, FALSE)</f>
        <v>Abertawe</v>
      </c>
      <c r="J320" s="3" t="str">
        <f>IF('Master List'!K320="", VLOOKUP('Master List'!J320, 'CWM &amp; Location'!B:D, 2, FALSE), CONCATENATE(VLOOKUP('Master List'!J320, 'CWM &amp; Location'!B:D, 2, FALSE), " / ", VLOOKUP('Master List'!K320, 'CWM &amp; Location'!B:D, 2, FALSE)))</f>
        <v>Meddygaeth Gyffredinol (Mewnol) / Gastroenteroleg</v>
      </c>
      <c r="K320" s="3" t="str">
        <f>IF('Programmes (ENG)'!K320="Supervisor to be confirmed", "Goruchwyliwr I'w Gadarnhau", 'Programmes (ENG)'!K320)</f>
        <v xml:space="preserve">Dr Sophie Henson </v>
      </c>
      <c r="L320" s="3" t="str">
        <f>VLOOKUP('Programmes (ENG)'!L320, 'CWM &amp; Location'!B:D, 2, FALSE)</f>
        <v>Ysbyty Treforys</v>
      </c>
      <c r="M320" s="3" t="str">
        <f>VLOOKUP('Programmes (ENG)'!M320, 'CWM &amp; Location'!B:D, 2, FALSE)</f>
        <v>Abertawe</v>
      </c>
      <c r="N320" s="3" t="str">
        <f>IF('Master List'!Q320="", VLOOKUP('Master List'!P320, 'CWM &amp; Location'!B:D, 2, FALSE), CONCATENATE(VLOOKUP('Master List'!P320, 'CWM &amp; Location'!B:D, 2, FALSE), " / ", VLOOKUP('Master List'!Q320, 'CWM &amp; Location'!B:D, 2, FALSE)))</f>
        <v>Llawdriniaeth Gyffredinol / Llawdriniaeth y Colon a'r Rhefr</v>
      </c>
      <c r="O320" s="3" t="str">
        <f>IF('Programmes (ENG)'!O320="Supervisor to be confirmed", "Goruchwyliwr I'w Gadarnhau", 'Programmes (ENG)'!O320)</f>
        <v>Miss Rhiannon Harries</v>
      </c>
      <c r="P320" s="3" t="str">
        <f>VLOOKUP('Programmes (ENG)'!P320, 'CWM &amp; Location'!B:D, 2, FALSE)</f>
        <v>Ysbyty Treforys</v>
      </c>
      <c r="Q320" s="3" t="str">
        <f>VLOOKUP('Programmes (ENG)'!Q320, 'CWM &amp; Location'!B:D, 2, FALSE)</f>
        <v>Abertawe</v>
      </c>
      <c r="R320" s="3" t="str">
        <f>IF('Master List'!W320="", VLOOKUP('Master List'!V320, 'CWM &amp; Location'!B:D, 2, FALSE), CONCATENATE(VLOOKUP('Master List'!V320, 'CWM &amp; Location'!B:D, 2, FALSE), " / ", VLOOKUP('Master List'!W320, 'CWM &amp; Location'!B:D, 2, FALSE)))</f>
        <v>Meddygaeth Gyffredinol (Mewnol) / Meddygaeth Geriatreg</v>
      </c>
      <c r="S320" s="3" t="str">
        <f>IF('Programmes (ENG)'!S320="Supervisor to be confirmed", "Goruchwyliwr I'w Gadarnhau", 'Programmes (ENG)'!S320)</f>
        <v xml:space="preserve">Dr Elizabeth Davies </v>
      </c>
      <c r="T320" s="5" t="str">
        <f>IF('Master List'!AA320="", "", VLOOKUP('Programmes (ENG)'!T320, 'CWM &amp; Location'!B:D, 2, FALSE))</f>
        <v/>
      </c>
      <c r="U320" s="5" t="str">
        <f>IF(T320="", "", VLOOKUP('Programmes (ENG)'!U320, 'CWM &amp; Location'!B:D, 2, FALSE))</f>
        <v/>
      </c>
      <c r="V320" s="5" t="str">
        <f>IF('Programmes (ENG)'!V320="", "", VLOOKUP('Programmes (ENG)'!V320, 'CWM &amp; Location'!B:D, 2, FALSE))</f>
        <v/>
      </c>
      <c r="W320" s="5" t="str">
        <f>IF('Programmes (ENG)'!W320="", "", IF('Programmes (ENG)'!W320="Supervisor to be confirmed", 'CWM &amp; Location'!$C$216, 'Programmes (ENG)'!W320))</f>
        <v/>
      </c>
      <c r="X320" s="5" t="str">
        <f>IF('Programmes (ENG)'!X320="Supervisor to be confirmed", "Goruchwyliwr I'w Gadarnhau", 'Programmes (ENG)'!X320)</f>
        <v>Dr Charlotte Green</v>
      </c>
      <c r="Y320" s="3" t="str">
        <f>VLOOKUP('Programmes (ENG)'!Y320, 'CWM &amp; Location'!B:D, 2, FALSE)</f>
        <v>Canolfan Feddygol Sgiwen</v>
      </c>
      <c r="Z320" s="3" t="str">
        <f>VLOOKUP('Programmes (ENG)'!Z320, 'CWM &amp; Location'!B:D, 2, FALSE)</f>
        <v>Sgiwen</v>
      </c>
      <c r="AA320" s="3" t="str">
        <f>IF('Master List'!AK320="", VLOOKUP('Master List'!AJ320, 'CWM &amp; Location'!B:D, 2, FALSE), CONCATENATE(VLOOKUP('Master List'!AJ320, 'CWM &amp; Location'!B:D, 2, FALSE), " / ", VLOOKUP('Master List'!AK320, 'CWM &amp; Location'!B:D, 2, FALSE)))</f>
        <v>Practis Cyffredinol</v>
      </c>
      <c r="AB320" s="3" t="str">
        <f>IF('Programmes (ENG)'!AB320="Supervisor to be confirmed", 'CWM &amp; Location'!$C$216, 'Programmes (ENG)'!AB320)</f>
        <v>Dr Charlotte Green</v>
      </c>
      <c r="AC320" s="3" t="str">
        <f>VLOOKUP('Programmes (ENG)'!AC320, 'CWM &amp; Location'!B:D, 2, FALSE)</f>
        <v>Ysbyty Cefn Coed</v>
      </c>
      <c r="AD320" s="5" t="str">
        <f>VLOOKUP('Programmes (ENG)'!AD320, 'CWM &amp; Location'!B:D, 2, FALSE)</f>
        <v>Abertawe</v>
      </c>
      <c r="AE320" s="3" t="str">
        <f>IF('Master List'!AQ320="", VLOOKUP('Master List'!AP320, 'CWM &amp; Location'!B:D, 2, FALSE), CONCATENATE(VLOOKUP('Master List'!AP320, 'CWM &amp; Location'!B:D, 2, FALSE), " / ", VLOOKUP('Master List'!AQ320, 'CWM &amp; Location'!B:D, 2, FALSE)))</f>
        <v>Seiciatreg Gyffredinol</v>
      </c>
      <c r="AF320" s="3" t="str">
        <f>IF('Programmes (ENG)'!AF320="Supervisor to be confirmed", 'CWM &amp; Location'!$C$216, 'Programmes (ENG)'!AF320)</f>
        <v>Goruchwyliwr I'w Gadarnhau</v>
      </c>
      <c r="AG320" s="3" t="str">
        <f>VLOOKUP('Programmes (ENG)'!AG320, 'CWM &amp; Location'!B:D, 2, FALSE)</f>
        <v>Ysbyty Treforys</v>
      </c>
      <c r="AH320" s="3" t="str">
        <f>VLOOKUP('Programmes (ENG)'!AH320, 'CWM &amp; Location'!B:D, 2, FALSE)</f>
        <v>Abertawe</v>
      </c>
      <c r="AI320" s="3" t="str">
        <f>IF('Master List'!AW320="", VLOOKUP('Master List'!AV320, 'CWM &amp; Location'!B:D, 2, FALSE), CONCATENATE(VLOOKUP('Master List'!AV320, 'CWM &amp; Location'!B:D, 2, FALSE), " / ", VLOOKUP('Master List'!AW320, 'CWM &amp; Location'!B:D, 2, FALSE)))</f>
        <v>Meddygaeth Frys</v>
      </c>
      <c r="AJ320" s="3" t="str">
        <f>IF('Programmes (ENG)'!AJ320="Supervisor to be confirmed", 'CWM &amp; Location'!$C$216, 'Programmes (ENG)'!AJ320)</f>
        <v>Goruchwyliwr I'w Gadarnhau</v>
      </c>
      <c r="AK320" s="5" t="str">
        <f>IF('Programmes (ENG)'!AK320="","",VLOOKUP('Programmes (ENG)'!AK320,'CWM &amp; Location'!B:D,2,FALSE))</f>
        <v/>
      </c>
      <c r="AL320" s="5" t="str">
        <f>IF('Programmes (ENG)'!AL320="", "", VLOOKUP('Programmes (ENG)'!AL320, 'CWM &amp; Location'!B:D, 2, FALSE))</f>
        <v/>
      </c>
      <c r="AM320" s="5" t="str">
        <f>IF('Programmes (ENG)'!AM320="","",VLOOKUP('Programmes (ENG)'!AM320,'CWM &amp; Location'!B:D,2,FALSE))</f>
        <v/>
      </c>
      <c r="AN320" s="5" t="str">
        <f>IF('Programmes (ENG)'!AN320="Supervisor to be confirmed", 'CWM &amp; Location'!$C$216, 'Programmes (ENG)'!AN320)</f>
        <v/>
      </c>
    </row>
    <row r="321" spans="1:40" ht="33.75" customHeight="1" x14ac:dyDescent="0.25">
      <c r="A321" s="3" t="str">
        <f>'Master List'!A321</f>
        <v>FP</v>
      </c>
      <c r="B321" s="3" t="str">
        <f>'Master List'!D321</f>
        <v>FP/7A3/107b</v>
      </c>
      <c r="C321" s="3" t="str">
        <f>'Master List'!E321</f>
        <v>WAL/FP/107b</v>
      </c>
      <c r="D321" s="4">
        <f>'Programmes (ENG)'!D321</f>
        <v>1</v>
      </c>
      <c r="E321" s="9" t="str">
        <f>CONCATENATE("S1: ",J321,", ",N321,", ",R321,IF(V321="","",", "),IF(V321="","",V321),IF(V321="",""," ("),IF(V321="","",'Master List'!B321),IF(V321="","",")")," | S2: ",AA321,", ",AE321,", ",AI321,IF(AM321="","",", "),IF(AM321="","",AM321),IF(AM321="",""," ("),IF(AM321="","",'Master List'!C321),IF(AM321="","",")"))</f>
        <v>S1: Meddygaeth Gyffredinol (Mewnol) / Meddygaeth Geriatreg, Meddygaeth Gyffredinol (Mewnol) / Gastroenteroleg, Llawdriniaeth Gyffredinol / Llawdriniaeth y Colon a'r Rhefr | S2: Meddygaeth Frys, Practis Cyffredinol, Seiciatreg Gyffredinol</v>
      </c>
      <c r="F321" s="5" t="str">
        <f>VLOOKUP('Programmes (ENG)'!F321, 'CWM &amp; Location'!B:D, 2, FALSE)</f>
        <v>Bwrdd Iechyd Prifysgol Bae Abertawe</v>
      </c>
      <c r="G321" s="5" t="str">
        <f>IF('Programmes (ENG)'!G321="Supervisor to be confirmed", "Goruchwyliwr I'w Gadarnhau", 'Programmes (ENG)'!G321)</f>
        <v xml:space="preserve">Dr Elizabeth Davies </v>
      </c>
      <c r="H321" s="3" t="str">
        <f>VLOOKUP('Programmes (ENG)'!H321, 'CWM &amp; Location'!B:D, 2, FALSE)</f>
        <v>Ysbyty Treforys</v>
      </c>
      <c r="I321" s="3" t="str">
        <f>VLOOKUP('Programmes (ENG)'!I321, 'CWM &amp; Location'!B:D, 2, FALSE)</f>
        <v>Abertawe</v>
      </c>
      <c r="J321" s="3" t="str">
        <f>IF('Master List'!K321="", VLOOKUP('Master List'!J321, 'CWM &amp; Location'!B:D, 2, FALSE), CONCATENATE(VLOOKUP('Master List'!J321, 'CWM &amp; Location'!B:D, 2, FALSE), " / ", VLOOKUP('Master List'!K321, 'CWM &amp; Location'!B:D, 2, FALSE)))</f>
        <v>Meddygaeth Gyffredinol (Mewnol) / Meddygaeth Geriatreg</v>
      </c>
      <c r="K321" s="3" t="str">
        <f>IF('Programmes (ENG)'!K321="Supervisor to be confirmed", "Goruchwyliwr I'w Gadarnhau", 'Programmes (ENG)'!K321)</f>
        <v xml:space="preserve">Dr Elizabeth Davies </v>
      </c>
      <c r="L321" s="3" t="str">
        <f>VLOOKUP('Programmes (ENG)'!L321, 'CWM &amp; Location'!B:D, 2, FALSE)</f>
        <v>Ysbyty Treforys</v>
      </c>
      <c r="M321" s="3" t="str">
        <f>VLOOKUP('Programmes (ENG)'!M321, 'CWM &amp; Location'!B:D, 2, FALSE)</f>
        <v>Abertawe</v>
      </c>
      <c r="N321" s="3" t="str">
        <f>IF('Master List'!Q321="", VLOOKUP('Master List'!P321, 'CWM &amp; Location'!B:D, 2, FALSE), CONCATENATE(VLOOKUP('Master List'!P321, 'CWM &amp; Location'!B:D, 2, FALSE), " / ", VLOOKUP('Master List'!Q321, 'CWM &amp; Location'!B:D, 2, FALSE)))</f>
        <v>Meddygaeth Gyffredinol (Mewnol) / Gastroenteroleg</v>
      </c>
      <c r="O321" s="3" t="str">
        <f>IF('Programmes (ENG)'!O321="Supervisor to be confirmed", "Goruchwyliwr I'w Gadarnhau", 'Programmes (ENG)'!O321)</f>
        <v xml:space="preserve">Dr Sophie Henson </v>
      </c>
      <c r="P321" s="3" t="str">
        <f>VLOOKUP('Programmes (ENG)'!P321, 'CWM &amp; Location'!B:D, 2, FALSE)</f>
        <v>Ysbyty Treforys</v>
      </c>
      <c r="Q321" s="3" t="str">
        <f>VLOOKUP('Programmes (ENG)'!Q321, 'CWM &amp; Location'!B:D, 2, FALSE)</f>
        <v>Abertawe</v>
      </c>
      <c r="R321" s="3" t="str">
        <f>IF('Master List'!W321="", VLOOKUP('Master List'!V321, 'CWM &amp; Location'!B:D, 2, FALSE), CONCATENATE(VLOOKUP('Master List'!V321, 'CWM &amp; Location'!B:D, 2, FALSE), " / ", VLOOKUP('Master List'!W321, 'CWM &amp; Location'!B:D, 2, FALSE)))</f>
        <v>Llawdriniaeth Gyffredinol / Llawdriniaeth y Colon a'r Rhefr</v>
      </c>
      <c r="S321" s="3" t="str">
        <f>IF('Programmes (ENG)'!S321="Supervisor to be confirmed", "Goruchwyliwr I'w Gadarnhau", 'Programmes (ENG)'!S321)</f>
        <v>Miss Rhiannon Harries</v>
      </c>
      <c r="T321" s="5" t="str">
        <f>IF('Master List'!AA321="", "", VLOOKUP('Programmes (ENG)'!T321, 'CWM &amp; Location'!B:D, 2, FALSE))</f>
        <v/>
      </c>
      <c r="U321" s="5" t="str">
        <f>IF(T321="", "", VLOOKUP('Programmes (ENG)'!U321, 'CWM &amp; Location'!B:D, 2, FALSE))</f>
        <v/>
      </c>
      <c r="V321" s="5" t="str">
        <f>IF('Programmes (ENG)'!V321="", "", VLOOKUP('Programmes (ENG)'!V321, 'CWM &amp; Location'!B:D, 2, FALSE))</f>
        <v/>
      </c>
      <c r="W321" s="5" t="str">
        <f>IF('Programmes (ENG)'!W321="", "", IF('Programmes (ENG)'!W321="Supervisor to be confirmed", 'CWM &amp; Location'!$C$216, 'Programmes (ENG)'!W321))</f>
        <v/>
      </c>
      <c r="X321" s="5" t="str">
        <f>IF('Programmes (ENG)'!X321="Supervisor to be confirmed", "Goruchwyliwr I'w Gadarnhau", 'Programmes (ENG)'!X321)</f>
        <v>Goruchwyliwr I'w Gadarnhau</v>
      </c>
      <c r="Y321" s="3" t="str">
        <f>VLOOKUP('Programmes (ENG)'!Y321, 'CWM &amp; Location'!B:D, 2, FALSE)</f>
        <v>Ysbyty Treforys</v>
      </c>
      <c r="Z321" s="3" t="str">
        <f>VLOOKUP('Programmes (ENG)'!Z321, 'CWM &amp; Location'!B:D, 2, FALSE)</f>
        <v>Abertawe</v>
      </c>
      <c r="AA321" s="3" t="str">
        <f>IF('Master List'!AK321="", VLOOKUP('Master List'!AJ321, 'CWM &amp; Location'!B:D, 2, FALSE), CONCATENATE(VLOOKUP('Master List'!AJ321, 'CWM &amp; Location'!B:D, 2, FALSE), " / ", VLOOKUP('Master List'!AK321, 'CWM &amp; Location'!B:D, 2, FALSE)))</f>
        <v>Meddygaeth Frys</v>
      </c>
      <c r="AB321" s="3" t="str">
        <f>IF('Programmes (ENG)'!AB321="Supervisor to be confirmed", 'CWM &amp; Location'!$C$216, 'Programmes (ENG)'!AB321)</f>
        <v>Goruchwyliwr I'w Gadarnhau</v>
      </c>
      <c r="AC321" s="3" t="str">
        <f>VLOOKUP('Programmes (ENG)'!AC321, 'CWM &amp; Location'!B:D, 2, FALSE)</f>
        <v>Canolfan Feddygol Sgiwen</v>
      </c>
      <c r="AD321" s="5" t="str">
        <f>VLOOKUP('Programmes (ENG)'!AD321, 'CWM &amp; Location'!B:D, 2, FALSE)</f>
        <v>Sgiwen</v>
      </c>
      <c r="AE321" s="3" t="str">
        <f>IF('Master List'!AQ321="", VLOOKUP('Master List'!AP321, 'CWM &amp; Location'!B:D, 2, FALSE), CONCATENATE(VLOOKUP('Master List'!AP321, 'CWM &amp; Location'!B:D, 2, FALSE), " / ", VLOOKUP('Master List'!AQ321, 'CWM &amp; Location'!B:D, 2, FALSE)))</f>
        <v>Practis Cyffredinol</v>
      </c>
      <c r="AF321" s="3" t="str">
        <f>IF('Programmes (ENG)'!AF321="Supervisor to be confirmed", 'CWM &amp; Location'!$C$216, 'Programmes (ENG)'!AF321)</f>
        <v>Dr Charlotte Green</v>
      </c>
      <c r="AG321" s="3" t="str">
        <f>VLOOKUP('Programmes (ENG)'!AG321, 'CWM &amp; Location'!B:D, 2, FALSE)</f>
        <v>Ysbyty Cefn Coed</v>
      </c>
      <c r="AH321" s="3" t="str">
        <f>VLOOKUP('Programmes (ENG)'!AH321, 'CWM &amp; Location'!B:D, 2, FALSE)</f>
        <v>Abertawe</v>
      </c>
      <c r="AI321" s="3" t="str">
        <f>IF('Master List'!AW321="", VLOOKUP('Master List'!AV321, 'CWM &amp; Location'!B:D, 2, FALSE), CONCATENATE(VLOOKUP('Master List'!AV321, 'CWM &amp; Location'!B:D, 2, FALSE), " / ", VLOOKUP('Master List'!AW321, 'CWM &amp; Location'!B:D, 2, FALSE)))</f>
        <v>Seiciatreg Gyffredinol</v>
      </c>
      <c r="AJ321" s="3" t="str">
        <f>IF('Programmes (ENG)'!AJ321="Supervisor to be confirmed", 'CWM &amp; Location'!$C$216, 'Programmes (ENG)'!AJ321)</f>
        <v>Goruchwyliwr I'w Gadarnhau</v>
      </c>
      <c r="AK321" s="5" t="str">
        <f>IF('Programmes (ENG)'!AK321="","",VLOOKUP('Programmes (ENG)'!AK321,'CWM &amp; Location'!B:D,2,FALSE))</f>
        <v/>
      </c>
      <c r="AL321" s="5" t="str">
        <f>IF('Programmes (ENG)'!AL321="", "", VLOOKUP('Programmes (ENG)'!AL321, 'CWM &amp; Location'!B:D, 2, FALSE))</f>
        <v/>
      </c>
      <c r="AM321" s="5" t="str">
        <f>IF('Programmes (ENG)'!AM321="","",VLOOKUP('Programmes (ENG)'!AM321,'CWM &amp; Location'!B:D,2,FALSE))</f>
        <v/>
      </c>
      <c r="AN321" s="5" t="str">
        <f>IF('Programmes (ENG)'!AN321="Supervisor to be confirmed", 'CWM &amp; Location'!$C$216, 'Programmes (ENG)'!AN321)</f>
        <v/>
      </c>
    </row>
    <row r="322" spans="1:40" ht="33.75" customHeight="1" x14ac:dyDescent="0.25">
      <c r="A322" s="3" t="str">
        <f>'Master List'!A322</f>
        <v>FP</v>
      </c>
      <c r="B322" s="3" t="str">
        <f>'Master List'!D322</f>
        <v>FP/7A3/107c</v>
      </c>
      <c r="C322" s="3" t="str">
        <f>'Master List'!E322</f>
        <v>WAL/FP/107c</v>
      </c>
      <c r="D322" s="4">
        <f>'Programmes (ENG)'!D322</f>
        <v>1</v>
      </c>
      <c r="E322" s="9" t="str">
        <f>CONCATENATE("S1: ",J322,", ",N322,", ",R322,IF(V322="","",", "),IF(V322="","",V322),IF(V322="",""," ("),IF(V322="","",'Master List'!B322),IF(V322="","",")")," | S2: ",AA322,", ",AE322,", ",AI322,IF(AM322="","",", "),IF(AM322="","",AM322),IF(AM322="",""," ("),IF(AM322="","",'Master List'!C322),IF(AM322="","",")"))</f>
        <v>S1: Llawdriniaeth Gyffredinol / Llawdriniaeth y Colon a'r Rhefr, Meddygaeth Gyffredinol (Mewnol) / Meddygaeth Geriatreg, Meddygaeth Gyffredinol (Mewnol) / Gastroenteroleg | S2: Seiciatreg Gyffredinol, Meddygaeth Frys, Practis Cyffredinol</v>
      </c>
      <c r="F322" s="5" t="str">
        <f>VLOOKUP('Programmes (ENG)'!F322, 'CWM &amp; Location'!B:D, 2, FALSE)</f>
        <v>Bwrdd Iechyd Prifysgol Bae Abertawe</v>
      </c>
      <c r="G322" s="5" t="str">
        <f>IF('Programmes (ENG)'!G322="Supervisor to be confirmed", "Goruchwyliwr I'w Gadarnhau", 'Programmes (ENG)'!G322)</f>
        <v>Miss Rhiannon Harries</v>
      </c>
      <c r="H322" s="3" t="str">
        <f>VLOOKUP('Programmes (ENG)'!H322, 'CWM &amp; Location'!B:D, 2, FALSE)</f>
        <v>Ysbyty Treforys</v>
      </c>
      <c r="I322" s="3" t="str">
        <f>VLOOKUP('Programmes (ENG)'!I322, 'CWM &amp; Location'!B:D, 2, FALSE)</f>
        <v>Abertawe</v>
      </c>
      <c r="J322" s="3" t="str">
        <f>IF('Master List'!K322="", VLOOKUP('Master List'!J322, 'CWM &amp; Location'!B:D, 2, FALSE), CONCATENATE(VLOOKUP('Master List'!J322, 'CWM &amp; Location'!B:D, 2, FALSE), " / ", VLOOKUP('Master List'!K322, 'CWM &amp; Location'!B:D, 2, FALSE)))</f>
        <v>Llawdriniaeth Gyffredinol / Llawdriniaeth y Colon a'r Rhefr</v>
      </c>
      <c r="K322" s="3" t="str">
        <f>IF('Programmes (ENG)'!K322="Supervisor to be confirmed", "Goruchwyliwr I'w Gadarnhau", 'Programmes (ENG)'!K322)</f>
        <v>Miss Rhiannon Harries</v>
      </c>
      <c r="L322" s="3" t="str">
        <f>VLOOKUP('Programmes (ENG)'!L322, 'CWM &amp; Location'!B:D, 2, FALSE)</f>
        <v>Ysbyty Treforys</v>
      </c>
      <c r="M322" s="3" t="str">
        <f>VLOOKUP('Programmes (ENG)'!M322, 'CWM &amp; Location'!B:D, 2, FALSE)</f>
        <v>Abertawe</v>
      </c>
      <c r="N322" s="3" t="str">
        <f>IF('Master List'!Q322="", VLOOKUP('Master List'!P322, 'CWM &amp; Location'!B:D, 2, FALSE), CONCATENATE(VLOOKUP('Master List'!P322, 'CWM &amp; Location'!B:D, 2, FALSE), " / ", VLOOKUP('Master List'!Q322, 'CWM &amp; Location'!B:D, 2, FALSE)))</f>
        <v>Meddygaeth Gyffredinol (Mewnol) / Meddygaeth Geriatreg</v>
      </c>
      <c r="O322" s="3" t="str">
        <f>IF('Programmes (ENG)'!O322="Supervisor to be confirmed", "Goruchwyliwr I'w Gadarnhau", 'Programmes (ENG)'!O322)</f>
        <v xml:space="preserve">Dr Elizabeth Davies </v>
      </c>
      <c r="P322" s="3" t="str">
        <f>VLOOKUP('Programmes (ENG)'!P322, 'CWM &amp; Location'!B:D, 2, FALSE)</f>
        <v>Ysbyty Treforys</v>
      </c>
      <c r="Q322" s="3" t="str">
        <f>VLOOKUP('Programmes (ENG)'!Q322, 'CWM &amp; Location'!B:D, 2, FALSE)</f>
        <v>Abertawe</v>
      </c>
      <c r="R322" s="3" t="str">
        <f>IF('Master List'!W322="", VLOOKUP('Master List'!V322, 'CWM &amp; Location'!B:D, 2, FALSE), CONCATENATE(VLOOKUP('Master List'!V322, 'CWM &amp; Location'!B:D, 2, FALSE), " / ", VLOOKUP('Master List'!W322, 'CWM &amp; Location'!B:D, 2, FALSE)))</f>
        <v>Meddygaeth Gyffredinol (Mewnol) / Gastroenteroleg</v>
      </c>
      <c r="S322" s="3" t="str">
        <f>IF('Programmes (ENG)'!S322="Supervisor to be confirmed", "Goruchwyliwr I'w Gadarnhau", 'Programmes (ENG)'!S322)</f>
        <v xml:space="preserve">Dr Sophie Henson </v>
      </c>
      <c r="T322" s="5" t="str">
        <f>IF('Master List'!AA322="", "", VLOOKUP('Programmes (ENG)'!T322, 'CWM &amp; Location'!B:D, 2, FALSE))</f>
        <v/>
      </c>
      <c r="U322" s="5" t="str">
        <f>IF(T322="", "", VLOOKUP('Programmes (ENG)'!U322, 'CWM &amp; Location'!B:D, 2, FALSE))</f>
        <v/>
      </c>
      <c r="V322" s="5" t="str">
        <f>IF('Programmes (ENG)'!V322="", "", VLOOKUP('Programmes (ENG)'!V322, 'CWM &amp; Location'!B:D, 2, FALSE))</f>
        <v/>
      </c>
      <c r="W322" s="5" t="str">
        <f>IF('Programmes (ENG)'!W322="", "", IF('Programmes (ENG)'!W322="Supervisor to be confirmed", 'CWM &amp; Location'!$C$216, 'Programmes (ENG)'!W322))</f>
        <v/>
      </c>
      <c r="X322" s="5" t="str">
        <f>IF('Programmes (ENG)'!X322="Supervisor to be confirmed", "Goruchwyliwr I'w Gadarnhau", 'Programmes (ENG)'!X322)</f>
        <v>Goruchwyliwr I'w Gadarnhau</v>
      </c>
      <c r="Y322" s="3" t="str">
        <f>VLOOKUP('Programmes (ENG)'!Y322, 'CWM &amp; Location'!B:D, 2, FALSE)</f>
        <v>Ysbyty Cefn Coed</v>
      </c>
      <c r="Z322" s="3" t="str">
        <f>VLOOKUP('Programmes (ENG)'!Z322, 'CWM &amp; Location'!B:D, 2, FALSE)</f>
        <v>Abertawe</v>
      </c>
      <c r="AA322" s="3" t="str">
        <f>IF('Master List'!AK322="", VLOOKUP('Master List'!AJ322, 'CWM &amp; Location'!B:D, 2, FALSE), CONCATENATE(VLOOKUP('Master List'!AJ322, 'CWM &amp; Location'!B:D, 2, FALSE), " / ", VLOOKUP('Master List'!AK322, 'CWM &amp; Location'!B:D, 2, FALSE)))</f>
        <v>Seiciatreg Gyffredinol</v>
      </c>
      <c r="AB322" s="3" t="str">
        <f>IF('Programmes (ENG)'!AB322="Supervisor to be confirmed", 'CWM &amp; Location'!$C$216, 'Programmes (ENG)'!AB322)</f>
        <v>Goruchwyliwr I'w Gadarnhau</v>
      </c>
      <c r="AC322" s="3" t="str">
        <f>VLOOKUP('Programmes (ENG)'!AC322, 'CWM &amp; Location'!B:D, 2, FALSE)</f>
        <v>Ysbyty Treforys</v>
      </c>
      <c r="AD322" s="5" t="str">
        <f>VLOOKUP('Programmes (ENG)'!AD322, 'CWM &amp; Location'!B:D, 2, FALSE)</f>
        <v>Abertawe</v>
      </c>
      <c r="AE322" s="3" t="str">
        <f>IF('Master List'!AQ322="", VLOOKUP('Master List'!AP322, 'CWM &amp; Location'!B:D, 2, FALSE), CONCATENATE(VLOOKUP('Master List'!AP322, 'CWM &amp; Location'!B:D, 2, FALSE), " / ", VLOOKUP('Master List'!AQ322, 'CWM &amp; Location'!B:D, 2, FALSE)))</f>
        <v>Meddygaeth Frys</v>
      </c>
      <c r="AF322" s="3" t="str">
        <f>IF('Programmes (ENG)'!AF322="Supervisor to be confirmed", 'CWM &amp; Location'!$C$216, 'Programmes (ENG)'!AF322)</f>
        <v>Goruchwyliwr I'w Gadarnhau</v>
      </c>
      <c r="AG322" s="3" t="str">
        <f>VLOOKUP('Programmes (ENG)'!AG322, 'CWM &amp; Location'!B:D, 2, FALSE)</f>
        <v>Canolfan Feddygol Sgiwen</v>
      </c>
      <c r="AH322" s="3" t="str">
        <f>VLOOKUP('Programmes (ENG)'!AH322, 'CWM &amp; Location'!B:D, 2, FALSE)</f>
        <v>Sgiwen</v>
      </c>
      <c r="AI322" s="3" t="str">
        <f>IF('Master List'!AW322="", VLOOKUP('Master List'!AV322, 'CWM &amp; Location'!B:D, 2, FALSE), CONCATENATE(VLOOKUP('Master List'!AV322, 'CWM &amp; Location'!B:D, 2, FALSE), " / ", VLOOKUP('Master List'!AW322, 'CWM &amp; Location'!B:D, 2, FALSE)))</f>
        <v>Practis Cyffredinol</v>
      </c>
      <c r="AJ322" s="3" t="str">
        <f>IF('Programmes (ENG)'!AJ322="Supervisor to be confirmed", 'CWM &amp; Location'!$C$216, 'Programmes (ENG)'!AJ322)</f>
        <v>Dr Charlotte Green</v>
      </c>
      <c r="AK322" s="5" t="str">
        <f>IF('Programmes (ENG)'!AK322="","",VLOOKUP('Programmes (ENG)'!AK322,'CWM &amp; Location'!B:D,2,FALSE))</f>
        <v/>
      </c>
      <c r="AL322" s="5" t="str">
        <f>IF('Programmes (ENG)'!AL322="", "", VLOOKUP('Programmes (ENG)'!AL322, 'CWM &amp; Location'!B:D, 2, FALSE))</f>
        <v/>
      </c>
      <c r="AM322" s="5" t="str">
        <f>IF('Programmes (ENG)'!AM322="","",VLOOKUP('Programmes (ENG)'!AM322,'CWM &amp; Location'!B:D,2,FALSE))</f>
        <v/>
      </c>
      <c r="AN322" s="5" t="str">
        <f>IF('Programmes (ENG)'!AN322="Supervisor to be confirmed", 'CWM &amp; Location'!$C$216, 'Programmes (ENG)'!AN322)</f>
        <v/>
      </c>
    </row>
    <row r="323" spans="1:40" ht="33.75" customHeight="1" x14ac:dyDescent="0.25">
      <c r="A323" s="3" t="str">
        <f>'Master List'!A323</f>
        <v>FP</v>
      </c>
      <c r="B323" s="3" t="str">
        <f>'Master List'!D323</f>
        <v>FP/7A3/108a</v>
      </c>
      <c r="C323" s="3" t="str">
        <f>'Master List'!E323</f>
        <v>WAL/FP/108a</v>
      </c>
      <c r="D323" s="4">
        <f>'Programmes (ENG)'!D323</f>
        <v>1</v>
      </c>
      <c r="E323" s="9" t="str">
        <f>CONCATENATE("S1: ",J323,", ",N323,", ",R323,IF(V323="","",", "),IF(V323="","",V323),IF(V323="",""," ("),IF(V323="","",'Master List'!B323),IF(V323="","",")")," | S2: ",AA323,", ",AE323,", ",AI323,IF(AM323="","",", "),IF(AM323="","",AM323),IF(AM323="",""," ("),IF(AM323="","",'Master List'!C323),IF(AM323="","",")"))</f>
        <v>S1: Meddygaeth Gyffredinol (Mewnol) / Endocrinoleg a Diabetes Mellitus, Llawdriniaeth Gyffredinol / Llawdriniaeth Gastroberfeddol Is, Seiciatreg Gyffredinol / Seiciatreg  Camddefnyddio Sylweddau | S2: Arbenigedd I'w Gadarnhau, Arbenigedd I'w Gadarnhau, Arbenigedd I'w Gadarnhau</v>
      </c>
      <c r="F323" s="5" t="str">
        <f>VLOOKUP('Programmes (ENG)'!F323, 'CWM &amp; Location'!B:D, 2, FALSE)</f>
        <v>Bwrdd Iechyd Prifysgol Bae Abertawe</v>
      </c>
      <c r="G323" s="5" t="str">
        <f>IF('Programmes (ENG)'!G323="Supervisor to be confirmed", "Goruchwyliwr I'w Gadarnhau", 'Programmes (ENG)'!G323)</f>
        <v xml:space="preserve">Dr Richard Chudleigh </v>
      </c>
      <c r="H323" s="3" t="str">
        <f>VLOOKUP('Programmes (ENG)'!H323, 'CWM &amp; Location'!B:D, 2, FALSE)</f>
        <v>Ysbyty Treforys</v>
      </c>
      <c r="I323" s="3" t="str">
        <f>VLOOKUP('Programmes (ENG)'!I323, 'CWM &amp; Location'!B:D, 2, FALSE)</f>
        <v>Abertawe</v>
      </c>
      <c r="J323" s="3" t="str">
        <f>IF('Master List'!K323="", VLOOKUP('Master List'!J323, 'CWM &amp; Location'!B:D, 2, FALSE), CONCATENATE(VLOOKUP('Master List'!J323, 'CWM &amp; Location'!B:D, 2, FALSE), " / ", VLOOKUP('Master List'!K323, 'CWM &amp; Location'!B:D, 2, FALSE)))</f>
        <v>Meddygaeth Gyffredinol (Mewnol) / Endocrinoleg a Diabetes Mellitus</v>
      </c>
      <c r="K323" s="3" t="str">
        <f>IF('Programmes (ENG)'!K323="Supervisor to be confirmed", "Goruchwyliwr I'w Gadarnhau", 'Programmes (ENG)'!K323)</f>
        <v xml:space="preserve">Dr Richard Chudleigh </v>
      </c>
      <c r="L323" s="3" t="str">
        <f>VLOOKUP('Programmes (ENG)'!L323, 'CWM &amp; Location'!B:D, 2, FALSE)</f>
        <v>Ysbyty Treforys</v>
      </c>
      <c r="M323" s="3" t="str">
        <f>VLOOKUP('Programmes (ENG)'!M323, 'CWM &amp; Location'!B:D, 2, FALSE)</f>
        <v>Abertawe</v>
      </c>
      <c r="N323" s="3" t="str">
        <f>IF('Master List'!Q323="", VLOOKUP('Master List'!P323, 'CWM &amp; Location'!B:D, 2, FALSE), CONCATENATE(VLOOKUP('Master List'!P323, 'CWM &amp; Location'!B:D, 2, FALSE), " / ", VLOOKUP('Master List'!Q323, 'CWM &amp; Location'!B:D, 2, FALSE)))</f>
        <v>Llawdriniaeth Gyffredinol / Llawdriniaeth Gastroberfeddol Is</v>
      </c>
      <c r="O323" s="3" t="str">
        <f>IF('Programmes (ENG)'!O323="Supervisor to be confirmed", "Goruchwyliwr I'w Gadarnhau", 'Programmes (ENG)'!O323)</f>
        <v xml:space="preserve">Mr Gregory Taylor </v>
      </c>
      <c r="P323" s="3" t="str">
        <f>VLOOKUP('Programmes (ENG)'!P323, 'CWM &amp; Location'!B:D, 2, FALSE)</f>
        <v>Ysbyty Castell Nedd Port Talbot / Clinigau Lleol</v>
      </c>
      <c r="Q323" s="3" t="str">
        <f>VLOOKUP('Programmes (ENG)'!Q323, 'CWM &amp; Location'!B:D, 2, FALSE)</f>
        <v>Port Talbot / Castell-nedd</v>
      </c>
      <c r="R323" s="3" t="str">
        <f>IF('Master List'!W323="", VLOOKUP('Master List'!V323, 'CWM &amp; Location'!B:D, 2, FALSE), CONCATENATE(VLOOKUP('Master List'!V323, 'CWM &amp; Location'!B:D, 2, FALSE), " / ", VLOOKUP('Master List'!W323, 'CWM &amp; Location'!B:D, 2, FALSE)))</f>
        <v>Seiciatreg Gyffredinol / Seiciatreg  Camddefnyddio Sylweddau</v>
      </c>
      <c r="S323" s="3" t="str">
        <f>IF('Programmes (ENG)'!S323="Supervisor to be confirmed", "Goruchwyliwr I'w Gadarnhau", 'Programmes (ENG)'!S323)</f>
        <v>Dr Krishna Mohan Gangineni</v>
      </c>
      <c r="T323" s="5" t="str">
        <f>IF('Master List'!AA323="", "", VLOOKUP('Programmes (ENG)'!T323, 'CWM &amp; Location'!B:D, 2, FALSE))</f>
        <v/>
      </c>
      <c r="U323" s="5" t="str">
        <f>IF(T323="", "", VLOOKUP('Programmes (ENG)'!U323, 'CWM &amp; Location'!B:D, 2, FALSE))</f>
        <v/>
      </c>
      <c r="V323" s="5" t="str">
        <f>IF('Programmes (ENG)'!V323="", "", VLOOKUP('Programmes (ENG)'!V323, 'CWM &amp; Location'!B:D, 2, FALSE))</f>
        <v/>
      </c>
      <c r="W323" s="5" t="str">
        <f>IF('Programmes (ENG)'!W323="", "", IF('Programmes (ENG)'!W323="Supervisor to be confirmed", 'CWM &amp; Location'!$C$216, 'Programmes (ENG)'!W323))</f>
        <v/>
      </c>
      <c r="X323" s="5" t="str">
        <f>IF('Programmes (ENG)'!X323="Supervisor to be confirmed", "Goruchwyliwr I'w Gadarnhau", 'Programmes (ENG)'!X323)</f>
        <v>Goruchwyliwr I'w Gadarnhau</v>
      </c>
      <c r="Y323" s="3" t="str">
        <f>VLOOKUP('Programmes (ENG)'!Y323, 'CWM &amp; Location'!B:D, 2, FALSE)</f>
        <v>Safle I'w Gadarnhau</v>
      </c>
      <c r="Z323" s="3" t="str">
        <f>VLOOKUP('Programmes (ENG)'!Z323, 'CWM &amp; Location'!B:D, 2, FALSE)</f>
        <v>Safle I'w Gadarnhau</v>
      </c>
      <c r="AA323" s="3" t="str">
        <f>IF('Master List'!AK323="", VLOOKUP('Master List'!AJ323, 'CWM &amp; Location'!B:D, 2, FALSE), CONCATENATE(VLOOKUP('Master List'!AJ323, 'CWM &amp; Location'!B:D, 2, FALSE), " / ", VLOOKUP('Master List'!AK323, 'CWM &amp; Location'!B:D, 2, FALSE)))</f>
        <v>Arbenigedd I'w Gadarnhau</v>
      </c>
      <c r="AB323" s="3" t="str">
        <f>IF('Programmes (ENG)'!AB323="Supervisor to be confirmed", 'CWM &amp; Location'!$C$216, 'Programmes (ENG)'!AB323)</f>
        <v>Goruchwyliwr I'w Gadarnhau</v>
      </c>
      <c r="AC323" s="3" t="str">
        <f>VLOOKUP('Programmes (ENG)'!AC323, 'CWM &amp; Location'!B:D, 2, FALSE)</f>
        <v>Safle I'w Gadarnhau</v>
      </c>
      <c r="AD323" s="5" t="str">
        <f>VLOOKUP('Programmes (ENG)'!AD323, 'CWM &amp; Location'!B:D, 2, FALSE)</f>
        <v>Safle I'w Gadarnhau</v>
      </c>
      <c r="AE323" s="3" t="str">
        <f>IF('Master List'!AQ323="", VLOOKUP('Master List'!AP323, 'CWM &amp; Location'!B:D, 2, FALSE), CONCATENATE(VLOOKUP('Master List'!AP323, 'CWM &amp; Location'!B:D, 2, FALSE), " / ", VLOOKUP('Master List'!AQ323, 'CWM &amp; Location'!B:D, 2, FALSE)))</f>
        <v>Arbenigedd I'w Gadarnhau</v>
      </c>
      <c r="AF323" s="3" t="str">
        <f>IF('Programmes (ENG)'!AF323="Supervisor to be confirmed", 'CWM &amp; Location'!$C$216, 'Programmes (ENG)'!AF323)</f>
        <v>Goruchwyliwr I'w Gadarnhau</v>
      </c>
      <c r="AG323" s="3" t="str">
        <f>VLOOKUP('Programmes (ENG)'!AG323, 'CWM &amp; Location'!B:D, 2, FALSE)</f>
        <v>Safle I'w Gadarnhau</v>
      </c>
      <c r="AH323" s="3" t="str">
        <f>VLOOKUP('Programmes (ENG)'!AH323, 'CWM &amp; Location'!B:D, 2, FALSE)</f>
        <v>Safle I'w Gadarnhau</v>
      </c>
      <c r="AI323" s="3" t="str">
        <f>IF('Master List'!AW323="", VLOOKUP('Master List'!AV323, 'CWM &amp; Location'!B:D, 2, FALSE), CONCATENATE(VLOOKUP('Master List'!AV323, 'CWM &amp; Location'!B:D, 2, FALSE), " / ", VLOOKUP('Master List'!AW323, 'CWM &amp; Location'!B:D, 2, FALSE)))</f>
        <v>Arbenigedd I'w Gadarnhau</v>
      </c>
      <c r="AJ323" s="3" t="str">
        <f>IF('Programmes (ENG)'!AJ323="Supervisor to be confirmed", 'CWM &amp; Location'!$C$216, 'Programmes (ENG)'!AJ323)</f>
        <v>Goruchwyliwr I'w Gadarnhau</v>
      </c>
      <c r="AK323" s="5" t="str">
        <f>IF('Programmes (ENG)'!AK323="","",VLOOKUP('Programmes (ENG)'!AK323,'CWM &amp; Location'!B:D,2,FALSE))</f>
        <v/>
      </c>
      <c r="AL323" s="5" t="str">
        <f>IF('Programmes (ENG)'!AL323="", "", VLOOKUP('Programmes (ENG)'!AL323, 'CWM &amp; Location'!B:D, 2, FALSE))</f>
        <v/>
      </c>
      <c r="AM323" s="5" t="str">
        <f>IF('Programmes (ENG)'!AM323="","",VLOOKUP('Programmes (ENG)'!AM323,'CWM &amp; Location'!B:D,2,FALSE))</f>
        <v/>
      </c>
      <c r="AN323" s="5" t="str">
        <f>IF('Programmes (ENG)'!AN323="Supervisor to be confirmed", 'CWM &amp; Location'!$C$216, 'Programmes (ENG)'!AN323)</f>
        <v/>
      </c>
    </row>
    <row r="324" spans="1:40" ht="33.75" customHeight="1" x14ac:dyDescent="0.25">
      <c r="A324" s="3" t="str">
        <f>'Master List'!A324</f>
        <v>FP</v>
      </c>
      <c r="B324" s="3" t="str">
        <f>'Master List'!D324</f>
        <v>FP/7A3/108b</v>
      </c>
      <c r="C324" s="3" t="str">
        <f>'Master List'!E324</f>
        <v>WAL/FP/108b</v>
      </c>
      <c r="D324" s="4">
        <f>'Programmes (ENG)'!D324</f>
        <v>1</v>
      </c>
      <c r="E324" s="9" t="str">
        <f>CONCATENATE("S1: ",J324,", ",N324,", ",R324,IF(V324="","",", "),IF(V324="","",V324),IF(V324="",""," ("),IF(V324="","",'Master List'!B324),IF(V324="","",")")," | S2: ",AA324,", ",AE324,", ",AI324,IF(AM324="","",", "),IF(AM324="","",AM324),IF(AM324="",""," ("),IF(AM324="","",'Master List'!C324),IF(AM324="","",")"))</f>
        <v>S1: Seiciatreg Gyffredinol / Seiciatreg  Camddefnyddio Sylweddau, Meddygaeth Gyffredinol (Mewnol) / Endocrinoleg a Diabetes Mellitus, Llawdriniaeth Gyffredinol / Llawdriniaeth Gastroberfeddol Is | S2: Arbenigedd I'w Gadarnhau, Arbenigedd I'w Gadarnhau, Arbenigedd I'w Gadarnhau</v>
      </c>
      <c r="F324" s="5" t="str">
        <f>VLOOKUP('Programmes (ENG)'!F324, 'CWM &amp; Location'!B:D, 2, FALSE)</f>
        <v>Bwrdd Iechyd Prifysgol Bae Abertawe</v>
      </c>
      <c r="G324" s="5" t="str">
        <f>IF('Programmes (ENG)'!G324="Supervisor to be confirmed", "Goruchwyliwr I'w Gadarnhau", 'Programmes (ENG)'!G324)</f>
        <v>Dr Krishna Mohan Gangineni</v>
      </c>
      <c r="H324" s="3" t="str">
        <f>VLOOKUP('Programmes (ENG)'!H324, 'CWM &amp; Location'!B:D, 2, FALSE)</f>
        <v>Ysbyty Castell Nedd Port Talbot / Clinigau Lleol</v>
      </c>
      <c r="I324" s="3" t="str">
        <f>VLOOKUP('Programmes (ENG)'!I324, 'CWM &amp; Location'!B:D, 2, FALSE)</f>
        <v>Port Talbot / Castell-nedd</v>
      </c>
      <c r="J324" s="3" t="str">
        <f>IF('Master List'!K324="", VLOOKUP('Master List'!J324, 'CWM &amp; Location'!B:D, 2, FALSE), CONCATENATE(VLOOKUP('Master List'!J324, 'CWM &amp; Location'!B:D, 2, FALSE), " / ", VLOOKUP('Master List'!K324, 'CWM &amp; Location'!B:D, 2, FALSE)))</f>
        <v>Seiciatreg Gyffredinol / Seiciatreg  Camddefnyddio Sylweddau</v>
      </c>
      <c r="K324" s="3" t="str">
        <f>IF('Programmes (ENG)'!K324="Supervisor to be confirmed", "Goruchwyliwr I'w Gadarnhau", 'Programmes (ENG)'!K324)</f>
        <v>Dr Krishna Mohan Gangineni</v>
      </c>
      <c r="L324" s="3" t="str">
        <f>VLOOKUP('Programmes (ENG)'!L324, 'CWM &amp; Location'!B:D, 2, FALSE)</f>
        <v>Ysbyty Treforys</v>
      </c>
      <c r="M324" s="3" t="str">
        <f>VLOOKUP('Programmes (ENG)'!M324, 'CWM &amp; Location'!B:D, 2, FALSE)</f>
        <v>Abertawe</v>
      </c>
      <c r="N324" s="3" t="str">
        <f>IF('Master List'!Q324="", VLOOKUP('Master List'!P324, 'CWM &amp; Location'!B:D, 2, FALSE), CONCATENATE(VLOOKUP('Master List'!P324, 'CWM &amp; Location'!B:D, 2, FALSE), " / ", VLOOKUP('Master List'!Q324, 'CWM &amp; Location'!B:D, 2, FALSE)))</f>
        <v>Meddygaeth Gyffredinol (Mewnol) / Endocrinoleg a Diabetes Mellitus</v>
      </c>
      <c r="O324" s="3" t="str">
        <f>IF('Programmes (ENG)'!O324="Supervisor to be confirmed", "Goruchwyliwr I'w Gadarnhau", 'Programmes (ENG)'!O324)</f>
        <v xml:space="preserve">Dr Richard Chudleigh </v>
      </c>
      <c r="P324" s="3" t="str">
        <f>VLOOKUP('Programmes (ENG)'!P324, 'CWM &amp; Location'!B:D, 2, FALSE)</f>
        <v>Ysbyty Treforys</v>
      </c>
      <c r="Q324" s="3" t="str">
        <f>VLOOKUP('Programmes (ENG)'!Q324, 'CWM &amp; Location'!B:D, 2, FALSE)</f>
        <v>Abertawe</v>
      </c>
      <c r="R324" s="3" t="str">
        <f>IF('Master List'!W324="", VLOOKUP('Master List'!V324, 'CWM &amp; Location'!B:D, 2, FALSE), CONCATENATE(VLOOKUP('Master List'!V324, 'CWM &amp; Location'!B:D, 2, FALSE), " / ", VLOOKUP('Master List'!W324, 'CWM &amp; Location'!B:D, 2, FALSE)))</f>
        <v>Llawdriniaeth Gyffredinol / Llawdriniaeth Gastroberfeddol Is</v>
      </c>
      <c r="S324" s="3" t="str">
        <f>IF('Programmes (ENG)'!S324="Supervisor to be confirmed", "Goruchwyliwr I'w Gadarnhau", 'Programmes (ENG)'!S324)</f>
        <v xml:space="preserve">Mr Gregory Taylor </v>
      </c>
      <c r="T324" s="5" t="str">
        <f>IF('Master List'!AA324="", "", VLOOKUP('Programmes (ENG)'!T324, 'CWM &amp; Location'!B:D, 2, FALSE))</f>
        <v/>
      </c>
      <c r="U324" s="5" t="str">
        <f>IF(T324="", "", VLOOKUP('Programmes (ENG)'!U324, 'CWM &amp; Location'!B:D, 2, FALSE))</f>
        <v/>
      </c>
      <c r="V324" s="5" t="str">
        <f>IF('Programmes (ENG)'!V324="", "", VLOOKUP('Programmes (ENG)'!V324, 'CWM &amp; Location'!B:D, 2, FALSE))</f>
        <v/>
      </c>
      <c r="W324" s="5" t="str">
        <f>IF('Programmes (ENG)'!W324="", "", IF('Programmes (ENG)'!W324="Supervisor to be confirmed", 'CWM &amp; Location'!$C$216, 'Programmes (ENG)'!W324))</f>
        <v/>
      </c>
      <c r="X324" s="5" t="str">
        <f>IF('Programmes (ENG)'!X324="Supervisor to be confirmed", "Goruchwyliwr I'w Gadarnhau", 'Programmes (ENG)'!X324)</f>
        <v>Goruchwyliwr I'w Gadarnhau</v>
      </c>
      <c r="Y324" s="3" t="str">
        <f>VLOOKUP('Programmes (ENG)'!Y324, 'CWM &amp; Location'!B:D, 2, FALSE)</f>
        <v>Safle I'w Gadarnhau</v>
      </c>
      <c r="Z324" s="3" t="str">
        <f>VLOOKUP('Programmes (ENG)'!Z324, 'CWM &amp; Location'!B:D, 2, FALSE)</f>
        <v>Safle I'w Gadarnhau</v>
      </c>
      <c r="AA324" s="3" t="str">
        <f>IF('Master List'!AK324="", VLOOKUP('Master List'!AJ324, 'CWM &amp; Location'!B:D, 2, FALSE), CONCATENATE(VLOOKUP('Master List'!AJ324, 'CWM &amp; Location'!B:D, 2, FALSE), " / ", VLOOKUP('Master List'!AK324, 'CWM &amp; Location'!B:D, 2, FALSE)))</f>
        <v>Arbenigedd I'w Gadarnhau</v>
      </c>
      <c r="AB324" s="3" t="str">
        <f>IF('Programmes (ENG)'!AB324="Supervisor to be confirmed", 'CWM &amp; Location'!$C$216, 'Programmes (ENG)'!AB324)</f>
        <v>Goruchwyliwr I'w Gadarnhau</v>
      </c>
      <c r="AC324" s="3" t="str">
        <f>VLOOKUP('Programmes (ENG)'!AC324, 'CWM &amp; Location'!B:D, 2, FALSE)</f>
        <v>Safle I'w Gadarnhau</v>
      </c>
      <c r="AD324" s="5" t="str">
        <f>VLOOKUP('Programmes (ENG)'!AD324, 'CWM &amp; Location'!B:D, 2, FALSE)</f>
        <v>Safle I'w Gadarnhau</v>
      </c>
      <c r="AE324" s="3" t="str">
        <f>IF('Master List'!AQ324="", VLOOKUP('Master List'!AP324, 'CWM &amp; Location'!B:D, 2, FALSE), CONCATENATE(VLOOKUP('Master List'!AP324, 'CWM &amp; Location'!B:D, 2, FALSE), " / ", VLOOKUP('Master List'!AQ324, 'CWM &amp; Location'!B:D, 2, FALSE)))</f>
        <v>Arbenigedd I'w Gadarnhau</v>
      </c>
      <c r="AF324" s="3" t="str">
        <f>IF('Programmes (ENG)'!AF324="Supervisor to be confirmed", 'CWM &amp; Location'!$C$216, 'Programmes (ENG)'!AF324)</f>
        <v>Goruchwyliwr I'w Gadarnhau</v>
      </c>
      <c r="AG324" s="3" t="str">
        <f>VLOOKUP('Programmes (ENG)'!AG324, 'CWM &amp; Location'!B:D, 2, FALSE)</f>
        <v>Safle I'w Gadarnhau</v>
      </c>
      <c r="AH324" s="3" t="str">
        <f>VLOOKUP('Programmes (ENG)'!AH324, 'CWM &amp; Location'!B:D, 2, FALSE)</f>
        <v>Safle I'w Gadarnhau</v>
      </c>
      <c r="AI324" s="3" t="str">
        <f>IF('Master List'!AW324="", VLOOKUP('Master List'!AV324, 'CWM &amp; Location'!B:D, 2, FALSE), CONCATENATE(VLOOKUP('Master List'!AV324, 'CWM &amp; Location'!B:D, 2, FALSE), " / ", VLOOKUP('Master List'!AW324, 'CWM &amp; Location'!B:D, 2, FALSE)))</f>
        <v>Arbenigedd I'w Gadarnhau</v>
      </c>
      <c r="AJ324" s="3" t="str">
        <f>IF('Programmes (ENG)'!AJ324="Supervisor to be confirmed", 'CWM &amp; Location'!$C$216, 'Programmes (ENG)'!AJ324)</f>
        <v>Goruchwyliwr I'w Gadarnhau</v>
      </c>
      <c r="AK324" s="5" t="str">
        <f>IF('Programmes (ENG)'!AK324="","",VLOOKUP('Programmes (ENG)'!AK324,'CWM &amp; Location'!B:D,2,FALSE))</f>
        <v/>
      </c>
      <c r="AL324" s="5" t="str">
        <f>IF('Programmes (ENG)'!AL324="", "", VLOOKUP('Programmes (ENG)'!AL324, 'CWM &amp; Location'!B:D, 2, FALSE))</f>
        <v/>
      </c>
      <c r="AM324" s="5" t="str">
        <f>IF('Programmes (ENG)'!AM324="","",VLOOKUP('Programmes (ENG)'!AM324,'CWM &amp; Location'!B:D,2,FALSE))</f>
        <v/>
      </c>
      <c r="AN324" s="5" t="str">
        <f>IF('Programmes (ENG)'!AN324="Supervisor to be confirmed", 'CWM &amp; Location'!$C$216, 'Programmes (ENG)'!AN324)</f>
        <v/>
      </c>
    </row>
    <row r="325" spans="1:40" ht="33.75" customHeight="1" x14ac:dyDescent="0.25">
      <c r="A325" s="3" t="str">
        <f>'Master List'!A325</f>
        <v>FP</v>
      </c>
      <c r="B325" s="3" t="str">
        <f>'Master List'!D325</f>
        <v>FP/7A3/108c</v>
      </c>
      <c r="C325" s="3" t="str">
        <f>'Master List'!E325</f>
        <v>WAL/FP/108c</v>
      </c>
      <c r="D325" s="4">
        <f>'Programmes (ENG)'!D325</f>
        <v>1</v>
      </c>
      <c r="E325" s="9" t="str">
        <f>CONCATENATE("S1: ",J325,", ",N325,", ",R325,IF(V325="","",", "),IF(V325="","",V325),IF(V325="",""," ("),IF(V325="","",'Master List'!B325),IF(V325="","",")")," | S2: ",AA325,", ",AE325,", ",AI325,IF(AM325="","",", "),IF(AM325="","",AM325),IF(AM325="",""," ("),IF(AM325="","",'Master List'!C325),IF(AM325="","",")"))</f>
        <v>S1: Llawdriniaeth Gyffredinol / Llawdriniaeth Gastroberfeddol Is, Seiciatreg Gyffredinol / Seiciatreg  Camddefnyddio Sylweddau, Meddygaeth Gyffredinol (Mewnol) / Endocrinoleg a Diabetes Mellitus | S2: Arbenigedd I'w Gadarnhau, Arbenigedd I'w Gadarnhau, Arbenigedd I'w Gadarnhau</v>
      </c>
      <c r="F325" s="5" t="str">
        <f>VLOOKUP('Programmes (ENG)'!F325, 'CWM &amp; Location'!B:D, 2, FALSE)</f>
        <v>Bwrdd Iechyd Prifysgol Bae Abertawe</v>
      </c>
      <c r="G325" s="5" t="str">
        <f>IF('Programmes (ENG)'!G325="Supervisor to be confirmed", "Goruchwyliwr I'w Gadarnhau", 'Programmes (ENG)'!G325)</f>
        <v xml:space="preserve">Mr Gregory Taylor </v>
      </c>
      <c r="H325" s="3" t="str">
        <f>VLOOKUP('Programmes (ENG)'!H325, 'CWM &amp; Location'!B:D, 2, FALSE)</f>
        <v>Ysbyty Treforys</v>
      </c>
      <c r="I325" s="3" t="str">
        <f>VLOOKUP('Programmes (ENG)'!I325, 'CWM &amp; Location'!B:D, 2, FALSE)</f>
        <v>Abertawe</v>
      </c>
      <c r="J325" s="3" t="str">
        <f>IF('Master List'!K325="", VLOOKUP('Master List'!J325, 'CWM &amp; Location'!B:D, 2, FALSE), CONCATENATE(VLOOKUP('Master List'!J325, 'CWM &amp; Location'!B:D, 2, FALSE), " / ", VLOOKUP('Master List'!K325, 'CWM &amp; Location'!B:D, 2, FALSE)))</f>
        <v>Llawdriniaeth Gyffredinol / Llawdriniaeth Gastroberfeddol Is</v>
      </c>
      <c r="K325" s="3" t="str">
        <f>IF('Programmes (ENG)'!K325="Supervisor to be confirmed", "Goruchwyliwr I'w Gadarnhau", 'Programmes (ENG)'!K325)</f>
        <v xml:space="preserve">Mr Gregory Taylor </v>
      </c>
      <c r="L325" s="3" t="str">
        <f>VLOOKUP('Programmes (ENG)'!L325, 'CWM &amp; Location'!B:D, 2, FALSE)</f>
        <v>Ysbyty Castell Nedd Port Talbot / Clinigau Lleol</v>
      </c>
      <c r="M325" s="3" t="str">
        <f>VLOOKUP('Programmes (ENG)'!M325, 'CWM &amp; Location'!B:D, 2, FALSE)</f>
        <v>Port Talbot / Castell-nedd</v>
      </c>
      <c r="N325" s="3" t="str">
        <f>IF('Master List'!Q325="", VLOOKUP('Master List'!P325, 'CWM &amp; Location'!B:D, 2, FALSE), CONCATENATE(VLOOKUP('Master List'!P325, 'CWM &amp; Location'!B:D, 2, FALSE), " / ", VLOOKUP('Master List'!Q325, 'CWM &amp; Location'!B:D, 2, FALSE)))</f>
        <v>Seiciatreg Gyffredinol / Seiciatreg  Camddefnyddio Sylweddau</v>
      </c>
      <c r="O325" s="3" t="str">
        <f>IF('Programmes (ENG)'!O325="Supervisor to be confirmed", "Goruchwyliwr I'w Gadarnhau", 'Programmes (ENG)'!O325)</f>
        <v>Dr Krishna Mohan Gangineni</v>
      </c>
      <c r="P325" s="3" t="str">
        <f>VLOOKUP('Programmes (ENG)'!P325, 'CWM &amp; Location'!B:D, 2, FALSE)</f>
        <v>Ysbyty Treforys</v>
      </c>
      <c r="Q325" s="3" t="str">
        <f>VLOOKUP('Programmes (ENG)'!Q325, 'CWM &amp; Location'!B:D, 2, FALSE)</f>
        <v>Abertawe</v>
      </c>
      <c r="R325" s="3" t="str">
        <f>IF('Master List'!W325="", VLOOKUP('Master List'!V325, 'CWM &amp; Location'!B:D, 2, FALSE), CONCATENATE(VLOOKUP('Master List'!V325, 'CWM &amp; Location'!B:D, 2, FALSE), " / ", VLOOKUP('Master List'!W325, 'CWM &amp; Location'!B:D, 2, FALSE)))</f>
        <v>Meddygaeth Gyffredinol (Mewnol) / Endocrinoleg a Diabetes Mellitus</v>
      </c>
      <c r="S325" s="3" t="str">
        <f>IF('Programmes (ENG)'!S325="Supervisor to be confirmed", "Goruchwyliwr I'w Gadarnhau", 'Programmes (ENG)'!S325)</f>
        <v xml:space="preserve">Dr Richard Chudleigh </v>
      </c>
      <c r="T325" s="5" t="str">
        <f>IF('Master List'!AA325="", "", VLOOKUP('Programmes (ENG)'!T325, 'CWM &amp; Location'!B:D, 2, FALSE))</f>
        <v/>
      </c>
      <c r="U325" s="5" t="str">
        <f>IF(T325="", "", VLOOKUP('Programmes (ENG)'!U325, 'CWM &amp; Location'!B:D, 2, FALSE))</f>
        <v/>
      </c>
      <c r="V325" s="5" t="str">
        <f>IF('Programmes (ENG)'!V325="", "", VLOOKUP('Programmes (ENG)'!V325, 'CWM &amp; Location'!B:D, 2, FALSE))</f>
        <v/>
      </c>
      <c r="W325" s="5" t="str">
        <f>IF('Programmes (ENG)'!W325="", "", IF('Programmes (ENG)'!W325="Supervisor to be confirmed", 'CWM &amp; Location'!$C$216, 'Programmes (ENG)'!W325))</f>
        <v/>
      </c>
      <c r="X325" s="5" t="str">
        <f>IF('Programmes (ENG)'!X325="Supervisor to be confirmed", "Goruchwyliwr I'w Gadarnhau", 'Programmes (ENG)'!X325)</f>
        <v>Goruchwyliwr I'w Gadarnhau</v>
      </c>
      <c r="Y325" s="3" t="str">
        <f>VLOOKUP('Programmes (ENG)'!Y325, 'CWM &amp; Location'!B:D, 2, FALSE)</f>
        <v>Safle I'w Gadarnhau</v>
      </c>
      <c r="Z325" s="3" t="str">
        <f>VLOOKUP('Programmes (ENG)'!Z325, 'CWM &amp; Location'!B:D, 2, FALSE)</f>
        <v>Safle I'w Gadarnhau</v>
      </c>
      <c r="AA325" s="3" t="str">
        <f>IF('Master List'!AK325="", VLOOKUP('Master List'!AJ325, 'CWM &amp; Location'!B:D, 2, FALSE), CONCATENATE(VLOOKUP('Master List'!AJ325, 'CWM &amp; Location'!B:D, 2, FALSE), " / ", VLOOKUP('Master List'!AK325, 'CWM &amp; Location'!B:D, 2, FALSE)))</f>
        <v>Arbenigedd I'w Gadarnhau</v>
      </c>
      <c r="AB325" s="3" t="str">
        <f>IF('Programmes (ENG)'!AB325="Supervisor to be confirmed", 'CWM &amp; Location'!$C$216, 'Programmes (ENG)'!AB325)</f>
        <v>Goruchwyliwr I'w Gadarnhau</v>
      </c>
      <c r="AC325" s="3" t="str">
        <f>VLOOKUP('Programmes (ENG)'!AC325, 'CWM &amp; Location'!B:D, 2, FALSE)</f>
        <v>Safle I'w Gadarnhau</v>
      </c>
      <c r="AD325" s="5" t="str">
        <f>VLOOKUP('Programmes (ENG)'!AD325, 'CWM &amp; Location'!B:D, 2, FALSE)</f>
        <v>Safle I'w Gadarnhau</v>
      </c>
      <c r="AE325" s="3" t="str">
        <f>IF('Master List'!AQ325="", VLOOKUP('Master List'!AP325, 'CWM &amp; Location'!B:D, 2, FALSE), CONCATENATE(VLOOKUP('Master List'!AP325, 'CWM &amp; Location'!B:D, 2, FALSE), " / ", VLOOKUP('Master List'!AQ325, 'CWM &amp; Location'!B:D, 2, FALSE)))</f>
        <v>Arbenigedd I'w Gadarnhau</v>
      </c>
      <c r="AF325" s="3" t="str">
        <f>IF('Programmes (ENG)'!AF325="Supervisor to be confirmed", 'CWM &amp; Location'!$C$216, 'Programmes (ENG)'!AF325)</f>
        <v>Goruchwyliwr I'w Gadarnhau</v>
      </c>
      <c r="AG325" s="3" t="str">
        <f>VLOOKUP('Programmes (ENG)'!AG325, 'CWM &amp; Location'!B:D, 2, FALSE)</f>
        <v>Safle I'w Gadarnhau</v>
      </c>
      <c r="AH325" s="3" t="str">
        <f>VLOOKUP('Programmes (ENG)'!AH325, 'CWM &amp; Location'!B:D, 2, FALSE)</f>
        <v>Safle I'w Gadarnhau</v>
      </c>
      <c r="AI325" s="3" t="str">
        <f>IF('Master List'!AW325="", VLOOKUP('Master List'!AV325, 'CWM &amp; Location'!B:D, 2, FALSE), CONCATENATE(VLOOKUP('Master List'!AV325, 'CWM &amp; Location'!B:D, 2, FALSE), " / ", VLOOKUP('Master List'!AW325, 'CWM &amp; Location'!B:D, 2, FALSE)))</f>
        <v>Arbenigedd I'w Gadarnhau</v>
      </c>
      <c r="AJ325" s="3" t="str">
        <f>IF('Programmes (ENG)'!AJ325="Supervisor to be confirmed", 'CWM &amp; Location'!$C$216, 'Programmes (ENG)'!AJ325)</f>
        <v>Goruchwyliwr I'w Gadarnhau</v>
      </c>
      <c r="AK325" s="5" t="str">
        <f>IF('Programmes (ENG)'!AK325="","",VLOOKUP('Programmes (ENG)'!AK325,'CWM &amp; Location'!B:D,2,FALSE))</f>
        <v/>
      </c>
      <c r="AL325" s="5" t="str">
        <f>IF('Programmes (ENG)'!AL325="", "", VLOOKUP('Programmes (ENG)'!AL325, 'CWM &amp; Location'!B:D, 2, FALSE))</f>
        <v/>
      </c>
      <c r="AM325" s="5" t="str">
        <f>IF('Programmes (ENG)'!AM325="","",VLOOKUP('Programmes (ENG)'!AM325,'CWM &amp; Location'!B:D,2,FALSE))</f>
        <v/>
      </c>
      <c r="AN325" s="5" t="str">
        <f>IF('Programmes (ENG)'!AN325="Supervisor to be confirmed", 'CWM &amp; Location'!$C$216, 'Programmes (ENG)'!AN325)</f>
        <v/>
      </c>
    </row>
    <row r="326" spans="1:40" ht="33.75" customHeight="1" x14ac:dyDescent="0.25">
      <c r="A326" s="3" t="str">
        <f>'Master List'!A326</f>
        <v>LIFT</v>
      </c>
      <c r="B326" s="3" t="str">
        <f>'Master List'!D326</f>
        <v>LFP/7A3/109a</v>
      </c>
      <c r="C326" s="3" t="str">
        <f>'Master List'!E326</f>
        <v>WAL/FP/109a</v>
      </c>
      <c r="D326" s="4">
        <f>'Programmes (ENG)'!D326</f>
        <v>1</v>
      </c>
      <c r="E326" s="9" t="str">
        <f>CONCATENATE("S1: ",J326,", ",N326,", ",R326,IF(V326="","",", "),IF(V326="","",V326),IF(V326="",""," ("),IF(V326="","",'Master List'!B326),IF(V326="","",")")," | S2: ",AA326,", ",AE326,", ",AI326,IF(AM326="","",", "),IF(AM326="","",AM326),IF(AM326="",""," ("),IF(AM326="","",'Master List'!C326),IF(AM326="","",")"))</f>
        <v>S1: Meddygaeth Gyffredinol (Mewnol) / Meddygaeth Geriatreg, Llawdriniaeth Gyffredinol / Llawdriniaeth y Colon a'r Rhefr, Meddygaeth Gyffredinol (Mewnol) / Meddygaeth Anadlol, Hematoleg (LIFT) | S2: Llawdriniaeth Gosmetig, Meddygaeth Liniarol, Llawdriniaeth Gyffredinol</v>
      </c>
      <c r="F326" s="5" t="str">
        <f>VLOOKUP('Programmes (ENG)'!F326, 'CWM &amp; Location'!B:D, 2, FALSE)</f>
        <v>Bwrdd Iechyd Prifysgol Bae Abertawe</v>
      </c>
      <c r="G326" s="5" t="str">
        <f>IF('Programmes (ENG)'!G326="Supervisor to be confirmed", "Goruchwyliwr I'w Gadarnhau", 'Programmes (ENG)'!G326)</f>
        <v>Dr Ann Benton</v>
      </c>
      <c r="H326" s="3" t="str">
        <f>VLOOKUP('Programmes (ENG)'!H326, 'CWM &amp; Location'!B:D, 2, FALSE)</f>
        <v>Ysbyty Treforys</v>
      </c>
      <c r="I326" s="3" t="str">
        <f>VLOOKUP('Programmes (ENG)'!I326, 'CWM &amp; Location'!B:D, 2, FALSE)</f>
        <v>Abertawe</v>
      </c>
      <c r="J326" s="3" t="str">
        <f>IF('Master List'!K326="", VLOOKUP('Master List'!J326, 'CWM &amp; Location'!B:D, 2, FALSE), CONCATENATE(VLOOKUP('Master List'!J326, 'CWM &amp; Location'!B:D, 2, FALSE), " / ", VLOOKUP('Master List'!K326, 'CWM &amp; Location'!B:D, 2, FALSE)))</f>
        <v>Meddygaeth Gyffredinol (Mewnol) / Meddygaeth Geriatreg</v>
      </c>
      <c r="K326" s="3" t="str">
        <f>IF('Programmes (ENG)'!K326="Supervisor to be confirmed", "Goruchwyliwr I'w Gadarnhau", 'Programmes (ENG)'!K326)</f>
        <v>Dr Nicky Leopold</v>
      </c>
      <c r="L326" s="3" t="str">
        <f>VLOOKUP('Programmes (ENG)'!L326, 'CWM &amp; Location'!B:D, 2, FALSE)</f>
        <v>Ysbyty Treforys</v>
      </c>
      <c r="M326" s="3" t="str">
        <f>VLOOKUP('Programmes (ENG)'!M326, 'CWM &amp; Location'!B:D, 2, FALSE)</f>
        <v>Abertawe</v>
      </c>
      <c r="N326" s="3" t="str">
        <f>IF('Master List'!Q326="", VLOOKUP('Master List'!P326, 'CWM &amp; Location'!B:D, 2, FALSE), CONCATENATE(VLOOKUP('Master List'!P326, 'CWM &amp; Location'!B:D, 2, FALSE), " / ", VLOOKUP('Master List'!Q326, 'CWM &amp; Location'!B:D, 2, FALSE)))</f>
        <v>Llawdriniaeth Gyffredinol / Llawdriniaeth y Colon a'r Rhefr</v>
      </c>
      <c r="O326" s="3" t="str">
        <f>IF('Programmes (ENG)'!O326="Supervisor to be confirmed", "Goruchwyliwr I'w Gadarnhau", 'Programmes (ENG)'!O326)</f>
        <v xml:space="preserve">Mr Mark Davies </v>
      </c>
      <c r="P326" s="3" t="str">
        <f>VLOOKUP('Programmes (ENG)'!P326, 'CWM &amp; Location'!B:D, 2, FALSE)</f>
        <v>Ysbyty Treforys</v>
      </c>
      <c r="Q326" s="3" t="str">
        <f>VLOOKUP('Programmes (ENG)'!Q326, 'CWM &amp; Location'!B:D, 2, FALSE)</f>
        <v>Abertawe</v>
      </c>
      <c r="R326" s="3" t="str">
        <f>IF('Master List'!W326="", VLOOKUP('Master List'!V326, 'CWM &amp; Location'!B:D, 2, FALSE), CONCATENATE(VLOOKUP('Master List'!V326, 'CWM &amp; Location'!B:D, 2, FALSE), " / ", VLOOKUP('Master List'!W326, 'CWM &amp; Location'!B:D, 2, FALSE)))</f>
        <v>Meddygaeth Gyffredinol (Mewnol) / Meddygaeth Anadlol</v>
      </c>
      <c r="S326" s="3" t="str">
        <f>IF('Programmes (ENG)'!S326="Supervisor to be confirmed", "Goruchwyliwr I'w Gadarnhau", 'Programmes (ENG)'!S326)</f>
        <v>Dr Stuart Packham</v>
      </c>
      <c r="T326" s="5" t="str">
        <f>IF('Master List'!AA326="", "", VLOOKUP('Programmes (ENG)'!T326, 'CWM &amp; Location'!B:D, 2, FALSE))</f>
        <v>Ysbyty Treforys</v>
      </c>
      <c r="U326" s="5" t="str">
        <f>IF(T326="", "", VLOOKUP('Programmes (ENG)'!U326, 'CWM &amp; Location'!B:D, 2, FALSE))</f>
        <v>Abertawe</v>
      </c>
      <c r="V326" s="5" t="str">
        <f>IF('Programmes (ENG)'!V326="", "", VLOOKUP('Programmes (ENG)'!V326, 'CWM &amp; Location'!B:D, 2, FALSE))</f>
        <v>Hematoleg</v>
      </c>
      <c r="W326" s="5" t="str">
        <f>IF('Programmes (ENG)'!W326="", "", IF('Programmes (ENG)'!W326="Supervisor to be confirmed", 'CWM &amp; Location'!$C$216, 'Programmes (ENG)'!W326))</f>
        <v>Dr Ann Benton</v>
      </c>
      <c r="X326" s="5" t="str">
        <f>IF('Programmes (ENG)'!X326="Supervisor to be confirmed", "Goruchwyliwr I'w Gadarnhau", 'Programmes (ENG)'!X326)</f>
        <v>Mr Jeremy Yarrow</v>
      </c>
      <c r="Y326" s="3" t="str">
        <f>VLOOKUP('Programmes (ENG)'!Y326, 'CWM &amp; Location'!B:D, 2, FALSE)</f>
        <v>Ysbyty Treforys</v>
      </c>
      <c r="Z326" s="3" t="str">
        <f>VLOOKUP('Programmes (ENG)'!Z326, 'CWM &amp; Location'!B:D, 2, FALSE)</f>
        <v>Abertawe</v>
      </c>
      <c r="AA326" s="3" t="str">
        <f>IF('Master List'!AK326="", VLOOKUP('Master List'!AJ326, 'CWM &amp; Location'!B:D, 2, FALSE), CONCATENATE(VLOOKUP('Master List'!AJ326, 'CWM &amp; Location'!B:D, 2, FALSE), " / ", VLOOKUP('Master List'!AK326, 'CWM &amp; Location'!B:D, 2, FALSE)))</f>
        <v>Llawdriniaeth Gosmetig</v>
      </c>
      <c r="AB326" s="3" t="str">
        <f>IF('Programmes (ENG)'!AB326="Supervisor to be confirmed", 'CWM &amp; Location'!$C$216, 'Programmes (ENG)'!AB326)</f>
        <v>Mr Jeremy Yarrow</v>
      </c>
      <c r="AC326" s="3" t="str">
        <f>VLOOKUP('Programmes (ENG)'!AC326, 'CWM &amp; Location'!B:D, 2, FALSE)</f>
        <v>Ysbyty Treforys / Hosbis Tŷ Olwen</v>
      </c>
      <c r="AD326" s="5" t="str">
        <f>VLOOKUP('Programmes (ENG)'!AD326, 'CWM &amp; Location'!B:D, 2, FALSE)</f>
        <v>Abertawe</v>
      </c>
      <c r="AE326" s="3" t="str">
        <f>IF('Master List'!AQ326="", VLOOKUP('Master List'!AP326, 'CWM &amp; Location'!B:D, 2, FALSE), CONCATENATE(VLOOKUP('Master List'!AP326, 'CWM &amp; Location'!B:D, 2, FALSE), " / ", VLOOKUP('Master List'!AQ326, 'CWM &amp; Location'!B:D, 2, FALSE)))</f>
        <v>Meddygaeth Liniarol</v>
      </c>
      <c r="AF326" s="3" t="str">
        <f>IF('Programmes (ENG)'!AF326="Supervisor to be confirmed", 'CWM &amp; Location'!$C$216, 'Programmes (ENG)'!AF326)</f>
        <v>Dr Anthony Williams</v>
      </c>
      <c r="AG326" s="3" t="str">
        <f>VLOOKUP('Programmes (ENG)'!AG326, 'CWM &amp; Location'!B:D, 2, FALSE)</f>
        <v>Ysbyty Treforys</v>
      </c>
      <c r="AH326" s="3" t="str">
        <f>VLOOKUP('Programmes (ENG)'!AH326, 'CWM &amp; Location'!B:D, 2, FALSE)</f>
        <v>Abertawe</v>
      </c>
      <c r="AI326" s="3" t="str">
        <f>IF('Master List'!AW326="", VLOOKUP('Master List'!AV326, 'CWM &amp; Location'!B:D, 2, FALSE), CONCATENATE(VLOOKUP('Master List'!AV326, 'CWM &amp; Location'!B:D, 2, FALSE), " / ", VLOOKUP('Master List'!AW326, 'CWM &amp; Location'!B:D, 2, FALSE)))</f>
        <v>Llawdriniaeth Gyffredinol</v>
      </c>
      <c r="AJ326" s="3" t="str">
        <f>IF('Programmes (ENG)'!AJ326="Supervisor to be confirmed", 'CWM &amp; Location'!$C$216, 'Programmes (ENG)'!AJ326)</f>
        <v>Mr Richard Egan</v>
      </c>
      <c r="AK326" s="5" t="str">
        <f>IF('Programmes (ENG)'!AK326="","",VLOOKUP('Programmes (ENG)'!AK326,'CWM &amp; Location'!B:D,2,FALSE))</f>
        <v/>
      </c>
      <c r="AL326" s="5" t="str">
        <f>IF('Programmes (ENG)'!AL326="", "", VLOOKUP('Programmes (ENG)'!AL326, 'CWM &amp; Location'!B:D, 2, FALSE))</f>
        <v/>
      </c>
      <c r="AM326" s="5" t="str">
        <f>IF('Programmes (ENG)'!AM326="","",VLOOKUP('Programmes (ENG)'!AM326,'CWM &amp; Location'!B:D,2,FALSE))</f>
        <v/>
      </c>
      <c r="AN326" s="5" t="str">
        <f>IF('Programmes (ENG)'!AN326="Supervisor to be confirmed", 'CWM &amp; Location'!$C$216, 'Programmes (ENG)'!AN326)</f>
        <v/>
      </c>
    </row>
    <row r="327" spans="1:40" ht="33.75" customHeight="1" x14ac:dyDescent="0.25">
      <c r="A327" s="3" t="str">
        <f>'Master List'!A327</f>
        <v>LIFT</v>
      </c>
      <c r="B327" s="3" t="str">
        <f>'Master List'!D327</f>
        <v>LFP/7A3/109b</v>
      </c>
      <c r="C327" s="3" t="str">
        <f>'Master List'!E327</f>
        <v>WAL/FP/109b</v>
      </c>
      <c r="D327" s="4">
        <f>'Programmes (ENG)'!D327</f>
        <v>1</v>
      </c>
      <c r="E327" s="9" t="str">
        <f>CONCATENATE("S1: ",J327,", ",N327,", ",R327,IF(V327="","",", "),IF(V327="","",V327),IF(V327="",""," ("),IF(V327="","",'Master List'!B327),IF(V327="","",")")," | S2: ",AA327,", ",AE327,", ",AI327,IF(AM327="","",", "),IF(AM327="","",AM327),IF(AM327="",""," ("),IF(AM327="","",'Master List'!C327),IF(AM327="","",")"))</f>
        <v>S1: Meddygaeth Gyffredinol (Mewnol) / Meddygaeth Anadlol, Meddygaeth Gyffredinol (Mewnol) / Meddygaeth Geriatreg, Llawdriniaeth Gyffredinol / Llawdriniaeth y Colon a'r Rhefr, Histopatholeg (LIFT) | S2: Llawdriniaeth Gyffredinol, Llawdriniaeth Gosmetig, Meddygaeth Liniarol</v>
      </c>
      <c r="F327" s="5" t="str">
        <f>VLOOKUP('Programmes (ENG)'!F327, 'CWM &amp; Location'!B:D, 2, FALSE)</f>
        <v>Bwrdd Iechyd Prifysgol Bae Abertawe</v>
      </c>
      <c r="G327" s="5" t="str">
        <f>IF('Programmes (ENG)'!G327="Supervisor to be confirmed", "Goruchwyliwr I'w Gadarnhau", 'Programmes (ENG)'!G327)</f>
        <v>Dr Alison Finall</v>
      </c>
      <c r="H327" s="3" t="str">
        <f>VLOOKUP('Programmes (ENG)'!H327, 'CWM &amp; Location'!B:D, 2, FALSE)</f>
        <v>Ysbyty Treforys</v>
      </c>
      <c r="I327" s="3" t="str">
        <f>VLOOKUP('Programmes (ENG)'!I327, 'CWM &amp; Location'!B:D, 2, FALSE)</f>
        <v>Abertawe</v>
      </c>
      <c r="J327" s="3" t="str">
        <f>IF('Master List'!K327="", VLOOKUP('Master List'!J327, 'CWM &amp; Location'!B:D, 2, FALSE), CONCATENATE(VLOOKUP('Master List'!J327, 'CWM &amp; Location'!B:D, 2, FALSE), " / ", VLOOKUP('Master List'!K327, 'CWM &amp; Location'!B:D, 2, FALSE)))</f>
        <v>Meddygaeth Gyffredinol (Mewnol) / Meddygaeth Anadlol</v>
      </c>
      <c r="K327" s="3" t="str">
        <f>IF('Programmes (ENG)'!K327="Supervisor to be confirmed", "Goruchwyliwr I'w Gadarnhau", 'Programmes (ENG)'!K327)</f>
        <v>Dr Stuart Packham</v>
      </c>
      <c r="L327" s="3" t="str">
        <f>VLOOKUP('Programmes (ENG)'!L327, 'CWM &amp; Location'!B:D, 2, FALSE)</f>
        <v>Ysbyty Treforys</v>
      </c>
      <c r="M327" s="3" t="str">
        <f>VLOOKUP('Programmes (ENG)'!M327, 'CWM &amp; Location'!B:D, 2, FALSE)</f>
        <v>Abertawe</v>
      </c>
      <c r="N327" s="3" t="str">
        <f>IF('Master List'!Q327="", VLOOKUP('Master List'!P327, 'CWM &amp; Location'!B:D, 2, FALSE), CONCATENATE(VLOOKUP('Master List'!P327, 'CWM &amp; Location'!B:D, 2, FALSE), " / ", VLOOKUP('Master List'!Q327, 'CWM &amp; Location'!B:D, 2, FALSE)))</f>
        <v>Meddygaeth Gyffredinol (Mewnol) / Meddygaeth Geriatreg</v>
      </c>
      <c r="O327" s="3" t="str">
        <f>IF('Programmes (ENG)'!O327="Supervisor to be confirmed", "Goruchwyliwr I'w Gadarnhau", 'Programmes (ENG)'!O327)</f>
        <v>Dr Nicky Leopold</v>
      </c>
      <c r="P327" s="3" t="str">
        <f>VLOOKUP('Programmes (ENG)'!P327, 'CWM &amp; Location'!B:D, 2, FALSE)</f>
        <v>Ysbyty Treforys</v>
      </c>
      <c r="Q327" s="3" t="str">
        <f>VLOOKUP('Programmes (ENG)'!Q327, 'CWM &amp; Location'!B:D, 2, FALSE)</f>
        <v>Abertawe</v>
      </c>
      <c r="R327" s="3" t="str">
        <f>IF('Master List'!W327="", VLOOKUP('Master List'!V327, 'CWM &amp; Location'!B:D, 2, FALSE), CONCATENATE(VLOOKUP('Master List'!V327, 'CWM &amp; Location'!B:D, 2, FALSE), " / ", VLOOKUP('Master List'!W327, 'CWM &amp; Location'!B:D, 2, FALSE)))</f>
        <v>Llawdriniaeth Gyffredinol / Llawdriniaeth y Colon a'r Rhefr</v>
      </c>
      <c r="S327" s="3" t="str">
        <f>IF('Programmes (ENG)'!S327="Supervisor to be confirmed", "Goruchwyliwr I'w Gadarnhau", 'Programmes (ENG)'!S327)</f>
        <v xml:space="preserve">Mr Mark Davies </v>
      </c>
      <c r="T327" s="5" t="str">
        <f>IF('Master List'!AA327="", "", VLOOKUP('Programmes (ENG)'!T327, 'CWM &amp; Location'!B:D, 2, FALSE))</f>
        <v>Ysbyty Treforys</v>
      </c>
      <c r="U327" s="5" t="str">
        <f>IF(T327="", "", VLOOKUP('Programmes (ENG)'!U327, 'CWM &amp; Location'!B:D, 2, FALSE))</f>
        <v>Abertawe</v>
      </c>
      <c r="V327" s="5" t="str">
        <f>IF('Programmes (ENG)'!V327="", "", VLOOKUP('Programmes (ENG)'!V327, 'CWM &amp; Location'!B:D, 2, FALSE))</f>
        <v>Histopatholeg</v>
      </c>
      <c r="W327" s="5" t="str">
        <f>IF('Programmes (ENG)'!W327="", "", IF('Programmes (ENG)'!W327="Supervisor to be confirmed", 'CWM &amp; Location'!$C$216, 'Programmes (ENG)'!W327))</f>
        <v>Dr Alison Finall</v>
      </c>
      <c r="X327" s="5" t="str">
        <f>IF('Programmes (ENG)'!X327="Supervisor to be confirmed", "Goruchwyliwr I'w Gadarnhau", 'Programmes (ENG)'!X327)</f>
        <v>Mr Richard Egan</v>
      </c>
      <c r="Y327" s="3" t="str">
        <f>VLOOKUP('Programmes (ENG)'!Y327, 'CWM &amp; Location'!B:D, 2, FALSE)</f>
        <v>Ysbyty Treforys</v>
      </c>
      <c r="Z327" s="3" t="str">
        <f>VLOOKUP('Programmes (ENG)'!Z327, 'CWM &amp; Location'!B:D, 2, FALSE)</f>
        <v>Abertawe</v>
      </c>
      <c r="AA327" s="3" t="str">
        <f>IF('Master List'!AK327="", VLOOKUP('Master List'!AJ327, 'CWM &amp; Location'!B:D, 2, FALSE), CONCATENATE(VLOOKUP('Master List'!AJ327, 'CWM &amp; Location'!B:D, 2, FALSE), " / ", VLOOKUP('Master List'!AK327, 'CWM &amp; Location'!B:D, 2, FALSE)))</f>
        <v>Llawdriniaeth Gyffredinol</v>
      </c>
      <c r="AB327" s="3" t="str">
        <f>IF('Programmes (ENG)'!AB327="Supervisor to be confirmed", 'CWM &amp; Location'!$C$216, 'Programmes (ENG)'!AB327)</f>
        <v>Mr Richard Egan</v>
      </c>
      <c r="AC327" s="3" t="str">
        <f>VLOOKUP('Programmes (ENG)'!AC327, 'CWM &amp; Location'!B:D, 2, FALSE)</f>
        <v>Ysbyty Treforys</v>
      </c>
      <c r="AD327" s="5" t="str">
        <f>VLOOKUP('Programmes (ENG)'!AD327, 'CWM &amp; Location'!B:D, 2, FALSE)</f>
        <v>Abertawe</v>
      </c>
      <c r="AE327" s="3" t="str">
        <f>IF('Master List'!AQ327="", VLOOKUP('Master List'!AP327, 'CWM &amp; Location'!B:D, 2, FALSE), CONCATENATE(VLOOKUP('Master List'!AP327, 'CWM &amp; Location'!B:D, 2, FALSE), " / ", VLOOKUP('Master List'!AQ327, 'CWM &amp; Location'!B:D, 2, FALSE)))</f>
        <v>Llawdriniaeth Gosmetig</v>
      </c>
      <c r="AF327" s="3" t="str">
        <f>IF('Programmes (ENG)'!AF327="Supervisor to be confirmed", 'CWM &amp; Location'!$C$216, 'Programmes (ENG)'!AF327)</f>
        <v>Mr Jeremy Yarrow</v>
      </c>
      <c r="AG327" s="3" t="str">
        <f>VLOOKUP('Programmes (ENG)'!AG327, 'CWM &amp; Location'!B:D, 2, FALSE)</f>
        <v>Ysbyty Treforys / Hosbis Tŷ Olwen</v>
      </c>
      <c r="AH327" s="3" t="str">
        <f>VLOOKUP('Programmes (ENG)'!AH327, 'CWM &amp; Location'!B:D, 2, FALSE)</f>
        <v>Abertawe</v>
      </c>
      <c r="AI327" s="3" t="str">
        <f>IF('Master List'!AW327="", VLOOKUP('Master List'!AV327, 'CWM &amp; Location'!B:D, 2, FALSE), CONCATENATE(VLOOKUP('Master List'!AV327, 'CWM &amp; Location'!B:D, 2, FALSE), " / ", VLOOKUP('Master List'!AW327, 'CWM &amp; Location'!B:D, 2, FALSE)))</f>
        <v>Meddygaeth Liniarol</v>
      </c>
      <c r="AJ327" s="3" t="str">
        <f>IF('Programmes (ENG)'!AJ327="Supervisor to be confirmed", 'CWM &amp; Location'!$C$216, 'Programmes (ENG)'!AJ327)</f>
        <v>Dr Anthony Williams</v>
      </c>
      <c r="AK327" s="5" t="str">
        <f>IF('Programmes (ENG)'!AK327="","",VLOOKUP('Programmes (ENG)'!AK327,'CWM &amp; Location'!B:D,2,FALSE))</f>
        <v/>
      </c>
      <c r="AL327" s="5" t="str">
        <f>IF('Programmes (ENG)'!AL327="", "", VLOOKUP('Programmes (ENG)'!AL327, 'CWM &amp; Location'!B:D, 2, FALSE))</f>
        <v/>
      </c>
      <c r="AM327" s="5" t="str">
        <f>IF('Programmes (ENG)'!AM327="","",VLOOKUP('Programmes (ENG)'!AM327,'CWM &amp; Location'!B:D,2,FALSE))</f>
        <v/>
      </c>
      <c r="AN327" s="5" t="str">
        <f>IF('Programmes (ENG)'!AN327="Supervisor to be confirmed", 'CWM &amp; Location'!$C$216, 'Programmes (ENG)'!AN327)</f>
        <v/>
      </c>
    </row>
    <row r="328" spans="1:40" ht="33.75" customHeight="1" x14ac:dyDescent="0.25">
      <c r="A328" s="3" t="str">
        <f>'Master List'!A328</f>
        <v>LIFT</v>
      </c>
      <c r="B328" s="3" t="str">
        <f>'Master List'!D328</f>
        <v>LFP/7A3/109c</v>
      </c>
      <c r="C328" s="3" t="str">
        <f>'Master List'!E328</f>
        <v>WAL/FP/109c</v>
      </c>
      <c r="D328" s="4">
        <f>'Programmes (ENG)'!D328</f>
        <v>1</v>
      </c>
      <c r="E328" s="9" t="str">
        <f>CONCATENATE("S1: ",J328,", ",N328,", ",R328,IF(V328="","",", "),IF(V328="","",V328),IF(V328="",""," ("),IF(V328="","",'Master List'!B328),IF(V328="","",")")," | S2: ",AA328,", ",AE328,", ",AI328,IF(AM328="","",", "),IF(AM328="","",AM328),IF(AM328="",""," ("),IF(AM328="","",'Master List'!C328),IF(AM328="","",")"))</f>
        <v>S1: Llawdriniaeth Gyffredinol / Llawdriniaeth y Colon a'r Rhefr, Meddygaeth Gyffredinol (Mewnol) / Meddygaeth Anadlol, Meddygaeth Gyffredinol (Mewnol) / Meddygaeth Geriatreg, Microbioleg Feddygol (LIFT) | S2: Meddygaeth Liniarol, Llawdriniaeth Gyffredinol, Llawdriniaeth Gosmetig</v>
      </c>
      <c r="F328" s="5" t="str">
        <f>VLOOKUP('Programmes (ENG)'!F328, 'CWM &amp; Location'!B:D, 2, FALSE)</f>
        <v>Bwrdd Iechyd Prifysgol Bae Abertawe</v>
      </c>
      <c r="G328" s="5" t="str">
        <f>IF('Programmes (ENG)'!G328="Supervisor to be confirmed", "Goruchwyliwr I'w Gadarnhau", 'Programmes (ENG)'!G328)</f>
        <v>Dr Ian Blyth</v>
      </c>
      <c r="H328" s="3" t="str">
        <f>VLOOKUP('Programmes (ENG)'!H328, 'CWM &amp; Location'!B:D, 2, FALSE)</f>
        <v>Ysbyty Treforys</v>
      </c>
      <c r="I328" s="3" t="str">
        <f>VLOOKUP('Programmes (ENG)'!I328, 'CWM &amp; Location'!B:D, 2, FALSE)</f>
        <v>Abertawe</v>
      </c>
      <c r="J328" s="3" t="str">
        <f>IF('Master List'!K328="", VLOOKUP('Master List'!J328, 'CWM &amp; Location'!B:D, 2, FALSE), CONCATENATE(VLOOKUP('Master List'!J328, 'CWM &amp; Location'!B:D, 2, FALSE), " / ", VLOOKUP('Master List'!K328, 'CWM &amp; Location'!B:D, 2, FALSE)))</f>
        <v>Llawdriniaeth Gyffredinol / Llawdriniaeth y Colon a'r Rhefr</v>
      </c>
      <c r="K328" s="3" t="str">
        <f>IF('Programmes (ENG)'!K328="Supervisor to be confirmed", "Goruchwyliwr I'w Gadarnhau", 'Programmes (ENG)'!K328)</f>
        <v xml:space="preserve">Mr Mark Davies </v>
      </c>
      <c r="L328" s="3" t="str">
        <f>VLOOKUP('Programmes (ENG)'!L328, 'CWM &amp; Location'!B:D, 2, FALSE)</f>
        <v>Ysbyty Treforys</v>
      </c>
      <c r="M328" s="3" t="str">
        <f>VLOOKUP('Programmes (ENG)'!M328, 'CWM &amp; Location'!B:D, 2, FALSE)</f>
        <v>Abertawe</v>
      </c>
      <c r="N328" s="3" t="str">
        <f>IF('Master List'!Q328="", VLOOKUP('Master List'!P328, 'CWM &amp; Location'!B:D, 2, FALSE), CONCATENATE(VLOOKUP('Master List'!P328, 'CWM &amp; Location'!B:D, 2, FALSE), " / ", VLOOKUP('Master List'!Q328, 'CWM &amp; Location'!B:D, 2, FALSE)))</f>
        <v>Meddygaeth Gyffredinol (Mewnol) / Meddygaeth Anadlol</v>
      </c>
      <c r="O328" s="3" t="str">
        <f>IF('Programmes (ENG)'!O328="Supervisor to be confirmed", "Goruchwyliwr I'w Gadarnhau", 'Programmes (ENG)'!O328)</f>
        <v>Dr Stuart Packham</v>
      </c>
      <c r="P328" s="3" t="str">
        <f>VLOOKUP('Programmes (ENG)'!P328, 'CWM &amp; Location'!B:D, 2, FALSE)</f>
        <v>Ysbyty Treforys</v>
      </c>
      <c r="Q328" s="3" t="str">
        <f>VLOOKUP('Programmes (ENG)'!Q328, 'CWM &amp; Location'!B:D, 2, FALSE)</f>
        <v>Abertawe</v>
      </c>
      <c r="R328" s="3" t="str">
        <f>IF('Master List'!W328="", VLOOKUP('Master List'!V328, 'CWM &amp; Location'!B:D, 2, FALSE), CONCATENATE(VLOOKUP('Master List'!V328, 'CWM &amp; Location'!B:D, 2, FALSE), " / ", VLOOKUP('Master List'!W328, 'CWM &amp; Location'!B:D, 2, FALSE)))</f>
        <v>Meddygaeth Gyffredinol (Mewnol) / Meddygaeth Geriatreg</v>
      </c>
      <c r="S328" s="3" t="str">
        <f>IF('Programmes (ENG)'!S328="Supervisor to be confirmed", "Goruchwyliwr I'w Gadarnhau", 'Programmes (ENG)'!S328)</f>
        <v>Dr Nicky Leopold</v>
      </c>
      <c r="T328" s="5" t="str">
        <f>IF('Master List'!AA328="", "", VLOOKUP('Programmes (ENG)'!T328, 'CWM &amp; Location'!B:D, 2, FALSE))</f>
        <v>Ysbyty Treforys</v>
      </c>
      <c r="U328" s="5" t="str">
        <f>IF(T328="", "", VLOOKUP('Programmes (ENG)'!U328, 'CWM &amp; Location'!B:D, 2, FALSE))</f>
        <v>Abertawe</v>
      </c>
      <c r="V328" s="5" t="str">
        <f>IF('Programmes (ENG)'!V328="", "", VLOOKUP('Programmes (ENG)'!V328, 'CWM &amp; Location'!B:D, 2, FALSE))</f>
        <v>Microbioleg Feddygol</v>
      </c>
      <c r="W328" s="5" t="str">
        <f>IF('Programmes (ENG)'!W328="", "", IF('Programmes (ENG)'!W328="Supervisor to be confirmed", 'CWM &amp; Location'!$C$216, 'Programmes (ENG)'!W328))</f>
        <v>Dr Ian Blyth</v>
      </c>
      <c r="X328" s="5" t="str">
        <f>IF('Programmes (ENG)'!X328="Supervisor to be confirmed", "Goruchwyliwr I'w Gadarnhau", 'Programmes (ENG)'!X328)</f>
        <v>Dr Anthony Williams</v>
      </c>
      <c r="Y328" s="3" t="str">
        <f>VLOOKUP('Programmes (ENG)'!Y328, 'CWM &amp; Location'!B:D, 2, FALSE)</f>
        <v>Ysbyty Treforys / Hosbis Tŷ Olwen</v>
      </c>
      <c r="Z328" s="3" t="str">
        <f>VLOOKUP('Programmes (ENG)'!Z328, 'CWM &amp; Location'!B:D, 2, FALSE)</f>
        <v>Abertawe</v>
      </c>
      <c r="AA328" s="3" t="str">
        <f>IF('Master List'!AK328="", VLOOKUP('Master List'!AJ328, 'CWM &amp; Location'!B:D, 2, FALSE), CONCATENATE(VLOOKUP('Master List'!AJ328, 'CWM &amp; Location'!B:D, 2, FALSE), " / ", VLOOKUP('Master List'!AK328, 'CWM &amp; Location'!B:D, 2, FALSE)))</f>
        <v>Meddygaeth Liniarol</v>
      </c>
      <c r="AB328" s="3" t="str">
        <f>IF('Programmes (ENG)'!AB328="Supervisor to be confirmed", 'CWM &amp; Location'!$C$216, 'Programmes (ENG)'!AB328)</f>
        <v>Dr Anthony Williams</v>
      </c>
      <c r="AC328" s="3" t="str">
        <f>VLOOKUP('Programmes (ENG)'!AC328, 'CWM &amp; Location'!B:D, 2, FALSE)</f>
        <v>Ysbyty Treforys</v>
      </c>
      <c r="AD328" s="5" t="str">
        <f>VLOOKUP('Programmes (ENG)'!AD328, 'CWM &amp; Location'!B:D, 2, FALSE)</f>
        <v>Abertawe</v>
      </c>
      <c r="AE328" s="3" t="str">
        <f>IF('Master List'!AQ328="", VLOOKUP('Master List'!AP328, 'CWM &amp; Location'!B:D, 2, FALSE), CONCATENATE(VLOOKUP('Master List'!AP328, 'CWM &amp; Location'!B:D, 2, FALSE), " / ", VLOOKUP('Master List'!AQ328, 'CWM &amp; Location'!B:D, 2, FALSE)))</f>
        <v>Llawdriniaeth Gyffredinol</v>
      </c>
      <c r="AF328" s="3" t="str">
        <f>IF('Programmes (ENG)'!AF328="Supervisor to be confirmed", 'CWM &amp; Location'!$C$216, 'Programmes (ENG)'!AF328)</f>
        <v>Mr Richard Egan</v>
      </c>
      <c r="AG328" s="3" t="str">
        <f>VLOOKUP('Programmes (ENG)'!AG328, 'CWM &amp; Location'!B:D, 2, FALSE)</f>
        <v>Ysbyty Treforys</v>
      </c>
      <c r="AH328" s="3" t="str">
        <f>VLOOKUP('Programmes (ENG)'!AH328, 'CWM &amp; Location'!B:D, 2, FALSE)</f>
        <v>Abertawe</v>
      </c>
      <c r="AI328" s="3" t="str">
        <f>IF('Master List'!AW328="", VLOOKUP('Master List'!AV328, 'CWM &amp; Location'!B:D, 2, FALSE), CONCATENATE(VLOOKUP('Master List'!AV328, 'CWM &amp; Location'!B:D, 2, FALSE), " / ", VLOOKUP('Master List'!AW328, 'CWM &amp; Location'!B:D, 2, FALSE)))</f>
        <v>Llawdriniaeth Gosmetig</v>
      </c>
      <c r="AJ328" s="3" t="str">
        <f>IF('Programmes (ENG)'!AJ328="Supervisor to be confirmed", 'CWM &amp; Location'!$C$216, 'Programmes (ENG)'!AJ328)</f>
        <v>Mr Jeremy Yarrow</v>
      </c>
      <c r="AK328" s="5" t="str">
        <f>IF('Programmes (ENG)'!AK328="","",VLOOKUP('Programmes (ENG)'!AK328,'CWM &amp; Location'!B:D,2,FALSE))</f>
        <v/>
      </c>
      <c r="AL328" s="5" t="str">
        <f>IF('Programmes (ENG)'!AL328="", "", VLOOKUP('Programmes (ENG)'!AL328, 'CWM &amp; Location'!B:D, 2, FALSE))</f>
        <v/>
      </c>
      <c r="AM328" s="5" t="str">
        <f>IF('Programmes (ENG)'!AM328="","",VLOOKUP('Programmes (ENG)'!AM328,'CWM &amp; Location'!B:D,2,FALSE))</f>
        <v/>
      </c>
      <c r="AN328" s="5" t="str">
        <f>IF('Programmes (ENG)'!AN328="Supervisor to be confirmed", 'CWM &amp; Location'!$C$216, 'Programmes (ENG)'!AN328)</f>
        <v/>
      </c>
    </row>
    <row r="329" spans="1:40" ht="33.75" customHeight="1" x14ac:dyDescent="0.25">
      <c r="A329" s="3" t="str">
        <f>'Master List'!A329</f>
        <v>FP</v>
      </c>
      <c r="B329" s="3" t="str">
        <f>'Master List'!D329</f>
        <v>FP/7A3/110a</v>
      </c>
      <c r="C329" s="3" t="str">
        <f>'Master List'!E329</f>
        <v>WAL/FP/110a</v>
      </c>
      <c r="D329" s="4">
        <f>'Programmes (ENG)'!D329</f>
        <v>1</v>
      </c>
      <c r="E329" s="9" t="str">
        <f>CONCATENATE("S1: ",J329,", ",N329,", ",R329,IF(V329="","",", "),IF(V329="","",V329),IF(V329="",""," ("),IF(V329="","",'Master List'!B329),IF(V329="","",")")," | S2: ",AA329,", ",AE329,", ",AI329,IF(AM329="","",", "),IF(AM329="","",AM329),IF(AM329="",""," ("),IF(AM329="","",'Master List'!C329),IF(AM329="","",")"))</f>
        <v>S1: Meddygaeth Gyffredinol (Mewnol) / Meddygaeth Geriatreg, Llawdriniaeth Gyffredinol / Llawdriniaeth Gastroberfeddol Usaf, Clust, Trwyn a Gwddf | S2: Meddygaeth Frys, Meddygaeth Gyffredinol (Mewnol) / Meddygaeth Geriatreg &amp; Orthogeriatreg, Oncoleg Glinigol</v>
      </c>
      <c r="F329" s="5" t="str">
        <f>VLOOKUP('Programmes (ENG)'!F329, 'CWM &amp; Location'!B:D, 2, FALSE)</f>
        <v>Bwrdd Iechyd Prifysgol Bae Abertawe</v>
      </c>
      <c r="G329" s="5" t="str">
        <f>IF('Programmes (ENG)'!G329="Supervisor to be confirmed", "Goruchwyliwr I'w Gadarnhau", 'Programmes (ENG)'!G329)</f>
        <v>Dr Nicky Leopold</v>
      </c>
      <c r="H329" s="3" t="str">
        <f>VLOOKUP('Programmes (ENG)'!H329, 'CWM &amp; Location'!B:D, 2, FALSE)</f>
        <v>Ysbyty Treforys</v>
      </c>
      <c r="I329" s="3" t="str">
        <f>VLOOKUP('Programmes (ENG)'!I329, 'CWM &amp; Location'!B:D, 2, FALSE)</f>
        <v>Abertawe</v>
      </c>
      <c r="J329" s="3" t="str">
        <f>IF('Master List'!K329="", VLOOKUP('Master List'!J329, 'CWM &amp; Location'!B:D, 2, FALSE), CONCATENATE(VLOOKUP('Master List'!J329, 'CWM &amp; Location'!B:D, 2, FALSE), " / ", VLOOKUP('Master List'!K329, 'CWM &amp; Location'!B:D, 2, FALSE)))</f>
        <v>Meddygaeth Gyffredinol (Mewnol) / Meddygaeth Geriatreg</v>
      </c>
      <c r="K329" s="3" t="str">
        <f>IF('Programmes (ENG)'!K329="Supervisor to be confirmed", "Goruchwyliwr I'w Gadarnhau", 'Programmes (ENG)'!K329)</f>
        <v>Dr Nicky Leopold</v>
      </c>
      <c r="L329" s="3" t="str">
        <f>VLOOKUP('Programmes (ENG)'!L329, 'CWM &amp; Location'!B:D, 2, FALSE)</f>
        <v>Ysbyty Treforys</v>
      </c>
      <c r="M329" s="3" t="str">
        <f>VLOOKUP('Programmes (ENG)'!M329, 'CWM &amp; Location'!B:D, 2, FALSE)</f>
        <v>Abertawe</v>
      </c>
      <c r="N329" s="3" t="str">
        <f>IF('Master List'!Q329="", VLOOKUP('Master List'!P329, 'CWM &amp; Location'!B:D, 2, FALSE), CONCATENATE(VLOOKUP('Master List'!P329, 'CWM &amp; Location'!B:D, 2, FALSE), " / ", VLOOKUP('Master List'!Q329, 'CWM &amp; Location'!B:D, 2, FALSE)))</f>
        <v>Llawdriniaeth Gyffredinol / Llawdriniaeth Gastroberfeddol Usaf</v>
      </c>
      <c r="O329" s="3" t="str">
        <f>IF('Programmes (ENG)'!O329="Supervisor to be confirmed", "Goruchwyliwr I'w Gadarnhau", 'Programmes (ENG)'!O329)</f>
        <v>Mr Scott Caplin</v>
      </c>
      <c r="P329" s="3" t="str">
        <f>VLOOKUP('Programmes (ENG)'!P329, 'CWM &amp; Location'!B:D, 2, FALSE)</f>
        <v>Ysbyty Treforys</v>
      </c>
      <c r="Q329" s="3" t="str">
        <f>VLOOKUP('Programmes (ENG)'!Q329, 'CWM &amp; Location'!B:D, 2, FALSE)</f>
        <v>Abertawe</v>
      </c>
      <c r="R329" s="3" t="str">
        <f>IF('Master List'!W329="", VLOOKUP('Master List'!V329, 'CWM &amp; Location'!B:D, 2, FALSE), CONCATENATE(VLOOKUP('Master List'!V329, 'CWM &amp; Location'!B:D, 2, FALSE), " / ", VLOOKUP('Master List'!W329, 'CWM &amp; Location'!B:D, 2, FALSE)))</f>
        <v>Clust, Trwyn a Gwddf</v>
      </c>
      <c r="S329" s="3" t="str">
        <f>IF('Programmes (ENG)'!S329="Supervisor to be confirmed", "Goruchwyliwr I'w Gadarnhau", 'Programmes (ENG)'!S329)</f>
        <v>Dr Daniel Leopard</v>
      </c>
      <c r="T329" s="5" t="str">
        <f>IF('Master List'!AA329="", "", VLOOKUP('Programmes (ENG)'!T329, 'CWM &amp; Location'!B:D, 2, FALSE))</f>
        <v/>
      </c>
      <c r="U329" s="5" t="str">
        <f>IF(T329="", "", VLOOKUP('Programmes (ENG)'!U329, 'CWM &amp; Location'!B:D, 2, FALSE))</f>
        <v/>
      </c>
      <c r="V329" s="5" t="str">
        <f>IF('Programmes (ENG)'!V329="", "", VLOOKUP('Programmes (ENG)'!V329, 'CWM &amp; Location'!B:D, 2, FALSE))</f>
        <v/>
      </c>
      <c r="W329" s="5" t="str">
        <f>IF('Programmes (ENG)'!W329="", "", IF('Programmes (ENG)'!W329="Supervisor to be confirmed", 'CWM &amp; Location'!$C$216, 'Programmes (ENG)'!W329))</f>
        <v/>
      </c>
      <c r="X329" s="5" t="str">
        <f>IF('Programmes (ENG)'!X329="Supervisor to be confirmed", "Goruchwyliwr I'w Gadarnhau", 'Programmes (ENG)'!X329)</f>
        <v>Dr Howard Allen</v>
      </c>
      <c r="Y329" s="3" t="str">
        <f>VLOOKUP('Programmes (ENG)'!Y329, 'CWM &amp; Location'!B:D, 2, FALSE)</f>
        <v>Ysbyty Treforys</v>
      </c>
      <c r="Z329" s="3" t="str">
        <f>VLOOKUP('Programmes (ENG)'!Z329, 'CWM &amp; Location'!B:D, 2, FALSE)</f>
        <v>Abertawe</v>
      </c>
      <c r="AA329" s="3" t="str">
        <f>IF('Master List'!AK329="", VLOOKUP('Master List'!AJ329, 'CWM &amp; Location'!B:D, 2, FALSE), CONCATENATE(VLOOKUP('Master List'!AJ329, 'CWM &amp; Location'!B:D, 2, FALSE), " / ", VLOOKUP('Master List'!AK329, 'CWM &amp; Location'!B:D, 2, FALSE)))</f>
        <v>Meddygaeth Frys</v>
      </c>
      <c r="AB329" s="3" t="str">
        <f>IF('Programmes (ENG)'!AB329="Supervisor to be confirmed", 'CWM &amp; Location'!$C$216, 'Programmes (ENG)'!AB329)</f>
        <v>Dr Howard Allen</v>
      </c>
      <c r="AC329" s="3" t="str">
        <f>VLOOKUP('Programmes (ENG)'!AC329, 'CWM &amp; Location'!B:D, 2, FALSE)</f>
        <v>Ysbyty Treforys</v>
      </c>
      <c r="AD329" s="5" t="str">
        <f>VLOOKUP('Programmes (ENG)'!AD329, 'CWM &amp; Location'!B:D, 2, FALSE)</f>
        <v>Abertawe</v>
      </c>
      <c r="AE329" s="3" t="str">
        <f>IF('Master List'!AQ329="", VLOOKUP('Master List'!AP329, 'CWM &amp; Location'!B:D, 2, FALSE), CONCATENATE(VLOOKUP('Master List'!AP329, 'CWM &amp; Location'!B:D, 2, FALSE), " / ", VLOOKUP('Master List'!AQ329, 'CWM &amp; Location'!B:D, 2, FALSE)))</f>
        <v>Meddygaeth Gyffredinol (Mewnol) / Meddygaeth Geriatreg &amp; Orthogeriatreg</v>
      </c>
      <c r="AF329" s="3" t="str">
        <f>IF('Programmes (ENG)'!AF329="Supervisor to be confirmed", 'CWM &amp; Location'!$C$216, 'Programmes (ENG)'!AF329)</f>
        <v>Dr Praveen Pathmanaban</v>
      </c>
      <c r="AG329" s="3" t="str">
        <f>VLOOKUP('Programmes (ENG)'!AG329, 'CWM &amp; Location'!B:D, 2, FALSE)</f>
        <v>Ysbyty Singleton</v>
      </c>
      <c r="AH329" s="3" t="str">
        <f>VLOOKUP('Programmes (ENG)'!AH329, 'CWM &amp; Location'!B:D, 2, FALSE)</f>
        <v>Abertawe</v>
      </c>
      <c r="AI329" s="3" t="str">
        <f>IF('Master List'!AW329="", VLOOKUP('Master List'!AV329, 'CWM &amp; Location'!B:D, 2, FALSE), CONCATENATE(VLOOKUP('Master List'!AV329, 'CWM &amp; Location'!B:D, 2, FALSE), " / ", VLOOKUP('Master List'!AW329, 'CWM &amp; Location'!B:D, 2, FALSE)))</f>
        <v>Oncoleg Glinigol</v>
      </c>
      <c r="AJ329" s="3" t="str">
        <f>IF('Programmes (ENG)'!AJ329="Supervisor to be confirmed", 'CWM &amp; Location'!$C$216, 'Programmes (ENG)'!AJ329)</f>
        <v>Dr Steve Kihara</v>
      </c>
      <c r="AK329" s="5" t="str">
        <f>IF('Programmes (ENG)'!AK329="","",VLOOKUP('Programmes (ENG)'!AK329,'CWM &amp; Location'!B:D,2,FALSE))</f>
        <v/>
      </c>
      <c r="AL329" s="5" t="str">
        <f>IF('Programmes (ENG)'!AL329="", "", VLOOKUP('Programmes (ENG)'!AL329, 'CWM &amp; Location'!B:D, 2, FALSE))</f>
        <v/>
      </c>
      <c r="AM329" s="5" t="str">
        <f>IF('Programmes (ENG)'!AM329="","",VLOOKUP('Programmes (ENG)'!AM329,'CWM &amp; Location'!B:D,2,FALSE))</f>
        <v/>
      </c>
      <c r="AN329" s="5" t="str">
        <f>IF('Programmes (ENG)'!AN329="Supervisor to be confirmed", 'CWM &amp; Location'!$C$216, 'Programmes (ENG)'!AN329)</f>
        <v/>
      </c>
    </row>
    <row r="330" spans="1:40" ht="33.75" customHeight="1" x14ac:dyDescent="0.25">
      <c r="A330" s="3" t="str">
        <f>'Master List'!A330</f>
        <v>FP</v>
      </c>
      <c r="B330" s="3" t="str">
        <f>'Master List'!D330</f>
        <v>FP/7A3/110b</v>
      </c>
      <c r="C330" s="3" t="str">
        <f>'Master List'!E330</f>
        <v>WAL/FP/110b</v>
      </c>
      <c r="D330" s="4">
        <f>'Programmes (ENG)'!D330</f>
        <v>1</v>
      </c>
      <c r="E330" s="9" t="str">
        <f>CONCATENATE("S1: ",J330,", ",N330,", ",R330,IF(V330="","",", "),IF(V330="","",V330),IF(V330="",""," ("),IF(V330="","",'Master List'!B330),IF(V330="","",")")," | S2: ",AA330,", ",AE330,", ",AI330,IF(AM330="","",", "),IF(AM330="","",AM330),IF(AM330="",""," ("),IF(AM330="","",'Master List'!C330),IF(AM330="","",")"))</f>
        <v>S1: Clust, Trwyn a Gwddf, Meddygaeth Gyffredinol (Mewnol) / Meddygaeth Geriatreg, Llawdriniaeth Gyffredinol / Llawdriniaeth Gastroberfeddol Usaf | S2: Oncoleg Glinigol, Meddygaeth Frys, Meddygaeth Gyffredinol (Mewnol) / Meddygaeth Geriatreg &amp; Orthogeriatreg</v>
      </c>
      <c r="F330" s="5" t="str">
        <f>VLOOKUP('Programmes (ENG)'!F330, 'CWM &amp; Location'!B:D, 2, FALSE)</f>
        <v>Bwrdd Iechyd Prifysgol Bae Abertawe</v>
      </c>
      <c r="G330" s="5" t="str">
        <f>IF('Programmes (ENG)'!G330="Supervisor to be confirmed", "Goruchwyliwr I'w Gadarnhau", 'Programmes (ENG)'!G330)</f>
        <v>Dr Daniel Leopard</v>
      </c>
      <c r="H330" s="3" t="str">
        <f>VLOOKUP('Programmes (ENG)'!H330, 'CWM &amp; Location'!B:D, 2, FALSE)</f>
        <v>Ysbyty Treforys</v>
      </c>
      <c r="I330" s="3" t="str">
        <f>VLOOKUP('Programmes (ENG)'!I330, 'CWM &amp; Location'!B:D, 2, FALSE)</f>
        <v>Abertawe</v>
      </c>
      <c r="J330" s="3" t="str">
        <f>IF('Master List'!K330="", VLOOKUP('Master List'!J330, 'CWM &amp; Location'!B:D, 2, FALSE), CONCATENATE(VLOOKUP('Master List'!J330, 'CWM &amp; Location'!B:D, 2, FALSE), " / ", VLOOKUP('Master List'!K330, 'CWM &amp; Location'!B:D, 2, FALSE)))</f>
        <v>Clust, Trwyn a Gwddf</v>
      </c>
      <c r="K330" s="3" t="str">
        <f>IF('Programmes (ENG)'!K330="Supervisor to be confirmed", "Goruchwyliwr I'w Gadarnhau", 'Programmes (ENG)'!K330)</f>
        <v>Dr Daniel Leopard</v>
      </c>
      <c r="L330" s="3" t="str">
        <f>VLOOKUP('Programmes (ENG)'!L330, 'CWM &amp; Location'!B:D, 2, FALSE)</f>
        <v>Ysbyty Treforys</v>
      </c>
      <c r="M330" s="3" t="str">
        <f>VLOOKUP('Programmes (ENG)'!M330, 'CWM &amp; Location'!B:D, 2, FALSE)</f>
        <v>Abertawe</v>
      </c>
      <c r="N330" s="3" t="str">
        <f>IF('Master List'!Q330="", VLOOKUP('Master List'!P330, 'CWM &amp; Location'!B:D, 2, FALSE), CONCATENATE(VLOOKUP('Master List'!P330, 'CWM &amp; Location'!B:D, 2, FALSE), " / ", VLOOKUP('Master List'!Q330, 'CWM &amp; Location'!B:D, 2, FALSE)))</f>
        <v>Meddygaeth Gyffredinol (Mewnol) / Meddygaeth Geriatreg</v>
      </c>
      <c r="O330" s="3" t="str">
        <f>IF('Programmes (ENG)'!O330="Supervisor to be confirmed", "Goruchwyliwr I'w Gadarnhau", 'Programmes (ENG)'!O330)</f>
        <v>Dr Nicky Leopold</v>
      </c>
      <c r="P330" s="3" t="str">
        <f>VLOOKUP('Programmes (ENG)'!P330, 'CWM &amp; Location'!B:D, 2, FALSE)</f>
        <v>Ysbyty Treforys</v>
      </c>
      <c r="Q330" s="3" t="str">
        <f>VLOOKUP('Programmes (ENG)'!Q330, 'CWM &amp; Location'!B:D, 2, FALSE)</f>
        <v>Abertawe</v>
      </c>
      <c r="R330" s="3" t="str">
        <f>IF('Master List'!W330="", VLOOKUP('Master List'!V330, 'CWM &amp; Location'!B:D, 2, FALSE), CONCATENATE(VLOOKUP('Master List'!V330, 'CWM &amp; Location'!B:D, 2, FALSE), " / ", VLOOKUP('Master List'!W330, 'CWM &amp; Location'!B:D, 2, FALSE)))</f>
        <v>Llawdriniaeth Gyffredinol / Llawdriniaeth Gastroberfeddol Usaf</v>
      </c>
      <c r="S330" s="3" t="str">
        <f>IF('Programmes (ENG)'!S330="Supervisor to be confirmed", "Goruchwyliwr I'w Gadarnhau", 'Programmes (ENG)'!S330)</f>
        <v>Mr Scott Caplin</v>
      </c>
      <c r="T330" s="5" t="str">
        <f>IF('Master List'!AA330="", "", VLOOKUP('Programmes (ENG)'!T330, 'CWM &amp; Location'!B:D, 2, FALSE))</f>
        <v/>
      </c>
      <c r="U330" s="5" t="str">
        <f>IF(T330="", "", VLOOKUP('Programmes (ENG)'!U330, 'CWM &amp; Location'!B:D, 2, FALSE))</f>
        <v/>
      </c>
      <c r="V330" s="5" t="str">
        <f>IF('Programmes (ENG)'!V330="", "", VLOOKUP('Programmes (ENG)'!V330, 'CWM &amp; Location'!B:D, 2, FALSE))</f>
        <v/>
      </c>
      <c r="W330" s="5" t="str">
        <f>IF('Programmes (ENG)'!W330="", "", IF('Programmes (ENG)'!W330="Supervisor to be confirmed", 'CWM &amp; Location'!$C$216, 'Programmes (ENG)'!W330))</f>
        <v/>
      </c>
      <c r="X330" s="5" t="str">
        <f>IF('Programmes (ENG)'!X330="Supervisor to be confirmed", "Goruchwyliwr I'w Gadarnhau", 'Programmes (ENG)'!X330)</f>
        <v>Dr Steve Kihara</v>
      </c>
      <c r="Y330" s="3" t="str">
        <f>VLOOKUP('Programmes (ENG)'!Y330, 'CWM &amp; Location'!B:D, 2, FALSE)</f>
        <v>Ysbyty Singleton</v>
      </c>
      <c r="Z330" s="3" t="str">
        <f>VLOOKUP('Programmes (ENG)'!Z330, 'CWM &amp; Location'!B:D, 2, FALSE)</f>
        <v>Abertawe</v>
      </c>
      <c r="AA330" s="3" t="str">
        <f>IF('Master List'!AK330="", VLOOKUP('Master List'!AJ330, 'CWM &amp; Location'!B:D, 2, FALSE), CONCATENATE(VLOOKUP('Master List'!AJ330, 'CWM &amp; Location'!B:D, 2, FALSE), " / ", VLOOKUP('Master List'!AK330, 'CWM &amp; Location'!B:D, 2, FALSE)))</f>
        <v>Oncoleg Glinigol</v>
      </c>
      <c r="AB330" s="3" t="str">
        <f>IF('Programmes (ENG)'!AB330="Supervisor to be confirmed", 'CWM &amp; Location'!$C$216, 'Programmes (ENG)'!AB330)</f>
        <v>Dr Steve Kihara</v>
      </c>
      <c r="AC330" s="3" t="str">
        <f>VLOOKUP('Programmes (ENG)'!AC330, 'CWM &amp; Location'!B:D, 2, FALSE)</f>
        <v>Ysbyty Treforys</v>
      </c>
      <c r="AD330" s="5" t="str">
        <f>VLOOKUP('Programmes (ENG)'!AD330, 'CWM &amp; Location'!B:D, 2, FALSE)</f>
        <v>Abertawe</v>
      </c>
      <c r="AE330" s="3" t="str">
        <f>IF('Master List'!AQ330="", VLOOKUP('Master List'!AP330, 'CWM &amp; Location'!B:D, 2, FALSE), CONCATENATE(VLOOKUP('Master List'!AP330, 'CWM &amp; Location'!B:D, 2, FALSE), " / ", VLOOKUP('Master List'!AQ330, 'CWM &amp; Location'!B:D, 2, FALSE)))</f>
        <v>Meddygaeth Frys</v>
      </c>
      <c r="AF330" s="3" t="str">
        <f>IF('Programmes (ENG)'!AF330="Supervisor to be confirmed", 'CWM &amp; Location'!$C$216, 'Programmes (ENG)'!AF330)</f>
        <v>Dr Howard Allen</v>
      </c>
      <c r="AG330" s="3" t="str">
        <f>VLOOKUP('Programmes (ENG)'!AG330, 'CWM &amp; Location'!B:D, 2, FALSE)</f>
        <v>Ysbyty Treforys</v>
      </c>
      <c r="AH330" s="3" t="str">
        <f>VLOOKUP('Programmes (ENG)'!AH330, 'CWM &amp; Location'!B:D, 2, FALSE)</f>
        <v>Abertawe</v>
      </c>
      <c r="AI330" s="3" t="str">
        <f>IF('Master List'!AW330="", VLOOKUP('Master List'!AV330, 'CWM &amp; Location'!B:D, 2, FALSE), CONCATENATE(VLOOKUP('Master List'!AV330, 'CWM &amp; Location'!B:D, 2, FALSE), " / ", VLOOKUP('Master List'!AW330, 'CWM &amp; Location'!B:D, 2, FALSE)))</f>
        <v>Meddygaeth Gyffredinol (Mewnol) / Meddygaeth Geriatreg &amp; Orthogeriatreg</v>
      </c>
      <c r="AJ330" s="3" t="str">
        <f>IF('Programmes (ENG)'!AJ330="Supervisor to be confirmed", 'CWM &amp; Location'!$C$216, 'Programmes (ENG)'!AJ330)</f>
        <v>Dr Praveen Pathmanaban</v>
      </c>
      <c r="AK330" s="5" t="str">
        <f>IF('Programmes (ENG)'!AK330="","",VLOOKUP('Programmes (ENG)'!AK330,'CWM &amp; Location'!B:D,2,FALSE))</f>
        <v/>
      </c>
      <c r="AL330" s="5" t="str">
        <f>IF('Programmes (ENG)'!AL330="", "", VLOOKUP('Programmes (ENG)'!AL330, 'CWM &amp; Location'!B:D, 2, FALSE))</f>
        <v/>
      </c>
      <c r="AM330" s="5" t="str">
        <f>IF('Programmes (ENG)'!AM330="","",VLOOKUP('Programmes (ENG)'!AM330,'CWM &amp; Location'!B:D,2,FALSE))</f>
        <v/>
      </c>
      <c r="AN330" s="5" t="str">
        <f>IF('Programmes (ENG)'!AN330="Supervisor to be confirmed", 'CWM &amp; Location'!$C$216, 'Programmes (ENG)'!AN330)</f>
        <v/>
      </c>
    </row>
    <row r="331" spans="1:40" ht="33.75" customHeight="1" x14ac:dyDescent="0.25">
      <c r="A331" s="3" t="str">
        <f>'Master List'!A331</f>
        <v>FP</v>
      </c>
      <c r="B331" s="3" t="str">
        <f>'Master List'!D331</f>
        <v>FP/7A3/110c</v>
      </c>
      <c r="C331" s="3" t="str">
        <f>'Master List'!E331</f>
        <v>WAL/FP/110c</v>
      </c>
      <c r="D331" s="4">
        <f>'Programmes (ENG)'!D331</f>
        <v>1</v>
      </c>
      <c r="E331" s="9" t="str">
        <f>CONCATENATE("S1: ",J331,", ",N331,", ",R331,IF(V331="","",", "),IF(V331="","",V331),IF(V331="",""," ("),IF(V331="","",'Master List'!B331),IF(V331="","",")")," | S2: ",AA331,", ",AE331,", ",AI331,IF(AM331="","",", "),IF(AM331="","",AM331),IF(AM331="",""," ("),IF(AM331="","",'Master List'!C331),IF(AM331="","",")"))</f>
        <v>S1: Llawdriniaeth Gyffredinol / Llawdriniaeth Gastroberfeddol Usaf, Clust, Trwyn a Gwddf, Meddygaeth Gyffredinol (Mewnol) / Meddygaeth Geriatreg | S2: Meddygaeth Gyffredinol (Mewnol) / Meddygaeth Geriatreg &amp; Orthogeriatreg, Oncoleg Glinigol, Meddygaeth Frys</v>
      </c>
      <c r="F331" s="5" t="str">
        <f>VLOOKUP('Programmes (ENG)'!F331, 'CWM &amp; Location'!B:D, 2, FALSE)</f>
        <v>Bwrdd Iechyd Prifysgol Bae Abertawe</v>
      </c>
      <c r="G331" s="5" t="str">
        <f>IF('Programmes (ENG)'!G331="Supervisor to be confirmed", "Goruchwyliwr I'w Gadarnhau", 'Programmes (ENG)'!G331)</f>
        <v>Mr Scott Caplin</v>
      </c>
      <c r="H331" s="3" t="str">
        <f>VLOOKUP('Programmes (ENG)'!H331, 'CWM &amp; Location'!B:D, 2, FALSE)</f>
        <v>Ysbyty Treforys</v>
      </c>
      <c r="I331" s="3" t="str">
        <f>VLOOKUP('Programmes (ENG)'!I331, 'CWM &amp; Location'!B:D, 2, FALSE)</f>
        <v>Abertawe</v>
      </c>
      <c r="J331" s="3" t="str">
        <f>IF('Master List'!K331="", VLOOKUP('Master List'!J331, 'CWM &amp; Location'!B:D, 2, FALSE), CONCATENATE(VLOOKUP('Master List'!J331, 'CWM &amp; Location'!B:D, 2, FALSE), " / ", VLOOKUP('Master List'!K331, 'CWM &amp; Location'!B:D, 2, FALSE)))</f>
        <v>Llawdriniaeth Gyffredinol / Llawdriniaeth Gastroberfeddol Usaf</v>
      </c>
      <c r="K331" s="3" t="str">
        <f>IF('Programmes (ENG)'!K331="Supervisor to be confirmed", "Goruchwyliwr I'w Gadarnhau", 'Programmes (ENG)'!K331)</f>
        <v>Mr Scott Caplin</v>
      </c>
      <c r="L331" s="3" t="str">
        <f>VLOOKUP('Programmes (ENG)'!L331, 'CWM &amp; Location'!B:D, 2, FALSE)</f>
        <v>Ysbyty Treforys</v>
      </c>
      <c r="M331" s="3" t="str">
        <f>VLOOKUP('Programmes (ENG)'!M331, 'CWM &amp; Location'!B:D, 2, FALSE)</f>
        <v>Abertawe</v>
      </c>
      <c r="N331" s="3" t="str">
        <f>IF('Master List'!Q331="", VLOOKUP('Master List'!P331, 'CWM &amp; Location'!B:D, 2, FALSE), CONCATENATE(VLOOKUP('Master List'!P331, 'CWM &amp; Location'!B:D, 2, FALSE), " / ", VLOOKUP('Master List'!Q331, 'CWM &amp; Location'!B:D, 2, FALSE)))</f>
        <v>Clust, Trwyn a Gwddf</v>
      </c>
      <c r="O331" s="3" t="str">
        <f>IF('Programmes (ENG)'!O331="Supervisor to be confirmed", "Goruchwyliwr I'w Gadarnhau", 'Programmes (ENG)'!O331)</f>
        <v>Dr Daniel Leopard</v>
      </c>
      <c r="P331" s="3" t="str">
        <f>VLOOKUP('Programmes (ENG)'!P331, 'CWM &amp; Location'!B:D, 2, FALSE)</f>
        <v>Ysbyty Treforys</v>
      </c>
      <c r="Q331" s="3" t="str">
        <f>VLOOKUP('Programmes (ENG)'!Q331, 'CWM &amp; Location'!B:D, 2, FALSE)</f>
        <v>Abertawe</v>
      </c>
      <c r="R331" s="3" t="str">
        <f>IF('Master List'!W331="", VLOOKUP('Master List'!V331, 'CWM &amp; Location'!B:D, 2, FALSE), CONCATENATE(VLOOKUP('Master List'!V331, 'CWM &amp; Location'!B:D, 2, FALSE), " / ", VLOOKUP('Master List'!W331, 'CWM &amp; Location'!B:D, 2, FALSE)))</f>
        <v>Meddygaeth Gyffredinol (Mewnol) / Meddygaeth Geriatreg</v>
      </c>
      <c r="S331" s="3" t="str">
        <f>IF('Programmes (ENG)'!S331="Supervisor to be confirmed", "Goruchwyliwr I'w Gadarnhau", 'Programmes (ENG)'!S331)</f>
        <v>Dr Nicky Leopold</v>
      </c>
      <c r="T331" s="5" t="str">
        <f>IF('Master List'!AA331="", "", VLOOKUP('Programmes (ENG)'!T331, 'CWM &amp; Location'!B:D, 2, FALSE))</f>
        <v/>
      </c>
      <c r="U331" s="5" t="str">
        <f>IF(T331="", "", VLOOKUP('Programmes (ENG)'!U331, 'CWM &amp; Location'!B:D, 2, FALSE))</f>
        <v/>
      </c>
      <c r="V331" s="5" t="str">
        <f>IF('Programmes (ENG)'!V331="", "", VLOOKUP('Programmes (ENG)'!V331, 'CWM &amp; Location'!B:D, 2, FALSE))</f>
        <v/>
      </c>
      <c r="W331" s="5" t="str">
        <f>IF('Programmes (ENG)'!W331="", "", IF('Programmes (ENG)'!W331="Supervisor to be confirmed", 'CWM &amp; Location'!$C$216, 'Programmes (ENG)'!W331))</f>
        <v/>
      </c>
      <c r="X331" s="5" t="str">
        <f>IF('Programmes (ENG)'!X331="Supervisor to be confirmed", "Goruchwyliwr I'w Gadarnhau", 'Programmes (ENG)'!X331)</f>
        <v>Dr Praveen Pathmanaban</v>
      </c>
      <c r="Y331" s="3" t="str">
        <f>VLOOKUP('Programmes (ENG)'!Y331, 'CWM &amp; Location'!B:D, 2, FALSE)</f>
        <v>Ysbyty Treforys</v>
      </c>
      <c r="Z331" s="3" t="str">
        <f>VLOOKUP('Programmes (ENG)'!Z331, 'CWM &amp; Location'!B:D, 2, FALSE)</f>
        <v>Abertawe</v>
      </c>
      <c r="AA331" s="3" t="str">
        <f>IF('Master List'!AK331="", VLOOKUP('Master List'!AJ331, 'CWM &amp; Location'!B:D, 2, FALSE), CONCATENATE(VLOOKUP('Master List'!AJ331, 'CWM &amp; Location'!B:D, 2, FALSE), " / ", VLOOKUP('Master List'!AK331, 'CWM &amp; Location'!B:D, 2, FALSE)))</f>
        <v>Meddygaeth Gyffredinol (Mewnol) / Meddygaeth Geriatreg &amp; Orthogeriatreg</v>
      </c>
      <c r="AB331" s="3" t="str">
        <f>IF('Programmes (ENG)'!AB331="Supervisor to be confirmed", 'CWM &amp; Location'!$C$216, 'Programmes (ENG)'!AB331)</f>
        <v>Dr Praveen Pathmanaban</v>
      </c>
      <c r="AC331" s="3" t="str">
        <f>VLOOKUP('Programmes (ENG)'!AC331, 'CWM &amp; Location'!B:D, 2, FALSE)</f>
        <v>Ysbyty Singleton</v>
      </c>
      <c r="AD331" s="5" t="str">
        <f>VLOOKUP('Programmes (ENG)'!AD331, 'CWM &amp; Location'!B:D, 2, FALSE)</f>
        <v>Abertawe</v>
      </c>
      <c r="AE331" s="3" t="str">
        <f>IF('Master List'!AQ331="", VLOOKUP('Master List'!AP331, 'CWM &amp; Location'!B:D, 2, FALSE), CONCATENATE(VLOOKUP('Master List'!AP331, 'CWM &amp; Location'!B:D, 2, FALSE), " / ", VLOOKUP('Master List'!AQ331, 'CWM &amp; Location'!B:D, 2, FALSE)))</f>
        <v>Oncoleg Glinigol</v>
      </c>
      <c r="AF331" s="3" t="str">
        <f>IF('Programmes (ENG)'!AF331="Supervisor to be confirmed", 'CWM &amp; Location'!$C$216, 'Programmes (ENG)'!AF331)</f>
        <v>Dr Steve Kihara</v>
      </c>
      <c r="AG331" s="3" t="str">
        <f>VLOOKUP('Programmes (ENG)'!AG331, 'CWM &amp; Location'!B:D, 2, FALSE)</f>
        <v>Ysbyty Treforys</v>
      </c>
      <c r="AH331" s="3" t="str">
        <f>VLOOKUP('Programmes (ENG)'!AH331, 'CWM &amp; Location'!B:D, 2, FALSE)</f>
        <v>Abertawe</v>
      </c>
      <c r="AI331" s="3" t="str">
        <f>IF('Master List'!AW331="", VLOOKUP('Master List'!AV331, 'CWM &amp; Location'!B:D, 2, FALSE), CONCATENATE(VLOOKUP('Master List'!AV331, 'CWM &amp; Location'!B:D, 2, FALSE), " / ", VLOOKUP('Master List'!AW331, 'CWM &amp; Location'!B:D, 2, FALSE)))</f>
        <v>Meddygaeth Frys</v>
      </c>
      <c r="AJ331" s="3" t="str">
        <f>IF('Programmes (ENG)'!AJ331="Supervisor to be confirmed", 'CWM &amp; Location'!$C$216, 'Programmes (ENG)'!AJ331)</f>
        <v>Dr Howard Allen</v>
      </c>
      <c r="AK331" s="5" t="str">
        <f>IF('Programmes (ENG)'!AK331="","",VLOOKUP('Programmes (ENG)'!AK331,'CWM &amp; Location'!B:D,2,FALSE))</f>
        <v/>
      </c>
      <c r="AL331" s="5" t="str">
        <f>IF('Programmes (ENG)'!AL331="", "", VLOOKUP('Programmes (ENG)'!AL331, 'CWM &amp; Location'!B:D, 2, FALSE))</f>
        <v/>
      </c>
      <c r="AM331" s="5" t="str">
        <f>IF('Programmes (ENG)'!AM331="","",VLOOKUP('Programmes (ENG)'!AM331,'CWM &amp; Location'!B:D,2,FALSE))</f>
        <v/>
      </c>
      <c r="AN331" s="5" t="str">
        <f>IF('Programmes (ENG)'!AN331="Supervisor to be confirmed", 'CWM &amp; Location'!$C$216, 'Programmes (ENG)'!AN331)</f>
        <v/>
      </c>
    </row>
    <row r="332" spans="1:40" ht="33.75" customHeight="1" x14ac:dyDescent="0.25">
      <c r="A332" s="3" t="str">
        <f>'Master List'!A332</f>
        <v>FP</v>
      </c>
      <c r="B332" s="3" t="str">
        <f>'Master List'!D332</f>
        <v>FP/7A3/111a</v>
      </c>
      <c r="C332" s="3" t="str">
        <f>'Master List'!E332</f>
        <v>WAL/FP/111a</v>
      </c>
      <c r="D332" s="4">
        <f>'Programmes (ENG)'!D332</f>
        <v>1</v>
      </c>
      <c r="E332" s="9" t="str">
        <f>CONCATENATE("S1: ",J332,", ",N332,", ",R332,IF(V332="","",", "),IF(V332="","",V332),IF(V332="",""," ("),IF(V332="","",'Master List'!B332),IF(V332="","",")")," | S2: ",AA332,", ",AE332,", ",AI332,IF(AM332="","",", "),IF(AM332="","",AM332),IF(AM332="",""," ("),IF(AM332="","",'Master List'!C332),IF(AM332="","",")"))</f>
        <v>S1: Meddygaeth Gyffredinol (Mewnol) / Meddygaeth Geriatreg, Llawdriniaeth Gyffredinol / Llawdriniaeth y Colon a'r Rhefr, Meddygaeth Arennol | S2: Practis Cyffredinol, Hematoleg, Arbenigedd I'w Gadarnhau</v>
      </c>
      <c r="F332" s="5" t="str">
        <f>VLOOKUP('Programmes (ENG)'!F332, 'CWM &amp; Location'!B:D, 2, FALSE)</f>
        <v>Bwrdd Iechyd Prifysgol Bae Abertawe</v>
      </c>
      <c r="G332" s="5" t="str">
        <f>IF('Programmes (ENG)'!G332="Supervisor to be confirmed", "Goruchwyliwr I'w Gadarnhau", 'Programmes (ENG)'!G332)</f>
        <v>Dr Rhodri Edwards</v>
      </c>
      <c r="H332" s="3" t="str">
        <f>VLOOKUP('Programmes (ENG)'!H332, 'CWM &amp; Location'!B:D, 2, FALSE)</f>
        <v>Ysbyty Treforys</v>
      </c>
      <c r="I332" s="3" t="str">
        <f>VLOOKUP('Programmes (ENG)'!I332, 'CWM &amp; Location'!B:D, 2, FALSE)</f>
        <v>Abertawe</v>
      </c>
      <c r="J332" s="3" t="str">
        <f>IF('Master List'!K332="", VLOOKUP('Master List'!J332, 'CWM &amp; Location'!B:D, 2, FALSE), CONCATENATE(VLOOKUP('Master List'!J332, 'CWM &amp; Location'!B:D, 2, FALSE), " / ", VLOOKUP('Master List'!K332, 'CWM &amp; Location'!B:D, 2, FALSE)))</f>
        <v>Meddygaeth Gyffredinol (Mewnol) / Meddygaeth Geriatreg</v>
      </c>
      <c r="K332" s="3" t="str">
        <f>IF('Programmes (ENG)'!K332="Supervisor to be confirmed", "Goruchwyliwr I'w Gadarnhau", 'Programmes (ENG)'!K332)</f>
        <v>Dr Rhodri Edwards</v>
      </c>
      <c r="L332" s="3" t="str">
        <f>VLOOKUP('Programmes (ENG)'!L332, 'CWM &amp; Location'!B:D, 2, FALSE)</f>
        <v>Ysbyty Treforys</v>
      </c>
      <c r="M332" s="3" t="str">
        <f>VLOOKUP('Programmes (ENG)'!M332, 'CWM &amp; Location'!B:D, 2, FALSE)</f>
        <v>Abertawe</v>
      </c>
      <c r="N332" s="3" t="str">
        <f>IF('Master List'!Q332="", VLOOKUP('Master List'!P332, 'CWM &amp; Location'!B:D, 2, FALSE), CONCATENATE(VLOOKUP('Master List'!P332, 'CWM &amp; Location'!B:D, 2, FALSE), " / ", VLOOKUP('Master List'!Q332, 'CWM &amp; Location'!B:D, 2, FALSE)))</f>
        <v>Llawdriniaeth Gyffredinol / Llawdriniaeth y Colon a'r Rhefr</v>
      </c>
      <c r="O332" s="3" t="str">
        <f>IF('Programmes (ENG)'!O332="Supervisor to be confirmed", "Goruchwyliwr I'w Gadarnhau", 'Programmes (ENG)'!O332)</f>
        <v xml:space="preserve">Mr Dean Harris </v>
      </c>
      <c r="P332" s="3" t="str">
        <f>VLOOKUP('Programmes (ENG)'!P332, 'CWM &amp; Location'!B:D, 2, FALSE)</f>
        <v>Ysbyty Treforys</v>
      </c>
      <c r="Q332" s="3" t="str">
        <f>VLOOKUP('Programmes (ENG)'!Q332, 'CWM &amp; Location'!B:D, 2, FALSE)</f>
        <v>Abertawe</v>
      </c>
      <c r="R332" s="3" t="str">
        <f>IF('Master List'!W332="", VLOOKUP('Master List'!V332, 'CWM &amp; Location'!B:D, 2, FALSE), CONCATENATE(VLOOKUP('Master List'!V332, 'CWM &amp; Location'!B:D, 2, FALSE), " / ", VLOOKUP('Master List'!W332, 'CWM &amp; Location'!B:D, 2, FALSE)))</f>
        <v>Meddygaeth Arennol</v>
      </c>
      <c r="S332" s="3" t="str">
        <f>IF('Programmes (ENG)'!S332="Supervisor to be confirmed", "Goruchwyliwr I'w Gadarnhau", 'Programmes (ENG)'!S332)</f>
        <v>Dr Ashraf Mikhail</v>
      </c>
      <c r="T332" s="5" t="str">
        <f>IF('Master List'!AA332="", "", VLOOKUP('Programmes (ENG)'!T332, 'CWM &amp; Location'!B:D, 2, FALSE))</f>
        <v/>
      </c>
      <c r="U332" s="5" t="str">
        <f>IF(T332="", "", VLOOKUP('Programmes (ENG)'!U332, 'CWM &amp; Location'!B:D, 2, FALSE))</f>
        <v/>
      </c>
      <c r="V332" s="5" t="str">
        <f>IF('Programmes (ENG)'!V332="", "", VLOOKUP('Programmes (ENG)'!V332, 'CWM &amp; Location'!B:D, 2, FALSE))</f>
        <v/>
      </c>
      <c r="W332" s="5" t="str">
        <f>IF('Programmes (ENG)'!W332="", "", IF('Programmes (ENG)'!W332="Supervisor to be confirmed", 'CWM &amp; Location'!$C$216, 'Programmes (ENG)'!W332))</f>
        <v/>
      </c>
      <c r="X332" s="5" t="str">
        <f>IF('Programmes (ENG)'!X332="Supervisor to be confirmed", "Goruchwyliwr I'w Gadarnhau", 'Programmes (ENG)'!X332)</f>
        <v>Goruchwyliwr I'w Gadarnhau</v>
      </c>
      <c r="Y332" s="3" t="str">
        <f>VLOOKUP('Programmes (ENG)'!Y332, 'CWM &amp; Location'!B:D, 2, FALSE)</f>
        <v>Meddygfa Uplands a'r Mwmbwls</v>
      </c>
      <c r="Z332" s="3" t="str">
        <f>VLOOKUP('Programmes (ENG)'!Z332, 'CWM &amp; Location'!B:D, 2, FALSE)</f>
        <v>Mwmbwis</v>
      </c>
      <c r="AA332" s="3" t="str">
        <f>IF('Master List'!AK332="", VLOOKUP('Master List'!AJ332, 'CWM &amp; Location'!B:D, 2, FALSE), CONCATENATE(VLOOKUP('Master List'!AJ332, 'CWM &amp; Location'!B:D, 2, FALSE), " / ", VLOOKUP('Master List'!AK332, 'CWM &amp; Location'!B:D, 2, FALSE)))</f>
        <v>Practis Cyffredinol</v>
      </c>
      <c r="AB332" s="3" t="str">
        <f>IF('Programmes (ENG)'!AB332="Supervisor to be confirmed", 'CWM &amp; Location'!$C$216, 'Programmes (ENG)'!AB332)</f>
        <v>Goruchwyliwr I'w Gadarnhau</v>
      </c>
      <c r="AC332" s="3" t="str">
        <f>VLOOKUP('Programmes (ENG)'!AC332, 'CWM &amp; Location'!B:D, 2, FALSE)</f>
        <v>Ysbyty Singleton</v>
      </c>
      <c r="AD332" s="5" t="str">
        <f>VLOOKUP('Programmes (ENG)'!AD332, 'CWM &amp; Location'!B:D, 2, FALSE)</f>
        <v>Abertawe</v>
      </c>
      <c r="AE332" s="3" t="str">
        <f>IF('Master List'!AQ332="", VLOOKUP('Master List'!AP332, 'CWM &amp; Location'!B:D, 2, FALSE), CONCATENATE(VLOOKUP('Master List'!AP332, 'CWM &amp; Location'!B:D, 2, FALSE), " / ", VLOOKUP('Master List'!AQ332, 'CWM &amp; Location'!B:D, 2, FALSE)))</f>
        <v>Hematoleg</v>
      </c>
      <c r="AF332" s="3" t="str">
        <f>IF('Programmes (ENG)'!AF332="Supervisor to be confirmed", 'CWM &amp; Location'!$C$216, 'Programmes (ENG)'!AF332)</f>
        <v>Dr Margaret Ann Benton</v>
      </c>
      <c r="AG332" s="3" t="str">
        <f>VLOOKUP('Programmes (ENG)'!AG332, 'CWM &amp; Location'!B:D, 2, FALSE)</f>
        <v>Safle I'w Gadarnhau</v>
      </c>
      <c r="AH332" s="3" t="str">
        <f>VLOOKUP('Programmes (ENG)'!AH332, 'CWM &amp; Location'!B:D, 2, FALSE)</f>
        <v>Safle I'w Gadarnhau</v>
      </c>
      <c r="AI332" s="3" t="str">
        <f>IF('Master List'!AW332="", VLOOKUP('Master List'!AV332, 'CWM &amp; Location'!B:D, 2, FALSE), CONCATENATE(VLOOKUP('Master List'!AV332, 'CWM &amp; Location'!B:D, 2, FALSE), " / ", VLOOKUP('Master List'!AW332, 'CWM &amp; Location'!B:D, 2, FALSE)))</f>
        <v>Arbenigedd I'w Gadarnhau</v>
      </c>
      <c r="AJ332" s="3" t="str">
        <f>IF('Programmes (ENG)'!AJ332="Supervisor to be confirmed", 'CWM &amp; Location'!$C$216, 'Programmes (ENG)'!AJ332)</f>
        <v>Goruchwyliwr I'w Gadarnhau</v>
      </c>
      <c r="AK332" s="5" t="str">
        <f>IF('Programmes (ENG)'!AK332="","",VLOOKUP('Programmes (ENG)'!AK332,'CWM &amp; Location'!B:D,2,FALSE))</f>
        <v/>
      </c>
      <c r="AL332" s="5" t="str">
        <f>IF('Programmes (ENG)'!AL332="", "", VLOOKUP('Programmes (ENG)'!AL332, 'CWM &amp; Location'!B:D, 2, FALSE))</f>
        <v/>
      </c>
      <c r="AM332" s="5" t="str">
        <f>IF('Programmes (ENG)'!AM332="","",VLOOKUP('Programmes (ENG)'!AM332,'CWM &amp; Location'!B:D,2,FALSE))</f>
        <v/>
      </c>
      <c r="AN332" s="5" t="str">
        <f>IF('Programmes (ENG)'!AN332="Supervisor to be confirmed", 'CWM &amp; Location'!$C$216, 'Programmes (ENG)'!AN332)</f>
        <v/>
      </c>
    </row>
    <row r="333" spans="1:40" ht="33.75" customHeight="1" x14ac:dyDescent="0.25">
      <c r="A333" s="3" t="str">
        <f>'Master List'!A333</f>
        <v>FP</v>
      </c>
      <c r="B333" s="3" t="str">
        <f>'Master List'!D333</f>
        <v>FP/7A3/111b</v>
      </c>
      <c r="C333" s="3" t="str">
        <f>'Master List'!E333</f>
        <v>WAL/FP/111b</v>
      </c>
      <c r="D333" s="4">
        <f>'Programmes (ENG)'!D333</f>
        <v>1</v>
      </c>
      <c r="E333" s="9" t="str">
        <f>CONCATENATE("S1: ",J333,", ",N333,", ",R333,IF(V333="","",", "),IF(V333="","",V333),IF(V333="",""," ("),IF(V333="","",'Master List'!B333),IF(V333="","",")")," | S2: ",AA333,", ",AE333,", ",AI333,IF(AM333="","",", "),IF(AM333="","",AM333),IF(AM333="",""," ("),IF(AM333="","",'Master List'!C333),IF(AM333="","",")"))</f>
        <v>S1: Meddygaeth Arennol, Meddygaeth Gyffredinol (Mewnol) / Meddygaeth Geriatreg, Llawdriniaeth Gyffredinol / Llawdriniaeth y Colon a'r Rhefr | S2: Arbenigedd I'w Gadarnhau, Practis Cyffredinol, Hematoleg</v>
      </c>
      <c r="F333" s="5" t="str">
        <f>VLOOKUP('Programmes (ENG)'!F333, 'CWM &amp; Location'!B:D, 2, FALSE)</f>
        <v>Bwrdd Iechyd Prifysgol Bae Abertawe</v>
      </c>
      <c r="G333" s="5" t="str">
        <f>IF('Programmes (ENG)'!G333="Supervisor to be confirmed", "Goruchwyliwr I'w Gadarnhau", 'Programmes (ENG)'!G333)</f>
        <v>Dr Ashraf Mikhail</v>
      </c>
      <c r="H333" s="3" t="str">
        <f>VLOOKUP('Programmes (ENG)'!H333, 'CWM &amp; Location'!B:D, 2, FALSE)</f>
        <v>Ysbyty Treforys</v>
      </c>
      <c r="I333" s="3" t="str">
        <f>VLOOKUP('Programmes (ENG)'!I333, 'CWM &amp; Location'!B:D, 2, FALSE)</f>
        <v>Abertawe</v>
      </c>
      <c r="J333" s="3" t="str">
        <f>IF('Master List'!K333="", VLOOKUP('Master List'!J333, 'CWM &amp; Location'!B:D, 2, FALSE), CONCATENATE(VLOOKUP('Master List'!J333, 'CWM &amp; Location'!B:D, 2, FALSE), " / ", VLOOKUP('Master List'!K333, 'CWM &amp; Location'!B:D, 2, FALSE)))</f>
        <v>Meddygaeth Arennol</v>
      </c>
      <c r="K333" s="3" t="str">
        <f>IF('Programmes (ENG)'!K333="Supervisor to be confirmed", "Goruchwyliwr I'w Gadarnhau", 'Programmes (ENG)'!K333)</f>
        <v>Dr Ashraf Mikhail</v>
      </c>
      <c r="L333" s="3" t="str">
        <f>VLOOKUP('Programmes (ENG)'!L333, 'CWM &amp; Location'!B:D, 2, FALSE)</f>
        <v>Ysbyty Treforys</v>
      </c>
      <c r="M333" s="3" t="str">
        <f>VLOOKUP('Programmes (ENG)'!M333, 'CWM &amp; Location'!B:D, 2, FALSE)</f>
        <v>Abertawe</v>
      </c>
      <c r="N333" s="3" t="str">
        <f>IF('Master List'!Q333="", VLOOKUP('Master List'!P333, 'CWM &amp; Location'!B:D, 2, FALSE), CONCATENATE(VLOOKUP('Master List'!P333, 'CWM &amp; Location'!B:D, 2, FALSE), " / ", VLOOKUP('Master List'!Q333, 'CWM &amp; Location'!B:D, 2, FALSE)))</f>
        <v>Meddygaeth Gyffredinol (Mewnol) / Meddygaeth Geriatreg</v>
      </c>
      <c r="O333" s="3" t="str">
        <f>IF('Programmes (ENG)'!O333="Supervisor to be confirmed", "Goruchwyliwr I'w Gadarnhau", 'Programmes (ENG)'!O333)</f>
        <v>Dr Rhodri Edwards</v>
      </c>
      <c r="P333" s="3" t="str">
        <f>VLOOKUP('Programmes (ENG)'!P333, 'CWM &amp; Location'!B:D, 2, FALSE)</f>
        <v>Ysbyty Treforys</v>
      </c>
      <c r="Q333" s="3" t="str">
        <f>VLOOKUP('Programmes (ENG)'!Q333, 'CWM &amp; Location'!B:D, 2, FALSE)</f>
        <v>Abertawe</v>
      </c>
      <c r="R333" s="3" t="str">
        <f>IF('Master List'!W333="", VLOOKUP('Master List'!V333, 'CWM &amp; Location'!B:D, 2, FALSE), CONCATENATE(VLOOKUP('Master List'!V333, 'CWM &amp; Location'!B:D, 2, FALSE), " / ", VLOOKUP('Master List'!W333, 'CWM &amp; Location'!B:D, 2, FALSE)))</f>
        <v>Llawdriniaeth Gyffredinol / Llawdriniaeth y Colon a'r Rhefr</v>
      </c>
      <c r="S333" s="3" t="str">
        <f>IF('Programmes (ENG)'!S333="Supervisor to be confirmed", "Goruchwyliwr I'w Gadarnhau", 'Programmes (ENG)'!S333)</f>
        <v xml:space="preserve">Mr Dean Harris </v>
      </c>
      <c r="T333" s="5" t="str">
        <f>IF('Master List'!AA333="", "", VLOOKUP('Programmes (ENG)'!T333, 'CWM &amp; Location'!B:D, 2, FALSE))</f>
        <v/>
      </c>
      <c r="U333" s="5" t="str">
        <f>IF(T333="", "", VLOOKUP('Programmes (ENG)'!U333, 'CWM &amp; Location'!B:D, 2, FALSE))</f>
        <v/>
      </c>
      <c r="V333" s="5" t="str">
        <f>IF('Programmes (ENG)'!V333="", "", VLOOKUP('Programmes (ENG)'!V333, 'CWM &amp; Location'!B:D, 2, FALSE))</f>
        <v/>
      </c>
      <c r="W333" s="5" t="str">
        <f>IF('Programmes (ENG)'!W333="", "", IF('Programmes (ENG)'!W333="Supervisor to be confirmed", 'CWM &amp; Location'!$C$216, 'Programmes (ENG)'!W333))</f>
        <v/>
      </c>
      <c r="X333" s="5" t="str">
        <f>IF('Programmes (ENG)'!X333="Supervisor to be confirmed", "Goruchwyliwr I'w Gadarnhau", 'Programmes (ENG)'!X333)</f>
        <v>Goruchwyliwr I'w Gadarnhau</v>
      </c>
      <c r="Y333" s="3" t="str">
        <f>VLOOKUP('Programmes (ENG)'!Y333, 'CWM &amp; Location'!B:D, 2, FALSE)</f>
        <v>Safle I'w Gadarnhau</v>
      </c>
      <c r="Z333" s="3" t="str">
        <f>VLOOKUP('Programmes (ENG)'!Z333, 'CWM &amp; Location'!B:D, 2, FALSE)</f>
        <v>Safle I'w Gadarnhau</v>
      </c>
      <c r="AA333" s="3" t="str">
        <f>IF('Master List'!AK333="", VLOOKUP('Master List'!AJ333, 'CWM &amp; Location'!B:D, 2, FALSE), CONCATENATE(VLOOKUP('Master List'!AJ333, 'CWM &amp; Location'!B:D, 2, FALSE), " / ", VLOOKUP('Master List'!AK333, 'CWM &amp; Location'!B:D, 2, FALSE)))</f>
        <v>Arbenigedd I'w Gadarnhau</v>
      </c>
      <c r="AB333" s="3" t="str">
        <f>IF('Programmes (ENG)'!AB333="Supervisor to be confirmed", 'CWM &amp; Location'!$C$216, 'Programmes (ENG)'!AB333)</f>
        <v>Goruchwyliwr I'w Gadarnhau</v>
      </c>
      <c r="AC333" s="3" t="str">
        <f>VLOOKUP('Programmes (ENG)'!AC333, 'CWM &amp; Location'!B:D, 2, FALSE)</f>
        <v>Meddygfa Uplands a'r Mwmbwls</v>
      </c>
      <c r="AD333" s="5" t="str">
        <f>VLOOKUP('Programmes (ENG)'!AD333, 'CWM &amp; Location'!B:D, 2, FALSE)</f>
        <v>Mwmbwis</v>
      </c>
      <c r="AE333" s="3" t="str">
        <f>IF('Master List'!AQ333="", VLOOKUP('Master List'!AP333, 'CWM &amp; Location'!B:D, 2, FALSE), CONCATENATE(VLOOKUP('Master List'!AP333, 'CWM &amp; Location'!B:D, 2, FALSE), " / ", VLOOKUP('Master List'!AQ333, 'CWM &amp; Location'!B:D, 2, FALSE)))</f>
        <v>Practis Cyffredinol</v>
      </c>
      <c r="AF333" s="3" t="str">
        <f>IF('Programmes (ENG)'!AF333="Supervisor to be confirmed", 'CWM &amp; Location'!$C$216, 'Programmes (ENG)'!AF333)</f>
        <v>Goruchwyliwr I'w Gadarnhau</v>
      </c>
      <c r="AG333" s="3" t="str">
        <f>VLOOKUP('Programmes (ENG)'!AG333, 'CWM &amp; Location'!B:D, 2, FALSE)</f>
        <v>Ysbyty Singleton</v>
      </c>
      <c r="AH333" s="3" t="str">
        <f>VLOOKUP('Programmes (ENG)'!AH333, 'CWM &amp; Location'!B:D, 2, FALSE)</f>
        <v>Abertawe</v>
      </c>
      <c r="AI333" s="3" t="str">
        <f>IF('Master List'!AW333="", VLOOKUP('Master List'!AV333, 'CWM &amp; Location'!B:D, 2, FALSE), CONCATENATE(VLOOKUP('Master List'!AV333, 'CWM &amp; Location'!B:D, 2, FALSE), " / ", VLOOKUP('Master List'!AW333, 'CWM &amp; Location'!B:D, 2, FALSE)))</f>
        <v>Hematoleg</v>
      </c>
      <c r="AJ333" s="3" t="str">
        <f>IF('Programmes (ENG)'!AJ333="Supervisor to be confirmed", 'CWM &amp; Location'!$C$216, 'Programmes (ENG)'!AJ333)</f>
        <v>Dr Margaret Ann Benton</v>
      </c>
      <c r="AK333" s="5" t="str">
        <f>IF('Programmes (ENG)'!AK333="","",VLOOKUP('Programmes (ENG)'!AK333,'CWM &amp; Location'!B:D,2,FALSE))</f>
        <v/>
      </c>
      <c r="AL333" s="5" t="str">
        <f>IF('Programmes (ENG)'!AL333="", "", VLOOKUP('Programmes (ENG)'!AL333, 'CWM &amp; Location'!B:D, 2, FALSE))</f>
        <v/>
      </c>
      <c r="AM333" s="5" t="str">
        <f>IF('Programmes (ENG)'!AM333="","",VLOOKUP('Programmes (ENG)'!AM333,'CWM &amp; Location'!B:D,2,FALSE))</f>
        <v/>
      </c>
      <c r="AN333" s="5" t="str">
        <f>IF('Programmes (ENG)'!AN333="Supervisor to be confirmed", 'CWM &amp; Location'!$C$216, 'Programmes (ENG)'!AN333)</f>
        <v/>
      </c>
    </row>
    <row r="334" spans="1:40" ht="33.75" customHeight="1" x14ac:dyDescent="0.25">
      <c r="A334" s="3" t="str">
        <f>'Master List'!A334</f>
        <v>FP</v>
      </c>
      <c r="B334" s="3" t="str">
        <f>'Master List'!D334</f>
        <v>FP/7A3/111c</v>
      </c>
      <c r="C334" s="3" t="str">
        <f>'Master List'!E334</f>
        <v>WAL/FP/111c</v>
      </c>
      <c r="D334" s="4">
        <f>'Programmes (ENG)'!D334</f>
        <v>1</v>
      </c>
      <c r="E334" s="9" t="str">
        <f>CONCATENATE("S1: ",J334,", ",N334,", ",R334,IF(V334="","",", "),IF(V334="","",V334),IF(V334="",""," ("),IF(V334="","",'Master List'!B334),IF(V334="","",")")," | S2: ",AA334,", ",AE334,", ",AI334,IF(AM334="","",", "),IF(AM334="","",AM334),IF(AM334="",""," ("),IF(AM334="","",'Master List'!C334),IF(AM334="","",")"))</f>
        <v>S1: Llawdriniaeth Gyffredinol / Llawdriniaeth y Colon a'r Rhefr, Meddygaeth Arennol, Meddygaeth Gyffredinol (Mewnol) / Meddygaeth Geriatreg | S2: Hematoleg, Arbenigedd I'w Gadarnhau, Practis Cyffredinol</v>
      </c>
      <c r="F334" s="5" t="str">
        <f>VLOOKUP('Programmes (ENG)'!F334, 'CWM &amp; Location'!B:D, 2, FALSE)</f>
        <v>Bwrdd Iechyd Prifysgol Bae Abertawe</v>
      </c>
      <c r="G334" s="5" t="str">
        <f>IF('Programmes (ENG)'!G334="Supervisor to be confirmed", "Goruchwyliwr I'w Gadarnhau", 'Programmes (ENG)'!G334)</f>
        <v xml:space="preserve">Mr Dean Harris </v>
      </c>
      <c r="H334" s="3" t="str">
        <f>VLOOKUP('Programmes (ENG)'!H334, 'CWM &amp; Location'!B:D, 2, FALSE)</f>
        <v>Ysbyty Treforys</v>
      </c>
      <c r="I334" s="3" t="str">
        <f>VLOOKUP('Programmes (ENG)'!I334, 'CWM &amp; Location'!B:D, 2, FALSE)</f>
        <v>Abertawe</v>
      </c>
      <c r="J334" s="3" t="str">
        <f>IF('Master List'!K334="", VLOOKUP('Master List'!J334, 'CWM &amp; Location'!B:D, 2, FALSE), CONCATENATE(VLOOKUP('Master List'!J334, 'CWM &amp; Location'!B:D, 2, FALSE), " / ", VLOOKUP('Master List'!K334, 'CWM &amp; Location'!B:D, 2, FALSE)))</f>
        <v>Llawdriniaeth Gyffredinol / Llawdriniaeth y Colon a'r Rhefr</v>
      </c>
      <c r="K334" s="3" t="str">
        <f>IF('Programmes (ENG)'!K334="Supervisor to be confirmed", "Goruchwyliwr I'w Gadarnhau", 'Programmes (ENG)'!K334)</f>
        <v xml:space="preserve">Mr Dean Harris </v>
      </c>
      <c r="L334" s="3" t="str">
        <f>VLOOKUP('Programmes (ENG)'!L334, 'CWM &amp; Location'!B:D, 2, FALSE)</f>
        <v>Ysbyty Treforys</v>
      </c>
      <c r="M334" s="3" t="str">
        <f>VLOOKUP('Programmes (ENG)'!M334, 'CWM &amp; Location'!B:D, 2, FALSE)</f>
        <v>Abertawe</v>
      </c>
      <c r="N334" s="3" t="str">
        <f>IF('Master List'!Q334="", VLOOKUP('Master List'!P334, 'CWM &amp; Location'!B:D, 2, FALSE), CONCATENATE(VLOOKUP('Master List'!P334, 'CWM &amp; Location'!B:D, 2, FALSE), " / ", VLOOKUP('Master List'!Q334, 'CWM &amp; Location'!B:D, 2, FALSE)))</f>
        <v>Meddygaeth Arennol</v>
      </c>
      <c r="O334" s="3" t="str">
        <f>IF('Programmes (ENG)'!O334="Supervisor to be confirmed", "Goruchwyliwr I'w Gadarnhau", 'Programmes (ENG)'!O334)</f>
        <v>Dr Ashraf Mikhail</v>
      </c>
      <c r="P334" s="3" t="str">
        <f>VLOOKUP('Programmes (ENG)'!P334, 'CWM &amp; Location'!B:D, 2, FALSE)</f>
        <v>Ysbyty Treforys</v>
      </c>
      <c r="Q334" s="3" t="str">
        <f>VLOOKUP('Programmes (ENG)'!Q334, 'CWM &amp; Location'!B:D, 2, FALSE)</f>
        <v>Abertawe</v>
      </c>
      <c r="R334" s="3" t="str">
        <f>IF('Master List'!W334="", VLOOKUP('Master List'!V334, 'CWM &amp; Location'!B:D, 2, FALSE), CONCATENATE(VLOOKUP('Master List'!V334, 'CWM &amp; Location'!B:D, 2, FALSE), " / ", VLOOKUP('Master List'!W334, 'CWM &amp; Location'!B:D, 2, FALSE)))</f>
        <v>Meddygaeth Gyffredinol (Mewnol) / Meddygaeth Geriatreg</v>
      </c>
      <c r="S334" s="3" t="str">
        <f>IF('Programmes (ENG)'!S334="Supervisor to be confirmed", "Goruchwyliwr I'w Gadarnhau", 'Programmes (ENG)'!S334)</f>
        <v>Dr Rhodri Edwards</v>
      </c>
      <c r="T334" s="5" t="str">
        <f>IF('Master List'!AA334="", "", VLOOKUP('Programmes (ENG)'!T334, 'CWM &amp; Location'!B:D, 2, FALSE))</f>
        <v/>
      </c>
      <c r="U334" s="5" t="str">
        <f>IF(T334="", "", VLOOKUP('Programmes (ENG)'!U334, 'CWM &amp; Location'!B:D, 2, FALSE))</f>
        <v/>
      </c>
      <c r="V334" s="5" t="str">
        <f>IF('Programmes (ENG)'!V334="", "", VLOOKUP('Programmes (ENG)'!V334, 'CWM &amp; Location'!B:D, 2, FALSE))</f>
        <v/>
      </c>
      <c r="W334" s="5" t="str">
        <f>IF('Programmes (ENG)'!W334="", "", IF('Programmes (ENG)'!W334="Supervisor to be confirmed", 'CWM &amp; Location'!$C$216, 'Programmes (ENG)'!W334))</f>
        <v/>
      </c>
      <c r="X334" s="5" t="str">
        <f>IF('Programmes (ENG)'!X334="Supervisor to be confirmed", "Goruchwyliwr I'w Gadarnhau", 'Programmes (ENG)'!X334)</f>
        <v>Dr Margaret Ann Benton</v>
      </c>
      <c r="Y334" s="3" t="str">
        <f>VLOOKUP('Programmes (ENG)'!Y334, 'CWM &amp; Location'!B:D, 2, FALSE)</f>
        <v>Ysbyty Singleton</v>
      </c>
      <c r="Z334" s="3" t="str">
        <f>VLOOKUP('Programmes (ENG)'!Z334, 'CWM &amp; Location'!B:D, 2, FALSE)</f>
        <v>Abertawe</v>
      </c>
      <c r="AA334" s="3" t="str">
        <f>IF('Master List'!AK334="", VLOOKUP('Master List'!AJ334, 'CWM &amp; Location'!B:D, 2, FALSE), CONCATENATE(VLOOKUP('Master List'!AJ334, 'CWM &amp; Location'!B:D, 2, FALSE), " / ", VLOOKUP('Master List'!AK334, 'CWM &amp; Location'!B:D, 2, FALSE)))</f>
        <v>Hematoleg</v>
      </c>
      <c r="AB334" s="3" t="str">
        <f>IF('Programmes (ENG)'!AB334="Supervisor to be confirmed", 'CWM &amp; Location'!$C$216, 'Programmes (ENG)'!AB334)</f>
        <v>Dr Margaret Ann Benton</v>
      </c>
      <c r="AC334" s="3" t="str">
        <f>VLOOKUP('Programmes (ENG)'!AC334, 'CWM &amp; Location'!B:D, 2, FALSE)</f>
        <v>Safle I'w Gadarnhau</v>
      </c>
      <c r="AD334" s="5" t="str">
        <f>VLOOKUP('Programmes (ENG)'!AD334, 'CWM &amp; Location'!B:D, 2, FALSE)</f>
        <v>Safle I'w Gadarnhau</v>
      </c>
      <c r="AE334" s="3" t="str">
        <f>IF('Master List'!AQ334="", VLOOKUP('Master List'!AP334, 'CWM &amp; Location'!B:D, 2, FALSE), CONCATENATE(VLOOKUP('Master List'!AP334, 'CWM &amp; Location'!B:D, 2, FALSE), " / ", VLOOKUP('Master List'!AQ334, 'CWM &amp; Location'!B:D, 2, FALSE)))</f>
        <v>Arbenigedd I'w Gadarnhau</v>
      </c>
      <c r="AF334" s="3" t="str">
        <f>IF('Programmes (ENG)'!AF334="Supervisor to be confirmed", 'CWM &amp; Location'!$C$216, 'Programmes (ENG)'!AF334)</f>
        <v>Goruchwyliwr I'w Gadarnhau</v>
      </c>
      <c r="AG334" s="3" t="str">
        <f>VLOOKUP('Programmes (ENG)'!AG334, 'CWM &amp; Location'!B:D, 2, FALSE)</f>
        <v>Meddygfa Uplands a'r Mwmbwls</v>
      </c>
      <c r="AH334" s="3" t="str">
        <f>VLOOKUP('Programmes (ENG)'!AH334, 'CWM &amp; Location'!B:D, 2, FALSE)</f>
        <v>Mwmbwis</v>
      </c>
      <c r="AI334" s="3" t="str">
        <f>IF('Master List'!AW334="", VLOOKUP('Master List'!AV334, 'CWM &amp; Location'!B:D, 2, FALSE), CONCATENATE(VLOOKUP('Master List'!AV334, 'CWM &amp; Location'!B:D, 2, FALSE), " / ", VLOOKUP('Master List'!AW334, 'CWM &amp; Location'!B:D, 2, FALSE)))</f>
        <v>Practis Cyffredinol</v>
      </c>
      <c r="AJ334" s="3" t="str">
        <f>IF('Programmes (ENG)'!AJ334="Supervisor to be confirmed", 'CWM &amp; Location'!$C$216, 'Programmes (ENG)'!AJ334)</f>
        <v>Goruchwyliwr I'w Gadarnhau</v>
      </c>
      <c r="AK334" s="5" t="str">
        <f>IF('Programmes (ENG)'!AK334="","",VLOOKUP('Programmes (ENG)'!AK334,'CWM &amp; Location'!B:D,2,FALSE))</f>
        <v/>
      </c>
      <c r="AL334" s="5" t="str">
        <f>IF('Programmes (ENG)'!AL334="", "", VLOOKUP('Programmes (ENG)'!AL334, 'CWM &amp; Location'!B:D, 2, FALSE))</f>
        <v/>
      </c>
      <c r="AM334" s="5" t="str">
        <f>IF('Programmes (ENG)'!AM334="","",VLOOKUP('Programmes (ENG)'!AM334,'CWM &amp; Location'!B:D,2,FALSE))</f>
        <v/>
      </c>
      <c r="AN334" s="5" t="str">
        <f>IF('Programmes (ENG)'!AN334="Supervisor to be confirmed", 'CWM &amp; Location'!$C$216, 'Programmes (ENG)'!AN334)</f>
        <v/>
      </c>
    </row>
    <row r="335" spans="1:40" ht="33.75" customHeight="1" x14ac:dyDescent="0.25">
      <c r="A335" s="3" t="str">
        <f>'Master List'!A335</f>
        <v>FP</v>
      </c>
      <c r="B335" s="3" t="str">
        <f>'Master List'!D335</f>
        <v>FP/7A3/112a</v>
      </c>
      <c r="C335" s="3" t="str">
        <f>'Master List'!E335</f>
        <v>WAL/FP/112a</v>
      </c>
      <c r="D335" s="4">
        <f>'Programmes (ENG)'!D335</f>
        <v>1</v>
      </c>
      <c r="E335" s="9" t="str">
        <f>CONCATENATE("S1: ",J335,", ",N335,", ",R335,IF(V335="","",", "),IF(V335="","",V335),IF(V335="",""," ("),IF(V335="","",'Master List'!B335),IF(V335="","",")")," | S2: ",AA335,", ",AE335,", ",AI335,IF(AM335="","",", "),IF(AM335="","",AM335),IF(AM335="",""," ("),IF(AM335="","",'Master List'!C335),IF(AM335="","",")"))</f>
        <v>S1: Meddygaeth Gyffredinol (Mewnol) / Meddygaeth Strôc, Llawdriniaeth Gyffredinol / Llawdriniaeth y Colon a'r Rhefr, Meddygaeth Gyffredinol (Mewnol) / Endocrinoleg a Diabetes Mellitus | S2: Arbenigedd I'w Gadarnhau, Arbenigedd I'w Gadarnhau, Arbenigedd I'w Gadarnhau</v>
      </c>
      <c r="F335" s="5" t="str">
        <f>VLOOKUP('Programmes (ENG)'!F335, 'CWM &amp; Location'!B:D, 2, FALSE)</f>
        <v>Bwrdd Iechyd Prifysgol Bae Abertawe</v>
      </c>
      <c r="G335" s="5" t="str">
        <f>IF('Programmes (ENG)'!G335="Supervisor to be confirmed", "Goruchwyliwr I'w Gadarnhau", 'Programmes (ENG)'!G335)</f>
        <v>Dr Qazi Talat Anjum</v>
      </c>
      <c r="H335" s="3" t="str">
        <f>VLOOKUP('Programmes (ENG)'!H335, 'CWM &amp; Location'!B:D, 2, FALSE)</f>
        <v>Ysbyty Treforys</v>
      </c>
      <c r="I335" s="3" t="str">
        <f>VLOOKUP('Programmes (ENG)'!I335, 'CWM &amp; Location'!B:D, 2, FALSE)</f>
        <v>Abertawe</v>
      </c>
      <c r="J335" s="3" t="str">
        <f>IF('Master List'!K335="", VLOOKUP('Master List'!J335, 'CWM &amp; Location'!B:D, 2, FALSE), CONCATENATE(VLOOKUP('Master List'!J335, 'CWM &amp; Location'!B:D, 2, FALSE), " / ", VLOOKUP('Master List'!K335, 'CWM &amp; Location'!B:D, 2, FALSE)))</f>
        <v>Meddygaeth Gyffredinol (Mewnol) / Meddygaeth Strôc</v>
      </c>
      <c r="K335" s="3" t="str">
        <f>IF('Programmes (ENG)'!K335="Supervisor to be confirmed", "Goruchwyliwr I'w Gadarnhau", 'Programmes (ENG)'!K335)</f>
        <v>Dr Qazi Talat Anjum</v>
      </c>
      <c r="L335" s="3" t="str">
        <f>VLOOKUP('Programmes (ENG)'!L335, 'CWM &amp; Location'!B:D, 2, FALSE)</f>
        <v>Ysbyty Treforys</v>
      </c>
      <c r="M335" s="3" t="str">
        <f>VLOOKUP('Programmes (ENG)'!M335, 'CWM &amp; Location'!B:D, 2, FALSE)</f>
        <v>Abertawe</v>
      </c>
      <c r="N335" s="3" t="str">
        <f>IF('Master List'!Q335="", VLOOKUP('Master List'!P335, 'CWM &amp; Location'!B:D, 2, FALSE), CONCATENATE(VLOOKUP('Master List'!P335, 'CWM &amp; Location'!B:D, 2, FALSE), " / ", VLOOKUP('Master List'!Q335, 'CWM &amp; Location'!B:D, 2, FALSE)))</f>
        <v>Llawdriniaeth Gyffredinol / Llawdriniaeth y Colon a'r Rhefr</v>
      </c>
      <c r="O335" s="3" t="str">
        <f>IF('Programmes (ENG)'!O335="Supervisor to be confirmed", "Goruchwyliwr I'w Gadarnhau", 'Programmes (ENG)'!O335)</f>
        <v>Mr Daniel Hanratty</v>
      </c>
      <c r="P335" s="3" t="str">
        <f>VLOOKUP('Programmes (ENG)'!P335, 'CWM &amp; Location'!B:D, 2, FALSE)</f>
        <v>Ysbyty Treforys</v>
      </c>
      <c r="Q335" s="3" t="str">
        <f>VLOOKUP('Programmes (ENG)'!Q335, 'CWM &amp; Location'!B:D, 2, FALSE)</f>
        <v>Abertawe</v>
      </c>
      <c r="R335" s="3" t="str">
        <f>IF('Master List'!W335="", VLOOKUP('Master List'!V335, 'CWM &amp; Location'!B:D, 2, FALSE), CONCATENATE(VLOOKUP('Master List'!V335, 'CWM &amp; Location'!B:D, 2, FALSE), " / ", VLOOKUP('Master List'!W335, 'CWM &amp; Location'!B:D, 2, FALSE)))</f>
        <v>Meddygaeth Gyffredinol (Mewnol) / Endocrinoleg a Diabetes Mellitus</v>
      </c>
      <c r="S335" s="3" t="str">
        <f>IF('Programmes (ENG)'!S335="Supervisor to be confirmed", "Goruchwyliwr I'w Gadarnhau", 'Programmes (ENG)'!S335)</f>
        <v xml:space="preserve">Mr Rajesh Peter </v>
      </c>
      <c r="T335" s="5" t="str">
        <f>IF('Master List'!AA335="", "", VLOOKUP('Programmes (ENG)'!T335, 'CWM &amp; Location'!B:D, 2, FALSE))</f>
        <v/>
      </c>
      <c r="U335" s="5" t="str">
        <f>IF(T335="", "", VLOOKUP('Programmes (ENG)'!U335, 'CWM &amp; Location'!B:D, 2, FALSE))</f>
        <v/>
      </c>
      <c r="V335" s="5" t="str">
        <f>IF('Programmes (ENG)'!V335="", "", VLOOKUP('Programmes (ENG)'!V335, 'CWM &amp; Location'!B:D, 2, FALSE))</f>
        <v/>
      </c>
      <c r="W335" s="5" t="str">
        <f>IF('Programmes (ENG)'!W335="", "", IF('Programmes (ENG)'!W335="Supervisor to be confirmed", 'CWM &amp; Location'!$C$216, 'Programmes (ENG)'!W335))</f>
        <v/>
      </c>
      <c r="X335" s="5" t="str">
        <f>IF('Programmes (ENG)'!X335="Supervisor to be confirmed", "Goruchwyliwr I'w Gadarnhau", 'Programmes (ENG)'!X335)</f>
        <v>Goruchwyliwr I'w Gadarnhau</v>
      </c>
      <c r="Y335" s="3" t="str">
        <f>VLOOKUP('Programmes (ENG)'!Y335, 'CWM &amp; Location'!B:D, 2, FALSE)</f>
        <v>Safle I'w Gadarnhau</v>
      </c>
      <c r="Z335" s="3" t="str">
        <f>VLOOKUP('Programmes (ENG)'!Z335, 'CWM &amp; Location'!B:D, 2, FALSE)</f>
        <v>Safle I'w Gadarnhau</v>
      </c>
      <c r="AA335" s="3" t="str">
        <f>IF('Master List'!AK335="", VLOOKUP('Master List'!AJ335, 'CWM &amp; Location'!B:D, 2, FALSE), CONCATENATE(VLOOKUP('Master List'!AJ335, 'CWM &amp; Location'!B:D, 2, FALSE), " / ", VLOOKUP('Master List'!AK335, 'CWM &amp; Location'!B:D, 2, FALSE)))</f>
        <v>Arbenigedd I'w Gadarnhau</v>
      </c>
      <c r="AB335" s="3" t="str">
        <f>IF('Programmes (ENG)'!AB335="Supervisor to be confirmed", 'CWM &amp; Location'!$C$216, 'Programmes (ENG)'!AB335)</f>
        <v>Goruchwyliwr I'w Gadarnhau</v>
      </c>
      <c r="AC335" s="3" t="str">
        <f>VLOOKUP('Programmes (ENG)'!AC335, 'CWM &amp; Location'!B:D, 2, FALSE)</f>
        <v>Safle I'w Gadarnhau</v>
      </c>
      <c r="AD335" s="5" t="str">
        <f>VLOOKUP('Programmes (ENG)'!AD335, 'CWM &amp; Location'!B:D, 2, FALSE)</f>
        <v>Safle I'w Gadarnhau</v>
      </c>
      <c r="AE335" s="3" t="str">
        <f>IF('Master List'!AQ335="", VLOOKUP('Master List'!AP335, 'CWM &amp; Location'!B:D, 2, FALSE), CONCATENATE(VLOOKUP('Master List'!AP335, 'CWM &amp; Location'!B:D, 2, FALSE), " / ", VLOOKUP('Master List'!AQ335, 'CWM &amp; Location'!B:D, 2, FALSE)))</f>
        <v>Arbenigedd I'w Gadarnhau</v>
      </c>
      <c r="AF335" s="3" t="str">
        <f>IF('Programmes (ENG)'!AF335="Supervisor to be confirmed", 'CWM &amp; Location'!$C$216, 'Programmes (ENG)'!AF335)</f>
        <v>Goruchwyliwr I'w Gadarnhau</v>
      </c>
      <c r="AG335" s="3" t="str">
        <f>VLOOKUP('Programmes (ENG)'!AG335, 'CWM &amp; Location'!B:D, 2, FALSE)</f>
        <v>Safle I'w Gadarnhau</v>
      </c>
      <c r="AH335" s="3" t="str">
        <f>VLOOKUP('Programmes (ENG)'!AH335, 'CWM &amp; Location'!B:D, 2, FALSE)</f>
        <v>Safle I'w Gadarnhau</v>
      </c>
      <c r="AI335" s="3" t="str">
        <f>IF('Master List'!AW335="", VLOOKUP('Master List'!AV335, 'CWM &amp; Location'!B:D, 2, FALSE), CONCATENATE(VLOOKUP('Master List'!AV335, 'CWM &amp; Location'!B:D, 2, FALSE), " / ", VLOOKUP('Master List'!AW335, 'CWM &amp; Location'!B:D, 2, FALSE)))</f>
        <v>Arbenigedd I'w Gadarnhau</v>
      </c>
      <c r="AJ335" s="3" t="str">
        <f>IF('Programmes (ENG)'!AJ335="Supervisor to be confirmed", 'CWM &amp; Location'!$C$216, 'Programmes (ENG)'!AJ335)</f>
        <v>Goruchwyliwr I'w Gadarnhau</v>
      </c>
      <c r="AK335" s="5" t="str">
        <f>IF('Programmes (ENG)'!AK335="","",VLOOKUP('Programmes (ENG)'!AK335,'CWM &amp; Location'!B:D,2,FALSE))</f>
        <v/>
      </c>
      <c r="AL335" s="5" t="str">
        <f>IF('Programmes (ENG)'!AL335="", "", VLOOKUP('Programmes (ENG)'!AL335, 'CWM &amp; Location'!B:D, 2, FALSE))</f>
        <v/>
      </c>
      <c r="AM335" s="5" t="str">
        <f>IF('Programmes (ENG)'!AM335="","",VLOOKUP('Programmes (ENG)'!AM335,'CWM &amp; Location'!B:D,2,FALSE))</f>
        <v/>
      </c>
      <c r="AN335" s="5" t="str">
        <f>IF('Programmes (ENG)'!AN335="Supervisor to be confirmed", 'CWM &amp; Location'!$C$216, 'Programmes (ENG)'!AN335)</f>
        <v/>
      </c>
    </row>
    <row r="336" spans="1:40" ht="33.75" customHeight="1" x14ac:dyDescent="0.25">
      <c r="A336" s="3" t="str">
        <f>'Master List'!A336</f>
        <v>FP</v>
      </c>
      <c r="B336" s="3" t="str">
        <f>'Master List'!D336</f>
        <v>FP/7A3/112b</v>
      </c>
      <c r="C336" s="3" t="str">
        <f>'Master List'!E336</f>
        <v>WAL/FP/112b</v>
      </c>
      <c r="D336" s="4">
        <f>'Programmes (ENG)'!D336</f>
        <v>1</v>
      </c>
      <c r="E336" s="9" t="str">
        <f>CONCATENATE("S1: ",J336,", ",N336,", ",R336,IF(V336="","",", "),IF(V336="","",V336),IF(V336="",""," ("),IF(V336="","",'Master List'!B336),IF(V336="","",")")," | S2: ",AA336,", ",AE336,", ",AI336,IF(AM336="","",", "),IF(AM336="","",AM336),IF(AM336="",""," ("),IF(AM336="","",'Master List'!C336),IF(AM336="","",")"))</f>
        <v>S1: Meddygaeth Gyffredinol (Mewnol) / Endocrinoleg a Diabetes Mellitus, Meddygaeth Gyffredinol (Mewnol) / Meddygaeth Strôc, Llawdriniaeth Gyffredinol / Llawdriniaeth y Colon a'r Rhefr | S2: Arbenigedd I'w Gadarnhau, Arbenigedd I'w Gadarnhau, Arbenigedd I'w Gadarnhau</v>
      </c>
      <c r="F336" s="5" t="str">
        <f>VLOOKUP('Programmes (ENG)'!F336, 'CWM &amp; Location'!B:D, 2, FALSE)</f>
        <v>Bwrdd Iechyd Prifysgol Bae Abertawe</v>
      </c>
      <c r="G336" s="5" t="str">
        <f>IF('Programmes (ENG)'!G336="Supervisor to be confirmed", "Goruchwyliwr I'w Gadarnhau", 'Programmes (ENG)'!G336)</f>
        <v xml:space="preserve">Mr Rajesh Peter </v>
      </c>
      <c r="H336" s="3" t="str">
        <f>VLOOKUP('Programmes (ENG)'!H336, 'CWM &amp; Location'!B:D, 2, FALSE)</f>
        <v>Ysbyty Treforys</v>
      </c>
      <c r="I336" s="3" t="str">
        <f>VLOOKUP('Programmes (ENG)'!I336, 'CWM &amp; Location'!B:D, 2, FALSE)</f>
        <v>Abertawe</v>
      </c>
      <c r="J336" s="3" t="str">
        <f>IF('Master List'!K336="", VLOOKUP('Master List'!J336, 'CWM &amp; Location'!B:D, 2, FALSE), CONCATENATE(VLOOKUP('Master List'!J336, 'CWM &amp; Location'!B:D, 2, FALSE), " / ", VLOOKUP('Master List'!K336, 'CWM &amp; Location'!B:D, 2, FALSE)))</f>
        <v>Meddygaeth Gyffredinol (Mewnol) / Endocrinoleg a Diabetes Mellitus</v>
      </c>
      <c r="K336" s="3" t="str">
        <f>IF('Programmes (ENG)'!K336="Supervisor to be confirmed", "Goruchwyliwr I'w Gadarnhau", 'Programmes (ENG)'!K336)</f>
        <v xml:space="preserve">Mr Rajesh Peter </v>
      </c>
      <c r="L336" s="3" t="str">
        <f>VLOOKUP('Programmes (ENG)'!L336, 'CWM &amp; Location'!B:D, 2, FALSE)</f>
        <v>Ysbyty Treforys</v>
      </c>
      <c r="M336" s="3" t="str">
        <f>VLOOKUP('Programmes (ENG)'!M336, 'CWM &amp; Location'!B:D, 2, FALSE)</f>
        <v>Abertawe</v>
      </c>
      <c r="N336" s="3" t="str">
        <f>IF('Master List'!Q336="", VLOOKUP('Master List'!P336, 'CWM &amp; Location'!B:D, 2, FALSE), CONCATENATE(VLOOKUP('Master List'!P336, 'CWM &amp; Location'!B:D, 2, FALSE), " / ", VLOOKUP('Master List'!Q336, 'CWM &amp; Location'!B:D, 2, FALSE)))</f>
        <v>Meddygaeth Gyffredinol (Mewnol) / Meddygaeth Strôc</v>
      </c>
      <c r="O336" s="3" t="str">
        <f>IF('Programmes (ENG)'!O336="Supervisor to be confirmed", "Goruchwyliwr I'w Gadarnhau", 'Programmes (ENG)'!O336)</f>
        <v>Dr Qazi Talat Anjum</v>
      </c>
      <c r="P336" s="3" t="str">
        <f>VLOOKUP('Programmes (ENG)'!P336, 'CWM &amp; Location'!B:D, 2, FALSE)</f>
        <v>Ysbyty Treforys</v>
      </c>
      <c r="Q336" s="3" t="str">
        <f>VLOOKUP('Programmes (ENG)'!Q336, 'CWM &amp; Location'!B:D, 2, FALSE)</f>
        <v>Abertawe</v>
      </c>
      <c r="R336" s="3" t="str">
        <f>IF('Master List'!W336="", VLOOKUP('Master List'!V336, 'CWM &amp; Location'!B:D, 2, FALSE), CONCATENATE(VLOOKUP('Master List'!V336, 'CWM &amp; Location'!B:D, 2, FALSE), " / ", VLOOKUP('Master List'!W336, 'CWM &amp; Location'!B:D, 2, FALSE)))</f>
        <v>Llawdriniaeth Gyffredinol / Llawdriniaeth y Colon a'r Rhefr</v>
      </c>
      <c r="S336" s="3" t="str">
        <f>IF('Programmes (ENG)'!S336="Supervisor to be confirmed", "Goruchwyliwr I'w Gadarnhau", 'Programmes (ENG)'!S336)</f>
        <v>Mr Daniel Hanratty</v>
      </c>
      <c r="T336" s="5" t="str">
        <f>IF('Master List'!AA336="", "", VLOOKUP('Programmes (ENG)'!T336, 'CWM &amp; Location'!B:D, 2, FALSE))</f>
        <v/>
      </c>
      <c r="U336" s="5" t="str">
        <f>IF(T336="", "", VLOOKUP('Programmes (ENG)'!U336, 'CWM &amp; Location'!B:D, 2, FALSE))</f>
        <v/>
      </c>
      <c r="V336" s="5" t="str">
        <f>IF('Programmes (ENG)'!V336="", "", VLOOKUP('Programmes (ENG)'!V336, 'CWM &amp; Location'!B:D, 2, FALSE))</f>
        <v/>
      </c>
      <c r="W336" s="5" t="str">
        <f>IF('Programmes (ENG)'!W336="", "", IF('Programmes (ENG)'!W336="Supervisor to be confirmed", 'CWM &amp; Location'!$C$216, 'Programmes (ENG)'!W336))</f>
        <v/>
      </c>
      <c r="X336" s="5" t="str">
        <f>IF('Programmes (ENG)'!X336="Supervisor to be confirmed", "Goruchwyliwr I'w Gadarnhau", 'Programmes (ENG)'!X336)</f>
        <v>Goruchwyliwr I'w Gadarnhau</v>
      </c>
      <c r="Y336" s="3" t="str">
        <f>VLOOKUP('Programmes (ENG)'!Y336, 'CWM &amp; Location'!B:D, 2, FALSE)</f>
        <v>Safle I'w Gadarnhau</v>
      </c>
      <c r="Z336" s="3" t="str">
        <f>VLOOKUP('Programmes (ENG)'!Z336, 'CWM &amp; Location'!B:D, 2, FALSE)</f>
        <v>Safle I'w Gadarnhau</v>
      </c>
      <c r="AA336" s="3" t="str">
        <f>IF('Master List'!AK336="", VLOOKUP('Master List'!AJ336, 'CWM &amp; Location'!B:D, 2, FALSE), CONCATENATE(VLOOKUP('Master List'!AJ336, 'CWM &amp; Location'!B:D, 2, FALSE), " / ", VLOOKUP('Master List'!AK336, 'CWM &amp; Location'!B:D, 2, FALSE)))</f>
        <v>Arbenigedd I'w Gadarnhau</v>
      </c>
      <c r="AB336" s="3" t="str">
        <f>IF('Programmes (ENG)'!AB336="Supervisor to be confirmed", 'CWM &amp; Location'!$C$216, 'Programmes (ENG)'!AB336)</f>
        <v>Goruchwyliwr I'w Gadarnhau</v>
      </c>
      <c r="AC336" s="3" t="str">
        <f>VLOOKUP('Programmes (ENG)'!AC336, 'CWM &amp; Location'!B:D, 2, FALSE)</f>
        <v>Safle I'w Gadarnhau</v>
      </c>
      <c r="AD336" s="5" t="str">
        <f>VLOOKUP('Programmes (ENG)'!AD336, 'CWM &amp; Location'!B:D, 2, FALSE)</f>
        <v>Safle I'w Gadarnhau</v>
      </c>
      <c r="AE336" s="3" t="str">
        <f>IF('Master List'!AQ336="", VLOOKUP('Master List'!AP336, 'CWM &amp; Location'!B:D, 2, FALSE), CONCATENATE(VLOOKUP('Master List'!AP336, 'CWM &amp; Location'!B:D, 2, FALSE), " / ", VLOOKUP('Master List'!AQ336, 'CWM &amp; Location'!B:D, 2, FALSE)))</f>
        <v>Arbenigedd I'w Gadarnhau</v>
      </c>
      <c r="AF336" s="3" t="str">
        <f>IF('Programmes (ENG)'!AF336="Supervisor to be confirmed", 'CWM &amp; Location'!$C$216, 'Programmes (ENG)'!AF336)</f>
        <v>Goruchwyliwr I'w Gadarnhau</v>
      </c>
      <c r="AG336" s="3" t="str">
        <f>VLOOKUP('Programmes (ENG)'!AG336, 'CWM &amp; Location'!B:D, 2, FALSE)</f>
        <v>Safle I'w Gadarnhau</v>
      </c>
      <c r="AH336" s="3" t="str">
        <f>VLOOKUP('Programmes (ENG)'!AH336, 'CWM &amp; Location'!B:D, 2, FALSE)</f>
        <v>Safle I'w Gadarnhau</v>
      </c>
      <c r="AI336" s="3" t="str">
        <f>IF('Master List'!AW336="", VLOOKUP('Master List'!AV336, 'CWM &amp; Location'!B:D, 2, FALSE), CONCATENATE(VLOOKUP('Master List'!AV336, 'CWM &amp; Location'!B:D, 2, FALSE), " / ", VLOOKUP('Master List'!AW336, 'CWM &amp; Location'!B:D, 2, FALSE)))</f>
        <v>Arbenigedd I'w Gadarnhau</v>
      </c>
      <c r="AJ336" s="3" t="str">
        <f>IF('Programmes (ENG)'!AJ336="Supervisor to be confirmed", 'CWM &amp; Location'!$C$216, 'Programmes (ENG)'!AJ336)</f>
        <v>Goruchwyliwr I'w Gadarnhau</v>
      </c>
      <c r="AK336" s="5" t="str">
        <f>IF('Programmes (ENG)'!AK336="","",VLOOKUP('Programmes (ENG)'!AK336,'CWM &amp; Location'!B:D,2,FALSE))</f>
        <v/>
      </c>
      <c r="AL336" s="5" t="str">
        <f>IF('Programmes (ENG)'!AL336="", "", VLOOKUP('Programmes (ENG)'!AL336, 'CWM &amp; Location'!B:D, 2, FALSE))</f>
        <v/>
      </c>
      <c r="AM336" s="5" t="str">
        <f>IF('Programmes (ENG)'!AM336="","",VLOOKUP('Programmes (ENG)'!AM336,'CWM &amp; Location'!B:D,2,FALSE))</f>
        <v/>
      </c>
      <c r="AN336" s="5" t="str">
        <f>IF('Programmes (ENG)'!AN336="Supervisor to be confirmed", 'CWM &amp; Location'!$C$216, 'Programmes (ENG)'!AN336)</f>
        <v/>
      </c>
    </row>
    <row r="337" spans="1:40" ht="33.75" customHeight="1" x14ac:dyDescent="0.25">
      <c r="A337" s="3" t="str">
        <f>'Master List'!A337</f>
        <v>FP</v>
      </c>
      <c r="B337" s="3" t="str">
        <f>'Master List'!D337</f>
        <v>FP/7A3/112c</v>
      </c>
      <c r="C337" s="3" t="str">
        <f>'Master List'!E337</f>
        <v>WAL/FP/112c</v>
      </c>
      <c r="D337" s="4">
        <f>'Programmes (ENG)'!D337</f>
        <v>1</v>
      </c>
      <c r="E337" s="9" t="str">
        <f>CONCATENATE("S1: ",J337,", ",N337,", ",R337,IF(V337="","",", "),IF(V337="","",V337),IF(V337="",""," ("),IF(V337="","",'Master List'!B337),IF(V337="","",")")," | S2: ",AA337,", ",AE337,", ",AI337,IF(AM337="","",", "),IF(AM337="","",AM337),IF(AM337="",""," ("),IF(AM337="","",'Master List'!C337),IF(AM337="","",")"))</f>
        <v>S1: Llawdriniaeth Gyffredinol / Llawdriniaeth y Colon a'r Rhefr, Meddygaeth Gyffredinol (Mewnol) / Endocrinoleg a Diabetes Mellitus, Meddygaeth Gyffredinol (Mewnol) / Meddygaeth Strôc | S2: Arbenigedd I'w Gadarnhau, Arbenigedd I'w Gadarnhau, Arbenigedd I'w Gadarnhau</v>
      </c>
      <c r="F337" s="5" t="str">
        <f>VLOOKUP('Programmes (ENG)'!F337, 'CWM &amp; Location'!B:D, 2, FALSE)</f>
        <v>Bwrdd Iechyd Prifysgol Bae Abertawe</v>
      </c>
      <c r="G337" s="5" t="str">
        <f>IF('Programmes (ENG)'!G337="Supervisor to be confirmed", "Goruchwyliwr I'w Gadarnhau", 'Programmes (ENG)'!G337)</f>
        <v>Mr Daniel Hanratty</v>
      </c>
      <c r="H337" s="3" t="str">
        <f>VLOOKUP('Programmes (ENG)'!H337, 'CWM &amp; Location'!B:D, 2, FALSE)</f>
        <v>Ysbyty Treforys</v>
      </c>
      <c r="I337" s="3" t="str">
        <f>VLOOKUP('Programmes (ENG)'!I337, 'CWM &amp; Location'!B:D, 2, FALSE)</f>
        <v>Abertawe</v>
      </c>
      <c r="J337" s="3" t="str">
        <f>IF('Master List'!K337="", VLOOKUP('Master List'!J337, 'CWM &amp; Location'!B:D, 2, FALSE), CONCATENATE(VLOOKUP('Master List'!J337, 'CWM &amp; Location'!B:D, 2, FALSE), " / ", VLOOKUP('Master List'!K337, 'CWM &amp; Location'!B:D, 2, FALSE)))</f>
        <v>Llawdriniaeth Gyffredinol / Llawdriniaeth y Colon a'r Rhefr</v>
      </c>
      <c r="K337" s="3" t="str">
        <f>IF('Programmes (ENG)'!K337="Supervisor to be confirmed", "Goruchwyliwr I'w Gadarnhau", 'Programmes (ENG)'!K337)</f>
        <v>Mr Daniel Hanratty</v>
      </c>
      <c r="L337" s="3" t="str">
        <f>VLOOKUP('Programmes (ENG)'!L337, 'CWM &amp; Location'!B:D, 2, FALSE)</f>
        <v>Ysbyty Treforys</v>
      </c>
      <c r="M337" s="3" t="str">
        <f>VLOOKUP('Programmes (ENG)'!M337, 'CWM &amp; Location'!B:D, 2, FALSE)</f>
        <v>Abertawe</v>
      </c>
      <c r="N337" s="3" t="str">
        <f>IF('Master List'!Q337="", VLOOKUP('Master List'!P337, 'CWM &amp; Location'!B:D, 2, FALSE), CONCATENATE(VLOOKUP('Master List'!P337, 'CWM &amp; Location'!B:D, 2, FALSE), " / ", VLOOKUP('Master List'!Q337, 'CWM &amp; Location'!B:D, 2, FALSE)))</f>
        <v>Meddygaeth Gyffredinol (Mewnol) / Endocrinoleg a Diabetes Mellitus</v>
      </c>
      <c r="O337" s="3" t="str">
        <f>IF('Programmes (ENG)'!O337="Supervisor to be confirmed", "Goruchwyliwr I'w Gadarnhau", 'Programmes (ENG)'!O337)</f>
        <v xml:space="preserve">Mr Rajesh Peter </v>
      </c>
      <c r="P337" s="3" t="str">
        <f>VLOOKUP('Programmes (ENG)'!P337, 'CWM &amp; Location'!B:D, 2, FALSE)</f>
        <v>Ysbyty Treforys</v>
      </c>
      <c r="Q337" s="3" t="str">
        <f>VLOOKUP('Programmes (ENG)'!Q337, 'CWM &amp; Location'!B:D, 2, FALSE)</f>
        <v>Abertawe</v>
      </c>
      <c r="R337" s="3" t="str">
        <f>IF('Master List'!W337="", VLOOKUP('Master List'!V337, 'CWM &amp; Location'!B:D, 2, FALSE), CONCATENATE(VLOOKUP('Master List'!V337, 'CWM &amp; Location'!B:D, 2, FALSE), " / ", VLOOKUP('Master List'!W337, 'CWM &amp; Location'!B:D, 2, FALSE)))</f>
        <v>Meddygaeth Gyffredinol (Mewnol) / Meddygaeth Strôc</v>
      </c>
      <c r="S337" s="3" t="str">
        <f>IF('Programmes (ENG)'!S337="Supervisor to be confirmed", "Goruchwyliwr I'w Gadarnhau", 'Programmes (ENG)'!S337)</f>
        <v>Dr Qazi Talat Anjum</v>
      </c>
      <c r="T337" s="5" t="str">
        <f>IF('Master List'!AA337="", "", VLOOKUP('Programmes (ENG)'!T337, 'CWM &amp; Location'!B:D, 2, FALSE))</f>
        <v/>
      </c>
      <c r="U337" s="5" t="str">
        <f>IF(T337="", "", VLOOKUP('Programmes (ENG)'!U337, 'CWM &amp; Location'!B:D, 2, FALSE))</f>
        <v/>
      </c>
      <c r="V337" s="5" t="str">
        <f>IF('Programmes (ENG)'!V337="", "", VLOOKUP('Programmes (ENG)'!V337, 'CWM &amp; Location'!B:D, 2, FALSE))</f>
        <v/>
      </c>
      <c r="W337" s="5" t="str">
        <f>IF('Programmes (ENG)'!W337="", "", IF('Programmes (ENG)'!W337="Supervisor to be confirmed", 'CWM &amp; Location'!$C$216, 'Programmes (ENG)'!W337))</f>
        <v/>
      </c>
      <c r="X337" s="5" t="str">
        <f>IF('Programmes (ENG)'!X337="Supervisor to be confirmed", "Goruchwyliwr I'w Gadarnhau", 'Programmes (ENG)'!X337)</f>
        <v>Goruchwyliwr I'w Gadarnhau</v>
      </c>
      <c r="Y337" s="3" t="str">
        <f>VLOOKUP('Programmes (ENG)'!Y337, 'CWM &amp; Location'!B:D, 2, FALSE)</f>
        <v>Safle I'w Gadarnhau</v>
      </c>
      <c r="Z337" s="3" t="str">
        <f>VLOOKUP('Programmes (ENG)'!Z337, 'CWM &amp; Location'!B:D, 2, FALSE)</f>
        <v>Safle I'w Gadarnhau</v>
      </c>
      <c r="AA337" s="3" t="str">
        <f>IF('Master List'!AK337="", VLOOKUP('Master List'!AJ337, 'CWM &amp; Location'!B:D, 2, FALSE), CONCATENATE(VLOOKUP('Master List'!AJ337, 'CWM &amp; Location'!B:D, 2, FALSE), " / ", VLOOKUP('Master List'!AK337, 'CWM &amp; Location'!B:D, 2, FALSE)))</f>
        <v>Arbenigedd I'w Gadarnhau</v>
      </c>
      <c r="AB337" s="3" t="str">
        <f>IF('Programmes (ENG)'!AB337="Supervisor to be confirmed", 'CWM &amp; Location'!$C$216, 'Programmes (ENG)'!AB337)</f>
        <v>Goruchwyliwr I'w Gadarnhau</v>
      </c>
      <c r="AC337" s="3" t="str">
        <f>VLOOKUP('Programmes (ENG)'!AC337, 'CWM &amp; Location'!B:D, 2, FALSE)</f>
        <v>Safle I'w Gadarnhau</v>
      </c>
      <c r="AD337" s="5" t="str">
        <f>VLOOKUP('Programmes (ENG)'!AD337, 'CWM &amp; Location'!B:D, 2, FALSE)</f>
        <v>Safle I'w Gadarnhau</v>
      </c>
      <c r="AE337" s="3" t="str">
        <f>IF('Master List'!AQ337="", VLOOKUP('Master List'!AP337, 'CWM &amp; Location'!B:D, 2, FALSE), CONCATENATE(VLOOKUP('Master List'!AP337, 'CWM &amp; Location'!B:D, 2, FALSE), " / ", VLOOKUP('Master List'!AQ337, 'CWM &amp; Location'!B:D, 2, FALSE)))</f>
        <v>Arbenigedd I'w Gadarnhau</v>
      </c>
      <c r="AF337" s="3" t="str">
        <f>IF('Programmes (ENG)'!AF337="Supervisor to be confirmed", 'CWM &amp; Location'!$C$216, 'Programmes (ENG)'!AF337)</f>
        <v>Goruchwyliwr I'w Gadarnhau</v>
      </c>
      <c r="AG337" s="3" t="str">
        <f>VLOOKUP('Programmes (ENG)'!AG337, 'CWM &amp; Location'!B:D, 2, FALSE)</f>
        <v>Safle I'w Gadarnhau</v>
      </c>
      <c r="AH337" s="3" t="str">
        <f>VLOOKUP('Programmes (ENG)'!AH337, 'CWM &amp; Location'!B:D, 2, FALSE)</f>
        <v>Safle I'w Gadarnhau</v>
      </c>
      <c r="AI337" s="3" t="str">
        <f>IF('Master List'!AW337="", VLOOKUP('Master List'!AV337, 'CWM &amp; Location'!B:D, 2, FALSE), CONCATENATE(VLOOKUP('Master List'!AV337, 'CWM &amp; Location'!B:D, 2, FALSE), " / ", VLOOKUP('Master List'!AW337, 'CWM &amp; Location'!B:D, 2, FALSE)))</f>
        <v>Arbenigedd I'w Gadarnhau</v>
      </c>
      <c r="AJ337" s="3" t="str">
        <f>IF('Programmes (ENG)'!AJ337="Supervisor to be confirmed", 'CWM &amp; Location'!$C$216, 'Programmes (ENG)'!AJ337)</f>
        <v>Goruchwyliwr I'w Gadarnhau</v>
      </c>
      <c r="AK337" s="5" t="str">
        <f>IF('Programmes (ENG)'!AK337="","",VLOOKUP('Programmes (ENG)'!AK337,'CWM &amp; Location'!B:D,2,FALSE))</f>
        <v/>
      </c>
      <c r="AL337" s="5" t="str">
        <f>IF('Programmes (ENG)'!AL337="", "", VLOOKUP('Programmes (ENG)'!AL337, 'CWM &amp; Location'!B:D, 2, FALSE))</f>
        <v/>
      </c>
      <c r="AM337" s="5" t="str">
        <f>IF('Programmes (ENG)'!AM337="","",VLOOKUP('Programmes (ENG)'!AM337,'CWM &amp; Location'!B:D,2,FALSE))</f>
        <v/>
      </c>
      <c r="AN337" s="5" t="str">
        <f>IF('Programmes (ENG)'!AN337="Supervisor to be confirmed", 'CWM &amp; Location'!$C$216, 'Programmes (ENG)'!AN337)</f>
        <v/>
      </c>
    </row>
    <row r="338" spans="1:40" ht="33.75" customHeight="1" x14ac:dyDescent="0.25">
      <c r="A338" s="3" t="str">
        <f>'Master List'!A338</f>
        <v>FP</v>
      </c>
      <c r="B338" s="3" t="str">
        <f>'Master List'!D338</f>
        <v>FP/7A3/113a</v>
      </c>
      <c r="C338" s="3" t="str">
        <f>'Master List'!E338</f>
        <v>WAL/FP/113a</v>
      </c>
      <c r="D338" s="4">
        <f>'Programmes (ENG)'!D338</f>
        <v>1</v>
      </c>
      <c r="E338" s="9" t="str">
        <f>CONCATENATE("S1: ",J338,", ",N338,", ",R338,IF(V338="","",", "),IF(V338="","",V338),IF(V338="",""," ("),IF(V338="","",'Master List'!B338),IF(V338="","",")")," | S2: ",AA338,", ",AE338,", ",AI338,IF(AM338="","",", "),IF(AM338="","",AM338),IF(AM338="",""," ("),IF(AM338="","",'Master List'!C338),IF(AM338="","",")"))</f>
        <v>S1: Meddygaeth Gyffredinol (Mewnol) / Gastroenteroleg, Llawdriniaeth Gyffredinol / Llawdriniaeth Gastroberfeddol Usaf, Meddygaeth Gofal Dwys | S2: Arbenigedd I'w Gadarnhau, Arbenigedd I'w Gadarnhau, Arbenigedd I'w Gadarnhau</v>
      </c>
      <c r="F338" s="5" t="str">
        <f>VLOOKUP('Programmes (ENG)'!F338, 'CWM &amp; Location'!B:D, 2, FALSE)</f>
        <v>Bwrdd Iechyd Prifysgol Bae Abertawe</v>
      </c>
      <c r="G338" s="5" t="str">
        <f>IF('Programmes (ENG)'!G338="Supervisor to be confirmed", "Goruchwyliwr I'w Gadarnhau", 'Programmes (ENG)'!G338)</f>
        <v xml:space="preserve">Dr Umakant Dave </v>
      </c>
      <c r="H338" s="3" t="str">
        <f>VLOOKUP('Programmes (ENG)'!H338, 'CWM &amp; Location'!B:D, 2, FALSE)</f>
        <v>Ysbyty Treforys</v>
      </c>
      <c r="I338" s="3" t="str">
        <f>VLOOKUP('Programmes (ENG)'!I338, 'CWM &amp; Location'!B:D, 2, FALSE)</f>
        <v>Abertawe</v>
      </c>
      <c r="J338" s="3" t="str">
        <f>IF('Master List'!K338="", VLOOKUP('Master List'!J338, 'CWM &amp; Location'!B:D, 2, FALSE), CONCATENATE(VLOOKUP('Master List'!J338, 'CWM &amp; Location'!B:D, 2, FALSE), " / ", VLOOKUP('Master List'!K338, 'CWM &amp; Location'!B:D, 2, FALSE)))</f>
        <v>Meddygaeth Gyffredinol (Mewnol) / Gastroenteroleg</v>
      </c>
      <c r="K338" s="3" t="str">
        <f>IF('Programmes (ENG)'!K338="Supervisor to be confirmed", "Goruchwyliwr I'w Gadarnhau", 'Programmes (ENG)'!K338)</f>
        <v xml:space="preserve">Dr Umakant Dave </v>
      </c>
      <c r="L338" s="3" t="str">
        <f>VLOOKUP('Programmes (ENG)'!L338, 'CWM &amp; Location'!B:D, 2, FALSE)</f>
        <v>Ysbyty Treforys</v>
      </c>
      <c r="M338" s="3" t="str">
        <f>VLOOKUP('Programmes (ENG)'!M338, 'CWM &amp; Location'!B:D, 2, FALSE)</f>
        <v>Abertawe</v>
      </c>
      <c r="N338" s="3" t="str">
        <f>IF('Master List'!Q338="", VLOOKUP('Master List'!P338, 'CWM &amp; Location'!B:D, 2, FALSE), CONCATENATE(VLOOKUP('Master List'!P338, 'CWM &amp; Location'!B:D, 2, FALSE), " / ", VLOOKUP('Master List'!Q338, 'CWM &amp; Location'!B:D, 2, FALSE)))</f>
        <v>Llawdriniaeth Gyffredinol / Llawdriniaeth Gastroberfeddol Usaf</v>
      </c>
      <c r="O338" s="3" t="str">
        <f>IF('Programmes (ENG)'!O338="Supervisor to be confirmed", "Goruchwyliwr I'w Gadarnhau", 'Programmes (ENG)'!O338)</f>
        <v xml:space="preserve">Mr Scott Caplin </v>
      </c>
      <c r="P338" s="3" t="str">
        <f>VLOOKUP('Programmes (ENG)'!P338, 'CWM &amp; Location'!B:D, 2, FALSE)</f>
        <v>Ysbyty Treforys</v>
      </c>
      <c r="Q338" s="3" t="str">
        <f>VLOOKUP('Programmes (ENG)'!Q338, 'CWM &amp; Location'!B:D, 2, FALSE)</f>
        <v>Abertawe</v>
      </c>
      <c r="R338" s="3" t="str">
        <f>IF('Master List'!W338="", VLOOKUP('Master List'!V338, 'CWM &amp; Location'!B:D, 2, FALSE), CONCATENATE(VLOOKUP('Master List'!V338, 'CWM &amp; Location'!B:D, 2, FALSE), " / ", VLOOKUP('Master List'!W338, 'CWM &amp; Location'!B:D, 2, FALSE)))</f>
        <v>Meddygaeth Gofal Dwys</v>
      </c>
      <c r="S338" s="3" t="str">
        <f>IF('Programmes (ENG)'!S338="Supervisor to be confirmed", "Goruchwyliwr I'w Gadarnhau", 'Programmes (ENG)'!S338)</f>
        <v xml:space="preserve">Dr Linda Middleton </v>
      </c>
      <c r="T338" s="5" t="str">
        <f>IF('Master List'!AA338="", "", VLOOKUP('Programmes (ENG)'!T338, 'CWM &amp; Location'!B:D, 2, FALSE))</f>
        <v/>
      </c>
      <c r="U338" s="5" t="str">
        <f>IF(T338="", "", VLOOKUP('Programmes (ENG)'!U338, 'CWM &amp; Location'!B:D, 2, FALSE))</f>
        <v/>
      </c>
      <c r="V338" s="5" t="str">
        <f>IF('Programmes (ENG)'!V338="", "", VLOOKUP('Programmes (ENG)'!V338, 'CWM &amp; Location'!B:D, 2, FALSE))</f>
        <v/>
      </c>
      <c r="W338" s="5" t="str">
        <f>IF('Programmes (ENG)'!W338="", "", IF('Programmes (ENG)'!W338="Supervisor to be confirmed", 'CWM &amp; Location'!$C$216, 'Programmes (ENG)'!W338))</f>
        <v/>
      </c>
      <c r="X338" s="5" t="str">
        <f>IF('Programmes (ENG)'!X338="Supervisor to be confirmed", "Goruchwyliwr I'w Gadarnhau", 'Programmes (ENG)'!X338)</f>
        <v>Goruchwyliwr I'w Gadarnhau</v>
      </c>
      <c r="Y338" s="3" t="str">
        <f>VLOOKUP('Programmes (ENG)'!Y338, 'CWM &amp; Location'!B:D, 2, FALSE)</f>
        <v>Safle I'w Gadarnhau</v>
      </c>
      <c r="Z338" s="3" t="str">
        <f>VLOOKUP('Programmes (ENG)'!Z338, 'CWM &amp; Location'!B:D, 2, FALSE)</f>
        <v>Safle I'w Gadarnhau</v>
      </c>
      <c r="AA338" s="3" t="str">
        <f>IF('Master List'!AK338="", VLOOKUP('Master List'!AJ338, 'CWM &amp; Location'!B:D, 2, FALSE), CONCATENATE(VLOOKUP('Master List'!AJ338, 'CWM &amp; Location'!B:D, 2, FALSE), " / ", VLOOKUP('Master List'!AK338, 'CWM &amp; Location'!B:D, 2, FALSE)))</f>
        <v>Arbenigedd I'w Gadarnhau</v>
      </c>
      <c r="AB338" s="3" t="str">
        <f>IF('Programmes (ENG)'!AB338="Supervisor to be confirmed", 'CWM &amp; Location'!$C$216, 'Programmes (ENG)'!AB338)</f>
        <v>Goruchwyliwr I'w Gadarnhau</v>
      </c>
      <c r="AC338" s="3" t="str">
        <f>VLOOKUP('Programmes (ENG)'!AC338, 'CWM &amp; Location'!B:D, 2, FALSE)</f>
        <v>Safle I'w Gadarnhau</v>
      </c>
      <c r="AD338" s="5" t="str">
        <f>VLOOKUP('Programmes (ENG)'!AD338, 'CWM &amp; Location'!B:D, 2, FALSE)</f>
        <v>Safle I'w Gadarnhau</v>
      </c>
      <c r="AE338" s="3" t="str">
        <f>IF('Master List'!AQ338="", VLOOKUP('Master List'!AP338, 'CWM &amp; Location'!B:D, 2, FALSE), CONCATENATE(VLOOKUP('Master List'!AP338, 'CWM &amp; Location'!B:D, 2, FALSE), " / ", VLOOKUP('Master List'!AQ338, 'CWM &amp; Location'!B:D, 2, FALSE)))</f>
        <v>Arbenigedd I'w Gadarnhau</v>
      </c>
      <c r="AF338" s="3" t="str">
        <f>IF('Programmes (ENG)'!AF338="Supervisor to be confirmed", 'CWM &amp; Location'!$C$216, 'Programmes (ENG)'!AF338)</f>
        <v>Goruchwyliwr I'w Gadarnhau</v>
      </c>
      <c r="AG338" s="3" t="str">
        <f>VLOOKUP('Programmes (ENG)'!AG338, 'CWM &amp; Location'!B:D, 2, FALSE)</f>
        <v>Safle I'w Gadarnhau</v>
      </c>
      <c r="AH338" s="3" t="str">
        <f>VLOOKUP('Programmes (ENG)'!AH338, 'CWM &amp; Location'!B:D, 2, FALSE)</f>
        <v>Safle I'w Gadarnhau</v>
      </c>
      <c r="AI338" s="3" t="str">
        <f>IF('Master List'!AW338="", VLOOKUP('Master List'!AV338, 'CWM &amp; Location'!B:D, 2, FALSE), CONCATENATE(VLOOKUP('Master List'!AV338, 'CWM &amp; Location'!B:D, 2, FALSE), " / ", VLOOKUP('Master List'!AW338, 'CWM &amp; Location'!B:D, 2, FALSE)))</f>
        <v>Arbenigedd I'w Gadarnhau</v>
      </c>
      <c r="AJ338" s="3" t="str">
        <f>IF('Programmes (ENG)'!AJ338="Supervisor to be confirmed", 'CWM &amp; Location'!$C$216, 'Programmes (ENG)'!AJ338)</f>
        <v>Goruchwyliwr I'w Gadarnhau</v>
      </c>
      <c r="AK338" s="5" t="str">
        <f>IF('Programmes (ENG)'!AK338="","",VLOOKUP('Programmes (ENG)'!AK338,'CWM &amp; Location'!B:D,2,FALSE))</f>
        <v/>
      </c>
      <c r="AL338" s="5" t="str">
        <f>IF('Programmes (ENG)'!AL338="", "", VLOOKUP('Programmes (ENG)'!AL338, 'CWM &amp; Location'!B:D, 2, FALSE))</f>
        <v/>
      </c>
      <c r="AM338" s="5" t="str">
        <f>IF('Programmes (ENG)'!AM338="","",VLOOKUP('Programmes (ENG)'!AM338,'CWM &amp; Location'!B:D,2,FALSE))</f>
        <v/>
      </c>
      <c r="AN338" s="5" t="str">
        <f>IF('Programmes (ENG)'!AN338="Supervisor to be confirmed", 'CWM &amp; Location'!$C$216, 'Programmes (ENG)'!AN338)</f>
        <v/>
      </c>
    </row>
    <row r="339" spans="1:40" ht="33.75" customHeight="1" x14ac:dyDescent="0.25">
      <c r="A339" s="3" t="str">
        <f>'Master List'!A339</f>
        <v>FP</v>
      </c>
      <c r="B339" s="3" t="str">
        <f>'Master List'!D339</f>
        <v>FP/7A3/113b</v>
      </c>
      <c r="C339" s="3" t="str">
        <f>'Master List'!E339</f>
        <v>WAL/FP/113b</v>
      </c>
      <c r="D339" s="4">
        <f>'Programmes (ENG)'!D339</f>
        <v>1</v>
      </c>
      <c r="E339" s="9" t="str">
        <f>CONCATENATE("S1: ",J339,", ",N339,", ",R339,IF(V339="","",", "),IF(V339="","",V339),IF(V339="",""," ("),IF(V339="","",'Master List'!B339),IF(V339="","",")")," | S2: ",AA339,", ",AE339,", ",AI339,IF(AM339="","",", "),IF(AM339="","",AM339),IF(AM339="",""," ("),IF(AM339="","",'Master List'!C339),IF(AM339="","",")"))</f>
        <v>S1: Meddygaeth Gofal Dwys, Meddygaeth Gyffredinol (Mewnol) / Gastroenteroleg, Llawdriniaeth Gyffredinol / Llawdriniaeth Gastroberfeddol Usaf | S2: Arbenigedd I'w Gadarnhau, Arbenigedd I'w Gadarnhau, Arbenigedd I'w Gadarnhau</v>
      </c>
      <c r="F339" s="5" t="str">
        <f>VLOOKUP('Programmes (ENG)'!F339, 'CWM &amp; Location'!B:D, 2, FALSE)</f>
        <v>Bwrdd Iechyd Prifysgol Bae Abertawe</v>
      </c>
      <c r="G339" s="5" t="str">
        <f>IF('Programmes (ENG)'!G339="Supervisor to be confirmed", "Goruchwyliwr I'w Gadarnhau", 'Programmes (ENG)'!G339)</f>
        <v xml:space="preserve">Dr Linda Middleton </v>
      </c>
      <c r="H339" s="3" t="str">
        <f>VLOOKUP('Programmes (ENG)'!H339, 'CWM &amp; Location'!B:D, 2, FALSE)</f>
        <v>Ysbyty Treforys</v>
      </c>
      <c r="I339" s="3" t="str">
        <f>VLOOKUP('Programmes (ENG)'!I339, 'CWM &amp; Location'!B:D, 2, FALSE)</f>
        <v>Abertawe</v>
      </c>
      <c r="J339" s="3" t="str">
        <f>IF('Master List'!K339="", VLOOKUP('Master List'!J339, 'CWM &amp; Location'!B:D, 2, FALSE), CONCATENATE(VLOOKUP('Master List'!J339, 'CWM &amp; Location'!B:D, 2, FALSE), " / ", VLOOKUP('Master List'!K339, 'CWM &amp; Location'!B:D, 2, FALSE)))</f>
        <v>Meddygaeth Gofal Dwys</v>
      </c>
      <c r="K339" s="3" t="str">
        <f>IF('Programmes (ENG)'!K339="Supervisor to be confirmed", "Goruchwyliwr I'w Gadarnhau", 'Programmes (ENG)'!K339)</f>
        <v xml:space="preserve">Dr Linda Middleton </v>
      </c>
      <c r="L339" s="3" t="str">
        <f>VLOOKUP('Programmes (ENG)'!L339, 'CWM &amp; Location'!B:D, 2, FALSE)</f>
        <v>Ysbyty Treforys</v>
      </c>
      <c r="M339" s="3" t="str">
        <f>VLOOKUP('Programmes (ENG)'!M339, 'CWM &amp; Location'!B:D, 2, FALSE)</f>
        <v>Abertawe</v>
      </c>
      <c r="N339" s="3" t="str">
        <f>IF('Master List'!Q339="", VLOOKUP('Master List'!P339, 'CWM &amp; Location'!B:D, 2, FALSE), CONCATENATE(VLOOKUP('Master List'!P339, 'CWM &amp; Location'!B:D, 2, FALSE), " / ", VLOOKUP('Master List'!Q339, 'CWM &amp; Location'!B:D, 2, FALSE)))</f>
        <v>Meddygaeth Gyffredinol (Mewnol) / Gastroenteroleg</v>
      </c>
      <c r="O339" s="3" t="str">
        <f>IF('Programmes (ENG)'!O339="Supervisor to be confirmed", "Goruchwyliwr I'w Gadarnhau", 'Programmes (ENG)'!O339)</f>
        <v xml:space="preserve">Dr Umakant Dave </v>
      </c>
      <c r="P339" s="3" t="str">
        <f>VLOOKUP('Programmes (ENG)'!P339, 'CWM &amp; Location'!B:D, 2, FALSE)</f>
        <v>Ysbyty Treforys</v>
      </c>
      <c r="Q339" s="3" t="str">
        <f>VLOOKUP('Programmes (ENG)'!Q339, 'CWM &amp; Location'!B:D, 2, FALSE)</f>
        <v>Abertawe</v>
      </c>
      <c r="R339" s="3" t="str">
        <f>IF('Master List'!W339="", VLOOKUP('Master List'!V339, 'CWM &amp; Location'!B:D, 2, FALSE), CONCATENATE(VLOOKUP('Master List'!V339, 'CWM &amp; Location'!B:D, 2, FALSE), " / ", VLOOKUP('Master List'!W339, 'CWM &amp; Location'!B:D, 2, FALSE)))</f>
        <v>Llawdriniaeth Gyffredinol / Llawdriniaeth Gastroberfeddol Usaf</v>
      </c>
      <c r="S339" s="3" t="str">
        <f>IF('Programmes (ENG)'!S339="Supervisor to be confirmed", "Goruchwyliwr I'w Gadarnhau", 'Programmes (ENG)'!S339)</f>
        <v xml:space="preserve">Mr Scott Caplin </v>
      </c>
      <c r="T339" s="5" t="str">
        <f>IF('Master List'!AA339="", "", VLOOKUP('Programmes (ENG)'!T339, 'CWM &amp; Location'!B:D, 2, FALSE))</f>
        <v/>
      </c>
      <c r="U339" s="5" t="str">
        <f>IF(T339="", "", VLOOKUP('Programmes (ENG)'!U339, 'CWM &amp; Location'!B:D, 2, FALSE))</f>
        <v/>
      </c>
      <c r="V339" s="5" t="str">
        <f>IF('Programmes (ENG)'!V339="", "", VLOOKUP('Programmes (ENG)'!V339, 'CWM &amp; Location'!B:D, 2, FALSE))</f>
        <v/>
      </c>
      <c r="W339" s="5" t="str">
        <f>IF('Programmes (ENG)'!W339="", "", IF('Programmes (ENG)'!W339="Supervisor to be confirmed", 'CWM &amp; Location'!$C$216, 'Programmes (ENG)'!W339))</f>
        <v/>
      </c>
      <c r="X339" s="5" t="str">
        <f>IF('Programmes (ENG)'!X339="Supervisor to be confirmed", "Goruchwyliwr I'w Gadarnhau", 'Programmes (ENG)'!X339)</f>
        <v>Goruchwyliwr I'w Gadarnhau</v>
      </c>
      <c r="Y339" s="3" t="str">
        <f>VLOOKUP('Programmes (ENG)'!Y339, 'CWM &amp; Location'!B:D, 2, FALSE)</f>
        <v>Safle I'w Gadarnhau</v>
      </c>
      <c r="Z339" s="3" t="str">
        <f>VLOOKUP('Programmes (ENG)'!Z339, 'CWM &amp; Location'!B:D, 2, FALSE)</f>
        <v>Safle I'w Gadarnhau</v>
      </c>
      <c r="AA339" s="3" t="str">
        <f>IF('Master List'!AK339="", VLOOKUP('Master List'!AJ339, 'CWM &amp; Location'!B:D, 2, FALSE), CONCATENATE(VLOOKUP('Master List'!AJ339, 'CWM &amp; Location'!B:D, 2, FALSE), " / ", VLOOKUP('Master List'!AK339, 'CWM &amp; Location'!B:D, 2, FALSE)))</f>
        <v>Arbenigedd I'w Gadarnhau</v>
      </c>
      <c r="AB339" s="3" t="str">
        <f>IF('Programmes (ENG)'!AB339="Supervisor to be confirmed", 'CWM &amp; Location'!$C$216, 'Programmes (ENG)'!AB339)</f>
        <v>Goruchwyliwr I'w Gadarnhau</v>
      </c>
      <c r="AC339" s="3" t="str">
        <f>VLOOKUP('Programmes (ENG)'!AC339, 'CWM &amp; Location'!B:D, 2, FALSE)</f>
        <v>Safle I'w Gadarnhau</v>
      </c>
      <c r="AD339" s="5" t="str">
        <f>VLOOKUP('Programmes (ENG)'!AD339, 'CWM &amp; Location'!B:D, 2, FALSE)</f>
        <v>Safle I'w Gadarnhau</v>
      </c>
      <c r="AE339" s="3" t="str">
        <f>IF('Master List'!AQ339="", VLOOKUP('Master List'!AP339, 'CWM &amp; Location'!B:D, 2, FALSE), CONCATENATE(VLOOKUP('Master List'!AP339, 'CWM &amp; Location'!B:D, 2, FALSE), " / ", VLOOKUP('Master List'!AQ339, 'CWM &amp; Location'!B:D, 2, FALSE)))</f>
        <v>Arbenigedd I'w Gadarnhau</v>
      </c>
      <c r="AF339" s="3" t="str">
        <f>IF('Programmes (ENG)'!AF339="Supervisor to be confirmed", 'CWM &amp; Location'!$C$216, 'Programmes (ENG)'!AF339)</f>
        <v>Goruchwyliwr I'w Gadarnhau</v>
      </c>
      <c r="AG339" s="3" t="str">
        <f>VLOOKUP('Programmes (ENG)'!AG339, 'CWM &amp; Location'!B:D, 2, FALSE)</f>
        <v>Safle I'w Gadarnhau</v>
      </c>
      <c r="AH339" s="3" t="str">
        <f>VLOOKUP('Programmes (ENG)'!AH339, 'CWM &amp; Location'!B:D, 2, FALSE)</f>
        <v>Safle I'w Gadarnhau</v>
      </c>
      <c r="AI339" s="3" t="str">
        <f>IF('Master List'!AW339="", VLOOKUP('Master List'!AV339, 'CWM &amp; Location'!B:D, 2, FALSE), CONCATENATE(VLOOKUP('Master List'!AV339, 'CWM &amp; Location'!B:D, 2, FALSE), " / ", VLOOKUP('Master List'!AW339, 'CWM &amp; Location'!B:D, 2, FALSE)))</f>
        <v>Arbenigedd I'w Gadarnhau</v>
      </c>
      <c r="AJ339" s="3" t="str">
        <f>IF('Programmes (ENG)'!AJ339="Supervisor to be confirmed", 'CWM &amp; Location'!$C$216, 'Programmes (ENG)'!AJ339)</f>
        <v>Goruchwyliwr I'w Gadarnhau</v>
      </c>
      <c r="AK339" s="5" t="str">
        <f>IF('Programmes (ENG)'!AK339="","",VLOOKUP('Programmes (ENG)'!AK339,'CWM &amp; Location'!B:D,2,FALSE))</f>
        <v/>
      </c>
      <c r="AL339" s="5" t="str">
        <f>IF('Programmes (ENG)'!AL339="", "", VLOOKUP('Programmes (ENG)'!AL339, 'CWM &amp; Location'!B:D, 2, FALSE))</f>
        <v/>
      </c>
      <c r="AM339" s="5" t="str">
        <f>IF('Programmes (ENG)'!AM339="","",VLOOKUP('Programmes (ENG)'!AM339,'CWM &amp; Location'!B:D,2,FALSE))</f>
        <v/>
      </c>
      <c r="AN339" s="5" t="str">
        <f>IF('Programmes (ENG)'!AN339="Supervisor to be confirmed", 'CWM &amp; Location'!$C$216, 'Programmes (ENG)'!AN339)</f>
        <v/>
      </c>
    </row>
    <row r="340" spans="1:40" ht="33.75" customHeight="1" x14ac:dyDescent="0.25">
      <c r="A340" s="3" t="str">
        <f>'Master List'!A340</f>
        <v>FP</v>
      </c>
      <c r="B340" s="3" t="str">
        <f>'Master List'!D340</f>
        <v>FP/7A3/113c</v>
      </c>
      <c r="C340" s="3" t="str">
        <f>'Master List'!E340</f>
        <v>WAL/FP/113c</v>
      </c>
      <c r="D340" s="4">
        <f>'Programmes (ENG)'!D340</f>
        <v>1</v>
      </c>
      <c r="E340" s="9" t="str">
        <f>CONCATENATE("S1: ",J340,", ",N340,", ",R340,IF(V340="","",", "),IF(V340="","",V340),IF(V340="",""," ("),IF(V340="","",'Master List'!B340),IF(V340="","",")")," | S2: ",AA340,", ",AE340,", ",AI340,IF(AM340="","",", "),IF(AM340="","",AM340),IF(AM340="",""," ("),IF(AM340="","",'Master List'!C340),IF(AM340="","",")"))</f>
        <v>S1: Llawdriniaeth Gyffredinol / Llawdriniaeth Gastroberfeddol Usaf, Meddygaeth Gofal Dwys, Meddygaeth Gyffredinol (Mewnol) / Gastroenteroleg | S2: Arbenigedd I'w Gadarnhau, Arbenigedd I'w Gadarnhau, Arbenigedd I'w Gadarnhau</v>
      </c>
      <c r="F340" s="5" t="str">
        <f>VLOOKUP('Programmes (ENG)'!F340, 'CWM &amp; Location'!B:D, 2, FALSE)</f>
        <v>Bwrdd Iechyd Prifysgol Bae Abertawe</v>
      </c>
      <c r="G340" s="5" t="str">
        <f>IF('Programmes (ENG)'!G340="Supervisor to be confirmed", "Goruchwyliwr I'w Gadarnhau", 'Programmes (ENG)'!G340)</f>
        <v xml:space="preserve">Mr Scott Caplin </v>
      </c>
      <c r="H340" s="3" t="str">
        <f>VLOOKUP('Programmes (ENG)'!H340, 'CWM &amp; Location'!B:D, 2, FALSE)</f>
        <v>Ysbyty Treforys</v>
      </c>
      <c r="I340" s="3" t="str">
        <f>VLOOKUP('Programmes (ENG)'!I340, 'CWM &amp; Location'!B:D, 2, FALSE)</f>
        <v>Abertawe</v>
      </c>
      <c r="J340" s="3" t="str">
        <f>IF('Master List'!K340="", VLOOKUP('Master List'!J340, 'CWM &amp; Location'!B:D, 2, FALSE), CONCATENATE(VLOOKUP('Master List'!J340, 'CWM &amp; Location'!B:D, 2, FALSE), " / ", VLOOKUP('Master List'!K340, 'CWM &amp; Location'!B:D, 2, FALSE)))</f>
        <v>Llawdriniaeth Gyffredinol / Llawdriniaeth Gastroberfeddol Usaf</v>
      </c>
      <c r="K340" s="3" t="str">
        <f>IF('Programmes (ENG)'!K340="Supervisor to be confirmed", "Goruchwyliwr I'w Gadarnhau", 'Programmes (ENG)'!K340)</f>
        <v xml:space="preserve">Mr Scott Caplin </v>
      </c>
      <c r="L340" s="3" t="str">
        <f>VLOOKUP('Programmes (ENG)'!L340, 'CWM &amp; Location'!B:D, 2, FALSE)</f>
        <v>Ysbyty Treforys</v>
      </c>
      <c r="M340" s="3" t="str">
        <f>VLOOKUP('Programmes (ENG)'!M340, 'CWM &amp; Location'!B:D, 2, FALSE)</f>
        <v>Abertawe</v>
      </c>
      <c r="N340" s="3" t="str">
        <f>IF('Master List'!Q340="", VLOOKUP('Master List'!P340, 'CWM &amp; Location'!B:D, 2, FALSE), CONCATENATE(VLOOKUP('Master List'!P340, 'CWM &amp; Location'!B:D, 2, FALSE), " / ", VLOOKUP('Master List'!Q340, 'CWM &amp; Location'!B:D, 2, FALSE)))</f>
        <v>Meddygaeth Gofal Dwys</v>
      </c>
      <c r="O340" s="3" t="str">
        <f>IF('Programmes (ENG)'!O340="Supervisor to be confirmed", "Goruchwyliwr I'w Gadarnhau", 'Programmes (ENG)'!O340)</f>
        <v xml:space="preserve">Dr Linda Middleton </v>
      </c>
      <c r="P340" s="3" t="str">
        <f>VLOOKUP('Programmes (ENG)'!P340, 'CWM &amp; Location'!B:D, 2, FALSE)</f>
        <v>Ysbyty Treforys</v>
      </c>
      <c r="Q340" s="3" t="str">
        <f>VLOOKUP('Programmes (ENG)'!Q340, 'CWM &amp; Location'!B:D, 2, FALSE)</f>
        <v>Abertawe</v>
      </c>
      <c r="R340" s="3" t="str">
        <f>IF('Master List'!W340="", VLOOKUP('Master List'!V340, 'CWM &amp; Location'!B:D, 2, FALSE), CONCATENATE(VLOOKUP('Master List'!V340, 'CWM &amp; Location'!B:D, 2, FALSE), " / ", VLOOKUP('Master List'!W340, 'CWM &amp; Location'!B:D, 2, FALSE)))</f>
        <v>Meddygaeth Gyffredinol (Mewnol) / Gastroenteroleg</v>
      </c>
      <c r="S340" s="3" t="str">
        <f>IF('Programmes (ENG)'!S340="Supervisor to be confirmed", "Goruchwyliwr I'w Gadarnhau", 'Programmes (ENG)'!S340)</f>
        <v xml:space="preserve">Dr Umakant Dave </v>
      </c>
      <c r="T340" s="5" t="str">
        <f>IF('Master List'!AA340="", "", VLOOKUP('Programmes (ENG)'!T340, 'CWM &amp; Location'!B:D, 2, FALSE))</f>
        <v/>
      </c>
      <c r="U340" s="5" t="str">
        <f>IF(T340="", "", VLOOKUP('Programmes (ENG)'!U340, 'CWM &amp; Location'!B:D, 2, FALSE))</f>
        <v/>
      </c>
      <c r="V340" s="5" t="str">
        <f>IF('Programmes (ENG)'!V340="", "", VLOOKUP('Programmes (ENG)'!V340, 'CWM &amp; Location'!B:D, 2, FALSE))</f>
        <v/>
      </c>
      <c r="W340" s="5" t="str">
        <f>IF('Programmes (ENG)'!W340="", "", IF('Programmes (ENG)'!W340="Supervisor to be confirmed", 'CWM &amp; Location'!$C$216, 'Programmes (ENG)'!W340))</f>
        <v/>
      </c>
      <c r="X340" s="5" t="str">
        <f>IF('Programmes (ENG)'!X340="Supervisor to be confirmed", "Goruchwyliwr I'w Gadarnhau", 'Programmes (ENG)'!X340)</f>
        <v>Goruchwyliwr I'w Gadarnhau</v>
      </c>
      <c r="Y340" s="3" t="str">
        <f>VLOOKUP('Programmes (ENG)'!Y340, 'CWM &amp; Location'!B:D, 2, FALSE)</f>
        <v>Safle I'w Gadarnhau</v>
      </c>
      <c r="Z340" s="3" t="str">
        <f>VLOOKUP('Programmes (ENG)'!Z340, 'CWM &amp; Location'!B:D, 2, FALSE)</f>
        <v>Safle I'w Gadarnhau</v>
      </c>
      <c r="AA340" s="3" t="str">
        <f>IF('Master List'!AK340="", VLOOKUP('Master List'!AJ340, 'CWM &amp; Location'!B:D, 2, FALSE), CONCATENATE(VLOOKUP('Master List'!AJ340, 'CWM &amp; Location'!B:D, 2, FALSE), " / ", VLOOKUP('Master List'!AK340, 'CWM &amp; Location'!B:D, 2, FALSE)))</f>
        <v>Arbenigedd I'w Gadarnhau</v>
      </c>
      <c r="AB340" s="3" t="str">
        <f>IF('Programmes (ENG)'!AB340="Supervisor to be confirmed", 'CWM &amp; Location'!$C$216, 'Programmes (ENG)'!AB340)</f>
        <v>Goruchwyliwr I'w Gadarnhau</v>
      </c>
      <c r="AC340" s="3" t="str">
        <f>VLOOKUP('Programmes (ENG)'!AC340, 'CWM &amp; Location'!B:D, 2, FALSE)</f>
        <v>Safle I'w Gadarnhau</v>
      </c>
      <c r="AD340" s="5" t="str">
        <f>VLOOKUP('Programmes (ENG)'!AD340, 'CWM &amp; Location'!B:D, 2, FALSE)</f>
        <v>Safle I'w Gadarnhau</v>
      </c>
      <c r="AE340" s="3" t="str">
        <f>IF('Master List'!AQ340="", VLOOKUP('Master List'!AP340, 'CWM &amp; Location'!B:D, 2, FALSE), CONCATENATE(VLOOKUP('Master List'!AP340, 'CWM &amp; Location'!B:D, 2, FALSE), " / ", VLOOKUP('Master List'!AQ340, 'CWM &amp; Location'!B:D, 2, FALSE)))</f>
        <v>Arbenigedd I'w Gadarnhau</v>
      </c>
      <c r="AF340" s="3" t="str">
        <f>IF('Programmes (ENG)'!AF340="Supervisor to be confirmed", 'CWM &amp; Location'!$C$216, 'Programmes (ENG)'!AF340)</f>
        <v>Goruchwyliwr I'w Gadarnhau</v>
      </c>
      <c r="AG340" s="3" t="str">
        <f>VLOOKUP('Programmes (ENG)'!AG340, 'CWM &amp; Location'!B:D, 2, FALSE)</f>
        <v>Safle I'w Gadarnhau</v>
      </c>
      <c r="AH340" s="3" t="str">
        <f>VLOOKUP('Programmes (ENG)'!AH340, 'CWM &amp; Location'!B:D, 2, FALSE)</f>
        <v>Safle I'w Gadarnhau</v>
      </c>
      <c r="AI340" s="3" t="str">
        <f>IF('Master List'!AW340="", VLOOKUP('Master List'!AV340, 'CWM &amp; Location'!B:D, 2, FALSE), CONCATENATE(VLOOKUP('Master List'!AV340, 'CWM &amp; Location'!B:D, 2, FALSE), " / ", VLOOKUP('Master List'!AW340, 'CWM &amp; Location'!B:D, 2, FALSE)))</f>
        <v>Arbenigedd I'w Gadarnhau</v>
      </c>
      <c r="AJ340" s="3" t="str">
        <f>IF('Programmes (ENG)'!AJ340="Supervisor to be confirmed", 'CWM &amp; Location'!$C$216, 'Programmes (ENG)'!AJ340)</f>
        <v>Goruchwyliwr I'w Gadarnhau</v>
      </c>
      <c r="AK340" s="5" t="str">
        <f>IF('Programmes (ENG)'!AK340="","",VLOOKUP('Programmes (ENG)'!AK340,'CWM &amp; Location'!B:D,2,FALSE))</f>
        <v/>
      </c>
      <c r="AL340" s="5" t="str">
        <f>IF('Programmes (ENG)'!AL340="", "", VLOOKUP('Programmes (ENG)'!AL340, 'CWM &amp; Location'!B:D, 2, FALSE))</f>
        <v/>
      </c>
      <c r="AM340" s="5" t="str">
        <f>IF('Programmes (ENG)'!AM340="","",VLOOKUP('Programmes (ENG)'!AM340,'CWM &amp; Location'!B:D,2,FALSE))</f>
        <v/>
      </c>
      <c r="AN340" s="5" t="str">
        <f>IF('Programmes (ENG)'!AN340="Supervisor to be confirmed", 'CWM &amp; Location'!$C$216, 'Programmes (ENG)'!AN340)</f>
        <v/>
      </c>
    </row>
    <row r="341" spans="1:40" ht="33.75" customHeight="1" x14ac:dyDescent="0.25">
      <c r="A341" s="3" t="str">
        <f>'Master List'!A341</f>
        <v>LIFT</v>
      </c>
      <c r="B341" s="3" t="str">
        <f>'Master List'!D341</f>
        <v>LFP/7A6/114a</v>
      </c>
      <c r="C341" s="3" t="str">
        <f>'Master List'!E341</f>
        <v>WAL/FP/114a</v>
      </c>
      <c r="D341" s="4">
        <f>'Programmes (ENG)'!D341</f>
        <v>1</v>
      </c>
      <c r="E341" s="9" t="str">
        <f>CONCATENATE("S1: ",J341,", ",N341,", ",R341,IF(V341="","",", "),IF(V341="","",V341),IF(V341="",""," ("),IF(V341="","",'Master List'!B341),IF(V341="","",")")," | S2: ",AA341,", ",AE341,", ",AI341,IF(AM341="","",", "),IF(AM341="","",AM341),IF(AM341="",""," ("),IF(AM341="","",'Master List'!C341),IF(AM341="","",")"))</f>
        <v>S1: Meddygaeth Gyffredinol (Mewnol) / Cardioleg, Llawdriniaeth Gyffredinol / Llawdriniaeth Gastroberfeddol Usaf, Meddygaeth Gyffredinol (Mewnol) / Meddygaeth Geriatreg, Meddygaeth Iechyd Cyhoeddus (LIFT) | S2: Practis Cyffredinol, Llawdriniaeth Gyffredinol / Llawdriniaeth y Colon a'r Rhefr, Meddygaeth Gyffredinol (Mewnol)</v>
      </c>
      <c r="F341" s="5" t="str">
        <f>VLOOKUP('Programmes (ENG)'!F341, 'CWM &amp; Location'!B:D, 2, FALSE)</f>
        <v>Bwrdd Iechyd Prifysgol Aneurin Bevan</v>
      </c>
      <c r="G341" s="5" t="str">
        <f>IF('Programmes (ENG)'!G341="Supervisor to be confirmed", "Goruchwyliwr I'w Gadarnhau", 'Programmes (ENG)'!G341)</f>
        <v>Dr Vijay Anand</v>
      </c>
      <c r="H341" s="3" t="str">
        <f>VLOOKUP('Programmes (ENG)'!H341, 'CWM &amp; Location'!B:D, 2, FALSE)</f>
        <v>Ysbyty Prifysgol y Faenor</v>
      </c>
      <c r="I341" s="3" t="str">
        <f>VLOOKUP('Programmes (ENG)'!I341, 'CWM &amp; Location'!B:D, 2, FALSE)</f>
        <v>Cwmbrân</v>
      </c>
      <c r="J341" s="3" t="str">
        <f>IF('Master List'!K341="", VLOOKUP('Master List'!J341, 'CWM &amp; Location'!B:D, 2, FALSE), CONCATENATE(VLOOKUP('Master List'!J341, 'CWM &amp; Location'!B:D, 2, FALSE), " / ", VLOOKUP('Master List'!K341, 'CWM &amp; Location'!B:D, 2, FALSE)))</f>
        <v>Meddygaeth Gyffredinol (Mewnol) / Cardioleg</v>
      </c>
      <c r="K341" s="3" t="str">
        <f>IF('Programmes (ENG)'!K341="Supervisor to be confirmed", "Goruchwyliwr I'w Gadarnhau", 'Programmes (ENG)'!K341)</f>
        <v xml:space="preserve">Dr Philip Campbell </v>
      </c>
      <c r="L341" s="3" t="str">
        <f>VLOOKUP('Programmes (ENG)'!L341, 'CWM &amp; Location'!B:D, 2, FALSE)</f>
        <v>Ysbyty Prifysgol y Faenor / Ysbyty Brenhinol Gwent</v>
      </c>
      <c r="M341" s="3" t="str">
        <f>VLOOKUP('Programmes (ENG)'!M341, 'CWM &amp; Location'!B:D, 2, FALSE)</f>
        <v>Cwmbrân / Casnewydd</v>
      </c>
      <c r="N341" s="3" t="str">
        <f>IF('Master List'!Q341="", VLOOKUP('Master List'!P341, 'CWM &amp; Location'!B:D, 2, FALSE), CONCATENATE(VLOOKUP('Master List'!P341, 'CWM &amp; Location'!B:D, 2, FALSE), " / ", VLOOKUP('Master List'!Q341, 'CWM &amp; Location'!B:D, 2, FALSE)))</f>
        <v>Llawdriniaeth Gyffredinol / Llawdriniaeth Gastroberfeddol Usaf</v>
      </c>
      <c r="O341" s="3" t="str">
        <f>IF('Programmes (ENG)'!O341="Supervisor to be confirmed", "Goruchwyliwr I'w Gadarnhau", 'Programmes (ENG)'!O341)</f>
        <v>Miss Tamsin Boyce</v>
      </c>
      <c r="P341" s="3" t="str">
        <f>VLOOKUP('Programmes (ENG)'!P341, 'CWM &amp; Location'!B:D, 2, FALSE)</f>
        <v>Ysbyty Brenhinol Gwent</v>
      </c>
      <c r="Q341" s="3" t="str">
        <f>VLOOKUP('Programmes (ENG)'!Q341, 'CWM &amp; Location'!B:D, 2, FALSE)</f>
        <v>Casnewydd</v>
      </c>
      <c r="R341" s="3" t="str">
        <f>IF('Master List'!W341="", VLOOKUP('Master List'!V341, 'CWM &amp; Location'!B:D, 2, FALSE), CONCATENATE(VLOOKUP('Master List'!V341, 'CWM &amp; Location'!B:D, 2, FALSE), " / ", VLOOKUP('Master List'!W341, 'CWM &amp; Location'!B:D, 2, FALSE)))</f>
        <v>Meddygaeth Gyffredinol (Mewnol) / Meddygaeth Geriatreg</v>
      </c>
      <c r="S341" s="3" t="str">
        <f>IF('Programmes (ENG)'!S341="Supervisor to be confirmed", "Goruchwyliwr I'w Gadarnhau", 'Programmes (ENG)'!S341)</f>
        <v xml:space="preserve">Dr Shaha Sheriff </v>
      </c>
      <c r="T341" s="5" t="str">
        <f>IF('Master List'!AA341="", "", VLOOKUP('Programmes (ENG)'!T341, 'CWM &amp; Location'!B:D, 2, FALSE))</f>
        <v>Ysbyty Brenhinol Gwent / Ysbyty Neuadd Nevill</v>
      </c>
      <c r="U341" s="5" t="str">
        <f>IF(T341="", "", VLOOKUP('Programmes (ENG)'!U341, 'CWM &amp; Location'!B:D, 2, FALSE))</f>
        <v>Casnewydd / Y Fenni</v>
      </c>
      <c r="V341" s="5" t="str">
        <f>IF('Programmes (ENG)'!V341="", "", VLOOKUP('Programmes (ENG)'!V341, 'CWM &amp; Location'!B:D, 2, FALSE))</f>
        <v>Meddygaeth Iechyd Cyhoeddus</v>
      </c>
      <c r="W341" s="5" t="str">
        <f>IF('Programmes (ENG)'!W341="", "", IF('Programmes (ENG)'!W341="Supervisor to be confirmed", 'CWM &amp; Location'!$C$216, 'Programmes (ENG)'!W341))</f>
        <v>Dr Arif Mahmood</v>
      </c>
      <c r="X341" s="5" t="str">
        <f>IF('Programmes (ENG)'!X341="Supervisor to be confirmed", "Goruchwyliwr I'w Gadarnhau", 'Programmes (ENG)'!X341)</f>
        <v>Dr Amy Owen</v>
      </c>
      <c r="Y341" s="3" t="str">
        <f>VLOOKUP('Programmes (ENG)'!Y341, 'CWM &amp; Location'!B:D, 2, FALSE)</f>
        <v>Risca Surgery</v>
      </c>
      <c r="Z341" s="3" t="str">
        <f>VLOOKUP('Programmes (ENG)'!Z341, 'CWM &amp; Location'!B:D, 2, FALSE)</f>
        <v>Rhisga</v>
      </c>
      <c r="AA341" s="3" t="str">
        <f>IF('Master List'!AK341="", VLOOKUP('Master List'!AJ341, 'CWM &amp; Location'!B:D, 2, FALSE), CONCATENATE(VLOOKUP('Master List'!AJ341, 'CWM &amp; Location'!B:D, 2, FALSE), " / ", VLOOKUP('Master List'!AK341, 'CWM &amp; Location'!B:D, 2, FALSE)))</f>
        <v>Practis Cyffredinol</v>
      </c>
      <c r="AB341" s="3" t="str">
        <f>IF('Programmes (ENG)'!AB341="Supervisor to be confirmed", 'CWM &amp; Location'!$C$216, 'Programmes (ENG)'!AB341)</f>
        <v>Dr Amy Owen</v>
      </c>
      <c r="AC341" s="3" t="str">
        <f>VLOOKUP('Programmes (ENG)'!AC341, 'CWM &amp; Location'!B:D, 2, FALSE)</f>
        <v>Ysbyty Prifysgol y Faenor</v>
      </c>
      <c r="AD341" s="5" t="str">
        <f>VLOOKUP('Programmes (ENG)'!AD341, 'CWM &amp; Location'!B:D, 2, FALSE)</f>
        <v>Cwmbrân</v>
      </c>
      <c r="AE341" s="3" t="str">
        <f>IF('Master List'!AQ341="", VLOOKUP('Master List'!AP341, 'CWM &amp; Location'!B:D, 2, FALSE), CONCATENATE(VLOOKUP('Master List'!AP341, 'CWM &amp; Location'!B:D, 2, FALSE), " / ", VLOOKUP('Master List'!AQ341, 'CWM &amp; Location'!B:D, 2, FALSE)))</f>
        <v>Llawdriniaeth Gyffredinol / Llawdriniaeth y Colon a'r Rhefr</v>
      </c>
      <c r="AF341" s="3" t="str">
        <f>IF('Programmes (ENG)'!AF341="Supervisor to be confirmed", 'CWM &amp; Location'!$C$216, 'Programmes (ENG)'!AF341)</f>
        <v>Mr Keshav Swarnkar</v>
      </c>
      <c r="AG341" s="3" t="str">
        <f>VLOOKUP('Programmes (ENG)'!AG341, 'CWM &amp; Location'!B:D, 2, FALSE)</f>
        <v>Ysbyty Ystrad Fawr</v>
      </c>
      <c r="AH341" s="3" t="str">
        <f>VLOOKUP('Programmes (ENG)'!AH341, 'CWM &amp; Location'!B:D, 2, FALSE)</f>
        <v>Ystrad Mynach</v>
      </c>
      <c r="AI341" s="3" t="str">
        <f>IF('Master List'!AW341="", VLOOKUP('Master List'!AV341, 'CWM &amp; Location'!B:D, 2, FALSE), CONCATENATE(VLOOKUP('Master List'!AV341, 'CWM &amp; Location'!B:D, 2, FALSE), " / ", VLOOKUP('Master List'!AW341, 'CWM &amp; Location'!B:D, 2, FALSE)))</f>
        <v>Meddygaeth Gyffredinol (Mewnol)</v>
      </c>
      <c r="AJ341" s="3" t="str">
        <f>IF('Programmes (ENG)'!AJ341="Supervisor to be confirmed", 'CWM &amp; Location'!$C$216, 'Programmes (ENG)'!AJ341)</f>
        <v>Dr Shridhar Aithal</v>
      </c>
      <c r="AK341" s="5" t="str">
        <f>IF('Programmes (ENG)'!AK341="","",VLOOKUP('Programmes (ENG)'!AK341,'CWM &amp; Location'!B:D,2,FALSE))</f>
        <v/>
      </c>
      <c r="AL341" s="5" t="str">
        <f>IF('Programmes (ENG)'!AL341="", "", VLOOKUP('Programmes (ENG)'!AL341, 'CWM &amp; Location'!B:D, 2, FALSE))</f>
        <v/>
      </c>
      <c r="AM341" s="5" t="str">
        <f>IF('Programmes (ENG)'!AM341="","",VLOOKUP('Programmes (ENG)'!AM341,'CWM &amp; Location'!B:D,2,FALSE))</f>
        <v/>
      </c>
      <c r="AN341" s="5" t="str">
        <f>IF('Programmes (ENG)'!AN341="Supervisor to be confirmed", 'CWM &amp; Location'!$C$216, 'Programmes (ENG)'!AN341)</f>
        <v/>
      </c>
    </row>
    <row r="342" spans="1:40" ht="33.75" customHeight="1" x14ac:dyDescent="0.25">
      <c r="A342" s="3" t="str">
        <f>'Master List'!A342</f>
        <v>LIFT</v>
      </c>
      <c r="B342" s="3" t="str">
        <f>'Master List'!D342</f>
        <v>LFP/7A6/114b</v>
      </c>
      <c r="C342" s="3" t="str">
        <f>'Master List'!E342</f>
        <v>WAL/FP/114b</v>
      </c>
      <c r="D342" s="4">
        <f>'Programmes (ENG)'!D342</f>
        <v>1</v>
      </c>
      <c r="E342" s="9" t="str">
        <f>CONCATENATE("S1: ",J342,", ",N342,", ",R342,IF(V342="","",", "),IF(V342="","",V342),IF(V342="",""," ("),IF(V342="","",'Master List'!B342),IF(V342="","",")")," | S2: ",AA342,", ",AE342,", ",AI342,IF(AM342="","",", "),IF(AM342="","",AM342),IF(AM342="",""," ("),IF(AM342="","",'Master List'!C342),IF(AM342="","",")"))</f>
        <v>S1: Meddygaeth Gyffredinol (Mewnol) / Meddygaeth Geriatreg, Meddygaeth Gyffredinol (Mewnol) / Cardioleg, Llawdriniaeth Gyffredinol / Llawdriniaeth Gastroberfeddol Usaf, Meddygaeth Iechyd Cyhoeddus (LIFT) | S2: Meddygaeth Gyffredinol (Mewnol), Practis Cyffredinol, Llawdriniaeth Gyffredinol / Llawdriniaeth y Colon a'r Rhefr</v>
      </c>
      <c r="F342" s="5" t="str">
        <f>VLOOKUP('Programmes (ENG)'!F342, 'CWM &amp; Location'!B:D, 2, FALSE)</f>
        <v>Bwrdd Iechyd Prifysgol Aneurin Bevan</v>
      </c>
      <c r="G342" s="5" t="str">
        <f>IF('Programmes (ENG)'!G342="Supervisor to be confirmed", "Goruchwyliwr I'w Gadarnhau", 'Programmes (ENG)'!G342)</f>
        <v>Dr Brenda Ferrao</v>
      </c>
      <c r="H342" s="3" t="str">
        <f>VLOOKUP('Programmes (ENG)'!H342, 'CWM &amp; Location'!B:D, 2, FALSE)</f>
        <v>Ysbyty Brenhinol Gwent</v>
      </c>
      <c r="I342" s="3" t="str">
        <f>VLOOKUP('Programmes (ENG)'!I342, 'CWM &amp; Location'!B:D, 2, FALSE)</f>
        <v>Casnewydd</v>
      </c>
      <c r="J342" s="3" t="str">
        <f>IF('Master List'!K342="", VLOOKUP('Master List'!J342, 'CWM &amp; Location'!B:D, 2, FALSE), CONCATENATE(VLOOKUP('Master List'!J342, 'CWM &amp; Location'!B:D, 2, FALSE), " / ", VLOOKUP('Master List'!K342, 'CWM &amp; Location'!B:D, 2, FALSE)))</f>
        <v>Meddygaeth Gyffredinol (Mewnol) / Meddygaeth Geriatreg</v>
      </c>
      <c r="K342" s="3" t="str">
        <f>IF('Programmes (ENG)'!K342="Supervisor to be confirmed", "Goruchwyliwr I'w Gadarnhau", 'Programmes (ENG)'!K342)</f>
        <v xml:space="preserve">Dr Shaha Sheriff </v>
      </c>
      <c r="L342" s="3" t="str">
        <f>VLOOKUP('Programmes (ENG)'!L342, 'CWM &amp; Location'!B:D, 2, FALSE)</f>
        <v>Ysbyty Prifysgol y Faenor</v>
      </c>
      <c r="M342" s="3" t="str">
        <f>VLOOKUP('Programmes (ENG)'!M342, 'CWM &amp; Location'!B:D, 2, FALSE)</f>
        <v>Cwmbrân</v>
      </c>
      <c r="N342" s="3" t="str">
        <f>IF('Master List'!Q342="", VLOOKUP('Master List'!P342, 'CWM &amp; Location'!B:D, 2, FALSE), CONCATENATE(VLOOKUP('Master List'!P342, 'CWM &amp; Location'!B:D, 2, FALSE), " / ", VLOOKUP('Master List'!Q342, 'CWM &amp; Location'!B:D, 2, FALSE)))</f>
        <v>Meddygaeth Gyffredinol (Mewnol) / Cardioleg</v>
      </c>
      <c r="O342" s="3" t="str">
        <f>IF('Programmes (ENG)'!O342="Supervisor to be confirmed", "Goruchwyliwr I'w Gadarnhau", 'Programmes (ENG)'!O342)</f>
        <v xml:space="preserve">Dr Philip Campbell </v>
      </c>
      <c r="P342" s="3" t="str">
        <f>VLOOKUP('Programmes (ENG)'!P342, 'CWM &amp; Location'!B:D, 2, FALSE)</f>
        <v>Ysbyty Prifysgol y Faenor / Ysbyty Brenhinol Gwent</v>
      </c>
      <c r="Q342" s="3" t="str">
        <f>VLOOKUP('Programmes (ENG)'!Q342, 'CWM &amp; Location'!B:D, 2, FALSE)</f>
        <v>Cwmbrân / Casnewydd</v>
      </c>
      <c r="R342" s="3" t="str">
        <f>IF('Master List'!W342="", VLOOKUP('Master List'!V342, 'CWM &amp; Location'!B:D, 2, FALSE), CONCATENATE(VLOOKUP('Master List'!V342, 'CWM &amp; Location'!B:D, 2, FALSE), " / ", VLOOKUP('Master List'!W342, 'CWM &amp; Location'!B:D, 2, FALSE)))</f>
        <v>Llawdriniaeth Gyffredinol / Llawdriniaeth Gastroberfeddol Usaf</v>
      </c>
      <c r="S342" s="3" t="str">
        <f>IF('Programmes (ENG)'!S342="Supervisor to be confirmed", "Goruchwyliwr I'w Gadarnhau", 'Programmes (ENG)'!S342)</f>
        <v>Miss Tamsin Boyce</v>
      </c>
      <c r="T342" s="5" t="str">
        <f>IF('Master List'!AA342="", "", VLOOKUP('Programmes (ENG)'!T342, 'CWM &amp; Location'!B:D, 2, FALSE))</f>
        <v>Ysbyty Brenhinol Gwent / Ysbyty Neuadd Nevill</v>
      </c>
      <c r="U342" s="5" t="str">
        <f>IF(T342="", "", VLOOKUP('Programmes (ENG)'!U342, 'CWM &amp; Location'!B:D, 2, FALSE))</f>
        <v>Casnewydd / Y Fenni</v>
      </c>
      <c r="V342" s="5" t="str">
        <f>IF('Programmes (ENG)'!V342="", "", VLOOKUP('Programmes (ENG)'!V342, 'CWM &amp; Location'!B:D, 2, FALSE))</f>
        <v>Meddygaeth Iechyd Cyhoeddus</v>
      </c>
      <c r="W342" s="5" t="str">
        <f>IF('Programmes (ENG)'!W342="", "", IF('Programmes (ENG)'!W342="Supervisor to be confirmed", 'CWM &amp; Location'!$C$216, 'Programmes (ENG)'!W342))</f>
        <v>Dr Stuart Bourne</v>
      </c>
      <c r="X342" s="5" t="str">
        <f>IF('Programmes (ENG)'!X342="Supervisor to be confirmed", "Goruchwyliwr I'w Gadarnhau", 'Programmes (ENG)'!X342)</f>
        <v>Dr Shridhar Aithal</v>
      </c>
      <c r="Y342" s="3" t="str">
        <f>VLOOKUP('Programmes (ENG)'!Y342, 'CWM &amp; Location'!B:D, 2, FALSE)</f>
        <v>Ysbyty Ystrad Fawr</v>
      </c>
      <c r="Z342" s="3" t="str">
        <f>VLOOKUP('Programmes (ENG)'!Z342, 'CWM &amp; Location'!B:D, 2, FALSE)</f>
        <v>Ystrad Mynach</v>
      </c>
      <c r="AA342" s="3" t="str">
        <f>IF('Master List'!AK342="", VLOOKUP('Master List'!AJ342, 'CWM &amp; Location'!B:D, 2, FALSE), CONCATENATE(VLOOKUP('Master List'!AJ342, 'CWM &amp; Location'!B:D, 2, FALSE), " / ", VLOOKUP('Master List'!AK342, 'CWM &amp; Location'!B:D, 2, FALSE)))</f>
        <v>Meddygaeth Gyffredinol (Mewnol)</v>
      </c>
      <c r="AB342" s="3" t="str">
        <f>IF('Programmes (ENG)'!AB342="Supervisor to be confirmed", 'CWM &amp; Location'!$C$216, 'Programmes (ENG)'!AB342)</f>
        <v>Dr Shridhar Aithal</v>
      </c>
      <c r="AC342" s="3" t="str">
        <f>VLOOKUP('Programmes (ENG)'!AC342, 'CWM &amp; Location'!B:D, 2, FALSE)</f>
        <v>Risca Surgery</v>
      </c>
      <c r="AD342" s="5" t="str">
        <f>VLOOKUP('Programmes (ENG)'!AD342, 'CWM &amp; Location'!B:D, 2, FALSE)</f>
        <v>Rhisga</v>
      </c>
      <c r="AE342" s="3" t="str">
        <f>IF('Master List'!AQ342="", VLOOKUP('Master List'!AP342, 'CWM &amp; Location'!B:D, 2, FALSE), CONCATENATE(VLOOKUP('Master List'!AP342, 'CWM &amp; Location'!B:D, 2, FALSE), " / ", VLOOKUP('Master List'!AQ342, 'CWM &amp; Location'!B:D, 2, FALSE)))</f>
        <v>Practis Cyffredinol</v>
      </c>
      <c r="AF342" s="3" t="str">
        <f>IF('Programmes (ENG)'!AF342="Supervisor to be confirmed", 'CWM &amp; Location'!$C$216, 'Programmes (ENG)'!AF342)</f>
        <v>Dr Amy Owen</v>
      </c>
      <c r="AG342" s="3" t="str">
        <f>VLOOKUP('Programmes (ENG)'!AG342, 'CWM &amp; Location'!B:D, 2, FALSE)</f>
        <v>Ysbyty Prifysgol y Faenor</v>
      </c>
      <c r="AH342" s="3" t="str">
        <f>VLOOKUP('Programmes (ENG)'!AH342, 'CWM &amp; Location'!B:D, 2, FALSE)</f>
        <v>Cwmbrân</v>
      </c>
      <c r="AI342" s="3" t="str">
        <f>IF('Master List'!AW342="", VLOOKUP('Master List'!AV342, 'CWM &amp; Location'!B:D, 2, FALSE), CONCATENATE(VLOOKUP('Master List'!AV342, 'CWM &amp; Location'!B:D, 2, FALSE), " / ", VLOOKUP('Master List'!AW342, 'CWM &amp; Location'!B:D, 2, FALSE)))</f>
        <v>Llawdriniaeth Gyffredinol / Llawdriniaeth y Colon a'r Rhefr</v>
      </c>
      <c r="AJ342" s="3" t="str">
        <f>IF('Programmes (ENG)'!AJ342="Supervisor to be confirmed", 'CWM &amp; Location'!$C$216, 'Programmes (ENG)'!AJ342)</f>
        <v>Mr Keshav Swarnkar</v>
      </c>
      <c r="AK342" s="5" t="str">
        <f>IF('Programmes (ENG)'!AK342="","",VLOOKUP('Programmes (ENG)'!AK342,'CWM &amp; Location'!B:D,2,FALSE))</f>
        <v/>
      </c>
      <c r="AL342" s="5" t="str">
        <f>IF('Programmes (ENG)'!AL342="", "", VLOOKUP('Programmes (ENG)'!AL342, 'CWM &amp; Location'!B:D, 2, FALSE))</f>
        <v/>
      </c>
      <c r="AM342" s="5" t="str">
        <f>IF('Programmes (ENG)'!AM342="","",VLOOKUP('Programmes (ENG)'!AM342,'CWM &amp; Location'!B:D,2,FALSE))</f>
        <v/>
      </c>
      <c r="AN342" s="5" t="str">
        <f>IF('Programmes (ENG)'!AN342="Supervisor to be confirmed", 'CWM &amp; Location'!$C$216, 'Programmes (ENG)'!AN342)</f>
        <v/>
      </c>
    </row>
    <row r="343" spans="1:40" ht="33.75" customHeight="1" x14ac:dyDescent="0.25">
      <c r="A343" s="3" t="str">
        <f>'Master List'!A343</f>
        <v>LIFT</v>
      </c>
      <c r="B343" s="3" t="str">
        <f>'Master List'!D343</f>
        <v>LFP/7A6/114c</v>
      </c>
      <c r="C343" s="3" t="str">
        <f>'Master List'!E343</f>
        <v>WAL/FP/114c</v>
      </c>
      <c r="D343" s="4">
        <f>'Programmes (ENG)'!D343</f>
        <v>1</v>
      </c>
      <c r="E343" s="9" t="str">
        <f>CONCATENATE("S1: ",J343,", ",N343,", ",R343,IF(V343="","",", "),IF(V343="","",V343),IF(V343="",""," ("),IF(V343="","",'Master List'!B343),IF(V343="","",")")," | S2: ",AA343,", ",AE343,", ",AI343,IF(AM343="","",", "),IF(AM343="","",AM343),IF(AM343="",""," ("),IF(AM343="","",'Master List'!C343),IF(AM343="","",")"))</f>
        <v>S1: Llawdriniaeth Gyffredinol / Llawdriniaeth Gastroberfeddol Usaf, Meddygaeth Gyffredinol (Mewnol) / Meddygaeth Geriatreg, Meddygaeth Gyffredinol (Mewnol) / Cardioleg, Meddygaeth Iechyd Cyhoeddus (LIFT) | S2: Llawdriniaeth Gyffredinol / Llawdriniaeth y Colon a'r Rhefr, Meddygaeth Gyffredinol (Mewnol), Practis Cyffredinol</v>
      </c>
      <c r="F343" s="5" t="str">
        <f>VLOOKUP('Programmes (ENG)'!F343, 'CWM &amp; Location'!B:D, 2, FALSE)</f>
        <v>Bwrdd Iechyd Prifysgol Aneurin Bevan</v>
      </c>
      <c r="G343" s="5" t="str">
        <f>IF('Programmes (ENG)'!G343="Supervisor to be confirmed", "Goruchwyliwr I'w Gadarnhau", 'Programmes (ENG)'!G343)</f>
        <v>Dr Amy Davies</v>
      </c>
      <c r="H343" s="3" t="str">
        <f>VLOOKUP('Programmes (ENG)'!H343, 'CWM &amp; Location'!B:D, 2, FALSE)</f>
        <v>Ysbyty Prifysgol y Faenor / Ysbyty Brenhinol Gwent</v>
      </c>
      <c r="I343" s="3" t="str">
        <f>VLOOKUP('Programmes (ENG)'!I343, 'CWM &amp; Location'!B:D, 2, FALSE)</f>
        <v>Cwmbrân / Casnewydd</v>
      </c>
      <c r="J343" s="3" t="str">
        <f>IF('Master List'!K343="", VLOOKUP('Master List'!J343, 'CWM &amp; Location'!B:D, 2, FALSE), CONCATENATE(VLOOKUP('Master List'!J343, 'CWM &amp; Location'!B:D, 2, FALSE), " / ", VLOOKUP('Master List'!K343, 'CWM &amp; Location'!B:D, 2, FALSE)))</f>
        <v>Llawdriniaeth Gyffredinol / Llawdriniaeth Gastroberfeddol Usaf</v>
      </c>
      <c r="K343" s="3" t="str">
        <f>IF('Programmes (ENG)'!K343="Supervisor to be confirmed", "Goruchwyliwr I'w Gadarnhau", 'Programmes (ENG)'!K343)</f>
        <v>Miss Tamsin Boyce</v>
      </c>
      <c r="L343" s="3" t="str">
        <f>VLOOKUP('Programmes (ENG)'!L343, 'CWM &amp; Location'!B:D, 2, FALSE)</f>
        <v>Ysbyty Brenhinol Gwent</v>
      </c>
      <c r="M343" s="3" t="str">
        <f>VLOOKUP('Programmes (ENG)'!M343, 'CWM &amp; Location'!B:D, 2, FALSE)</f>
        <v>Casnewydd</v>
      </c>
      <c r="N343" s="3" t="str">
        <f>IF('Master List'!Q343="", VLOOKUP('Master List'!P343, 'CWM &amp; Location'!B:D, 2, FALSE), CONCATENATE(VLOOKUP('Master List'!P343, 'CWM &amp; Location'!B:D, 2, FALSE), " / ", VLOOKUP('Master List'!Q343, 'CWM &amp; Location'!B:D, 2, FALSE)))</f>
        <v>Meddygaeth Gyffredinol (Mewnol) / Meddygaeth Geriatreg</v>
      </c>
      <c r="O343" s="3" t="str">
        <f>IF('Programmes (ENG)'!O343="Supervisor to be confirmed", "Goruchwyliwr I'w Gadarnhau", 'Programmes (ENG)'!O343)</f>
        <v xml:space="preserve">Dr Shaha Sheriff </v>
      </c>
      <c r="P343" s="3" t="str">
        <f>VLOOKUP('Programmes (ENG)'!P343, 'CWM &amp; Location'!B:D, 2, FALSE)</f>
        <v>Ysbyty Prifysgol y Faenor</v>
      </c>
      <c r="Q343" s="3" t="str">
        <f>VLOOKUP('Programmes (ENG)'!Q343, 'CWM &amp; Location'!B:D, 2, FALSE)</f>
        <v>Cwmbrân</v>
      </c>
      <c r="R343" s="3" t="str">
        <f>IF('Master List'!W343="", VLOOKUP('Master List'!V343, 'CWM &amp; Location'!B:D, 2, FALSE), CONCATENATE(VLOOKUP('Master List'!V343, 'CWM &amp; Location'!B:D, 2, FALSE), " / ", VLOOKUP('Master List'!W343, 'CWM &amp; Location'!B:D, 2, FALSE)))</f>
        <v>Meddygaeth Gyffredinol (Mewnol) / Cardioleg</v>
      </c>
      <c r="S343" s="3" t="str">
        <f>IF('Programmes (ENG)'!S343="Supervisor to be confirmed", "Goruchwyliwr I'w Gadarnhau", 'Programmes (ENG)'!S343)</f>
        <v xml:space="preserve">Dr Philip Campbell </v>
      </c>
      <c r="T343" s="5" t="str">
        <f>IF('Master List'!AA343="", "", VLOOKUP('Programmes (ENG)'!T343, 'CWM &amp; Location'!B:D, 2, FALSE))</f>
        <v>Ysbyty Brenhinol Gwent / Ysbyty Neuadd Nevill</v>
      </c>
      <c r="U343" s="5" t="str">
        <f>IF(T343="", "", VLOOKUP('Programmes (ENG)'!U343, 'CWM &amp; Location'!B:D, 2, FALSE))</f>
        <v>Casnewydd / Y Fenni</v>
      </c>
      <c r="V343" s="5" t="str">
        <f>IF('Programmes (ENG)'!V343="", "", VLOOKUP('Programmes (ENG)'!V343, 'CWM &amp; Location'!B:D, 2, FALSE))</f>
        <v>Meddygaeth Iechyd Cyhoeddus</v>
      </c>
      <c r="W343" s="5" t="str">
        <f>IF('Programmes (ENG)'!W343="", "", IF('Programmes (ENG)'!W343="Supervisor to be confirmed", 'CWM &amp; Location'!$C$216, 'Programmes (ENG)'!W343))</f>
        <v>Dr Bethan Bowden</v>
      </c>
      <c r="X343" s="5" t="str">
        <f>IF('Programmes (ENG)'!X343="Supervisor to be confirmed", "Goruchwyliwr I'w Gadarnhau", 'Programmes (ENG)'!X343)</f>
        <v>Mr Keshav Swarnkar</v>
      </c>
      <c r="Y343" s="3" t="str">
        <f>VLOOKUP('Programmes (ENG)'!Y343, 'CWM &amp; Location'!B:D, 2, FALSE)</f>
        <v>Ysbyty Prifysgol y Faenor</v>
      </c>
      <c r="Z343" s="3" t="str">
        <f>VLOOKUP('Programmes (ENG)'!Z343, 'CWM &amp; Location'!B:D, 2, FALSE)</f>
        <v>Cwmbrân</v>
      </c>
      <c r="AA343" s="3" t="str">
        <f>IF('Master List'!AK343="", VLOOKUP('Master List'!AJ343, 'CWM &amp; Location'!B:D, 2, FALSE), CONCATENATE(VLOOKUP('Master List'!AJ343, 'CWM &amp; Location'!B:D, 2, FALSE), " / ", VLOOKUP('Master List'!AK343, 'CWM &amp; Location'!B:D, 2, FALSE)))</f>
        <v>Llawdriniaeth Gyffredinol / Llawdriniaeth y Colon a'r Rhefr</v>
      </c>
      <c r="AB343" s="3" t="str">
        <f>IF('Programmes (ENG)'!AB343="Supervisor to be confirmed", 'CWM &amp; Location'!$C$216, 'Programmes (ENG)'!AB343)</f>
        <v>Mr Keshav Swarnkar</v>
      </c>
      <c r="AC343" s="3" t="str">
        <f>VLOOKUP('Programmes (ENG)'!AC343, 'CWM &amp; Location'!B:D, 2, FALSE)</f>
        <v>Ysbyty Ystrad Fawr</v>
      </c>
      <c r="AD343" s="5" t="str">
        <f>VLOOKUP('Programmes (ENG)'!AD343, 'CWM &amp; Location'!B:D, 2, FALSE)</f>
        <v>Ystrad Mynach</v>
      </c>
      <c r="AE343" s="3" t="str">
        <f>IF('Master List'!AQ343="", VLOOKUP('Master List'!AP343, 'CWM &amp; Location'!B:D, 2, FALSE), CONCATENATE(VLOOKUP('Master List'!AP343, 'CWM &amp; Location'!B:D, 2, FALSE), " / ", VLOOKUP('Master List'!AQ343, 'CWM &amp; Location'!B:D, 2, FALSE)))</f>
        <v>Meddygaeth Gyffredinol (Mewnol)</v>
      </c>
      <c r="AF343" s="3" t="str">
        <f>IF('Programmes (ENG)'!AF343="Supervisor to be confirmed", 'CWM &amp; Location'!$C$216, 'Programmes (ENG)'!AF343)</f>
        <v>Dr Shridhar Aithal</v>
      </c>
      <c r="AG343" s="3" t="str">
        <f>VLOOKUP('Programmes (ENG)'!AG343, 'CWM &amp; Location'!B:D, 2, FALSE)</f>
        <v>Risca Surgery</v>
      </c>
      <c r="AH343" s="3" t="str">
        <f>VLOOKUP('Programmes (ENG)'!AH343, 'CWM &amp; Location'!B:D, 2, FALSE)</f>
        <v>Rhisga</v>
      </c>
      <c r="AI343" s="3" t="str">
        <f>IF('Master List'!AW343="", VLOOKUP('Master List'!AV343, 'CWM &amp; Location'!B:D, 2, FALSE), CONCATENATE(VLOOKUP('Master List'!AV343, 'CWM &amp; Location'!B:D, 2, FALSE), " / ", VLOOKUP('Master List'!AW343, 'CWM &amp; Location'!B:D, 2, FALSE)))</f>
        <v>Practis Cyffredinol</v>
      </c>
      <c r="AJ343" s="3" t="str">
        <f>IF('Programmes (ENG)'!AJ343="Supervisor to be confirmed", 'CWM &amp; Location'!$C$216, 'Programmes (ENG)'!AJ343)</f>
        <v>Dr Amy Owen</v>
      </c>
      <c r="AK343" s="5" t="str">
        <f>IF('Programmes (ENG)'!AK343="","",VLOOKUP('Programmes (ENG)'!AK343,'CWM &amp; Location'!B:D,2,FALSE))</f>
        <v/>
      </c>
      <c r="AL343" s="5" t="str">
        <f>IF('Programmes (ENG)'!AL343="", "", VLOOKUP('Programmes (ENG)'!AL343, 'CWM &amp; Location'!B:D, 2, FALSE))</f>
        <v/>
      </c>
      <c r="AM343" s="5" t="str">
        <f>IF('Programmes (ENG)'!AM343="","",VLOOKUP('Programmes (ENG)'!AM343,'CWM &amp; Location'!B:D,2,FALSE))</f>
        <v/>
      </c>
      <c r="AN343" s="5" t="str">
        <f>IF('Programmes (ENG)'!AN343="Supervisor to be confirmed", 'CWM &amp; Location'!$C$216, 'Programmes (ENG)'!AN343)</f>
        <v/>
      </c>
    </row>
    <row r="344" spans="1:40" ht="33.75" customHeight="1" x14ac:dyDescent="0.25">
      <c r="A344" s="3" t="str">
        <f>'Master List'!A344</f>
        <v>LIFT</v>
      </c>
      <c r="B344" s="3" t="str">
        <f>'Master List'!D344</f>
        <v>LFP/7A2E/115a</v>
      </c>
      <c r="C344" s="3" t="str">
        <f>'Master List'!E344</f>
        <v>WAL/FP/115a</v>
      </c>
      <c r="D344" s="4">
        <f>'Programmes (ENG)'!D344</f>
        <v>1</v>
      </c>
      <c r="E344" s="9" t="str">
        <f>CONCATENATE("S1: ",J344,", ",N344,", ",R344,IF(V344="","",", "),IF(V344="","",V344),IF(V344="",""," ("),IF(V344="","",'Master List'!B344),IF(V344="","",")")," | S2: ",AA344,", ",AE344,", ",AI344,IF(AM344="","",", "),IF(AM344="","",AM344),IF(AM344="",""," ("),IF(AM344="","",'Master List'!C344),IF(AM344="","",")"))</f>
        <v>S1: Wroleg, Meddygaeth Gyffredinol (Mewnol) / Meddygaeth Anadlol, Iechyd Rhywiol ac Atgenhedlol cymunedol, Practis Cyffredinol (SDEC) (LIFT) | S2: Arbenigedd I'w Gadarnhau, Arbenigedd I'w Gadarnhau, Arbenigedd I'w Gadarnhau</v>
      </c>
      <c r="F344" s="5" t="str">
        <f>VLOOKUP('Programmes (ENG)'!F344, 'CWM &amp; Location'!B:D, 2, FALSE)</f>
        <v>Bwrdd Iechyd Prifysgol Hywel Dda</v>
      </c>
      <c r="G344" s="5" t="str">
        <f>IF('Programmes (ENG)'!G344="Supervisor to be confirmed", "Goruchwyliwr I'w Gadarnhau", 'Programmes (ENG)'!G344)</f>
        <v>Dr Philip John Rees</v>
      </c>
      <c r="H344" s="3" t="str">
        <f>VLOOKUP('Programmes (ENG)'!H344, 'CWM &amp; Location'!B:D, 2, FALSE)</f>
        <v>Ysbyty Cyffredinol Glangwili / Ysbyty'r Tywysog Philip</v>
      </c>
      <c r="I344" s="3" t="str">
        <f>VLOOKUP('Programmes (ENG)'!I344, 'CWM &amp; Location'!B:D, 2, FALSE)</f>
        <v>Caerfyrddin / Llanelli</v>
      </c>
      <c r="J344" s="3" t="str">
        <f>IF('Master List'!K344="", VLOOKUP('Master List'!J344, 'CWM &amp; Location'!B:D, 2, FALSE), CONCATENATE(VLOOKUP('Master List'!J344, 'CWM &amp; Location'!B:D, 2, FALSE), " / ", VLOOKUP('Master List'!K344, 'CWM &amp; Location'!B:D, 2, FALSE)))</f>
        <v>Wroleg</v>
      </c>
      <c r="K344" s="3" t="str">
        <f>IF('Programmes (ENG)'!K344="Supervisor to be confirmed", "Goruchwyliwr I'w Gadarnhau", 'Programmes (ENG)'!K344)</f>
        <v>Mr Mahmoud Shafii</v>
      </c>
      <c r="L344" s="3" t="str">
        <f>VLOOKUP('Programmes (ENG)'!L344, 'CWM &amp; Location'!B:D, 2, FALSE)</f>
        <v>Ysbyty Cyffredinol Glangwili</v>
      </c>
      <c r="M344" s="3" t="str">
        <f>VLOOKUP('Programmes (ENG)'!M344, 'CWM &amp; Location'!B:D, 2, FALSE)</f>
        <v>Caerfyrddin</v>
      </c>
      <c r="N344" s="3" t="str">
        <f>IF('Master List'!Q344="", VLOOKUP('Master List'!P344, 'CWM &amp; Location'!B:D, 2, FALSE), CONCATENATE(VLOOKUP('Master List'!P344, 'CWM &amp; Location'!B:D, 2, FALSE), " / ", VLOOKUP('Master List'!Q344, 'CWM &amp; Location'!B:D, 2, FALSE)))</f>
        <v>Meddygaeth Gyffredinol (Mewnol) / Meddygaeth Anadlol</v>
      </c>
      <c r="O344" s="3" t="str">
        <f>IF('Programmes (ENG)'!O344="Supervisor to be confirmed", "Goruchwyliwr I'w Gadarnhau", 'Programmes (ENG)'!O344)</f>
        <v>Dr Leanne Griffin</v>
      </c>
      <c r="P344" s="3" t="str">
        <f>VLOOKUP('Programmes (ENG)'!P344, 'CWM &amp; Location'!B:D, 2, FALSE)</f>
        <v>Ysbyty Cyffredinol Glangwili / Clinigau Lleol</v>
      </c>
      <c r="Q344" s="3" t="str">
        <f>VLOOKUP('Programmes (ENG)'!Q344, 'CWM &amp; Location'!B:D, 2, FALSE)</f>
        <v>Caerfyrddin / Llanelli</v>
      </c>
      <c r="R344" s="3" t="str">
        <f>IF('Master List'!W344="", VLOOKUP('Master List'!V344, 'CWM &amp; Location'!B:D, 2, FALSE), CONCATENATE(VLOOKUP('Master List'!V344, 'CWM &amp; Location'!B:D, 2, FALSE), " / ", VLOOKUP('Master List'!W344, 'CWM &amp; Location'!B:D, 2, FALSE)))</f>
        <v>Iechyd Rhywiol ac Atgenhedlol cymunedol</v>
      </c>
      <c r="S344" s="3" t="str">
        <f>IF('Programmes (ENG)'!S344="Supervisor to be confirmed", "Goruchwyliwr I'w Gadarnhau", 'Programmes (ENG)'!S344)</f>
        <v>Dr Adam Tyler</v>
      </c>
      <c r="T344" s="5" t="str">
        <f>IF('Master List'!AA344="", "", VLOOKUP('Programmes (ENG)'!T344, 'CWM &amp; Location'!B:D, 2, FALSE))</f>
        <v>Ysbyty Cyffredinol Glangwili</v>
      </c>
      <c r="U344" s="5" t="str">
        <f>IF(T344="", "", VLOOKUP('Programmes (ENG)'!U344, 'CWM &amp; Location'!B:D, 2, FALSE))</f>
        <v>Caerfyrddin</v>
      </c>
      <c r="V344" s="5" t="str">
        <f>IF('Programmes (ENG)'!V344="", "", VLOOKUP('Programmes (ENG)'!V344, 'CWM &amp; Location'!B:D, 2, FALSE))</f>
        <v>Practis Cyffredinol (SDEC)</v>
      </c>
      <c r="W344" s="5" t="str">
        <f>IF('Programmes (ENG)'!W344="", "", IF('Programmes (ENG)'!W344="Supervisor to be confirmed", 'CWM &amp; Location'!$C$216, 'Programmes (ENG)'!W344))</f>
        <v>Dr George Eltom</v>
      </c>
      <c r="X344" s="5" t="str">
        <f>IF('Programmes (ENG)'!X344="Supervisor to be confirmed", "Goruchwyliwr I'w Gadarnhau", 'Programmes (ENG)'!X344)</f>
        <v>Goruchwyliwr I'w Gadarnhau</v>
      </c>
      <c r="Y344" s="3" t="str">
        <f>VLOOKUP('Programmes (ENG)'!Y344, 'CWM &amp; Location'!B:D, 2, FALSE)</f>
        <v>Safle I'w Gadarnhau</v>
      </c>
      <c r="Z344" s="3" t="str">
        <f>VLOOKUP('Programmes (ENG)'!Z344, 'CWM &amp; Location'!B:D, 2, FALSE)</f>
        <v>Safle I'w Gadarnhau</v>
      </c>
      <c r="AA344" s="3" t="str">
        <f>IF('Master List'!AK344="", VLOOKUP('Master List'!AJ344, 'CWM &amp; Location'!B:D, 2, FALSE), CONCATENATE(VLOOKUP('Master List'!AJ344, 'CWM &amp; Location'!B:D, 2, FALSE), " / ", VLOOKUP('Master List'!AK344, 'CWM &amp; Location'!B:D, 2, FALSE)))</f>
        <v>Arbenigedd I'w Gadarnhau</v>
      </c>
      <c r="AB344" s="3" t="str">
        <f>IF('Programmes (ENG)'!AB344="Supervisor to be confirmed", 'CWM &amp; Location'!$C$216, 'Programmes (ENG)'!AB344)</f>
        <v>Goruchwyliwr I'w Gadarnhau</v>
      </c>
      <c r="AC344" s="3" t="str">
        <f>VLOOKUP('Programmes (ENG)'!AC344, 'CWM &amp; Location'!B:D, 2, FALSE)</f>
        <v>Safle I'w Gadarnhau</v>
      </c>
      <c r="AD344" s="5" t="str">
        <f>VLOOKUP('Programmes (ENG)'!AD344, 'CWM &amp; Location'!B:D, 2, FALSE)</f>
        <v>Safle I'w Gadarnhau</v>
      </c>
      <c r="AE344" s="3" t="str">
        <f>IF('Master List'!AQ344="", VLOOKUP('Master List'!AP344, 'CWM &amp; Location'!B:D, 2, FALSE), CONCATENATE(VLOOKUP('Master List'!AP344, 'CWM &amp; Location'!B:D, 2, FALSE), " / ", VLOOKUP('Master List'!AQ344, 'CWM &amp; Location'!B:D, 2, FALSE)))</f>
        <v>Arbenigedd I'w Gadarnhau</v>
      </c>
      <c r="AF344" s="3" t="str">
        <f>IF('Programmes (ENG)'!AF344="Supervisor to be confirmed", 'CWM &amp; Location'!$C$216, 'Programmes (ENG)'!AF344)</f>
        <v>Goruchwyliwr I'w Gadarnhau</v>
      </c>
      <c r="AG344" s="3" t="str">
        <f>VLOOKUP('Programmes (ENG)'!AG344, 'CWM &amp; Location'!B:D, 2, FALSE)</f>
        <v>Safle I'w Gadarnhau</v>
      </c>
      <c r="AH344" s="3" t="str">
        <f>VLOOKUP('Programmes (ENG)'!AH344, 'CWM &amp; Location'!B:D, 2, FALSE)</f>
        <v>Safle I'w Gadarnhau</v>
      </c>
      <c r="AI344" s="3" t="str">
        <f>IF('Master List'!AW344="", VLOOKUP('Master List'!AV344, 'CWM &amp; Location'!B:D, 2, FALSE), CONCATENATE(VLOOKUP('Master List'!AV344, 'CWM &amp; Location'!B:D, 2, FALSE), " / ", VLOOKUP('Master List'!AW344, 'CWM &amp; Location'!B:D, 2, FALSE)))</f>
        <v>Arbenigedd I'w Gadarnhau</v>
      </c>
      <c r="AJ344" s="3" t="str">
        <f>IF('Programmes (ENG)'!AJ344="Supervisor to be confirmed", 'CWM &amp; Location'!$C$216, 'Programmes (ENG)'!AJ344)</f>
        <v>Goruchwyliwr I'w Gadarnhau</v>
      </c>
      <c r="AK344" s="5" t="str">
        <f>IF('Programmes (ENG)'!AK344="","",VLOOKUP('Programmes (ENG)'!AK344,'CWM &amp; Location'!B:D,2,FALSE))</f>
        <v/>
      </c>
      <c r="AL344" s="5" t="str">
        <f>IF('Programmes (ENG)'!AL344="", "", VLOOKUP('Programmes (ENG)'!AL344, 'CWM &amp; Location'!B:D, 2, FALSE))</f>
        <v/>
      </c>
      <c r="AM344" s="5" t="str">
        <f>IF('Programmes (ENG)'!AM344="","",VLOOKUP('Programmes (ENG)'!AM344,'CWM &amp; Location'!B:D,2,FALSE))</f>
        <v/>
      </c>
      <c r="AN344" s="5" t="str">
        <f>IF('Programmes (ENG)'!AN344="Supervisor to be confirmed", 'CWM &amp; Location'!$C$216, 'Programmes (ENG)'!AN344)</f>
        <v/>
      </c>
    </row>
    <row r="345" spans="1:40" ht="33.75" customHeight="1" x14ac:dyDescent="0.25">
      <c r="A345" s="3" t="str">
        <f>'Master List'!A345</f>
        <v>LIFT</v>
      </c>
      <c r="B345" s="3" t="str">
        <f>'Master List'!D345</f>
        <v>LFP/7A2E/115b</v>
      </c>
      <c r="C345" s="3" t="str">
        <f>'Master List'!E345</f>
        <v>WAL/FP/115b</v>
      </c>
      <c r="D345" s="4">
        <f>'Programmes (ENG)'!D345</f>
        <v>1</v>
      </c>
      <c r="E345" s="9" t="str">
        <f>CONCATENATE("S1: ",J345,", ",N345,", ",R345,IF(V345="","",", "),IF(V345="","",V345),IF(V345="",""," ("),IF(V345="","",'Master List'!B345),IF(V345="","",")")," | S2: ",AA345,", ",AE345,", ",AI345,IF(AM345="","",", "),IF(AM345="","",AM345),IF(AM345="",""," ("),IF(AM345="","",'Master List'!C345),IF(AM345="","",")"))</f>
        <v>S1: Iechyd Rhywiol ac Atgenhedlol cymunedol, Wroleg, Meddygaeth Gyffredinol (Mewnol) / Meddygaeth Anadlol, Arbenigedd I'w Gadarnhau (LIFT) | S2: Arbenigedd I'w Gadarnhau, Arbenigedd I'w Gadarnhau, Arbenigedd I'w Gadarnhau</v>
      </c>
      <c r="F345" s="5" t="str">
        <f>VLOOKUP('Programmes (ENG)'!F345, 'CWM &amp; Location'!B:D, 2, FALSE)</f>
        <v>Bwrdd Iechyd Prifysgol Hywel Dda</v>
      </c>
      <c r="G345" s="5" t="str">
        <f>IF('Programmes (ENG)'!G345="Supervisor to be confirmed", "Goruchwyliwr I'w Gadarnhau", 'Programmes (ENG)'!G345)</f>
        <v>Goruchwyliwr I'w Gadarnhau</v>
      </c>
      <c r="H345" s="3" t="str">
        <f>VLOOKUP('Programmes (ENG)'!H345, 'CWM &amp; Location'!B:D, 2, FALSE)</f>
        <v>Ysbyty Cyffredinol Glangwili / Clinigau Lleol</v>
      </c>
      <c r="I345" s="3" t="str">
        <f>VLOOKUP('Programmes (ENG)'!I345, 'CWM &amp; Location'!B:D, 2, FALSE)</f>
        <v>Caerfyrddin / Llanelli</v>
      </c>
      <c r="J345" s="3" t="str">
        <f>IF('Master List'!K345="", VLOOKUP('Master List'!J345, 'CWM &amp; Location'!B:D, 2, FALSE), CONCATENATE(VLOOKUP('Master List'!J345, 'CWM &amp; Location'!B:D, 2, FALSE), " / ", VLOOKUP('Master List'!K345, 'CWM &amp; Location'!B:D, 2, FALSE)))</f>
        <v>Iechyd Rhywiol ac Atgenhedlol cymunedol</v>
      </c>
      <c r="K345" s="3" t="str">
        <f>IF('Programmes (ENG)'!K345="Supervisor to be confirmed", "Goruchwyliwr I'w Gadarnhau", 'Programmes (ENG)'!K345)</f>
        <v>Dr Adam Tyler</v>
      </c>
      <c r="L345" s="3" t="str">
        <f>VLOOKUP('Programmes (ENG)'!L345, 'CWM &amp; Location'!B:D, 2, FALSE)</f>
        <v>Ysbyty Cyffredinol Glangwili / Ysbyty'r Tywysog Philip</v>
      </c>
      <c r="M345" s="3" t="str">
        <f>VLOOKUP('Programmes (ENG)'!M345, 'CWM &amp; Location'!B:D, 2, FALSE)</f>
        <v>Caerfyrddin / Llanelli</v>
      </c>
      <c r="N345" s="3" t="str">
        <f>IF('Master List'!Q345="", VLOOKUP('Master List'!P345, 'CWM &amp; Location'!B:D, 2, FALSE), CONCATENATE(VLOOKUP('Master List'!P345, 'CWM &amp; Location'!B:D, 2, FALSE), " / ", VLOOKUP('Master List'!Q345, 'CWM &amp; Location'!B:D, 2, FALSE)))</f>
        <v>Wroleg</v>
      </c>
      <c r="O345" s="3" t="str">
        <f>IF('Programmes (ENG)'!O345="Supervisor to be confirmed", "Goruchwyliwr I'w Gadarnhau", 'Programmes (ENG)'!O345)</f>
        <v>Mr Mahmoud Shafii</v>
      </c>
      <c r="P345" s="3" t="str">
        <f>VLOOKUP('Programmes (ENG)'!P345, 'CWM &amp; Location'!B:D, 2, FALSE)</f>
        <v>Ysbyty Cyffredinol Glangwili</v>
      </c>
      <c r="Q345" s="3" t="str">
        <f>VLOOKUP('Programmes (ENG)'!Q345, 'CWM &amp; Location'!B:D, 2, FALSE)</f>
        <v>Caerfyrddin</v>
      </c>
      <c r="R345" s="3" t="str">
        <f>IF('Master List'!W345="", VLOOKUP('Master List'!V345, 'CWM &amp; Location'!B:D, 2, FALSE), CONCATENATE(VLOOKUP('Master List'!V345, 'CWM &amp; Location'!B:D, 2, FALSE), " / ", VLOOKUP('Master List'!W345, 'CWM &amp; Location'!B:D, 2, FALSE)))</f>
        <v>Meddygaeth Gyffredinol (Mewnol) / Meddygaeth Anadlol</v>
      </c>
      <c r="S345" s="3" t="str">
        <f>IF('Programmes (ENG)'!S345="Supervisor to be confirmed", "Goruchwyliwr I'w Gadarnhau", 'Programmes (ENG)'!S345)</f>
        <v>Dr Leanne Griffin</v>
      </c>
      <c r="T345" s="5" t="str">
        <f>IF('Master List'!AA345="", "", VLOOKUP('Programmes (ENG)'!T345, 'CWM &amp; Location'!B:D, 2, FALSE))</f>
        <v>Safle I'w Gadarnhau</v>
      </c>
      <c r="U345" s="5" t="str">
        <f>IF(T345="", "", VLOOKUP('Programmes (ENG)'!U345, 'CWM &amp; Location'!B:D, 2, FALSE))</f>
        <v>Safle I'w Gadarnhau</v>
      </c>
      <c r="V345" s="5" t="str">
        <f>IF('Programmes (ENG)'!V345="", "", VLOOKUP('Programmes (ENG)'!V345, 'CWM &amp; Location'!B:D, 2, FALSE))</f>
        <v>Arbenigedd I'w Gadarnhau</v>
      </c>
      <c r="W345" s="5" t="str">
        <f>IF('Programmes (ENG)'!W345="", "", IF('Programmes (ENG)'!W345="Supervisor to be confirmed", 'CWM &amp; Location'!$C$216, 'Programmes (ENG)'!W345))</f>
        <v>Goruchwyliwr I'w Gadarnhau</v>
      </c>
      <c r="X345" s="5" t="str">
        <f>IF('Programmes (ENG)'!X345="Supervisor to be confirmed", "Goruchwyliwr I'w Gadarnhau", 'Programmes (ENG)'!X345)</f>
        <v>Goruchwyliwr I'w Gadarnhau</v>
      </c>
      <c r="Y345" s="3" t="str">
        <f>VLOOKUP('Programmes (ENG)'!Y345, 'CWM &amp; Location'!B:D, 2, FALSE)</f>
        <v>Safle I'w Gadarnhau</v>
      </c>
      <c r="Z345" s="3" t="str">
        <f>VLOOKUP('Programmes (ENG)'!Z345, 'CWM &amp; Location'!B:D, 2, FALSE)</f>
        <v>Safle I'w Gadarnhau</v>
      </c>
      <c r="AA345" s="3" t="str">
        <f>IF('Master List'!AK345="", VLOOKUP('Master List'!AJ345, 'CWM &amp; Location'!B:D, 2, FALSE), CONCATENATE(VLOOKUP('Master List'!AJ345, 'CWM &amp; Location'!B:D, 2, FALSE), " / ", VLOOKUP('Master List'!AK345, 'CWM &amp; Location'!B:D, 2, FALSE)))</f>
        <v>Arbenigedd I'w Gadarnhau</v>
      </c>
      <c r="AB345" s="3" t="str">
        <f>IF('Programmes (ENG)'!AB345="Supervisor to be confirmed", 'CWM &amp; Location'!$C$216, 'Programmes (ENG)'!AB345)</f>
        <v>Goruchwyliwr I'w Gadarnhau</v>
      </c>
      <c r="AC345" s="3" t="str">
        <f>VLOOKUP('Programmes (ENG)'!AC345, 'CWM &amp; Location'!B:D, 2, FALSE)</f>
        <v>Safle I'w Gadarnhau</v>
      </c>
      <c r="AD345" s="5" t="str">
        <f>VLOOKUP('Programmes (ENG)'!AD345, 'CWM &amp; Location'!B:D, 2, FALSE)</f>
        <v>Safle I'w Gadarnhau</v>
      </c>
      <c r="AE345" s="3" t="str">
        <f>IF('Master List'!AQ345="", VLOOKUP('Master List'!AP345, 'CWM &amp; Location'!B:D, 2, FALSE), CONCATENATE(VLOOKUP('Master List'!AP345, 'CWM &amp; Location'!B:D, 2, FALSE), " / ", VLOOKUP('Master List'!AQ345, 'CWM &amp; Location'!B:D, 2, FALSE)))</f>
        <v>Arbenigedd I'w Gadarnhau</v>
      </c>
      <c r="AF345" s="3" t="str">
        <f>IF('Programmes (ENG)'!AF345="Supervisor to be confirmed", 'CWM &amp; Location'!$C$216, 'Programmes (ENG)'!AF345)</f>
        <v>Goruchwyliwr I'w Gadarnhau</v>
      </c>
      <c r="AG345" s="3" t="str">
        <f>VLOOKUP('Programmes (ENG)'!AG345, 'CWM &amp; Location'!B:D, 2, FALSE)</f>
        <v>Safle I'w Gadarnhau</v>
      </c>
      <c r="AH345" s="3" t="str">
        <f>VLOOKUP('Programmes (ENG)'!AH345, 'CWM &amp; Location'!B:D, 2, FALSE)</f>
        <v>Safle I'w Gadarnhau</v>
      </c>
      <c r="AI345" s="3" t="str">
        <f>IF('Master List'!AW345="", VLOOKUP('Master List'!AV345, 'CWM &amp; Location'!B:D, 2, FALSE), CONCATENATE(VLOOKUP('Master List'!AV345, 'CWM &amp; Location'!B:D, 2, FALSE), " / ", VLOOKUP('Master List'!AW345, 'CWM &amp; Location'!B:D, 2, FALSE)))</f>
        <v>Arbenigedd I'w Gadarnhau</v>
      </c>
      <c r="AJ345" s="3" t="str">
        <f>IF('Programmes (ENG)'!AJ345="Supervisor to be confirmed", 'CWM &amp; Location'!$C$216, 'Programmes (ENG)'!AJ345)</f>
        <v>Goruchwyliwr I'w Gadarnhau</v>
      </c>
      <c r="AK345" s="5" t="str">
        <f>IF('Programmes (ENG)'!AK345="","",VLOOKUP('Programmes (ENG)'!AK345,'CWM &amp; Location'!B:D,2,FALSE))</f>
        <v/>
      </c>
      <c r="AL345" s="5" t="str">
        <f>IF('Programmes (ENG)'!AL345="", "", VLOOKUP('Programmes (ENG)'!AL345, 'CWM &amp; Location'!B:D, 2, FALSE))</f>
        <v/>
      </c>
      <c r="AM345" s="5" t="str">
        <f>IF('Programmes (ENG)'!AM345="","",VLOOKUP('Programmes (ENG)'!AM345,'CWM &amp; Location'!B:D,2,FALSE))</f>
        <v/>
      </c>
      <c r="AN345" s="5" t="str">
        <f>IF('Programmes (ENG)'!AN345="Supervisor to be confirmed", 'CWM &amp; Location'!$C$216, 'Programmes (ENG)'!AN345)</f>
        <v/>
      </c>
    </row>
    <row r="346" spans="1:40" ht="33.75" customHeight="1" x14ac:dyDescent="0.25">
      <c r="A346" s="3" t="str">
        <f>'Master List'!A346</f>
        <v>LIFT</v>
      </c>
      <c r="B346" s="3" t="str">
        <f>'Master List'!D346</f>
        <v>LFP/7A2E/115c</v>
      </c>
      <c r="C346" s="3" t="str">
        <f>'Master List'!E346</f>
        <v>WAL/FP/115c</v>
      </c>
      <c r="D346" s="4">
        <f>'Programmes (ENG)'!D346</f>
        <v>1</v>
      </c>
      <c r="E346" s="9" t="str">
        <f>CONCATENATE("S1: ",J346,", ",N346,", ",R346,IF(V346="","",", "),IF(V346="","",V346),IF(V346="",""," ("),IF(V346="","",'Master List'!B346),IF(V346="","",")")," | S2: ",AA346,", ",AE346,", ",AI346,IF(AM346="","",", "),IF(AM346="","",AM346),IF(AM346="",""," ("),IF(AM346="","",'Master List'!C346),IF(AM346="","",")"))</f>
        <v>S1: Meddygaeth Gyffredinol (Mewnol) / Meddygaeth Anadlol, Iechyd Rhywiol ac Atgenhedlol cymunedol, Wroleg, Practis Cyffredinol (LIFT) | S2: Arbenigedd I'w Gadarnhau, Arbenigedd I'w Gadarnhau, Arbenigedd I'w Gadarnhau</v>
      </c>
      <c r="F346" s="5" t="str">
        <f>VLOOKUP('Programmes (ENG)'!F346, 'CWM &amp; Location'!B:D, 2, FALSE)</f>
        <v>Bwrdd Iechyd Prifysgol Hywel Dda</v>
      </c>
      <c r="G346" s="5" t="str">
        <f>IF('Programmes (ENG)'!G346="Supervisor to be confirmed", "Goruchwyliwr I'w Gadarnhau", 'Programmes (ENG)'!G346)</f>
        <v>Dr Gareth Richards</v>
      </c>
      <c r="H346" s="3" t="str">
        <f>VLOOKUP('Programmes (ENG)'!H346, 'CWM &amp; Location'!B:D, 2, FALSE)</f>
        <v>Ysbyty Cyffredinol Glangwili</v>
      </c>
      <c r="I346" s="3" t="str">
        <f>VLOOKUP('Programmes (ENG)'!I346, 'CWM &amp; Location'!B:D, 2, FALSE)</f>
        <v>Caerfyrddin</v>
      </c>
      <c r="J346" s="3" t="str">
        <f>IF('Master List'!K346="", VLOOKUP('Master List'!J346, 'CWM &amp; Location'!B:D, 2, FALSE), CONCATENATE(VLOOKUP('Master List'!J346, 'CWM &amp; Location'!B:D, 2, FALSE), " / ", VLOOKUP('Master List'!K346, 'CWM &amp; Location'!B:D, 2, FALSE)))</f>
        <v>Meddygaeth Gyffredinol (Mewnol) / Meddygaeth Anadlol</v>
      </c>
      <c r="K346" s="3" t="str">
        <f>IF('Programmes (ENG)'!K346="Supervisor to be confirmed", "Goruchwyliwr I'w Gadarnhau", 'Programmes (ENG)'!K346)</f>
        <v>Dr Leanne Griffin</v>
      </c>
      <c r="L346" s="3" t="str">
        <f>VLOOKUP('Programmes (ENG)'!L346, 'CWM &amp; Location'!B:D, 2, FALSE)</f>
        <v>Ysbyty Cyffredinol Glangwili / Clinigau Lleol</v>
      </c>
      <c r="M346" s="3" t="str">
        <f>VLOOKUP('Programmes (ENG)'!M346, 'CWM &amp; Location'!B:D, 2, FALSE)</f>
        <v>Caerfyrddin / Llanelli</v>
      </c>
      <c r="N346" s="3" t="str">
        <f>IF('Master List'!Q346="", VLOOKUP('Master List'!P346, 'CWM &amp; Location'!B:D, 2, FALSE), CONCATENATE(VLOOKUP('Master List'!P346, 'CWM &amp; Location'!B:D, 2, FALSE), " / ", VLOOKUP('Master List'!Q346, 'CWM &amp; Location'!B:D, 2, FALSE)))</f>
        <v>Iechyd Rhywiol ac Atgenhedlol cymunedol</v>
      </c>
      <c r="O346" s="3" t="str">
        <f>IF('Programmes (ENG)'!O346="Supervisor to be confirmed", "Goruchwyliwr I'w Gadarnhau", 'Programmes (ENG)'!O346)</f>
        <v>Dr Adam Tyler</v>
      </c>
      <c r="P346" s="3" t="str">
        <f>VLOOKUP('Programmes (ENG)'!P346, 'CWM &amp; Location'!B:D, 2, FALSE)</f>
        <v>Ysbyty Cyffredinol Glangwili / Ysbyty'r Tywysog Philip</v>
      </c>
      <c r="Q346" s="3" t="str">
        <f>VLOOKUP('Programmes (ENG)'!Q346, 'CWM &amp; Location'!B:D, 2, FALSE)</f>
        <v>Caerfyrddin / Llanelli</v>
      </c>
      <c r="R346" s="3" t="str">
        <f>IF('Master List'!W346="", VLOOKUP('Master List'!V346, 'CWM &amp; Location'!B:D, 2, FALSE), CONCATENATE(VLOOKUP('Master List'!V346, 'CWM &amp; Location'!B:D, 2, FALSE), " / ", VLOOKUP('Master List'!W346, 'CWM &amp; Location'!B:D, 2, FALSE)))</f>
        <v>Wroleg</v>
      </c>
      <c r="S346" s="3" t="str">
        <f>IF('Programmes (ENG)'!S346="Supervisor to be confirmed", "Goruchwyliwr I'w Gadarnhau", 'Programmes (ENG)'!S346)</f>
        <v>Mr Mahmoud Shafii</v>
      </c>
      <c r="T346" s="5" t="str">
        <f>IF('Master List'!AA346="", "", VLOOKUP('Programmes (ENG)'!T346, 'CWM &amp; Location'!B:D, 2, FALSE))</f>
        <v>Meddygfa Teilo</v>
      </c>
      <c r="U346" s="5" t="str">
        <f>IF(T346="", "", VLOOKUP('Programmes (ENG)'!U346, 'CWM &amp; Location'!B:D, 2, FALSE))</f>
        <v>Llandeilo</v>
      </c>
      <c r="V346" s="5" t="str">
        <f>IF('Programmes (ENG)'!V346="", "", VLOOKUP('Programmes (ENG)'!V346, 'CWM &amp; Location'!B:D, 2, FALSE))</f>
        <v>Practis Cyffredinol</v>
      </c>
      <c r="W346" s="5" t="str">
        <f>IF('Programmes (ENG)'!W346="", "", IF('Programmes (ENG)'!W346="Supervisor to be confirmed", 'CWM &amp; Location'!$C$216, 'Programmes (ENG)'!W346))</f>
        <v>Dr Gareth Richards</v>
      </c>
      <c r="X346" s="5" t="str">
        <f>IF('Programmes (ENG)'!X346="Supervisor to be confirmed", "Goruchwyliwr I'w Gadarnhau", 'Programmes (ENG)'!X346)</f>
        <v>Goruchwyliwr I'w Gadarnhau</v>
      </c>
      <c r="Y346" s="3" t="str">
        <f>VLOOKUP('Programmes (ENG)'!Y346, 'CWM &amp; Location'!B:D, 2, FALSE)</f>
        <v>Safle I'w Gadarnhau</v>
      </c>
      <c r="Z346" s="3" t="str">
        <f>VLOOKUP('Programmes (ENG)'!Z346, 'CWM &amp; Location'!B:D, 2, FALSE)</f>
        <v>Safle I'w Gadarnhau</v>
      </c>
      <c r="AA346" s="3" t="str">
        <f>IF('Master List'!AK346="", VLOOKUP('Master List'!AJ346, 'CWM &amp; Location'!B:D, 2, FALSE), CONCATENATE(VLOOKUP('Master List'!AJ346, 'CWM &amp; Location'!B:D, 2, FALSE), " / ", VLOOKUP('Master List'!AK346, 'CWM &amp; Location'!B:D, 2, FALSE)))</f>
        <v>Arbenigedd I'w Gadarnhau</v>
      </c>
      <c r="AB346" s="3" t="str">
        <f>IF('Programmes (ENG)'!AB346="Supervisor to be confirmed", 'CWM &amp; Location'!$C$216, 'Programmes (ENG)'!AB346)</f>
        <v>Goruchwyliwr I'w Gadarnhau</v>
      </c>
      <c r="AC346" s="3" t="str">
        <f>VLOOKUP('Programmes (ENG)'!AC346, 'CWM &amp; Location'!B:D, 2, FALSE)</f>
        <v>Safle I'w Gadarnhau</v>
      </c>
      <c r="AD346" s="5" t="str">
        <f>VLOOKUP('Programmes (ENG)'!AD346, 'CWM &amp; Location'!B:D, 2, FALSE)</f>
        <v>Safle I'w Gadarnhau</v>
      </c>
      <c r="AE346" s="3" t="str">
        <f>IF('Master List'!AQ346="", VLOOKUP('Master List'!AP346, 'CWM &amp; Location'!B:D, 2, FALSE), CONCATENATE(VLOOKUP('Master List'!AP346, 'CWM &amp; Location'!B:D, 2, FALSE), " / ", VLOOKUP('Master List'!AQ346, 'CWM &amp; Location'!B:D, 2, FALSE)))</f>
        <v>Arbenigedd I'w Gadarnhau</v>
      </c>
      <c r="AF346" s="3" t="str">
        <f>IF('Programmes (ENG)'!AF346="Supervisor to be confirmed", 'CWM &amp; Location'!$C$216, 'Programmes (ENG)'!AF346)</f>
        <v>Goruchwyliwr I'w Gadarnhau</v>
      </c>
      <c r="AG346" s="3" t="str">
        <f>VLOOKUP('Programmes (ENG)'!AG346, 'CWM &amp; Location'!B:D, 2, FALSE)</f>
        <v>Safle I'w Gadarnhau</v>
      </c>
      <c r="AH346" s="3" t="str">
        <f>VLOOKUP('Programmes (ENG)'!AH346, 'CWM &amp; Location'!B:D, 2, FALSE)</f>
        <v>Safle I'w Gadarnhau</v>
      </c>
      <c r="AI346" s="3" t="str">
        <f>IF('Master List'!AW346="", VLOOKUP('Master List'!AV346, 'CWM &amp; Location'!B:D, 2, FALSE), CONCATENATE(VLOOKUP('Master List'!AV346, 'CWM &amp; Location'!B:D, 2, FALSE), " / ", VLOOKUP('Master List'!AW346, 'CWM &amp; Location'!B:D, 2, FALSE)))</f>
        <v>Arbenigedd I'w Gadarnhau</v>
      </c>
      <c r="AJ346" s="3" t="str">
        <f>IF('Programmes (ENG)'!AJ346="Supervisor to be confirmed", 'CWM &amp; Location'!$C$216, 'Programmes (ENG)'!AJ346)</f>
        <v>Goruchwyliwr I'w Gadarnhau</v>
      </c>
      <c r="AK346" s="5" t="str">
        <f>IF('Programmes (ENG)'!AK346="","",VLOOKUP('Programmes (ENG)'!AK346,'CWM &amp; Location'!B:D,2,FALSE))</f>
        <v/>
      </c>
      <c r="AL346" s="5" t="str">
        <f>IF('Programmes (ENG)'!AL346="", "", VLOOKUP('Programmes (ENG)'!AL346, 'CWM &amp; Location'!B:D, 2, FALSE))</f>
        <v/>
      </c>
      <c r="AM346" s="5" t="str">
        <f>IF('Programmes (ENG)'!AM346="","",VLOOKUP('Programmes (ENG)'!AM346,'CWM &amp; Location'!B:D,2,FALSE))</f>
        <v/>
      </c>
      <c r="AN346" s="5" t="str">
        <f>IF('Programmes (ENG)'!AN346="Supervisor to be confirmed", 'CWM &amp; Location'!$C$216, 'Programmes (ENG)'!AN346)</f>
        <v/>
      </c>
    </row>
    <row r="347" spans="1:40" ht="33.75" customHeight="1" x14ac:dyDescent="0.25">
      <c r="A347" s="3" t="str">
        <f>'Master List'!A347</f>
        <v>LIFT</v>
      </c>
      <c r="B347" s="3" t="str">
        <f>'Master List'!D347</f>
        <v>LFP/7A1W/116a</v>
      </c>
      <c r="C347" s="3" t="str">
        <f>'Master List'!E347</f>
        <v>WAL/FP/116a</v>
      </c>
      <c r="D347" s="4">
        <f>'Programmes (ENG)'!D347</f>
        <v>1</v>
      </c>
      <c r="E347" s="9" t="str">
        <f>CONCATENATE("S1: ",J347,", ",N347,", ",R347,IF(V347="","",", "),IF(V347="","",V347),IF(V347="",""," ("),IF(V347="","",'Master List'!B347),IF(V347="","",")")," | S2: ",AA347,", ",AE347,", ",AI347,IF(AM347="","",", "),IF(AM347="","",AM347),IF(AM347="",""," ("),IF(AM347="","",'Master List'!C347),IF(AM347="","",")"))</f>
        <v>S1: Meddygaeth Geriatreg, Meddygaeth Gyffredinol (Mewnol) / Cardioleg, Wroleg, Arbenigedd I'w Gadarnhau (LIFT) | S2: Meddygaeth Frys, Llawdriniaeth Gyffredinol / Llawdriniaeth y Colon a'r Rhefr, Anestheteg</v>
      </c>
      <c r="F347" s="5" t="str">
        <f>VLOOKUP('Programmes (ENG)'!F347, 'CWM &amp; Location'!B:D, 2, FALSE)</f>
        <v>Bwrdd Iechyd Prifysgol Betsi Cadwaladr</v>
      </c>
      <c r="G347" s="5" t="str">
        <f>IF('Programmes (ENG)'!G347="Supervisor to be confirmed", "Goruchwyliwr I'w Gadarnhau", 'Programmes (ENG)'!G347)</f>
        <v>Dr James Rigby</v>
      </c>
      <c r="H347" s="3" t="str">
        <f>VLOOKUP('Programmes (ENG)'!H347, 'CWM &amp; Location'!B:D, 2, FALSE)</f>
        <v>Ysbyty Gwynedd</v>
      </c>
      <c r="I347" s="3" t="str">
        <f>VLOOKUP('Programmes (ENG)'!I347, 'CWM &amp; Location'!B:D, 2, FALSE)</f>
        <v>Bangor</v>
      </c>
      <c r="J347" s="3" t="str">
        <f>IF('Master List'!K347="", VLOOKUP('Master List'!J347, 'CWM &amp; Location'!B:D, 2, FALSE), CONCATENATE(VLOOKUP('Master List'!J347, 'CWM &amp; Location'!B:D, 2, FALSE), " / ", VLOOKUP('Master List'!K347, 'CWM &amp; Location'!B:D, 2, FALSE)))</f>
        <v>Meddygaeth Geriatreg</v>
      </c>
      <c r="K347" s="3" t="str">
        <f>IF('Programmes (ENG)'!K347="Supervisor to be confirmed", "Goruchwyliwr I'w Gadarnhau", 'Programmes (ENG)'!K347)</f>
        <v xml:space="preserve">Dr Saleh Elghenzai </v>
      </c>
      <c r="L347" s="3" t="str">
        <f>VLOOKUP('Programmes (ENG)'!L347, 'CWM &amp; Location'!B:D, 2, FALSE)</f>
        <v>Ysbyty Gwynedd</v>
      </c>
      <c r="M347" s="3" t="str">
        <f>VLOOKUP('Programmes (ENG)'!M347, 'CWM &amp; Location'!B:D, 2, FALSE)</f>
        <v>Bangor</v>
      </c>
      <c r="N347" s="3" t="str">
        <f>IF('Master List'!Q347="", VLOOKUP('Master List'!P347, 'CWM &amp; Location'!B:D, 2, FALSE), CONCATENATE(VLOOKUP('Master List'!P347, 'CWM &amp; Location'!B:D, 2, FALSE), " / ", VLOOKUP('Master List'!Q347, 'CWM &amp; Location'!B:D, 2, FALSE)))</f>
        <v>Meddygaeth Gyffredinol (Mewnol) / Cardioleg</v>
      </c>
      <c r="O347" s="3" t="str">
        <f>IF('Programmes (ENG)'!O347="Supervisor to be confirmed", "Goruchwyliwr I'w Gadarnhau", 'Programmes (ENG)'!O347)</f>
        <v>Dr Abdul Azzu</v>
      </c>
      <c r="P347" s="3" t="str">
        <f>VLOOKUP('Programmes (ENG)'!P347, 'CWM &amp; Location'!B:D, 2, FALSE)</f>
        <v>Ysbyty Gwynedd</v>
      </c>
      <c r="Q347" s="3" t="str">
        <f>VLOOKUP('Programmes (ENG)'!Q347, 'CWM &amp; Location'!B:D, 2, FALSE)</f>
        <v>Bangor</v>
      </c>
      <c r="R347" s="3" t="str">
        <f>IF('Master List'!W347="", VLOOKUP('Master List'!V347, 'CWM &amp; Location'!B:D, 2, FALSE), CONCATENATE(VLOOKUP('Master List'!V347, 'CWM &amp; Location'!B:D, 2, FALSE), " / ", VLOOKUP('Master List'!W347, 'CWM &amp; Location'!B:D, 2, FALSE)))</f>
        <v>Wroleg</v>
      </c>
      <c r="S347" s="3" t="str">
        <f>IF('Programmes (ENG)'!S347="Supervisor to be confirmed", "Goruchwyliwr I'w Gadarnhau", 'Programmes (ENG)'!S347)</f>
        <v xml:space="preserve">Mr Kyriacos Alexandrou </v>
      </c>
      <c r="T347" s="5" t="str">
        <f>IF('Master List'!AA347="", "", VLOOKUP('Programmes (ENG)'!T347, 'CWM &amp; Location'!B:D, 2, FALSE))</f>
        <v>Safle I'w Gadarnhau</v>
      </c>
      <c r="U347" s="5" t="str">
        <f>IF(T347="", "", VLOOKUP('Programmes (ENG)'!U347, 'CWM &amp; Location'!B:D, 2, FALSE))</f>
        <v>Safle I'w Gadarnhau</v>
      </c>
      <c r="V347" s="5" t="str">
        <f>IF('Programmes (ENG)'!V347="", "", VLOOKUP('Programmes (ENG)'!V347, 'CWM &amp; Location'!B:D, 2, FALSE))</f>
        <v>Arbenigedd I'w Gadarnhau</v>
      </c>
      <c r="W347" s="5" t="str">
        <f>IF('Programmes (ENG)'!W347="", "", IF('Programmes (ENG)'!W347="Supervisor to be confirmed", 'CWM &amp; Location'!$C$216, 'Programmes (ENG)'!W347))</f>
        <v>Goruchwyliwr I'w Gadarnhau</v>
      </c>
      <c r="X347" s="5" t="str">
        <f>IF('Programmes (ENG)'!X347="Supervisor to be confirmed", "Goruchwyliwr I'w Gadarnhau", 'Programmes (ENG)'!X347)</f>
        <v>Dr Rob Perry</v>
      </c>
      <c r="Y347" s="3" t="str">
        <f>VLOOKUP('Programmes (ENG)'!Y347, 'CWM &amp; Location'!B:D, 2, FALSE)</f>
        <v>Ysbyty Gwynedd</v>
      </c>
      <c r="Z347" s="3" t="str">
        <f>VLOOKUP('Programmes (ENG)'!Z347, 'CWM &amp; Location'!B:D, 2, FALSE)</f>
        <v>Bangor</v>
      </c>
      <c r="AA347" s="3" t="str">
        <f>IF('Master List'!AK347="", VLOOKUP('Master List'!AJ347, 'CWM &amp; Location'!B:D, 2, FALSE), CONCATENATE(VLOOKUP('Master List'!AJ347, 'CWM &amp; Location'!B:D, 2, FALSE), " / ", VLOOKUP('Master List'!AK347, 'CWM &amp; Location'!B:D, 2, FALSE)))</f>
        <v>Meddygaeth Frys</v>
      </c>
      <c r="AB347" s="3" t="str">
        <f>IF('Programmes (ENG)'!AB347="Supervisor to be confirmed", 'CWM &amp; Location'!$C$216, 'Programmes (ENG)'!AB347)</f>
        <v>Dr Rob Perry</v>
      </c>
      <c r="AC347" s="3" t="str">
        <f>VLOOKUP('Programmes (ENG)'!AC347, 'CWM &amp; Location'!B:D, 2, FALSE)</f>
        <v>Ysbyty Gwynedd</v>
      </c>
      <c r="AD347" s="5" t="str">
        <f>VLOOKUP('Programmes (ENG)'!AD347, 'CWM &amp; Location'!B:D, 2, FALSE)</f>
        <v>Bangor</v>
      </c>
      <c r="AE347" s="3" t="str">
        <f>IF('Master List'!AQ347="", VLOOKUP('Master List'!AP347, 'CWM &amp; Location'!B:D, 2, FALSE), CONCATENATE(VLOOKUP('Master List'!AP347, 'CWM &amp; Location'!B:D, 2, FALSE), " / ", VLOOKUP('Master List'!AQ347, 'CWM &amp; Location'!B:D, 2, FALSE)))</f>
        <v>Llawdriniaeth Gyffredinol / Llawdriniaeth y Colon a'r Rhefr</v>
      </c>
      <c r="AF347" s="3" t="str">
        <f>IF('Programmes (ENG)'!AF347="Supervisor to be confirmed", 'CWM &amp; Location'!$C$216, 'Programmes (ENG)'!AF347)</f>
        <v>Mr Nik Abdullah</v>
      </c>
      <c r="AG347" s="3" t="str">
        <f>VLOOKUP('Programmes (ENG)'!AG347, 'CWM &amp; Location'!B:D, 2, FALSE)</f>
        <v>Ysbyty Gwynedd</v>
      </c>
      <c r="AH347" s="3" t="str">
        <f>VLOOKUP('Programmes (ENG)'!AH347, 'CWM &amp; Location'!B:D, 2, FALSE)</f>
        <v>Bangor</v>
      </c>
      <c r="AI347" s="3" t="str">
        <f>IF('Master List'!AW347="", VLOOKUP('Master List'!AV347, 'CWM &amp; Location'!B:D, 2, FALSE), CONCATENATE(VLOOKUP('Master List'!AV347, 'CWM &amp; Location'!B:D, 2, FALSE), " / ", VLOOKUP('Master List'!AW347, 'CWM &amp; Location'!B:D, 2, FALSE)))</f>
        <v>Anestheteg</v>
      </c>
      <c r="AJ347" s="3" t="str">
        <f>IF('Programmes (ENG)'!AJ347="Supervisor to be confirmed", 'CWM &amp; Location'!$C$216, 'Programmes (ENG)'!AJ347)</f>
        <v>Dr Stephan Clements</v>
      </c>
      <c r="AK347" s="5" t="str">
        <f>IF('Programmes (ENG)'!AK347="","",VLOOKUP('Programmes (ENG)'!AK347,'CWM &amp; Location'!B:D,2,FALSE))</f>
        <v/>
      </c>
      <c r="AL347" s="5" t="str">
        <f>IF('Programmes (ENG)'!AL347="", "", VLOOKUP('Programmes (ENG)'!AL347, 'CWM &amp; Location'!B:D, 2, FALSE))</f>
        <v/>
      </c>
      <c r="AM347" s="5" t="str">
        <f>IF('Programmes (ENG)'!AM347="","",VLOOKUP('Programmes (ENG)'!AM347,'CWM &amp; Location'!B:D,2,FALSE))</f>
        <v/>
      </c>
      <c r="AN347" s="5" t="str">
        <f>IF('Programmes (ENG)'!AN347="Supervisor to be confirmed", 'CWM &amp; Location'!$C$216, 'Programmes (ENG)'!AN347)</f>
        <v/>
      </c>
    </row>
    <row r="348" spans="1:40" ht="33.75" customHeight="1" x14ac:dyDescent="0.25">
      <c r="A348" s="3" t="str">
        <f>'Master List'!A348</f>
        <v>LIFT</v>
      </c>
      <c r="B348" s="3" t="str">
        <f>'Master List'!D348</f>
        <v>LFP/7A1W/116b</v>
      </c>
      <c r="C348" s="3" t="str">
        <f>'Master List'!E348</f>
        <v>WAL/FP/116b</v>
      </c>
      <c r="D348" s="4">
        <f>'Programmes (ENG)'!D348</f>
        <v>1</v>
      </c>
      <c r="E348" s="9" t="str">
        <f>CONCATENATE("S1: ",J348,", ",N348,", ",R348,IF(V348="","",", "),IF(V348="","",V348),IF(V348="",""," ("),IF(V348="","",'Master List'!B348),IF(V348="","",")")," | S2: ",AA348,", ",AE348,", ",AI348,IF(AM348="","",", "),IF(AM348="","",AM348),IF(AM348="",""," ("),IF(AM348="","",'Master List'!C348),IF(AM348="","",")"))</f>
        <v>S1: Wroleg, Meddygaeth Geriatreg, Meddygaeth Gyffredinol (Mewnol) / Cardioleg, Practis Cyffredinol (LIFT) | S2: Anestheteg, Meddygaeth Frys, Llawdriniaeth Gyffredinol / Llawdriniaeth y Colon a'r Rhefr</v>
      </c>
      <c r="F348" s="5" t="str">
        <f>VLOOKUP('Programmes (ENG)'!F348, 'CWM &amp; Location'!B:D, 2, FALSE)</f>
        <v>Bwrdd Iechyd Prifysgol Betsi Cadwaladr</v>
      </c>
      <c r="G348" s="5" t="str">
        <f>IF('Programmes (ENG)'!G348="Supervisor to be confirmed", "Goruchwyliwr I'w Gadarnhau", 'Programmes (ENG)'!G348)</f>
        <v>Dr Sioned Enlli</v>
      </c>
      <c r="H348" s="3" t="str">
        <f>VLOOKUP('Programmes (ENG)'!H348, 'CWM &amp; Location'!B:D, 2, FALSE)</f>
        <v>Ysbyty Gwynedd</v>
      </c>
      <c r="I348" s="3" t="str">
        <f>VLOOKUP('Programmes (ENG)'!I348, 'CWM &amp; Location'!B:D, 2, FALSE)</f>
        <v>Bangor</v>
      </c>
      <c r="J348" s="3" t="str">
        <f>IF('Master List'!K348="", VLOOKUP('Master List'!J348, 'CWM &amp; Location'!B:D, 2, FALSE), CONCATENATE(VLOOKUP('Master List'!J348, 'CWM &amp; Location'!B:D, 2, FALSE), " / ", VLOOKUP('Master List'!K348, 'CWM &amp; Location'!B:D, 2, FALSE)))</f>
        <v>Wroleg</v>
      </c>
      <c r="K348" s="3" t="str">
        <f>IF('Programmes (ENG)'!K348="Supervisor to be confirmed", "Goruchwyliwr I'w Gadarnhau", 'Programmes (ENG)'!K348)</f>
        <v xml:space="preserve">Mr Kyriacos Alexandrou </v>
      </c>
      <c r="L348" s="3" t="str">
        <f>VLOOKUP('Programmes (ENG)'!L348, 'CWM &amp; Location'!B:D, 2, FALSE)</f>
        <v>Ysbyty Gwynedd</v>
      </c>
      <c r="M348" s="3" t="str">
        <f>VLOOKUP('Programmes (ENG)'!M348, 'CWM &amp; Location'!B:D, 2, FALSE)</f>
        <v>Bangor</v>
      </c>
      <c r="N348" s="3" t="str">
        <f>IF('Master List'!Q348="", VLOOKUP('Master List'!P348, 'CWM &amp; Location'!B:D, 2, FALSE), CONCATENATE(VLOOKUP('Master List'!P348, 'CWM &amp; Location'!B:D, 2, FALSE), " / ", VLOOKUP('Master List'!Q348, 'CWM &amp; Location'!B:D, 2, FALSE)))</f>
        <v>Meddygaeth Geriatreg</v>
      </c>
      <c r="O348" s="3" t="str">
        <f>IF('Programmes (ENG)'!O348="Supervisor to be confirmed", "Goruchwyliwr I'w Gadarnhau", 'Programmes (ENG)'!O348)</f>
        <v xml:space="preserve">Dr Saleh Elghenzai </v>
      </c>
      <c r="P348" s="3" t="str">
        <f>VLOOKUP('Programmes (ENG)'!P348, 'CWM &amp; Location'!B:D, 2, FALSE)</f>
        <v>Ysbyty Gwynedd</v>
      </c>
      <c r="Q348" s="3" t="str">
        <f>VLOOKUP('Programmes (ENG)'!Q348, 'CWM &amp; Location'!B:D, 2, FALSE)</f>
        <v>Bangor</v>
      </c>
      <c r="R348" s="3" t="str">
        <f>IF('Master List'!W348="", VLOOKUP('Master List'!V348, 'CWM &amp; Location'!B:D, 2, FALSE), CONCATENATE(VLOOKUP('Master List'!V348, 'CWM &amp; Location'!B:D, 2, FALSE), " / ", VLOOKUP('Master List'!W348, 'CWM &amp; Location'!B:D, 2, FALSE)))</f>
        <v>Meddygaeth Gyffredinol (Mewnol) / Cardioleg</v>
      </c>
      <c r="S348" s="3" t="str">
        <f>IF('Programmes (ENG)'!S348="Supervisor to be confirmed", "Goruchwyliwr I'w Gadarnhau", 'Programmes (ENG)'!S348)</f>
        <v>Dr Abdul Azzu</v>
      </c>
      <c r="T348" s="5" t="str">
        <f>IF('Master List'!AA348="", "", VLOOKUP('Programmes (ENG)'!T348, 'CWM &amp; Location'!B:D, 2, FALSE))</f>
        <v>Meddygfa Hafan Iechyd</v>
      </c>
      <c r="U348" s="5" t="str">
        <f>IF(T348="", "", VLOOKUP('Programmes (ENG)'!U348, 'CWM &amp; Location'!B:D, 2, FALSE))</f>
        <v>Caernarfon</v>
      </c>
      <c r="V348" s="5" t="str">
        <f>IF('Programmes (ENG)'!V348="", "", VLOOKUP('Programmes (ENG)'!V348, 'CWM &amp; Location'!B:D, 2, FALSE))</f>
        <v>Practis Cyffredinol</v>
      </c>
      <c r="W348" s="5" t="str">
        <f>IF('Programmes (ENG)'!W348="", "", IF('Programmes (ENG)'!W348="Supervisor to be confirmed", 'CWM &amp; Location'!$C$216, 'Programmes (ENG)'!W348))</f>
        <v>Dr Sioned Enlli</v>
      </c>
      <c r="X348" s="5" t="str">
        <f>IF('Programmes (ENG)'!X348="Supervisor to be confirmed", "Goruchwyliwr I'w Gadarnhau", 'Programmes (ENG)'!X348)</f>
        <v>Dr Stephan Clements</v>
      </c>
      <c r="Y348" s="3" t="str">
        <f>VLOOKUP('Programmes (ENG)'!Y348, 'CWM &amp; Location'!B:D, 2, FALSE)</f>
        <v>Ysbyty Gwynedd</v>
      </c>
      <c r="Z348" s="3" t="str">
        <f>VLOOKUP('Programmes (ENG)'!Z348, 'CWM &amp; Location'!B:D, 2, FALSE)</f>
        <v>Bangor</v>
      </c>
      <c r="AA348" s="3" t="str">
        <f>IF('Master List'!AK348="", VLOOKUP('Master List'!AJ348, 'CWM &amp; Location'!B:D, 2, FALSE), CONCATENATE(VLOOKUP('Master List'!AJ348, 'CWM &amp; Location'!B:D, 2, FALSE), " / ", VLOOKUP('Master List'!AK348, 'CWM &amp; Location'!B:D, 2, FALSE)))</f>
        <v>Anestheteg</v>
      </c>
      <c r="AB348" s="3" t="str">
        <f>IF('Programmes (ENG)'!AB348="Supervisor to be confirmed", 'CWM &amp; Location'!$C$216, 'Programmes (ENG)'!AB348)</f>
        <v>Dr Stephan Clements</v>
      </c>
      <c r="AC348" s="3" t="str">
        <f>VLOOKUP('Programmes (ENG)'!AC348, 'CWM &amp; Location'!B:D, 2, FALSE)</f>
        <v>Ysbyty Gwynedd</v>
      </c>
      <c r="AD348" s="5" t="str">
        <f>VLOOKUP('Programmes (ENG)'!AD348, 'CWM &amp; Location'!B:D, 2, FALSE)</f>
        <v>Bangor</v>
      </c>
      <c r="AE348" s="3" t="str">
        <f>IF('Master List'!AQ348="", VLOOKUP('Master List'!AP348, 'CWM &amp; Location'!B:D, 2, FALSE), CONCATENATE(VLOOKUP('Master List'!AP348, 'CWM &amp; Location'!B:D, 2, FALSE), " / ", VLOOKUP('Master List'!AQ348, 'CWM &amp; Location'!B:D, 2, FALSE)))</f>
        <v>Meddygaeth Frys</v>
      </c>
      <c r="AF348" s="3" t="str">
        <f>IF('Programmes (ENG)'!AF348="Supervisor to be confirmed", 'CWM &amp; Location'!$C$216, 'Programmes (ENG)'!AF348)</f>
        <v>Dr Rob Perry</v>
      </c>
      <c r="AG348" s="3" t="str">
        <f>VLOOKUP('Programmes (ENG)'!AG348, 'CWM &amp; Location'!B:D, 2, FALSE)</f>
        <v>Ysbyty Gwynedd</v>
      </c>
      <c r="AH348" s="3" t="str">
        <f>VLOOKUP('Programmes (ENG)'!AH348, 'CWM &amp; Location'!B:D, 2, FALSE)</f>
        <v>Bangor</v>
      </c>
      <c r="AI348" s="3" t="str">
        <f>IF('Master List'!AW348="", VLOOKUP('Master List'!AV348, 'CWM &amp; Location'!B:D, 2, FALSE), CONCATENATE(VLOOKUP('Master List'!AV348, 'CWM &amp; Location'!B:D, 2, FALSE), " / ", VLOOKUP('Master List'!AW348, 'CWM &amp; Location'!B:D, 2, FALSE)))</f>
        <v>Llawdriniaeth Gyffredinol / Llawdriniaeth y Colon a'r Rhefr</v>
      </c>
      <c r="AJ348" s="3" t="str">
        <f>IF('Programmes (ENG)'!AJ348="Supervisor to be confirmed", 'CWM &amp; Location'!$C$216, 'Programmes (ENG)'!AJ348)</f>
        <v>Mr Nik Abdullah</v>
      </c>
      <c r="AK348" s="5" t="str">
        <f>IF('Programmes (ENG)'!AK348="","",VLOOKUP('Programmes (ENG)'!AK348,'CWM &amp; Location'!B:D,2,FALSE))</f>
        <v/>
      </c>
      <c r="AL348" s="5" t="str">
        <f>IF('Programmes (ENG)'!AL348="", "", VLOOKUP('Programmes (ENG)'!AL348, 'CWM &amp; Location'!B:D, 2, FALSE))</f>
        <v/>
      </c>
      <c r="AM348" s="5" t="str">
        <f>IF('Programmes (ENG)'!AM348="","",VLOOKUP('Programmes (ENG)'!AM348,'CWM &amp; Location'!B:D,2,FALSE))</f>
        <v/>
      </c>
      <c r="AN348" s="5" t="str">
        <f>IF('Programmes (ENG)'!AN348="Supervisor to be confirmed", 'CWM &amp; Location'!$C$216, 'Programmes (ENG)'!AN348)</f>
        <v/>
      </c>
    </row>
    <row r="349" spans="1:40" ht="33.75" customHeight="1" x14ac:dyDescent="0.25">
      <c r="A349" s="3" t="str">
        <f>'Master List'!A349</f>
        <v>LIFT</v>
      </c>
      <c r="B349" s="3" t="str">
        <f>'Master List'!D349</f>
        <v>LFP/7A1W/116c</v>
      </c>
      <c r="C349" s="3" t="str">
        <f>'Master List'!E349</f>
        <v>WAL/FP/116c</v>
      </c>
      <c r="D349" s="4">
        <f>'Programmes (ENG)'!D349</f>
        <v>1</v>
      </c>
      <c r="E349" s="9" t="str">
        <f>CONCATENATE("S1: ",J349,", ",N349,", ",R349,IF(V349="","",", "),IF(V349="","",V349),IF(V349="",""," ("),IF(V349="","",'Master List'!B349),IF(V349="","",")")," | S2: ",AA349,", ",AE349,", ",AI349,IF(AM349="","",", "),IF(AM349="","",AM349),IF(AM349="",""," ("),IF(AM349="","",'Master List'!C349),IF(AM349="","",")"))</f>
        <v>S1: Meddygaeth Gyffredinol (Mewnol) / Cardioleg, Wroleg, Meddygaeth Geriatreg, Practis Cyffredinol (LIFT) | S2: Llawdriniaeth Gyffredinol / Llawdriniaeth y Colon a'r Rhefr, Anestheteg, Meddygaeth Frys</v>
      </c>
      <c r="F349" s="5" t="str">
        <f>VLOOKUP('Programmes (ENG)'!F349, 'CWM &amp; Location'!B:D, 2, FALSE)</f>
        <v>Bwrdd Iechyd Prifysgol Betsi Cadwaladr</v>
      </c>
      <c r="G349" s="5" t="str">
        <f>IF('Programmes (ENG)'!G349="Supervisor to be confirmed", "Goruchwyliwr I'w Gadarnhau", 'Programmes (ENG)'!G349)</f>
        <v>Dr Ceris Ap Gwilym</v>
      </c>
      <c r="H349" s="3" t="str">
        <f>VLOOKUP('Programmes (ENG)'!H349, 'CWM &amp; Location'!B:D, 2, FALSE)</f>
        <v>Ysbyty Gwynedd</v>
      </c>
      <c r="I349" s="3" t="str">
        <f>VLOOKUP('Programmes (ENG)'!I349, 'CWM &amp; Location'!B:D, 2, FALSE)</f>
        <v>Bangor</v>
      </c>
      <c r="J349" s="3" t="str">
        <f>IF('Master List'!K349="", VLOOKUP('Master List'!J349, 'CWM &amp; Location'!B:D, 2, FALSE), CONCATENATE(VLOOKUP('Master List'!J349, 'CWM &amp; Location'!B:D, 2, FALSE), " / ", VLOOKUP('Master List'!K349, 'CWM &amp; Location'!B:D, 2, FALSE)))</f>
        <v>Meddygaeth Gyffredinol (Mewnol) / Cardioleg</v>
      </c>
      <c r="K349" s="3" t="str">
        <f>IF('Programmes (ENG)'!K349="Supervisor to be confirmed", "Goruchwyliwr I'w Gadarnhau", 'Programmes (ENG)'!K349)</f>
        <v>Dr Abdul Azzu</v>
      </c>
      <c r="L349" s="3" t="str">
        <f>VLOOKUP('Programmes (ENG)'!L349, 'CWM &amp; Location'!B:D, 2, FALSE)</f>
        <v>Ysbyty Gwynedd</v>
      </c>
      <c r="M349" s="3" t="str">
        <f>VLOOKUP('Programmes (ENG)'!M349, 'CWM &amp; Location'!B:D, 2, FALSE)</f>
        <v>Bangor</v>
      </c>
      <c r="N349" s="3" t="str">
        <f>IF('Master List'!Q349="", VLOOKUP('Master List'!P349, 'CWM &amp; Location'!B:D, 2, FALSE), CONCATENATE(VLOOKUP('Master List'!P349, 'CWM &amp; Location'!B:D, 2, FALSE), " / ", VLOOKUP('Master List'!Q349, 'CWM &amp; Location'!B:D, 2, FALSE)))</f>
        <v>Wroleg</v>
      </c>
      <c r="O349" s="3" t="str">
        <f>IF('Programmes (ENG)'!O349="Supervisor to be confirmed", "Goruchwyliwr I'w Gadarnhau", 'Programmes (ENG)'!O349)</f>
        <v xml:space="preserve">Mr Kyriacos Alexandrou </v>
      </c>
      <c r="P349" s="3" t="str">
        <f>VLOOKUP('Programmes (ENG)'!P349, 'CWM &amp; Location'!B:D, 2, FALSE)</f>
        <v>Ysbyty Gwynedd</v>
      </c>
      <c r="Q349" s="3" t="str">
        <f>VLOOKUP('Programmes (ENG)'!Q349, 'CWM &amp; Location'!B:D, 2, FALSE)</f>
        <v>Bangor</v>
      </c>
      <c r="R349" s="3" t="str">
        <f>IF('Master List'!W349="", VLOOKUP('Master List'!V349, 'CWM &amp; Location'!B:D, 2, FALSE), CONCATENATE(VLOOKUP('Master List'!V349, 'CWM &amp; Location'!B:D, 2, FALSE), " / ", VLOOKUP('Master List'!W349, 'CWM &amp; Location'!B:D, 2, FALSE)))</f>
        <v>Meddygaeth Geriatreg</v>
      </c>
      <c r="S349" s="3" t="str">
        <f>IF('Programmes (ENG)'!S349="Supervisor to be confirmed", "Goruchwyliwr I'w Gadarnhau", 'Programmes (ENG)'!S349)</f>
        <v xml:space="preserve">Dr Saleh Elghenzai </v>
      </c>
      <c r="T349" s="5" t="str">
        <f>IF('Master List'!AA349="", "", VLOOKUP('Programmes (ENG)'!T349, 'CWM &amp; Location'!B:D, 2, FALSE))</f>
        <v>Canolfan Feddygol Yr Hen</v>
      </c>
      <c r="U349" s="5" t="str">
        <f>IF(T349="", "", VLOOKUP('Programmes (ENG)'!U349, 'CWM &amp; Location'!B:D, 2, FALSE))</f>
        <v>Bethesda</v>
      </c>
      <c r="V349" s="5" t="str">
        <f>IF('Programmes (ENG)'!V349="", "", VLOOKUP('Programmes (ENG)'!V349, 'CWM &amp; Location'!B:D, 2, FALSE))</f>
        <v>Practis Cyffredinol</v>
      </c>
      <c r="W349" s="5" t="str">
        <f>IF('Programmes (ENG)'!W349="", "", IF('Programmes (ENG)'!W349="Supervisor to be confirmed", 'CWM &amp; Location'!$C$216, 'Programmes (ENG)'!W349))</f>
        <v>Dr Ceris Ap Gwilym</v>
      </c>
      <c r="X349" s="5" t="str">
        <f>IF('Programmes (ENG)'!X349="Supervisor to be confirmed", "Goruchwyliwr I'w Gadarnhau", 'Programmes (ENG)'!X349)</f>
        <v>Mr Nik Abdullah</v>
      </c>
      <c r="Y349" s="3" t="str">
        <f>VLOOKUP('Programmes (ENG)'!Y349, 'CWM &amp; Location'!B:D, 2, FALSE)</f>
        <v>Ysbyty Gwynedd</v>
      </c>
      <c r="Z349" s="3" t="str">
        <f>VLOOKUP('Programmes (ENG)'!Z349, 'CWM &amp; Location'!B:D, 2, FALSE)</f>
        <v>Bangor</v>
      </c>
      <c r="AA349" s="3" t="str">
        <f>IF('Master List'!AK349="", VLOOKUP('Master List'!AJ349, 'CWM &amp; Location'!B:D, 2, FALSE), CONCATENATE(VLOOKUP('Master List'!AJ349, 'CWM &amp; Location'!B:D, 2, FALSE), " / ", VLOOKUP('Master List'!AK349, 'CWM &amp; Location'!B:D, 2, FALSE)))</f>
        <v>Llawdriniaeth Gyffredinol / Llawdriniaeth y Colon a'r Rhefr</v>
      </c>
      <c r="AB349" s="3" t="str">
        <f>IF('Programmes (ENG)'!AB349="Supervisor to be confirmed", 'CWM &amp; Location'!$C$216, 'Programmes (ENG)'!AB349)</f>
        <v>Mr Nik Abdullah</v>
      </c>
      <c r="AC349" s="3" t="str">
        <f>VLOOKUP('Programmes (ENG)'!AC349, 'CWM &amp; Location'!B:D, 2, FALSE)</f>
        <v>Ysbyty Gwynedd</v>
      </c>
      <c r="AD349" s="5" t="str">
        <f>VLOOKUP('Programmes (ENG)'!AD349, 'CWM &amp; Location'!B:D, 2, FALSE)</f>
        <v>Bangor</v>
      </c>
      <c r="AE349" s="3" t="str">
        <f>IF('Master List'!AQ349="", VLOOKUP('Master List'!AP349, 'CWM &amp; Location'!B:D, 2, FALSE), CONCATENATE(VLOOKUP('Master List'!AP349, 'CWM &amp; Location'!B:D, 2, FALSE), " / ", VLOOKUP('Master List'!AQ349, 'CWM &amp; Location'!B:D, 2, FALSE)))</f>
        <v>Anestheteg</v>
      </c>
      <c r="AF349" s="3" t="str">
        <f>IF('Programmes (ENG)'!AF349="Supervisor to be confirmed", 'CWM &amp; Location'!$C$216, 'Programmes (ENG)'!AF349)</f>
        <v>Dr Stephan Clements</v>
      </c>
      <c r="AG349" s="3" t="str">
        <f>VLOOKUP('Programmes (ENG)'!AG349, 'CWM &amp; Location'!B:D, 2, FALSE)</f>
        <v>Ysbyty Gwynedd</v>
      </c>
      <c r="AH349" s="3" t="str">
        <f>VLOOKUP('Programmes (ENG)'!AH349, 'CWM &amp; Location'!B:D, 2, FALSE)</f>
        <v>Bangor</v>
      </c>
      <c r="AI349" s="3" t="str">
        <f>IF('Master List'!AW349="", VLOOKUP('Master List'!AV349, 'CWM &amp; Location'!B:D, 2, FALSE), CONCATENATE(VLOOKUP('Master List'!AV349, 'CWM &amp; Location'!B:D, 2, FALSE), " / ", VLOOKUP('Master List'!AW349, 'CWM &amp; Location'!B:D, 2, FALSE)))</f>
        <v>Meddygaeth Frys</v>
      </c>
      <c r="AJ349" s="3" t="str">
        <f>IF('Programmes (ENG)'!AJ349="Supervisor to be confirmed", 'CWM &amp; Location'!$C$216, 'Programmes (ENG)'!AJ349)</f>
        <v>Dr Rob Perry</v>
      </c>
      <c r="AK349" s="5" t="str">
        <f>IF('Programmes (ENG)'!AK349="","",VLOOKUP('Programmes (ENG)'!AK349,'CWM &amp; Location'!B:D,2,FALSE))</f>
        <v/>
      </c>
      <c r="AL349" s="5" t="str">
        <f>IF('Programmes (ENG)'!AL349="", "", VLOOKUP('Programmes (ENG)'!AL349, 'CWM &amp; Location'!B:D, 2, FALSE))</f>
        <v/>
      </c>
      <c r="AM349" s="5" t="str">
        <f>IF('Programmes (ENG)'!AM349="","",VLOOKUP('Programmes (ENG)'!AM349,'CWM &amp; Location'!B:D,2,FALSE))</f>
        <v/>
      </c>
      <c r="AN349" s="5" t="str">
        <f>IF('Programmes (ENG)'!AN349="Supervisor to be confirmed", 'CWM &amp; Location'!$C$216, 'Programmes (ENG)'!AN349)</f>
        <v/>
      </c>
    </row>
    <row r="350" spans="1:40" ht="33.75" customHeight="1" x14ac:dyDescent="0.25">
      <c r="A350" s="3" t="str">
        <f>'Master List'!A350</f>
        <v>LIFT</v>
      </c>
      <c r="B350" s="3" t="str">
        <f>'Master List'!D350</f>
        <v>LFP/7A5S/117a</v>
      </c>
      <c r="C350" s="3" t="str">
        <f>'Master List'!E350</f>
        <v>WAL/FP/117a</v>
      </c>
      <c r="D350" s="4">
        <f>'Programmes (ENG)'!D350</f>
        <v>1</v>
      </c>
      <c r="E350" s="9" t="str">
        <f>CONCATENATE("S1: ",J350,", ",N350,", ",R350,IF(V350="","",", "),IF(V350="","",V350),IF(V350="",""," ("),IF(V350="","",'Master List'!B350),IF(V350="","",")")," | S2: ",AA350,", ",AE350,", ",AI350,IF(AM350="","",", "),IF(AM350="","",AM350),IF(AM350="",""," ("),IF(AM350="","",'Master List'!C350),IF(AM350="","",")"))</f>
        <v>S1: Meddygaeth Fewnol Acíwt, Wroleg, Anestheteg, Practis Cyffredinol (LIFT) | S2: Meddygaeth Gyffredinol (Mewnol) / Meddygaeth Fewnol Acíwt, Clust, Trwyn a Gwddf, Arbenigedd I'w Gadarnhau</v>
      </c>
      <c r="F350" s="5" t="str">
        <f>VLOOKUP('Programmes (ENG)'!F350, 'CWM &amp; Location'!B:D, 2, FALSE)</f>
        <v>Bwrdd Iechyd Prifysgol Cwm Taf Morgannwg</v>
      </c>
      <c r="G350" s="5" t="str">
        <f>IF('Programmes (ENG)'!G350="Supervisor to be confirmed", "Goruchwyliwr I'w Gadarnhau", 'Programmes (ENG)'!G350)</f>
        <v>Dr Kyle Yanez</v>
      </c>
      <c r="H350" s="3" t="str">
        <f>VLOOKUP('Programmes (ENG)'!H350, 'CWM &amp; Location'!B:D, 2, FALSE)</f>
        <v>Ysbyty Brenhinol Morgannwg</v>
      </c>
      <c r="I350" s="3" t="str">
        <f>VLOOKUP('Programmes (ENG)'!I350, 'CWM &amp; Location'!B:D, 2, FALSE)</f>
        <v>Pontyclun</v>
      </c>
      <c r="J350" s="3" t="str">
        <f>IF('Master List'!K350="", VLOOKUP('Master List'!J350, 'CWM &amp; Location'!B:D, 2, FALSE), CONCATENATE(VLOOKUP('Master List'!J350, 'CWM &amp; Location'!B:D, 2, FALSE), " / ", VLOOKUP('Master List'!K350, 'CWM &amp; Location'!B:D, 2, FALSE)))</f>
        <v>Meddygaeth Fewnol Acíwt</v>
      </c>
      <c r="K350" s="3" t="str">
        <f>IF('Programmes (ENG)'!K350="Supervisor to be confirmed", "Goruchwyliwr I'w Gadarnhau", 'Programmes (ENG)'!K350)</f>
        <v>Dr Leslie Ala</v>
      </c>
      <c r="L350" s="3" t="str">
        <f>VLOOKUP('Programmes (ENG)'!L350, 'CWM &amp; Location'!B:D, 2, FALSE)</f>
        <v>Ysbyty Brenhinol Morgannwg</v>
      </c>
      <c r="M350" s="3" t="str">
        <f>VLOOKUP('Programmes (ENG)'!M350, 'CWM &amp; Location'!B:D, 2, FALSE)</f>
        <v>Pontyclun</v>
      </c>
      <c r="N350" s="3" t="str">
        <f>IF('Master List'!Q350="", VLOOKUP('Master List'!P350, 'CWM &amp; Location'!B:D, 2, FALSE), CONCATENATE(VLOOKUP('Master List'!P350, 'CWM &amp; Location'!B:D, 2, FALSE), " / ", VLOOKUP('Master List'!Q350, 'CWM &amp; Location'!B:D, 2, FALSE)))</f>
        <v>Wroleg</v>
      </c>
      <c r="O350" s="3" t="str">
        <f>IF('Programmes (ENG)'!O350="Supervisor to be confirmed", "Goruchwyliwr I'w Gadarnhau", 'Programmes (ENG)'!O350)</f>
        <v>Mr Tim Appanna</v>
      </c>
      <c r="P350" s="3" t="str">
        <f>VLOOKUP('Programmes (ENG)'!P350, 'CWM &amp; Location'!B:D, 2, FALSE)</f>
        <v>Ysbyty Brenhinol Morgannwg</v>
      </c>
      <c r="Q350" s="3" t="str">
        <f>VLOOKUP('Programmes (ENG)'!Q350, 'CWM &amp; Location'!B:D, 2, FALSE)</f>
        <v>Pontyclun</v>
      </c>
      <c r="R350" s="3" t="str">
        <f>IF('Master List'!W350="", VLOOKUP('Master List'!V350, 'CWM &amp; Location'!B:D, 2, FALSE), CONCATENATE(VLOOKUP('Master List'!V350, 'CWM &amp; Location'!B:D, 2, FALSE), " / ", VLOOKUP('Master List'!W350, 'CWM &amp; Location'!B:D, 2, FALSE)))</f>
        <v>Anestheteg</v>
      </c>
      <c r="S350" s="3" t="str">
        <f>IF('Programmes (ENG)'!S350="Supervisor to be confirmed", "Goruchwyliwr I'w Gadarnhau", 'Programmes (ENG)'!S350)</f>
        <v xml:space="preserve">Dr Peter Fitzgerald </v>
      </c>
      <c r="T350" s="5" t="str">
        <f>IF('Master List'!AA350="", "", VLOOKUP('Programmes (ENG)'!T350, 'CWM &amp; Location'!B:D, 2, FALSE))</f>
        <v>Penygraig Surgery</v>
      </c>
      <c r="U350" s="5" t="str">
        <f>IF(T350="", "", VLOOKUP('Programmes (ENG)'!U350, 'CWM &amp; Location'!B:D, 2, FALSE))</f>
        <v>Penygraig</v>
      </c>
      <c r="V350" s="5" t="str">
        <f>IF('Programmes (ENG)'!V350="", "", VLOOKUP('Programmes (ENG)'!V350, 'CWM &amp; Location'!B:D, 2, FALSE))</f>
        <v>Practis Cyffredinol</v>
      </c>
      <c r="W350" s="5" t="str">
        <f>IF('Programmes (ENG)'!W350="", "", IF('Programmes (ENG)'!W350="Supervisor to be confirmed", 'CWM &amp; Location'!$C$216, 'Programmes (ENG)'!W350))</f>
        <v>Dr Kyle Yanez</v>
      </c>
      <c r="X350" s="5" t="str">
        <f>IF('Programmes (ENG)'!X350="Supervisor to be confirmed", "Goruchwyliwr I'w Gadarnhau", 'Programmes (ENG)'!X350)</f>
        <v>Dr Christopher Hodcroft</v>
      </c>
      <c r="Y350" s="3" t="str">
        <f>VLOOKUP('Programmes (ENG)'!Y350, 'CWM &amp; Location'!B:D, 2, FALSE)</f>
        <v>Ysbyty Brenhinol Morgannwg</v>
      </c>
      <c r="Z350" s="3" t="str">
        <f>VLOOKUP('Programmes (ENG)'!Z350, 'CWM &amp; Location'!B:D, 2, FALSE)</f>
        <v>Pontyclun</v>
      </c>
      <c r="AA350" s="3" t="str">
        <f>IF('Master List'!AK350="", VLOOKUP('Master List'!AJ350, 'CWM &amp; Location'!B:D, 2, FALSE), CONCATENATE(VLOOKUP('Master List'!AJ350, 'CWM &amp; Location'!B:D, 2, FALSE), " / ", VLOOKUP('Master List'!AK350, 'CWM &amp; Location'!B:D, 2, FALSE)))</f>
        <v>Meddygaeth Gyffredinol (Mewnol) / Meddygaeth Fewnol Acíwt</v>
      </c>
      <c r="AB350" s="3" t="str">
        <f>IF('Programmes (ENG)'!AB350="Supervisor to be confirmed", 'CWM &amp; Location'!$C$216, 'Programmes (ENG)'!AB350)</f>
        <v>Dr Christopher Hodcroft</v>
      </c>
      <c r="AC350" s="3" t="str">
        <f>VLOOKUP('Programmes (ENG)'!AC350, 'CWM &amp; Location'!B:D, 2, FALSE)</f>
        <v>Ysbyty Brenhinol Morgannwg</v>
      </c>
      <c r="AD350" s="5" t="str">
        <f>VLOOKUP('Programmes (ENG)'!AD350, 'CWM &amp; Location'!B:D, 2, FALSE)</f>
        <v>Pontyclun</v>
      </c>
      <c r="AE350" s="3" t="str">
        <f>IF('Master List'!AQ350="", VLOOKUP('Master List'!AP350, 'CWM &amp; Location'!B:D, 2, FALSE), CONCATENATE(VLOOKUP('Master List'!AP350, 'CWM &amp; Location'!B:D, 2, FALSE), " / ", VLOOKUP('Master List'!AQ350, 'CWM &amp; Location'!B:D, 2, FALSE)))</f>
        <v>Clust, Trwyn a Gwddf</v>
      </c>
      <c r="AF350" s="3" t="str">
        <f>IF('Programmes (ENG)'!AF350="Supervisor to be confirmed", 'CWM &amp; Location'!$C$216, 'Programmes (ENG)'!AF350)</f>
        <v>Mr Huw Williams</v>
      </c>
      <c r="AG350" s="3" t="str">
        <f>VLOOKUP('Programmes (ENG)'!AG350, 'CWM &amp; Location'!B:D, 2, FALSE)</f>
        <v>Safle I'w Gadarnhau</v>
      </c>
      <c r="AH350" s="3" t="str">
        <f>VLOOKUP('Programmes (ENG)'!AH350, 'CWM &amp; Location'!B:D, 2, FALSE)</f>
        <v>Safle I'w Gadarnhau</v>
      </c>
      <c r="AI350" s="3" t="str">
        <f>IF('Master List'!AW350="", VLOOKUP('Master List'!AV350, 'CWM &amp; Location'!B:D, 2, FALSE), CONCATENATE(VLOOKUP('Master List'!AV350, 'CWM &amp; Location'!B:D, 2, FALSE), " / ", VLOOKUP('Master List'!AW350, 'CWM &amp; Location'!B:D, 2, FALSE)))</f>
        <v>Arbenigedd I'w Gadarnhau</v>
      </c>
      <c r="AJ350" s="3" t="str">
        <f>IF('Programmes (ENG)'!AJ350="Supervisor to be confirmed", 'CWM &amp; Location'!$C$216, 'Programmes (ENG)'!AJ350)</f>
        <v>Goruchwyliwr I'w Gadarnhau</v>
      </c>
      <c r="AK350" s="5" t="str">
        <f>IF('Programmes (ENG)'!AK350="","",VLOOKUP('Programmes (ENG)'!AK350,'CWM &amp; Location'!B:D,2,FALSE))</f>
        <v/>
      </c>
      <c r="AL350" s="5" t="str">
        <f>IF('Programmes (ENG)'!AL350="", "", VLOOKUP('Programmes (ENG)'!AL350, 'CWM &amp; Location'!B:D, 2, FALSE))</f>
        <v/>
      </c>
      <c r="AM350" s="5" t="str">
        <f>IF('Programmes (ENG)'!AM350="","",VLOOKUP('Programmes (ENG)'!AM350,'CWM &amp; Location'!B:D,2,FALSE))</f>
        <v/>
      </c>
      <c r="AN350" s="5" t="str">
        <f>IF('Programmes (ENG)'!AN350="Supervisor to be confirmed", 'CWM &amp; Location'!$C$216, 'Programmes (ENG)'!AN350)</f>
        <v/>
      </c>
    </row>
    <row r="351" spans="1:40" ht="33.75" customHeight="1" x14ac:dyDescent="0.25">
      <c r="A351" s="3" t="str">
        <f>'Master List'!A351</f>
        <v>LIFT</v>
      </c>
      <c r="B351" s="3" t="str">
        <f>'Master List'!D351</f>
        <v>LFP/7A5S/117b</v>
      </c>
      <c r="C351" s="3" t="str">
        <f>'Master List'!E351</f>
        <v>WAL/FP/117b</v>
      </c>
      <c r="D351" s="4">
        <f>'Programmes (ENG)'!D351</f>
        <v>1</v>
      </c>
      <c r="E351" s="9" t="str">
        <f>CONCATENATE("S1: ",J351,", ",N351,", ",R351,IF(V351="","",", "),IF(V351="","",V351),IF(V351="",""," ("),IF(V351="","",'Master List'!B351),IF(V351="","",")")," | S2: ",AA351,", ",AE351,", ",AI351,IF(AM351="","",", "),IF(AM351="","",AM351),IF(AM351="",""," ("),IF(AM351="","",'Master List'!C351),IF(AM351="","",")"))</f>
        <v>S1: Anestheteg, Meddygaeth Fewnol Acíwt, Wroleg, Practis Cyffredinol (LIFT) | S2: Arbenigedd I'w Gadarnhau, Meddygaeth Gyffredinol (Mewnol) / Meddygaeth Fewnol Acíwt, Clust, Trwyn a Gwddf</v>
      </c>
      <c r="F351" s="5" t="str">
        <f>VLOOKUP('Programmes (ENG)'!F351, 'CWM &amp; Location'!B:D, 2, FALSE)</f>
        <v>Bwrdd Iechyd Prifysgol Cwm Taf Morgannwg</v>
      </c>
      <c r="G351" s="5" t="str">
        <f>IF('Programmes (ENG)'!G351="Supervisor to be confirmed", "Goruchwyliwr I'w Gadarnhau", 'Programmes (ENG)'!G351)</f>
        <v>Dr Ian O'Sullivan</v>
      </c>
      <c r="H351" s="3" t="str">
        <f>VLOOKUP('Programmes (ENG)'!H351, 'CWM &amp; Location'!B:D, 2, FALSE)</f>
        <v>Ysbyty Brenhinol Morgannwg</v>
      </c>
      <c r="I351" s="3" t="str">
        <f>VLOOKUP('Programmes (ENG)'!I351, 'CWM &amp; Location'!B:D, 2, FALSE)</f>
        <v>Pontyclun</v>
      </c>
      <c r="J351" s="3" t="str">
        <f>IF('Master List'!K351="", VLOOKUP('Master List'!J351, 'CWM &amp; Location'!B:D, 2, FALSE), CONCATENATE(VLOOKUP('Master List'!J351, 'CWM &amp; Location'!B:D, 2, FALSE), " / ", VLOOKUP('Master List'!K351, 'CWM &amp; Location'!B:D, 2, FALSE)))</f>
        <v>Anestheteg</v>
      </c>
      <c r="K351" s="3" t="str">
        <f>IF('Programmes (ENG)'!K351="Supervisor to be confirmed", "Goruchwyliwr I'w Gadarnhau", 'Programmes (ENG)'!K351)</f>
        <v xml:space="preserve">Dr Peter Fitzgerald </v>
      </c>
      <c r="L351" s="3" t="str">
        <f>VLOOKUP('Programmes (ENG)'!L351, 'CWM &amp; Location'!B:D, 2, FALSE)</f>
        <v>Ysbyty Brenhinol Morgannwg</v>
      </c>
      <c r="M351" s="3" t="str">
        <f>VLOOKUP('Programmes (ENG)'!M351, 'CWM &amp; Location'!B:D, 2, FALSE)</f>
        <v>Pontyclun</v>
      </c>
      <c r="N351" s="3" t="str">
        <f>IF('Master List'!Q351="", VLOOKUP('Master List'!P351, 'CWM &amp; Location'!B:D, 2, FALSE), CONCATENATE(VLOOKUP('Master List'!P351, 'CWM &amp; Location'!B:D, 2, FALSE), " / ", VLOOKUP('Master List'!Q351, 'CWM &amp; Location'!B:D, 2, FALSE)))</f>
        <v>Meddygaeth Fewnol Acíwt</v>
      </c>
      <c r="O351" s="3" t="str">
        <f>IF('Programmes (ENG)'!O351="Supervisor to be confirmed", "Goruchwyliwr I'w Gadarnhau", 'Programmes (ENG)'!O351)</f>
        <v>Dr Leslie Ala</v>
      </c>
      <c r="P351" s="3" t="str">
        <f>VLOOKUP('Programmes (ENG)'!P351, 'CWM &amp; Location'!B:D, 2, FALSE)</f>
        <v>Ysbyty Brenhinol Morgannwg</v>
      </c>
      <c r="Q351" s="3" t="str">
        <f>VLOOKUP('Programmes (ENG)'!Q351, 'CWM &amp; Location'!B:D, 2, FALSE)</f>
        <v>Pontyclun</v>
      </c>
      <c r="R351" s="3" t="str">
        <f>IF('Master List'!W351="", VLOOKUP('Master List'!V351, 'CWM &amp; Location'!B:D, 2, FALSE), CONCATENATE(VLOOKUP('Master List'!V351, 'CWM &amp; Location'!B:D, 2, FALSE), " / ", VLOOKUP('Master List'!W351, 'CWM &amp; Location'!B:D, 2, FALSE)))</f>
        <v>Wroleg</v>
      </c>
      <c r="S351" s="3" t="str">
        <f>IF('Programmes (ENG)'!S351="Supervisor to be confirmed", "Goruchwyliwr I'w Gadarnhau", 'Programmes (ENG)'!S351)</f>
        <v>Mr Tim Appanna</v>
      </c>
      <c r="T351" s="5" t="str">
        <f>IF('Master List'!AA351="", "", VLOOKUP('Programmes (ENG)'!T351, 'CWM &amp; Location'!B:D, 2, FALSE))</f>
        <v>Canolfan Feddygol Pont Newydd</v>
      </c>
      <c r="U351" s="5" t="str">
        <f>IF(T351="", "", VLOOKUP('Programmes (ENG)'!U351, 'CWM &amp; Location'!B:D, 2, FALSE))</f>
        <v>Y Porth</v>
      </c>
      <c r="V351" s="5" t="str">
        <f>IF('Programmes (ENG)'!V351="", "", VLOOKUP('Programmes (ENG)'!V351, 'CWM &amp; Location'!B:D, 2, FALSE))</f>
        <v>Practis Cyffredinol</v>
      </c>
      <c r="W351" s="5" t="str">
        <f>IF('Programmes (ENG)'!W351="", "", IF('Programmes (ENG)'!W351="Supervisor to be confirmed", 'CWM &amp; Location'!$C$216, 'Programmes (ENG)'!W351))</f>
        <v>Dr Ian O'Sullivan</v>
      </c>
      <c r="X351" s="5" t="str">
        <f>IF('Programmes (ENG)'!X351="Supervisor to be confirmed", "Goruchwyliwr I'w Gadarnhau", 'Programmes (ENG)'!X351)</f>
        <v>Goruchwyliwr I'w Gadarnhau</v>
      </c>
      <c r="Y351" s="3" t="str">
        <f>VLOOKUP('Programmes (ENG)'!Y351, 'CWM &amp; Location'!B:D, 2, FALSE)</f>
        <v>Safle I'w Gadarnhau</v>
      </c>
      <c r="Z351" s="3" t="str">
        <f>VLOOKUP('Programmes (ENG)'!Z351, 'CWM &amp; Location'!B:D, 2, FALSE)</f>
        <v>Safle I'w Gadarnhau</v>
      </c>
      <c r="AA351" s="3" t="str">
        <f>IF('Master List'!AK351="", VLOOKUP('Master List'!AJ351, 'CWM &amp; Location'!B:D, 2, FALSE), CONCATENATE(VLOOKUP('Master List'!AJ351, 'CWM &amp; Location'!B:D, 2, FALSE), " / ", VLOOKUP('Master List'!AK351, 'CWM &amp; Location'!B:D, 2, FALSE)))</f>
        <v>Arbenigedd I'w Gadarnhau</v>
      </c>
      <c r="AB351" s="3" t="str">
        <f>IF('Programmes (ENG)'!AB351="Supervisor to be confirmed", 'CWM &amp; Location'!$C$216, 'Programmes (ENG)'!AB351)</f>
        <v>Goruchwyliwr I'w Gadarnhau</v>
      </c>
      <c r="AC351" s="3" t="str">
        <f>VLOOKUP('Programmes (ENG)'!AC351, 'CWM &amp; Location'!B:D, 2, FALSE)</f>
        <v>Ysbyty Brenhinol Morgannwg</v>
      </c>
      <c r="AD351" s="5" t="str">
        <f>VLOOKUP('Programmes (ENG)'!AD351, 'CWM &amp; Location'!B:D, 2, FALSE)</f>
        <v>Pontyclun</v>
      </c>
      <c r="AE351" s="3" t="str">
        <f>IF('Master List'!AQ351="", VLOOKUP('Master List'!AP351, 'CWM &amp; Location'!B:D, 2, FALSE), CONCATENATE(VLOOKUP('Master List'!AP351, 'CWM &amp; Location'!B:D, 2, FALSE), " / ", VLOOKUP('Master List'!AQ351, 'CWM &amp; Location'!B:D, 2, FALSE)))</f>
        <v>Meddygaeth Gyffredinol (Mewnol) / Meddygaeth Fewnol Acíwt</v>
      </c>
      <c r="AF351" s="3" t="str">
        <f>IF('Programmes (ENG)'!AF351="Supervisor to be confirmed", 'CWM &amp; Location'!$C$216, 'Programmes (ENG)'!AF351)</f>
        <v>Dr Christopher Hodcroft</v>
      </c>
      <c r="AG351" s="3" t="str">
        <f>VLOOKUP('Programmes (ENG)'!AG351, 'CWM &amp; Location'!B:D, 2, FALSE)</f>
        <v>Ysbyty Brenhinol Morgannwg</v>
      </c>
      <c r="AH351" s="3" t="str">
        <f>VLOOKUP('Programmes (ENG)'!AH351, 'CWM &amp; Location'!B:D, 2, FALSE)</f>
        <v>Pontyclun</v>
      </c>
      <c r="AI351" s="3" t="str">
        <f>IF('Master List'!AW351="", VLOOKUP('Master List'!AV351, 'CWM &amp; Location'!B:D, 2, FALSE), CONCATENATE(VLOOKUP('Master List'!AV351, 'CWM &amp; Location'!B:D, 2, FALSE), " / ", VLOOKUP('Master List'!AW351, 'CWM &amp; Location'!B:D, 2, FALSE)))</f>
        <v>Clust, Trwyn a Gwddf</v>
      </c>
      <c r="AJ351" s="3" t="str">
        <f>IF('Programmes (ENG)'!AJ351="Supervisor to be confirmed", 'CWM &amp; Location'!$C$216, 'Programmes (ENG)'!AJ351)</f>
        <v>Mr Huw Williams</v>
      </c>
      <c r="AK351" s="5" t="str">
        <f>IF('Programmes (ENG)'!AK351="","",VLOOKUP('Programmes (ENG)'!AK351,'CWM &amp; Location'!B:D,2,FALSE))</f>
        <v/>
      </c>
      <c r="AL351" s="5" t="str">
        <f>IF('Programmes (ENG)'!AL351="", "", VLOOKUP('Programmes (ENG)'!AL351, 'CWM &amp; Location'!B:D, 2, FALSE))</f>
        <v/>
      </c>
      <c r="AM351" s="5" t="str">
        <f>IF('Programmes (ENG)'!AM351="","",VLOOKUP('Programmes (ENG)'!AM351,'CWM &amp; Location'!B:D,2,FALSE))</f>
        <v/>
      </c>
      <c r="AN351" s="5" t="str">
        <f>IF('Programmes (ENG)'!AN351="Supervisor to be confirmed", 'CWM &amp; Location'!$C$216, 'Programmes (ENG)'!AN351)</f>
        <v/>
      </c>
    </row>
    <row r="352" spans="1:40" ht="33.75" customHeight="1" x14ac:dyDescent="0.25">
      <c r="A352" s="3" t="str">
        <f>'Master List'!A352</f>
        <v>LIFT</v>
      </c>
      <c r="B352" s="3" t="str">
        <f>'Master List'!D352</f>
        <v>LFP/7A5S/117c</v>
      </c>
      <c r="C352" s="3" t="str">
        <f>'Master List'!E352</f>
        <v>WAL/FP/117c</v>
      </c>
      <c r="D352" s="4">
        <f>'Programmes (ENG)'!D352</f>
        <v>1</v>
      </c>
      <c r="E352" s="9" t="str">
        <f>CONCATENATE("S1: ",J352,", ",N352,", ",R352,IF(V352="","",", "),IF(V352="","",V352),IF(V352="",""," ("),IF(V352="","",'Master List'!B352),IF(V352="","",")")," | S2: ",AA352,", ",AE352,", ",AI352,IF(AM352="","",", "),IF(AM352="","",AM352),IF(AM352="",""," ("),IF(AM352="","",'Master List'!C352),IF(AM352="","",")"))</f>
        <v>S1: Wroleg, Anestheteg, Meddygaeth Fewnol Acíwt, Practis Cyffredinol (LIFT) | S2: Clust, Trwyn a Gwddf, Arbenigedd I'w Gadarnhau, Meddygaeth Gyffredinol (Mewnol) / Meddygaeth Fewnol Acíwt</v>
      </c>
      <c r="F352" s="5" t="str">
        <f>VLOOKUP('Programmes (ENG)'!F352, 'CWM &amp; Location'!B:D, 2, FALSE)</f>
        <v>Bwrdd Iechyd Prifysgol Cwm Taf Morgannwg</v>
      </c>
      <c r="G352" s="5" t="str">
        <f>IF('Programmes (ENG)'!G352="Supervisor to be confirmed", "Goruchwyliwr I'w Gadarnhau", 'Programmes (ENG)'!G352)</f>
        <v>Goruchwyliwr I'w Gadarnhau</v>
      </c>
      <c r="H352" s="3" t="str">
        <f>VLOOKUP('Programmes (ENG)'!H352, 'CWM &amp; Location'!B:D, 2, FALSE)</f>
        <v>Ysbyty Brenhinol Morgannwg</v>
      </c>
      <c r="I352" s="3" t="str">
        <f>VLOOKUP('Programmes (ENG)'!I352, 'CWM &amp; Location'!B:D, 2, FALSE)</f>
        <v>Pontyclun</v>
      </c>
      <c r="J352" s="3" t="str">
        <f>IF('Master List'!K352="", VLOOKUP('Master List'!J352, 'CWM &amp; Location'!B:D, 2, FALSE), CONCATENATE(VLOOKUP('Master List'!J352, 'CWM &amp; Location'!B:D, 2, FALSE), " / ", VLOOKUP('Master List'!K352, 'CWM &amp; Location'!B:D, 2, FALSE)))</f>
        <v>Wroleg</v>
      </c>
      <c r="K352" s="3" t="str">
        <f>IF('Programmes (ENG)'!K352="Supervisor to be confirmed", "Goruchwyliwr I'w Gadarnhau", 'Programmes (ENG)'!K352)</f>
        <v>Mr Tim Appanna</v>
      </c>
      <c r="L352" s="3" t="str">
        <f>VLOOKUP('Programmes (ENG)'!L352, 'CWM &amp; Location'!B:D, 2, FALSE)</f>
        <v>Ysbyty Brenhinol Morgannwg</v>
      </c>
      <c r="M352" s="3" t="str">
        <f>VLOOKUP('Programmes (ENG)'!M352, 'CWM &amp; Location'!B:D, 2, FALSE)</f>
        <v>Pontyclun</v>
      </c>
      <c r="N352" s="3" t="str">
        <f>IF('Master List'!Q352="", VLOOKUP('Master List'!P352, 'CWM &amp; Location'!B:D, 2, FALSE), CONCATENATE(VLOOKUP('Master List'!P352, 'CWM &amp; Location'!B:D, 2, FALSE), " / ", VLOOKUP('Master List'!Q352, 'CWM &amp; Location'!B:D, 2, FALSE)))</f>
        <v>Anestheteg</v>
      </c>
      <c r="O352" s="3" t="str">
        <f>IF('Programmes (ENG)'!O352="Supervisor to be confirmed", "Goruchwyliwr I'w Gadarnhau", 'Programmes (ENG)'!O352)</f>
        <v xml:space="preserve">Dr Peter Fitzgerald </v>
      </c>
      <c r="P352" s="3" t="str">
        <f>VLOOKUP('Programmes (ENG)'!P352, 'CWM &amp; Location'!B:D, 2, FALSE)</f>
        <v>Ysbyty Brenhinol Morgannwg</v>
      </c>
      <c r="Q352" s="3" t="str">
        <f>VLOOKUP('Programmes (ENG)'!Q352, 'CWM &amp; Location'!B:D, 2, FALSE)</f>
        <v>Pontyclun</v>
      </c>
      <c r="R352" s="3" t="str">
        <f>IF('Master List'!W352="", VLOOKUP('Master List'!V352, 'CWM &amp; Location'!B:D, 2, FALSE), CONCATENATE(VLOOKUP('Master List'!V352, 'CWM &amp; Location'!B:D, 2, FALSE), " / ", VLOOKUP('Master List'!W352, 'CWM &amp; Location'!B:D, 2, FALSE)))</f>
        <v>Meddygaeth Fewnol Acíwt</v>
      </c>
      <c r="S352" s="3" t="str">
        <f>IF('Programmes (ENG)'!S352="Supervisor to be confirmed", "Goruchwyliwr I'w Gadarnhau", 'Programmes (ENG)'!S352)</f>
        <v>Dr Leslie Ala</v>
      </c>
      <c r="T352" s="5" t="str">
        <f>IF('Master List'!AA352="", "", VLOOKUP('Programmes (ENG)'!T352, 'CWM &amp; Location'!B:D, 2, FALSE))</f>
        <v>Canolfan Feddygol Pont Newydd</v>
      </c>
      <c r="U352" s="5" t="str">
        <f>IF(T352="", "", VLOOKUP('Programmes (ENG)'!U352, 'CWM &amp; Location'!B:D, 2, FALSE))</f>
        <v>Y Porth</v>
      </c>
      <c r="V352" s="5" t="str">
        <f>IF('Programmes (ENG)'!V352="", "", VLOOKUP('Programmes (ENG)'!V352, 'CWM &amp; Location'!B:D, 2, FALSE))</f>
        <v>Practis Cyffredinol</v>
      </c>
      <c r="W352" s="5" t="str">
        <f>IF('Programmes (ENG)'!W352="", "", IF('Programmes (ENG)'!W352="Supervisor to be confirmed", 'CWM &amp; Location'!$C$216, 'Programmes (ENG)'!W352))</f>
        <v>Goruchwyliwr I'w Gadarnhau</v>
      </c>
      <c r="X352" s="5" t="str">
        <f>IF('Programmes (ENG)'!X352="Supervisor to be confirmed", "Goruchwyliwr I'w Gadarnhau", 'Programmes (ENG)'!X352)</f>
        <v>Mr Huw Williams</v>
      </c>
      <c r="Y352" s="3" t="str">
        <f>VLOOKUP('Programmes (ENG)'!Y352, 'CWM &amp; Location'!B:D, 2, FALSE)</f>
        <v>Ysbyty Brenhinol Morgannwg</v>
      </c>
      <c r="Z352" s="3" t="str">
        <f>VLOOKUP('Programmes (ENG)'!Z352, 'CWM &amp; Location'!B:D, 2, FALSE)</f>
        <v>Pontyclun</v>
      </c>
      <c r="AA352" s="3" t="str">
        <f>IF('Master List'!AK352="", VLOOKUP('Master List'!AJ352, 'CWM &amp; Location'!B:D, 2, FALSE), CONCATENATE(VLOOKUP('Master List'!AJ352, 'CWM &amp; Location'!B:D, 2, FALSE), " / ", VLOOKUP('Master List'!AK352, 'CWM &amp; Location'!B:D, 2, FALSE)))</f>
        <v>Clust, Trwyn a Gwddf</v>
      </c>
      <c r="AB352" s="3" t="str">
        <f>IF('Programmes (ENG)'!AB352="Supervisor to be confirmed", 'CWM &amp; Location'!$C$216, 'Programmes (ENG)'!AB352)</f>
        <v>Mr Huw Williams</v>
      </c>
      <c r="AC352" s="3" t="str">
        <f>VLOOKUP('Programmes (ENG)'!AC352, 'CWM &amp; Location'!B:D, 2, FALSE)</f>
        <v>Safle I'w Gadarnhau</v>
      </c>
      <c r="AD352" s="5" t="str">
        <f>VLOOKUP('Programmes (ENG)'!AD352, 'CWM &amp; Location'!B:D, 2, FALSE)</f>
        <v>Safle I'w Gadarnhau</v>
      </c>
      <c r="AE352" s="3" t="str">
        <f>IF('Master List'!AQ352="", VLOOKUP('Master List'!AP352, 'CWM &amp; Location'!B:D, 2, FALSE), CONCATENATE(VLOOKUP('Master List'!AP352, 'CWM &amp; Location'!B:D, 2, FALSE), " / ", VLOOKUP('Master List'!AQ352, 'CWM &amp; Location'!B:D, 2, FALSE)))</f>
        <v>Arbenigedd I'w Gadarnhau</v>
      </c>
      <c r="AF352" s="3" t="str">
        <f>IF('Programmes (ENG)'!AF352="Supervisor to be confirmed", 'CWM &amp; Location'!$C$216, 'Programmes (ENG)'!AF352)</f>
        <v>Goruchwyliwr I'w Gadarnhau</v>
      </c>
      <c r="AG352" s="3" t="str">
        <f>VLOOKUP('Programmes (ENG)'!AG352, 'CWM &amp; Location'!B:D, 2, FALSE)</f>
        <v>Ysbyty Brenhinol Morgannwg</v>
      </c>
      <c r="AH352" s="3" t="str">
        <f>VLOOKUP('Programmes (ENG)'!AH352, 'CWM &amp; Location'!B:D, 2, FALSE)</f>
        <v>Pontyclun</v>
      </c>
      <c r="AI352" s="3" t="str">
        <f>IF('Master List'!AW352="", VLOOKUP('Master List'!AV352, 'CWM &amp; Location'!B:D, 2, FALSE), CONCATENATE(VLOOKUP('Master List'!AV352, 'CWM &amp; Location'!B:D, 2, FALSE), " / ", VLOOKUP('Master List'!AW352, 'CWM &amp; Location'!B:D, 2, FALSE)))</f>
        <v>Meddygaeth Gyffredinol (Mewnol) / Meddygaeth Fewnol Acíwt</v>
      </c>
      <c r="AJ352" s="3" t="str">
        <f>IF('Programmes (ENG)'!AJ352="Supervisor to be confirmed", 'CWM &amp; Location'!$C$216, 'Programmes (ENG)'!AJ352)</f>
        <v>Dr Christopher Hodcroft</v>
      </c>
      <c r="AK352" s="5" t="str">
        <f>IF('Programmes (ENG)'!AK352="","",VLOOKUP('Programmes (ENG)'!AK352,'CWM &amp; Location'!B:D,2,FALSE))</f>
        <v/>
      </c>
      <c r="AL352" s="5" t="str">
        <f>IF('Programmes (ENG)'!AL352="", "", VLOOKUP('Programmes (ENG)'!AL352, 'CWM &amp; Location'!B:D, 2, FALSE))</f>
        <v/>
      </c>
      <c r="AM352" s="5" t="str">
        <f>IF('Programmes (ENG)'!AM352="","",VLOOKUP('Programmes (ENG)'!AM352,'CWM &amp; Location'!B:D,2,FALSE))</f>
        <v/>
      </c>
      <c r="AN352" s="5" t="str">
        <f>IF('Programmes (ENG)'!AN352="Supervisor to be confirmed", 'CWM &amp; Location'!$C$216, 'Programmes (ENG)'!AN352)</f>
        <v/>
      </c>
    </row>
    <row r="353" spans="1:40" ht="33.75" customHeight="1" x14ac:dyDescent="0.25">
      <c r="A353" s="3" t="str">
        <f>'Master List'!A353</f>
        <v>LIFT</v>
      </c>
      <c r="B353" s="3" t="str">
        <f>'Master List'!D353</f>
        <v>LFP/7A1E/118a</v>
      </c>
      <c r="C353" s="3" t="str">
        <f>'Master List'!E353</f>
        <v>WAL/FP/118a</v>
      </c>
      <c r="D353" s="4">
        <f>'Programmes (ENG)'!D353</f>
        <v>1</v>
      </c>
      <c r="E353" s="9" t="str">
        <f>CONCATENATE("S1: ",J353,", ",N353,", ",R353,IF(V353="","",", "),IF(V353="","",V353),IF(V353="",""," ("),IF(V353="","",'Master List'!B353),IF(V353="","",")")," | S2: ",AA353,", ",AE353,", ",AI353,IF(AM353="","",", "),IF(AM353="","",AM353),IF(AM353="",""," ("),IF(AM353="","",'Master List'!C353),IF(AM353="","",")"))</f>
        <v>S1: Meddygaeth Gyffredinol (Mewnol) / Meddygaeth Anadlol, Llawdriniaeth Gyffredinol / Llawdriniaeth y Colon a'r Rhefr, Pediatreg, Practis Cyffredinol (LIFT) | S2: Meddygaeth Geriatreg, Trawma Llawdriniaeth Orthopedig, Wroleg</v>
      </c>
      <c r="F353" s="5" t="str">
        <f>VLOOKUP('Programmes (ENG)'!F353, 'CWM &amp; Location'!B:D, 2, FALSE)</f>
        <v>Bwrdd Iechyd Prifysgol Betsi Cadwaladr</v>
      </c>
      <c r="G353" s="5" t="str">
        <f>IF('Programmes (ENG)'!G353="Supervisor to be confirmed", "Goruchwyliwr I'w Gadarnhau", 'Programmes (ENG)'!G353)</f>
        <v>Dr Stephanie Jenkins</v>
      </c>
      <c r="H353" s="3" t="str">
        <f>VLOOKUP('Programmes (ENG)'!H353, 'CWM &amp; Location'!B:D, 2, FALSE)</f>
        <v>Ysbyty Wrexham Maelor</v>
      </c>
      <c r="I353" s="3" t="str">
        <f>VLOOKUP('Programmes (ENG)'!I353, 'CWM &amp; Location'!B:D, 2, FALSE)</f>
        <v>Wrecsam</v>
      </c>
      <c r="J353" s="3" t="str">
        <f>IF('Master List'!K353="", VLOOKUP('Master List'!J353, 'CWM &amp; Location'!B:D, 2, FALSE), CONCATENATE(VLOOKUP('Master List'!J353, 'CWM &amp; Location'!B:D, 2, FALSE), " / ", VLOOKUP('Master List'!K353, 'CWM &amp; Location'!B:D, 2, FALSE)))</f>
        <v>Meddygaeth Gyffredinol (Mewnol) / Meddygaeth Anadlol</v>
      </c>
      <c r="K353" s="3" t="str">
        <f>IF('Programmes (ENG)'!K353="Supervisor to be confirmed", "Goruchwyliwr I'w Gadarnhau", 'Programmes (ENG)'!K353)</f>
        <v>Dr Stephen Kelly</v>
      </c>
      <c r="L353" s="3" t="str">
        <f>VLOOKUP('Programmes (ENG)'!L353, 'CWM &amp; Location'!B:D, 2, FALSE)</f>
        <v>Ysbyty Wrexham Maelor</v>
      </c>
      <c r="M353" s="3" t="str">
        <f>VLOOKUP('Programmes (ENG)'!M353, 'CWM &amp; Location'!B:D, 2, FALSE)</f>
        <v>Wrecsam</v>
      </c>
      <c r="N353" s="3" t="str">
        <f>IF('Master List'!Q353="", VLOOKUP('Master List'!P353, 'CWM &amp; Location'!B:D, 2, FALSE), CONCATENATE(VLOOKUP('Master List'!P353, 'CWM &amp; Location'!B:D, 2, FALSE), " / ", VLOOKUP('Master List'!Q353, 'CWM &amp; Location'!B:D, 2, FALSE)))</f>
        <v>Llawdriniaeth Gyffredinol / Llawdriniaeth y Colon a'r Rhefr</v>
      </c>
      <c r="O353" s="3" t="str">
        <f>IF('Programmes (ENG)'!O353="Supervisor to be confirmed", "Goruchwyliwr I'w Gadarnhau", 'Programmes (ENG)'!O353)</f>
        <v>Dr Christopher Battersby</v>
      </c>
      <c r="P353" s="3" t="str">
        <f>VLOOKUP('Programmes (ENG)'!P353, 'CWM &amp; Location'!B:D, 2, FALSE)</f>
        <v>Ysbyty Wrexham Maelor</v>
      </c>
      <c r="Q353" s="3" t="str">
        <f>VLOOKUP('Programmes (ENG)'!Q353, 'CWM &amp; Location'!B:D, 2, FALSE)</f>
        <v>Wrecsam</v>
      </c>
      <c r="R353" s="3" t="str">
        <f>IF('Master List'!W353="", VLOOKUP('Master List'!V353, 'CWM &amp; Location'!B:D, 2, FALSE), CONCATENATE(VLOOKUP('Master List'!V353, 'CWM &amp; Location'!B:D, 2, FALSE), " / ", VLOOKUP('Master List'!W353, 'CWM &amp; Location'!B:D, 2, FALSE)))</f>
        <v>Pediatreg</v>
      </c>
      <c r="S353" s="3" t="str">
        <f>IF('Programmes (ENG)'!S353="Supervisor to be confirmed", "Goruchwyliwr I'w Gadarnhau", 'Programmes (ENG)'!S353)</f>
        <v>Dr Artur Abelian</v>
      </c>
      <c r="T353" s="5" t="str">
        <f>IF('Master List'!AA353="", "", VLOOKUP('Programmes (ENG)'!T353, 'CWM &amp; Location'!B:D, 2, FALSE))</f>
        <v>Bryn Darland Surgery</v>
      </c>
      <c r="U353" s="5" t="str">
        <f>IF(T353="", "", VLOOKUP('Programmes (ENG)'!U353, 'CWM &amp; Location'!B:D, 2, FALSE))</f>
        <v>Coedpoeth</v>
      </c>
      <c r="V353" s="5" t="str">
        <f>IF('Programmes (ENG)'!V353="", "", VLOOKUP('Programmes (ENG)'!V353, 'CWM &amp; Location'!B:D, 2, FALSE))</f>
        <v>Practis Cyffredinol</v>
      </c>
      <c r="W353" s="5" t="str">
        <f>IF('Programmes (ENG)'!W353="", "", IF('Programmes (ENG)'!W353="Supervisor to be confirmed", 'CWM &amp; Location'!$C$216, 'Programmes (ENG)'!W353))</f>
        <v>Dr Stephanie Jenkins</v>
      </c>
      <c r="X353" s="5" t="str">
        <f>IF('Programmes (ENG)'!X353="Supervisor to be confirmed", "Goruchwyliwr I'w Gadarnhau", 'Programmes (ENG)'!X353)</f>
        <v>Dr Sam Abraham</v>
      </c>
      <c r="Y353" s="3" t="str">
        <f>VLOOKUP('Programmes (ENG)'!Y353, 'CWM &amp; Location'!B:D, 2, FALSE)</f>
        <v>Ysbyty Wrexham Maelor</v>
      </c>
      <c r="Z353" s="3" t="str">
        <f>VLOOKUP('Programmes (ENG)'!Z353, 'CWM &amp; Location'!B:D, 2, FALSE)</f>
        <v>Wrecsam</v>
      </c>
      <c r="AA353" s="3" t="str">
        <f>IF('Master List'!AK353="", VLOOKUP('Master List'!AJ353, 'CWM &amp; Location'!B:D, 2, FALSE), CONCATENATE(VLOOKUP('Master List'!AJ353, 'CWM &amp; Location'!B:D, 2, FALSE), " / ", VLOOKUP('Master List'!AK353, 'CWM &amp; Location'!B:D, 2, FALSE)))</f>
        <v>Meddygaeth Geriatreg</v>
      </c>
      <c r="AB353" s="3" t="str">
        <f>IF('Programmes (ENG)'!AB353="Supervisor to be confirmed", 'CWM &amp; Location'!$C$216, 'Programmes (ENG)'!AB353)</f>
        <v>Dr Sam Abraham</v>
      </c>
      <c r="AC353" s="3" t="str">
        <f>VLOOKUP('Programmes (ENG)'!AC353, 'CWM &amp; Location'!B:D, 2, FALSE)</f>
        <v>Ysbyty Wrexham Maelor</v>
      </c>
      <c r="AD353" s="5" t="str">
        <f>VLOOKUP('Programmes (ENG)'!AD353, 'CWM &amp; Location'!B:D, 2, FALSE)</f>
        <v>Wrecsam</v>
      </c>
      <c r="AE353" s="3" t="str">
        <f>IF('Master List'!AQ353="", VLOOKUP('Master List'!AP353, 'CWM &amp; Location'!B:D, 2, FALSE), CONCATENATE(VLOOKUP('Master List'!AP353, 'CWM &amp; Location'!B:D, 2, FALSE), " / ", VLOOKUP('Master List'!AQ353, 'CWM &amp; Location'!B:D, 2, FALSE)))</f>
        <v>Trawma Llawdriniaeth Orthopedig</v>
      </c>
      <c r="AF353" s="3" t="str">
        <f>IF('Programmes (ENG)'!AF353="Supervisor to be confirmed", 'CWM &amp; Location'!$C$216, 'Programmes (ENG)'!AF353)</f>
        <v>Mr Andrew McMurtrie</v>
      </c>
      <c r="AG353" s="3" t="str">
        <f>VLOOKUP('Programmes (ENG)'!AG353, 'CWM &amp; Location'!B:D, 2, FALSE)</f>
        <v>Ysbyty Wrexham Maelor</v>
      </c>
      <c r="AH353" s="3" t="str">
        <f>VLOOKUP('Programmes (ENG)'!AH353, 'CWM &amp; Location'!B:D, 2, FALSE)</f>
        <v>Wrecsam</v>
      </c>
      <c r="AI353" s="3" t="str">
        <f>IF('Master List'!AW353="", VLOOKUP('Master List'!AV353, 'CWM &amp; Location'!B:D, 2, FALSE), CONCATENATE(VLOOKUP('Master List'!AV353, 'CWM &amp; Location'!B:D, 2, FALSE), " / ", VLOOKUP('Master List'!AW353, 'CWM &amp; Location'!B:D, 2, FALSE)))</f>
        <v>Wroleg</v>
      </c>
      <c r="AJ353" s="3" t="str">
        <f>IF('Programmes (ENG)'!AJ353="Supervisor to be confirmed", 'CWM &amp; Location'!$C$216, 'Programmes (ENG)'!AJ353)</f>
        <v>Mr Christian Seipp</v>
      </c>
      <c r="AK353" s="5" t="str">
        <f>IF('Programmes (ENG)'!AK353="","",VLOOKUP('Programmes (ENG)'!AK353,'CWM &amp; Location'!B:D,2,FALSE))</f>
        <v/>
      </c>
      <c r="AL353" s="5" t="str">
        <f>IF('Programmes (ENG)'!AL353="", "", VLOOKUP('Programmes (ENG)'!AL353, 'CWM &amp; Location'!B:D, 2, FALSE))</f>
        <v/>
      </c>
      <c r="AM353" s="5" t="str">
        <f>IF('Programmes (ENG)'!AM353="","",VLOOKUP('Programmes (ENG)'!AM353,'CWM &amp; Location'!B:D,2,FALSE))</f>
        <v/>
      </c>
      <c r="AN353" s="5" t="str">
        <f>IF('Programmes (ENG)'!AN353="Supervisor to be confirmed", 'CWM &amp; Location'!$C$216, 'Programmes (ENG)'!AN353)</f>
        <v/>
      </c>
    </row>
    <row r="354" spans="1:40" ht="33.75" customHeight="1" x14ac:dyDescent="0.25">
      <c r="A354" s="3" t="str">
        <f>'Master List'!A354</f>
        <v>LIFT</v>
      </c>
      <c r="B354" s="3" t="str">
        <f>'Master List'!D354</f>
        <v>LFP/7A1E/118b</v>
      </c>
      <c r="C354" s="3" t="str">
        <f>'Master List'!E354</f>
        <v>WAL/FP/118b</v>
      </c>
      <c r="D354" s="4">
        <f>'Programmes (ENG)'!D354</f>
        <v>1</v>
      </c>
      <c r="E354" s="9" t="str">
        <f>CONCATENATE("S1: ",J354,", ",N354,", ",R354,IF(V354="","",", "),IF(V354="","",V354),IF(V354="",""," ("),IF(V354="","",'Master List'!B354),IF(V354="","",")")," | S2: ",AA354,", ",AE354,", ",AI354,IF(AM354="","",", "),IF(AM354="","",AM354),IF(AM354="",""," ("),IF(AM354="","",'Master List'!C354),IF(AM354="","",")"))</f>
        <v>S1: Pediatreg, Meddygaeth Gyffredinol (Mewnol) / Meddygaeth Anadlol, Llawdriniaeth Gyffredinol / Llawdriniaeth y Colon a'r Rhefr, Practis Cyffredinol (LIFT) | S2: Wroleg, Meddygaeth Geriatreg, Trawma Llawdriniaeth Orthopedig</v>
      </c>
      <c r="F354" s="5" t="str">
        <f>VLOOKUP('Programmes (ENG)'!F354, 'CWM &amp; Location'!B:D, 2, FALSE)</f>
        <v>Bwrdd Iechyd Prifysgol Betsi Cadwaladr</v>
      </c>
      <c r="G354" s="5" t="str">
        <f>IF('Programmes (ENG)'!G354="Supervisor to be confirmed", "Goruchwyliwr I'w Gadarnhau", 'Programmes (ENG)'!G354)</f>
        <v>Dr Sara Bodey</v>
      </c>
      <c r="H354" s="3" t="str">
        <f>VLOOKUP('Programmes (ENG)'!H354, 'CWM &amp; Location'!B:D, 2, FALSE)</f>
        <v>Ysbyty Wrexham Maelor</v>
      </c>
      <c r="I354" s="3" t="str">
        <f>VLOOKUP('Programmes (ENG)'!I354, 'CWM &amp; Location'!B:D, 2, FALSE)</f>
        <v>Wrecsam</v>
      </c>
      <c r="J354" s="3" t="str">
        <f>IF('Master List'!K354="", VLOOKUP('Master List'!J354, 'CWM &amp; Location'!B:D, 2, FALSE), CONCATENATE(VLOOKUP('Master List'!J354, 'CWM &amp; Location'!B:D, 2, FALSE), " / ", VLOOKUP('Master List'!K354, 'CWM &amp; Location'!B:D, 2, FALSE)))</f>
        <v>Pediatreg</v>
      </c>
      <c r="K354" s="3" t="str">
        <f>IF('Programmes (ENG)'!K354="Supervisor to be confirmed", "Goruchwyliwr I'w Gadarnhau", 'Programmes (ENG)'!K354)</f>
        <v>Dr Artur Abelian</v>
      </c>
      <c r="L354" s="3" t="str">
        <f>VLOOKUP('Programmes (ENG)'!L354, 'CWM &amp; Location'!B:D, 2, FALSE)</f>
        <v>Ysbyty Wrexham Maelor</v>
      </c>
      <c r="M354" s="3" t="str">
        <f>VLOOKUP('Programmes (ENG)'!M354, 'CWM &amp; Location'!B:D, 2, FALSE)</f>
        <v>Wrecsam</v>
      </c>
      <c r="N354" s="3" t="str">
        <f>IF('Master List'!Q354="", VLOOKUP('Master List'!P354, 'CWM &amp; Location'!B:D, 2, FALSE), CONCATENATE(VLOOKUP('Master List'!P354, 'CWM &amp; Location'!B:D, 2, FALSE), " / ", VLOOKUP('Master List'!Q354, 'CWM &amp; Location'!B:D, 2, FALSE)))</f>
        <v>Meddygaeth Gyffredinol (Mewnol) / Meddygaeth Anadlol</v>
      </c>
      <c r="O354" s="3" t="str">
        <f>IF('Programmes (ENG)'!O354="Supervisor to be confirmed", "Goruchwyliwr I'w Gadarnhau", 'Programmes (ENG)'!O354)</f>
        <v>Dr Stephen Kelly</v>
      </c>
      <c r="P354" s="3" t="str">
        <f>VLOOKUP('Programmes (ENG)'!P354, 'CWM &amp; Location'!B:D, 2, FALSE)</f>
        <v>Ysbyty Wrexham Maelor</v>
      </c>
      <c r="Q354" s="3" t="str">
        <f>VLOOKUP('Programmes (ENG)'!Q354, 'CWM &amp; Location'!B:D, 2, FALSE)</f>
        <v>Wrecsam</v>
      </c>
      <c r="R354" s="3" t="str">
        <f>IF('Master List'!W354="", VLOOKUP('Master List'!V354, 'CWM &amp; Location'!B:D, 2, FALSE), CONCATENATE(VLOOKUP('Master List'!V354, 'CWM &amp; Location'!B:D, 2, FALSE), " / ", VLOOKUP('Master List'!W354, 'CWM &amp; Location'!B:D, 2, FALSE)))</f>
        <v>Llawdriniaeth Gyffredinol / Llawdriniaeth y Colon a'r Rhefr</v>
      </c>
      <c r="S354" s="3" t="str">
        <f>IF('Programmes (ENG)'!S354="Supervisor to be confirmed", "Goruchwyliwr I'w Gadarnhau", 'Programmes (ENG)'!S354)</f>
        <v>Dr Christopher Battersby</v>
      </c>
      <c r="T354" s="5" t="str">
        <f>IF('Master List'!AA354="", "", VLOOKUP('Programmes (ENG)'!T354, 'CWM &amp; Location'!B:D, 2, FALSE))</f>
        <v>Bryn Darland Surgery</v>
      </c>
      <c r="U354" s="5" t="str">
        <f>IF(T354="", "", VLOOKUP('Programmes (ENG)'!U354, 'CWM &amp; Location'!B:D, 2, FALSE))</f>
        <v>Coedpoeth</v>
      </c>
      <c r="V354" s="5" t="str">
        <f>IF('Programmes (ENG)'!V354="", "", VLOOKUP('Programmes (ENG)'!V354, 'CWM &amp; Location'!B:D, 2, FALSE))</f>
        <v>Practis Cyffredinol</v>
      </c>
      <c r="W354" s="5" t="str">
        <f>IF('Programmes (ENG)'!W354="", "", IF('Programmes (ENG)'!W354="Supervisor to be confirmed", 'CWM &amp; Location'!$C$216, 'Programmes (ENG)'!W354))</f>
        <v>Dr Sara Bodey</v>
      </c>
      <c r="X354" s="5" t="str">
        <f>IF('Programmes (ENG)'!X354="Supervisor to be confirmed", "Goruchwyliwr I'w Gadarnhau", 'Programmes (ENG)'!X354)</f>
        <v>Mr Christian Seipp</v>
      </c>
      <c r="Y354" s="3" t="str">
        <f>VLOOKUP('Programmes (ENG)'!Y354, 'CWM &amp; Location'!B:D, 2, FALSE)</f>
        <v>Ysbyty Wrexham Maelor</v>
      </c>
      <c r="Z354" s="3" t="str">
        <f>VLOOKUP('Programmes (ENG)'!Z354, 'CWM &amp; Location'!B:D, 2, FALSE)</f>
        <v>Wrecsam</v>
      </c>
      <c r="AA354" s="3" t="str">
        <f>IF('Master List'!AK354="", VLOOKUP('Master List'!AJ354, 'CWM &amp; Location'!B:D, 2, FALSE), CONCATENATE(VLOOKUP('Master List'!AJ354, 'CWM &amp; Location'!B:D, 2, FALSE), " / ", VLOOKUP('Master List'!AK354, 'CWM &amp; Location'!B:D, 2, FALSE)))</f>
        <v>Wroleg</v>
      </c>
      <c r="AB354" s="3" t="str">
        <f>IF('Programmes (ENG)'!AB354="Supervisor to be confirmed", 'CWM &amp; Location'!$C$216, 'Programmes (ENG)'!AB354)</f>
        <v>Mr Christian Seipp</v>
      </c>
      <c r="AC354" s="3" t="str">
        <f>VLOOKUP('Programmes (ENG)'!AC354, 'CWM &amp; Location'!B:D, 2, FALSE)</f>
        <v>Ysbyty Wrexham Maelor</v>
      </c>
      <c r="AD354" s="5" t="str">
        <f>VLOOKUP('Programmes (ENG)'!AD354, 'CWM &amp; Location'!B:D, 2, FALSE)</f>
        <v>Wrecsam</v>
      </c>
      <c r="AE354" s="3" t="str">
        <f>IF('Master List'!AQ354="", VLOOKUP('Master List'!AP354, 'CWM &amp; Location'!B:D, 2, FALSE), CONCATENATE(VLOOKUP('Master List'!AP354, 'CWM &amp; Location'!B:D, 2, FALSE), " / ", VLOOKUP('Master List'!AQ354, 'CWM &amp; Location'!B:D, 2, FALSE)))</f>
        <v>Meddygaeth Geriatreg</v>
      </c>
      <c r="AF354" s="3" t="str">
        <f>IF('Programmes (ENG)'!AF354="Supervisor to be confirmed", 'CWM &amp; Location'!$C$216, 'Programmes (ENG)'!AF354)</f>
        <v>Dr Sam Abraham</v>
      </c>
      <c r="AG354" s="3" t="str">
        <f>VLOOKUP('Programmes (ENG)'!AG354, 'CWM &amp; Location'!B:D, 2, FALSE)</f>
        <v>Ysbyty Wrexham Maelor</v>
      </c>
      <c r="AH354" s="3" t="str">
        <f>VLOOKUP('Programmes (ENG)'!AH354, 'CWM &amp; Location'!B:D, 2, FALSE)</f>
        <v>Wrecsam</v>
      </c>
      <c r="AI354" s="3" t="str">
        <f>IF('Master List'!AW354="", VLOOKUP('Master List'!AV354, 'CWM &amp; Location'!B:D, 2, FALSE), CONCATENATE(VLOOKUP('Master List'!AV354, 'CWM &amp; Location'!B:D, 2, FALSE), " / ", VLOOKUP('Master List'!AW354, 'CWM &amp; Location'!B:D, 2, FALSE)))</f>
        <v>Trawma Llawdriniaeth Orthopedig</v>
      </c>
      <c r="AJ354" s="3" t="str">
        <f>IF('Programmes (ENG)'!AJ354="Supervisor to be confirmed", 'CWM &amp; Location'!$C$216, 'Programmes (ENG)'!AJ354)</f>
        <v>Mr Andrew McMurtrie</v>
      </c>
      <c r="AK354" s="5" t="str">
        <f>IF('Programmes (ENG)'!AK354="","",VLOOKUP('Programmes (ENG)'!AK354,'CWM &amp; Location'!B:D,2,FALSE))</f>
        <v/>
      </c>
      <c r="AL354" s="5" t="str">
        <f>IF('Programmes (ENG)'!AL354="", "", VLOOKUP('Programmes (ENG)'!AL354, 'CWM &amp; Location'!B:D, 2, FALSE))</f>
        <v/>
      </c>
      <c r="AM354" s="5" t="str">
        <f>IF('Programmes (ENG)'!AM354="","",VLOOKUP('Programmes (ENG)'!AM354,'CWM &amp; Location'!B:D,2,FALSE))</f>
        <v/>
      </c>
      <c r="AN354" s="5" t="str">
        <f>IF('Programmes (ENG)'!AN354="Supervisor to be confirmed", 'CWM &amp; Location'!$C$216, 'Programmes (ENG)'!AN354)</f>
        <v/>
      </c>
    </row>
    <row r="355" spans="1:40" ht="33.75" customHeight="1" x14ac:dyDescent="0.25">
      <c r="A355" s="3" t="str">
        <f>'Master List'!A355</f>
        <v>LIFT</v>
      </c>
      <c r="B355" s="3" t="str">
        <f>'Master List'!D355</f>
        <v>LFP/7A1E/118c</v>
      </c>
      <c r="C355" s="3" t="str">
        <f>'Master List'!E355</f>
        <v>WAL/FP/118c</v>
      </c>
      <c r="D355" s="4">
        <f>'Programmes (ENG)'!D355</f>
        <v>1</v>
      </c>
      <c r="E355" s="9" t="str">
        <f>CONCATENATE("S1: ",J355,", ",N355,", ",R355,IF(V355="","",", "),IF(V355="","",V355),IF(V355="",""," ("),IF(V355="","",'Master List'!B355),IF(V355="","",")")," | S2: ",AA355,", ",AE355,", ",AI355,IF(AM355="","",", "),IF(AM355="","",AM355),IF(AM355="",""," ("),IF(AM355="","",'Master List'!C355),IF(AM355="","",")"))</f>
        <v>S1: Llawdriniaeth Gyffredinol / Llawdriniaeth y Colon a'r Rhefr, Pediatreg, Meddygaeth Gyffredinol (Mewnol) / Meddygaeth Anadlol, Practis Cyffredinol (LIFT) | S2: Trawma Llawdriniaeth Orthopedig, Wroleg, Meddygaeth Geriatreg</v>
      </c>
      <c r="F355" s="5" t="str">
        <f>VLOOKUP('Programmes (ENG)'!F355, 'CWM &amp; Location'!B:D, 2, FALSE)</f>
        <v>Bwrdd Iechyd Prifysgol Betsi Cadwaladr</v>
      </c>
      <c r="G355" s="5" t="str">
        <f>IF('Programmes (ENG)'!G355="Supervisor to be confirmed", "Goruchwyliwr I'w Gadarnhau", 'Programmes (ENG)'!G355)</f>
        <v>Dr Anna Peacock</v>
      </c>
      <c r="H355" s="3" t="str">
        <f>VLOOKUP('Programmes (ENG)'!H355, 'CWM &amp; Location'!B:D, 2, FALSE)</f>
        <v>Ysbyty Wrexham Maelor</v>
      </c>
      <c r="I355" s="3" t="str">
        <f>VLOOKUP('Programmes (ENG)'!I355, 'CWM &amp; Location'!B:D, 2, FALSE)</f>
        <v>Wrecsam</v>
      </c>
      <c r="J355" s="3" t="str">
        <f>IF('Master List'!K355="", VLOOKUP('Master List'!J355, 'CWM &amp; Location'!B:D, 2, FALSE), CONCATENATE(VLOOKUP('Master List'!J355, 'CWM &amp; Location'!B:D, 2, FALSE), " / ", VLOOKUP('Master List'!K355, 'CWM &amp; Location'!B:D, 2, FALSE)))</f>
        <v>Llawdriniaeth Gyffredinol / Llawdriniaeth y Colon a'r Rhefr</v>
      </c>
      <c r="K355" s="3" t="str">
        <f>IF('Programmes (ENG)'!K355="Supervisor to be confirmed", "Goruchwyliwr I'w Gadarnhau", 'Programmes (ENG)'!K355)</f>
        <v>Dr Christopher Battersby</v>
      </c>
      <c r="L355" s="3" t="str">
        <f>VLOOKUP('Programmes (ENG)'!L355, 'CWM &amp; Location'!B:D, 2, FALSE)</f>
        <v>Ysbyty Wrexham Maelor</v>
      </c>
      <c r="M355" s="3" t="str">
        <f>VLOOKUP('Programmes (ENG)'!M355, 'CWM &amp; Location'!B:D, 2, FALSE)</f>
        <v>Wrecsam</v>
      </c>
      <c r="N355" s="3" t="str">
        <f>IF('Master List'!Q355="", VLOOKUP('Master List'!P355, 'CWM &amp; Location'!B:D, 2, FALSE), CONCATENATE(VLOOKUP('Master List'!P355, 'CWM &amp; Location'!B:D, 2, FALSE), " / ", VLOOKUP('Master List'!Q355, 'CWM &amp; Location'!B:D, 2, FALSE)))</f>
        <v>Pediatreg</v>
      </c>
      <c r="O355" s="3" t="str">
        <f>IF('Programmes (ENG)'!O355="Supervisor to be confirmed", "Goruchwyliwr I'w Gadarnhau", 'Programmes (ENG)'!O355)</f>
        <v>Dr Artur Abelian</v>
      </c>
      <c r="P355" s="3" t="str">
        <f>VLOOKUP('Programmes (ENG)'!P355, 'CWM &amp; Location'!B:D, 2, FALSE)</f>
        <v>Ysbyty Wrexham Maelor</v>
      </c>
      <c r="Q355" s="3" t="str">
        <f>VLOOKUP('Programmes (ENG)'!Q355, 'CWM &amp; Location'!B:D, 2, FALSE)</f>
        <v>Wrecsam</v>
      </c>
      <c r="R355" s="3" t="str">
        <f>IF('Master List'!W355="", VLOOKUP('Master List'!V355, 'CWM &amp; Location'!B:D, 2, FALSE), CONCATENATE(VLOOKUP('Master List'!V355, 'CWM &amp; Location'!B:D, 2, FALSE), " / ", VLOOKUP('Master List'!W355, 'CWM &amp; Location'!B:D, 2, FALSE)))</f>
        <v>Meddygaeth Gyffredinol (Mewnol) / Meddygaeth Anadlol</v>
      </c>
      <c r="S355" s="3" t="str">
        <f>IF('Programmes (ENG)'!S355="Supervisor to be confirmed", "Goruchwyliwr I'w Gadarnhau", 'Programmes (ENG)'!S355)</f>
        <v>Dr Stephen Kelly</v>
      </c>
      <c r="T355" s="5" t="str">
        <f>IF('Master List'!AA355="", "", VLOOKUP('Programmes (ENG)'!T355, 'CWM &amp; Location'!B:D, 2, FALSE))</f>
        <v>Practis Rhodfa'r Ffawydd</v>
      </c>
      <c r="U355" s="5" t="e">
        <f>IF(T355="", "", VLOOKUP('Programmes (ENG)'!U355, 'CWM &amp; Location'!B:D, 2, FALSE))</f>
        <v>#N/A</v>
      </c>
      <c r="V355" s="5" t="str">
        <f>IF('Programmes (ENG)'!V355="", "", VLOOKUP('Programmes (ENG)'!V355, 'CWM &amp; Location'!B:D, 2, FALSE))</f>
        <v>Practis Cyffredinol</v>
      </c>
      <c r="W355" s="5" t="str">
        <f>IF('Programmes (ENG)'!W355="", "", IF('Programmes (ENG)'!W355="Supervisor to be confirmed", 'CWM &amp; Location'!$C$216, 'Programmes (ENG)'!W355))</f>
        <v>Dr Anna Peacock</v>
      </c>
      <c r="X355" s="5" t="str">
        <f>IF('Programmes (ENG)'!X355="Supervisor to be confirmed", "Goruchwyliwr I'w Gadarnhau", 'Programmes (ENG)'!X355)</f>
        <v>Mr Andrew McMurtrie</v>
      </c>
      <c r="Y355" s="3" t="str">
        <f>VLOOKUP('Programmes (ENG)'!Y355, 'CWM &amp; Location'!B:D, 2, FALSE)</f>
        <v>Ysbyty Wrexham Maelor</v>
      </c>
      <c r="Z355" s="3" t="str">
        <f>VLOOKUP('Programmes (ENG)'!Z355, 'CWM &amp; Location'!B:D, 2, FALSE)</f>
        <v>Wrecsam</v>
      </c>
      <c r="AA355" s="3" t="str">
        <f>IF('Master List'!AK355="", VLOOKUP('Master List'!AJ355, 'CWM &amp; Location'!B:D, 2, FALSE), CONCATENATE(VLOOKUP('Master List'!AJ355, 'CWM &amp; Location'!B:D, 2, FALSE), " / ", VLOOKUP('Master List'!AK355, 'CWM &amp; Location'!B:D, 2, FALSE)))</f>
        <v>Trawma Llawdriniaeth Orthopedig</v>
      </c>
      <c r="AB355" s="3" t="str">
        <f>IF('Programmes (ENG)'!AB355="Supervisor to be confirmed", 'CWM &amp; Location'!$C$216, 'Programmes (ENG)'!AB355)</f>
        <v>Mr Andrew McMurtrie</v>
      </c>
      <c r="AC355" s="3" t="str">
        <f>VLOOKUP('Programmes (ENG)'!AC355, 'CWM &amp; Location'!B:D, 2, FALSE)</f>
        <v>Ysbyty Wrexham Maelor</v>
      </c>
      <c r="AD355" s="5" t="str">
        <f>VLOOKUP('Programmes (ENG)'!AD355, 'CWM &amp; Location'!B:D, 2, FALSE)</f>
        <v>Wrecsam</v>
      </c>
      <c r="AE355" s="3" t="str">
        <f>IF('Master List'!AQ355="", VLOOKUP('Master List'!AP355, 'CWM &amp; Location'!B:D, 2, FALSE), CONCATENATE(VLOOKUP('Master List'!AP355, 'CWM &amp; Location'!B:D, 2, FALSE), " / ", VLOOKUP('Master List'!AQ355, 'CWM &amp; Location'!B:D, 2, FALSE)))</f>
        <v>Wroleg</v>
      </c>
      <c r="AF355" s="3" t="str">
        <f>IF('Programmes (ENG)'!AF355="Supervisor to be confirmed", 'CWM &amp; Location'!$C$216, 'Programmes (ENG)'!AF355)</f>
        <v>Mr Christian Seipp</v>
      </c>
      <c r="AG355" s="3" t="str">
        <f>VLOOKUP('Programmes (ENG)'!AG355, 'CWM &amp; Location'!B:D, 2, FALSE)</f>
        <v>Ysbyty Wrexham Maelor</v>
      </c>
      <c r="AH355" s="3" t="str">
        <f>VLOOKUP('Programmes (ENG)'!AH355, 'CWM &amp; Location'!B:D, 2, FALSE)</f>
        <v>Wrecsam</v>
      </c>
      <c r="AI355" s="3" t="str">
        <f>IF('Master List'!AW355="", VLOOKUP('Master List'!AV355, 'CWM &amp; Location'!B:D, 2, FALSE), CONCATENATE(VLOOKUP('Master List'!AV355, 'CWM &amp; Location'!B:D, 2, FALSE), " / ", VLOOKUP('Master List'!AW355, 'CWM &amp; Location'!B:D, 2, FALSE)))</f>
        <v>Meddygaeth Geriatreg</v>
      </c>
      <c r="AJ355" s="3" t="str">
        <f>IF('Programmes (ENG)'!AJ355="Supervisor to be confirmed", 'CWM &amp; Location'!$C$216, 'Programmes (ENG)'!AJ355)</f>
        <v>Dr Sam Abraham</v>
      </c>
      <c r="AK355" s="5" t="str">
        <f>IF('Programmes (ENG)'!AK355="","",VLOOKUP('Programmes (ENG)'!AK355,'CWM &amp; Location'!B:D,2,FALSE))</f>
        <v/>
      </c>
      <c r="AL355" s="5" t="str">
        <f>IF('Programmes (ENG)'!AL355="", "", VLOOKUP('Programmes (ENG)'!AL355, 'CWM &amp; Location'!B:D, 2, FALSE))</f>
        <v/>
      </c>
      <c r="AM355" s="5" t="str">
        <f>IF('Programmes (ENG)'!AM355="","",VLOOKUP('Programmes (ENG)'!AM355,'CWM &amp; Location'!B:D,2,FALSE))</f>
        <v/>
      </c>
      <c r="AN355" s="5" t="str">
        <f>IF('Programmes (ENG)'!AN355="Supervisor to be confirmed", 'CWM &amp; Location'!$C$216, 'Programmes (ENG)'!AN355)</f>
        <v/>
      </c>
    </row>
    <row r="356" spans="1:40" ht="33.75" customHeight="1" x14ac:dyDescent="0.25">
      <c r="A356" s="3" t="str">
        <f>'Master List'!A356</f>
        <v>LIFT</v>
      </c>
      <c r="B356" s="3" t="str">
        <f>'Master List'!D356</f>
        <v>LFP/7A3/119a</v>
      </c>
      <c r="C356" s="3" t="str">
        <f>'Master List'!E356</f>
        <v>WAL/FP/119a</v>
      </c>
      <c r="D356" s="4">
        <f>'Programmes (ENG)'!D356</f>
        <v>1</v>
      </c>
      <c r="E356" s="9" t="str">
        <f>CONCATENATE("S1: ",J356,", ",N356,", ",R356,IF(V356="","",", "),IF(V356="","",V356),IF(V356="",""," ("),IF(V356="","",'Master List'!B356),IF(V356="","",")")," | S2: ",AA356,", ",AE356,", ",AI356,IF(AM356="","",", "),IF(AM356="","",AM356),IF(AM356="",""," ("),IF(AM356="","",'Master List'!C356),IF(AM356="","",")"))</f>
        <v>S1: Meddygaeth Gyffredinol (Mewnol) / Orthogeriatreg, Llawdriniaeth Gyffredinol / Llawdriniaeth y Colon a'r Rhefr, Meddygaeth Gyffredinol (Mewnol) / Meddygaeth Anadlol, Practis Cyffredinol (LIFT) | S2: Clust, Trwyn a Gwddf, Meddygaeth Frys, Llawfeddygaeth Cardio-thorasig</v>
      </c>
      <c r="F356" s="5" t="str">
        <f>VLOOKUP('Programmes (ENG)'!F356, 'CWM &amp; Location'!B:D, 2, FALSE)</f>
        <v>Bwrdd Iechyd Prifysgol Bae Abertawe</v>
      </c>
      <c r="G356" s="5" t="str">
        <f>IF('Programmes (ENG)'!G356="Supervisor to be confirmed", "Goruchwyliwr I'w Gadarnhau", 'Programmes (ENG)'!G356)</f>
        <v>Dr Sara Swan</v>
      </c>
      <c r="H356" s="3" t="str">
        <f>VLOOKUP('Programmes (ENG)'!H356, 'CWM &amp; Location'!B:D, 2, FALSE)</f>
        <v>Ysbyty Treforys</v>
      </c>
      <c r="I356" s="3" t="str">
        <f>VLOOKUP('Programmes (ENG)'!I356, 'CWM &amp; Location'!B:D, 2, FALSE)</f>
        <v>Abertawe</v>
      </c>
      <c r="J356" s="3" t="str">
        <f>IF('Master List'!K356="", VLOOKUP('Master List'!J356, 'CWM &amp; Location'!B:D, 2, FALSE), CONCATENATE(VLOOKUP('Master List'!J356, 'CWM &amp; Location'!B:D, 2, FALSE), " / ", VLOOKUP('Master List'!K356, 'CWM &amp; Location'!B:D, 2, FALSE)))</f>
        <v>Meddygaeth Gyffredinol (Mewnol) / Orthogeriatreg</v>
      </c>
      <c r="K356" s="3" t="str">
        <f>IF('Programmes (ENG)'!K356="Supervisor to be confirmed", "Goruchwyliwr I'w Gadarnhau", 'Programmes (ENG)'!K356)</f>
        <v>Dr Srinivas Chenna</v>
      </c>
      <c r="L356" s="3" t="str">
        <f>VLOOKUP('Programmes (ENG)'!L356, 'CWM &amp; Location'!B:D, 2, FALSE)</f>
        <v>Ysbyty Treforys</v>
      </c>
      <c r="M356" s="3" t="str">
        <f>VLOOKUP('Programmes (ENG)'!M356, 'CWM &amp; Location'!B:D, 2, FALSE)</f>
        <v>Abertawe</v>
      </c>
      <c r="N356" s="3" t="str">
        <f>IF('Master List'!Q356="", VLOOKUP('Master List'!P356, 'CWM &amp; Location'!B:D, 2, FALSE), CONCATENATE(VLOOKUP('Master List'!P356, 'CWM &amp; Location'!B:D, 2, FALSE), " / ", VLOOKUP('Master List'!Q356, 'CWM &amp; Location'!B:D, 2, FALSE)))</f>
        <v>Llawdriniaeth Gyffredinol / Llawdriniaeth y Colon a'r Rhefr</v>
      </c>
      <c r="O356" s="3" t="str">
        <f>IF('Programmes (ENG)'!O356="Supervisor to be confirmed", "Goruchwyliwr I'w Gadarnhau", 'Programmes (ENG)'!O356)</f>
        <v xml:space="preserve">Mr Mark Davies </v>
      </c>
      <c r="P356" s="3" t="str">
        <f>VLOOKUP('Programmes (ENG)'!P356, 'CWM &amp; Location'!B:D, 2, FALSE)</f>
        <v>Ysbyty Treforys</v>
      </c>
      <c r="Q356" s="3" t="str">
        <f>VLOOKUP('Programmes (ENG)'!Q356, 'CWM &amp; Location'!B:D, 2, FALSE)</f>
        <v>Abertawe</v>
      </c>
      <c r="R356" s="3" t="str">
        <f>IF('Master List'!W356="", VLOOKUP('Master List'!V356, 'CWM &amp; Location'!B:D, 2, FALSE), CONCATENATE(VLOOKUP('Master List'!V356, 'CWM &amp; Location'!B:D, 2, FALSE), " / ", VLOOKUP('Master List'!W356, 'CWM &amp; Location'!B:D, 2, FALSE)))</f>
        <v>Meddygaeth Gyffredinol (Mewnol) / Meddygaeth Anadlol</v>
      </c>
      <c r="S356" s="3" t="str">
        <f>IF('Programmes (ENG)'!S356="Supervisor to be confirmed", "Goruchwyliwr I'w Gadarnhau", 'Programmes (ENG)'!S356)</f>
        <v>Prof Gwyneth Davies</v>
      </c>
      <c r="T356" s="5" t="str">
        <f>IF('Master List'!AA356="", "", VLOOKUP('Programmes (ENG)'!T356, 'CWM &amp; Location'!B:D, 2, FALSE))</f>
        <v>Canolfan Feddygol Grove</v>
      </c>
      <c r="U356" s="5" t="str">
        <f>IF(T356="", "", VLOOKUP('Programmes (ENG)'!U356, 'CWM &amp; Location'!B:D, 2, FALSE))</f>
        <v>Abertawe</v>
      </c>
      <c r="V356" s="5" t="str">
        <f>IF('Programmes (ENG)'!V356="", "", VLOOKUP('Programmes (ENG)'!V356, 'CWM &amp; Location'!B:D, 2, FALSE))</f>
        <v>Practis Cyffredinol</v>
      </c>
      <c r="W356" s="5" t="str">
        <f>IF('Programmes (ENG)'!W356="", "", IF('Programmes (ENG)'!W356="Supervisor to be confirmed", 'CWM &amp; Location'!$C$216, 'Programmes (ENG)'!W356))</f>
        <v>Dr Sara Swan</v>
      </c>
      <c r="X356" s="5" t="str">
        <f>IF('Programmes (ENG)'!X356="Supervisor to be confirmed", "Goruchwyliwr I'w Gadarnhau", 'Programmes (ENG)'!X356)</f>
        <v>Mr Conor Marnane</v>
      </c>
      <c r="Y356" s="3" t="str">
        <f>VLOOKUP('Programmes (ENG)'!Y356, 'CWM &amp; Location'!B:D, 2, FALSE)</f>
        <v>Ysbyty Treforys</v>
      </c>
      <c r="Z356" s="3" t="str">
        <f>VLOOKUP('Programmes (ENG)'!Z356, 'CWM &amp; Location'!B:D, 2, FALSE)</f>
        <v>Abertawe</v>
      </c>
      <c r="AA356" s="3" t="str">
        <f>IF('Master List'!AK356="", VLOOKUP('Master List'!AJ356, 'CWM &amp; Location'!B:D, 2, FALSE), CONCATENATE(VLOOKUP('Master List'!AJ356, 'CWM &amp; Location'!B:D, 2, FALSE), " / ", VLOOKUP('Master List'!AK356, 'CWM &amp; Location'!B:D, 2, FALSE)))</f>
        <v>Clust, Trwyn a Gwddf</v>
      </c>
      <c r="AB356" s="3" t="str">
        <f>IF('Programmes (ENG)'!AB356="Supervisor to be confirmed", 'CWM &amp; Location'!$C$216, 'Programmes (ENG)'!AB356)</f>
        <v>Mr Conor Marnane</v>
      </c>
      <c r="AC356" s="3" t="str">
        <f>VLOOKUP('Programmes (ENG)'!AC356, 'CWM &amp; Location'!B:D, 2, FALSE)</f>
        <v>Ysbyty Treforys</v>
      </c>
      <c r="AD356" s="5" t="str">
        <f>VLOOKUP('Programmes (ENG)'!AD356, 'CWM &amp; Location'!B:D, 2, FALSE)</f>
        <v>Abertawe</v>
      </c>
      <c r="AE356" s="3" t="str">
        <f>IF('Master List'!AQ356="", VLOOKUP('Master List'!AP356, 'CWM &amp; Location'!B:D, 2, FALSE), CONCATENATE(VLOOKUP('Master List'!AP356, 'CWM &amp; Location'!B:D, 2, FALSE), " / ", VLOOKUP('Master List'!AQ356, 'CWM &amp; Location'!B:D, 2, FALSE)))</f>
        <v>Meddygaeth Frys</v>
      </c>
      <c r="AF356" s="3" t="str">
        <f>IF('Programmes (ENG)'!AF356="Supervisor to be confirmed", 'CWM &amp; Location'!$C$216, 'Programmes (ENG)'!AF356)</f>
        <v>Dr Sue West-Jones</v>
      </c>
      <c r="AG356" s="3" t="str">
        <f>VLOOKUP('Programmes (ENG)'!AG356, 'CWM &amp; Location'!B:D, 2, FALSE)</f>
        <v>Ysbyty Treforys</v>
      </c>
      <c r="AH356" s="3" t="str">
        <f>VLOOKUP('Programmes (ENG)'!AH356, 'CWM &amp; Location'!B:D, 2, FALSE)</f>
        <v>Abertawe</v>
      </c>
      <c r="AI356" s="3" t="str">
        <f>IF('Master List'!AW356="", VLOOKUP('Master List'!AV356, 'CWM &amp; Location'!B:D, 2, FALSE), CONCATENATE(VLOOKUP('Master List'!AV356, 'CWM &amp; Location'!B:D, 2, FALSE), " / ", VLOOKUP('Master List'!AW356, 'CWM &amp; Location'!B:D, 2, FALSE)))</f>
        <v>Llawfeddygaeth Cardio-thorasig</v>
      </c>
      <c r="AJ356" s="3" t="str">
        <f>IF('Programmes (ENG)'!AJ356="Supervisor to be confirmed", 'CWM &amp; Location'!$C$216, 'Programmes (ENG)'!AJ356)</f>
        <v>Mr Saeed Ashraf</v>
      </c>
      <c r="AK356" s="5" t="str">
        <f>IF('Programmes (ENG)'!AK356="","",VLOOKUP('Programmes (ENG)'!AK356,'CWM &amp; Location'!B:D,2,FALSE))</f>
        <v/>
      </c>
      <c r="AL356" s="5" t="str">
        <f>IF('Programmes (ENG)'!AL356="", "", VLOOKUP('Programmes (ENG)'!AL356, 'CWM &amp; Location'!B:D, 2, FALSE))</f>
        <v/>
      </c>
      <c r="AM356" s="5" t="str">
        <f>IF('Programmes (ENG)'!AM356="","",VLOOKUP('Programmes (ENG)'!AM356,'CWM &amp; Location'!B:D,2,FALSE))</f>
        <v/>
      </c>
      <c r="AN356" s="5" t="str">
        <f>IF('Programmes (ENG)'!AN356="Supervisor to be confirmed", 'CWM &amp; Location'!$C$216, 'Programmes (ENG)'!AN356)</f>
        <v/>
      </c>
    </row>
    <row r="357" spans="1:40" ht="33.75" customHeight="1" x14ac:dyDescent="0.25">
      <c r="A357" s="3" t="str">
        <f>'Master List'!A357</f>
        <v>LIFT</v>
      </c>
      <c r="B357" s="3" t="str">
        <f>'Master List'!D357</f>
        <v>LFP/7A3/119b</v>
      </c>
      <c r="C357" s="3" t="str">
        <f>'Master List'!E357</f>
        <v>WAL/FP/119b</v>
      </c>
      <c r="D357" s="4">
        <f>'Programmes (ENG)'!D357</f>
        <v>1</v>
      </c>
      <c r="E357" s="9" t="str">
        <f>CONCATENATE("S1: ",J357,", ",N357,", ",R357,IF(V357="","",", "),IF(V357="","",V357),IF(V357="",""," ("),IF(V357="","",'Master List'!B357),IF(V357="","",")")," | S2: ",AA357,", ",AE357,", ",AI357,IF(AM357="","",", "),IF(AM357="","",AM357),IF(AM357="",""," ("),IF(AM357="","",'Master List'!C357),IF(AM357="","",")"))</f>
        <v>S1: Meddygaeth Gyffredinol (Mewnol) / Meddygaeth Anadlol, Meddygaeth Gyffredinol (Mewnol) / Orthogeriatreg, Llawdriniaeth Gyffredinol / Llawdriniaeth y Colon a'r Rhefr, Practis Cyffredinol (LIFT) | S2: Llawfeddygaeth Cardio-thorasig, Clust, Trwyn a Gwddf, Meddygaeth Frys</v>
      </c>
      <c r="F357" s="5" t="str">
        <f>VLOOKUP('Programmes (ENG)'!F357, 'CWM &amp; Location'!B:D, 2, FALSE)</f>
        <v>Bwrdd Iechyd Prifysgol Bae Abertawe</v>
      </c>
      <c r="G357" s="5" t="str">
        <f>IF('Programmes (ENG)'!G357="Supervisor to be confirmed", "Goruchwyliwr I'w Gadarnhau", 'Programmes (ENG)'!G357)</f>
        <v>Dr Sarah Williams</v>
      </c>
      <c r="H357" s="3" t="str">
        <f>VLOOKUP('Programmes (ENG)'!H357, 'CWM &amp; Location'!B:D, 2, FALSE)</f>
        <v>Ysbyty Treforys</v>
      </c>
      <c r="I357" s="3" t="str">
        <f>VLOOKUP('Programmes (ENG)'!I357, 'CWM &amp; Location'!B:D, 2, FALSE)</f>
        <v>Abertawe</v>
      </c>
      <c r="J357" s="3" t="str">
        <f>IF('Master List'!K357="", VLOOKUP('Master List'!J357, 'CWM &amp; Location'!B:D, 2, FALSE), CONCATENATE(VLOOKUP('Master List'!J357, 'CWM &amp; Location'!B:D, 2, FALSE), " / ", VLOOKUP('Master List'!K357, 'CWM &amp; Location'!B:D, 2, FALSE)))</f>
        <v>Meddygaeth Gyffredinol (Mewnol) / Meddygaeth Anadlol</v>
      </c>
      <c r="K357" s="3" t="str">
        <f>IF('Programmes (ENG)'!K357="Supervisor to be confirmed", "Goruchwyliwr I'w Gadarnhau", 'Programmes (ENG)'!K357)</f>
        <v>Prof Gwyneth Davies</v>
      </c>
      <c r="L357" s="3" t="str">
        <f>VLOOKUP('Programmes (ENG)'!L357, 'CWM &amp; Location'!B:D, 2, FALSE)</f>
        <v>Ysbyty Treforys</v>
      </c>
      <c r="M357" s="3" t="str">
        <f>VLOOKUP('Programmes (ENG)'!M357, 'CWM &amp; Location'!B:D, 2, FALSE)</f>
        <v>Abertawe</v>
      </c>
      <c r="N357" s="3" t="str">
        <f>IF('Master List'!Q357="", VLOOKUP('Master List'!P357, 'CWM &amp; Location'!B:D, 2, FALSE), CONCATENATE(VLOOKUP('Master List'!P357, 'CWM &amp; Location'!B:D, 2, FALSE), " / ", VLOOKUP('Master List'!Q357, 'CWM &amp; Location'!B:D, 2, FALSE)))</f>
        <v>Meddygaeth Gyffredinol (Mewnol) / Orthogeriatreg</v>
      </c>
      <c r="O357" s="3" t="str">
        <f>IF('Programmes (ENG)'!O357="Supervisor to be confirmed", "Goruchwyliwr I'w Gadarnhau", 'Programmes (ENG)'!O357)</f>
        <v>Dr Srinivas Chenna</v>
      </c>
      <c r="P357" s="3" t="str">
        <f>VLOOKUP('Programmes (ENG)'!P357, 'CWM &amp; Location'!B:D, 2, FALSE)</f>
        <v>Ysbyty Treforys</v>
      </c>
      <c r="Q357" s="3" t="str">
        <f>VLOOKUP('Programmes (ENG)'!Q357, 'CWM &amp; Location'!B:D, 2, FALSE)</f>
        <v>Abertawe</v>
      </c>
      <c r="R357" s="3" t="str">
        <f>IF('Master List'!W357="", VLOOKUP('Master List'!V357, 'CWM &amp; Location'!B:D, 2, FALSE), CONCATENATE(VLOOKUP('Master List'!V357, 'CWM &amp; Location'!B:D, 2, FALSE), " / ", VLOOKUP('Master List'!W357, 'CWM &amp; Location'!B:D, 2, FALSE)))</f>
        <v>Llawdriniaeth Gyffredinol / Llawdriniaeth y Colon a'r Rhefr</v>
      </c>
      <c r="S357" s="3" t="str">
        <f>IF('Programmes (ENG)'!S357="Supervisor to be confirmed", "Goruchwyliwr I'w Gadarnhau", 'Programmes (ENG)'!S357)</f>
        <v xml:space="preserve">Mr Mark Davies </v>
      </c>
      <c r="T357" s="5" t="str">
        <f>IF('Master List'!AA357="", "", VLOOKUP('Programmes (ENG)'!T357, 'CWM &amp; Location'!B:D, 2, FALSE))</f>
        <v>Pengorof Surgery</v>
      </c>
      <c r="U357" s="5" t="str">
        <f>IF(T357="", "", VLOOKUP('Programmes (ENG)'!U357, 'CWM &amp; Location'!B:D, 2, FALSE))</f>
        <v>Ystradgynlais</v>
      </c>
      <c r="V357" s="5" t="str">
        <f>IF('Programmes (ENG)'!V357="", "", VLOOKUP('Programmes (ENG)'!V357, 'CWM &amp; Location'!B:D, 2, FALSE))</f>
        <v>Practis Cyffredinol</v>
      </c>
      <c r="W357" s="5" t="str">
        <f>IF('Programmes (ENG)'!W357="", "", IF('Programmes (ENG)'!W357="Supervisor to be confirmed", 'CWM &amp; Location'!$C$216, 'Programmes (ENG)'!W357))</f>
        <v>Dr Sarah Williams</v>
      </c>
      <c r="X357" s="5" t="str">
        <f>IF('Programmes (ENG)'!X357="Supervisor to be confirmed", "Goruchwyliwr I'w Gadarnhau", 'Programmes (ENG)'!X357)</f>
        <v>Mr Saeed Ashraf</v>
      </c>
      <c r="Y357" s="3" t="str">
        <f>VLOOKUP('Programmes (ENG)'!Y357, 'CWM &amp; Location'!B:D, 2, FALSE)</f>
        <v>Ysbyty Treforys</v>
      </c>
      <c r="Z357" s="3" t="str">
        <f>VLOOKUP('Programmes (ENG)'!Z357, 'CWM &amp; Location'!B:D, 2, FALSE)</f>
        <v>Abertawe</v>
      </c>
      <c r="AA357" s="3" t="str">
        <f>IF('Master List'!AK357="", VLOOKUP('Master List'!AJ357, 'CWM &amp; Location'!B:D, 2, FALSE), CONCATENATE(VLOOKUP('Master List'!AJ357, 'CWM &amp; Location'!B:D, 2, FALSE), " / ", VLOOKUP('Master List'!AK357, 'CWM &amp; Location'!B:D, 2, FALSE)))</f>
        <v>Llawfeddygaeth Cardio-thorasig</v>
      </c>
      <c r="AB357" s="3" t="str">
        <f>IF('Programmes (ENG)'!AB357="Supervisor to be confirmed", 'CWM &amp; Location'!$C$216, 'Programmes (ENG)'!AB357)</f>
        <v>Mr Saeed Ashraf</v>
      </c>
      <c r="AC357" s="3" t="str">
        <f>VLOOKUP('Programmes (ENG)'!AC357, 'CWM &amp; Location'!B:D, 2, FALSE)</f>
        <v>Ysbyty Treforys</v>
      </c>
      <c r="AD357" s="5" t="str">
        <f>VLOOKUP('Programmes (ENG)'!AD357, 'CWM &amp; Location'!B:D, 2, FALSE)</f>
        <v>Abertawe</v>
      </c>
      <c r="AE357" s="3" t="str">
        <f>IF('Master List'!AQ357="", VLOOKUP('Master List'!AP357, 'CWM &amp; Location'!B:D, 2, FALSE), CONCATENATE(VLOOKUP('Master List'!AP357, 'CWM &amp; Location'!B:D, 2, FALSE), " / ", VLOOKUP('Master List'!AQ357, 'CWM &amp; Location'!B:D, 2, FALSE)))</f>
        <v>Clust, Trwyn a Gwddf</v>
      </c>
      <c r="AF357" s="3" t="str">
        <f>IF('Programmes (ENG)'!AF357="Supervisor to be confirmed", 'CWM &amp; Location'!$C$216, 'Programmes (ENG)'!AF357)</f>
        <v>Mr Conor Marnane</v>
      </c>
      <c r="AG357" s="3" t="str">
        <f>VLOOKUP('Programmes (ENG)'!AG357, 'CWM &amp; Location'!B:D, 2, FALSE)</f>
        <v>Ysbyty Treforys</v>
      </c>
      <c r="AH357" s="3" t="str">
        <f>VLOOKUP('Programmes (ENG)'!AH357, 'CWM &amp; Location'!B:D, 2, FALSE)</f>
        <v>Abertawe</v>
      </c>
      <c r="AI357" s="3" t="str">
        <f>IF('Master List'!AW357="", VLOOKUP('Master List'!AV357, 'CWM &amp; Location'!B:D, 2, FALSE), CONCATENATE(VLOOKUP('Master List'!AV357, 'CWM &amp; Location'!B:D, 2, FALSE), " / ", VLOOKUP('Master List'!AW357, 'CWM &amp; Location'!B:D, 2, FALSE)))</f>
        <v>Meddygaeth Frys</v>
      </c>
      <c r="AJ357" s="3" t="str">
        <f>IF('Programmes (ENG)'!AJ357="Supervisor to be confirmed", 'CWM &amp; Location'!$C$216, 'Programmes (ENG)'!AJ357)</f>
        <v>Dr Sue West-Jones</v>
      </c>
      <c r="AK357" s="5" t="str">
        <f>IF('Programmes (ENG)'!AK357="","",VLOOKUP('Programmes (ENG)'!AK357,'CWM &amp; Location'!B:D,2,FALSE))</f>
        <v/>
      </c>
      <c r="AL357" s="5" t="str">
        <f>IF('Programmes (ENG)'!AL357="", "", VLOOKUP('Programmes (ENG)'!AL357, 'CWM &amp; Location'!B:D, 2, FALSE))</f>
        <v/>
      </c>
      <c r="AM357" s="5" t="str">
        <f>IF('Programmes (ENG)'!AM357="","",VLOOKUP('Programmes (ENG)'!AM357,'CWM &amp; Location'!B:D,2,FALSE))</f>
        <v/>
      </c>
      <c r="AN357" s="5" t="str">
        <f>IF('Programmes (ENG)'!AN357="Supervisor to be confirmed", 'CWM &amp; Location'!$C$216, 'Programmes (ENG)'!AN357)</f>
        <v/>
      </c>
    </row>
    <row r="358" spans="1:40" ht="33.75" customHeight="1" x14ac:dyDescent="0.25">
      <c r="A358" s="3" t="str">
        <f>'Master List'!A358</f>
        <v>LIFT</v>
      </c>
      <c r="B358" s="3" t="str">
        <f>'Master List'!D358</f>
        <v>LFP/7A3/119c</v>
      </c>
      <c r="C358" s="3" t="str">
        <f>'Master List'!E358</f>
        <v>WAL/FP/119c</v>
      </c>
      <c r="D358" s="4">
        <f>'Programmes (ENG)'!D358</f>
        <v>1</v>
      </c>
      <c r="E358" s="9" t="str">
        <f>CONCATENATE("S1: ",J358,", ",N358,", ",R358,IF(V358="","",", "),IF(V358="","",V358),IF(V358="",""," ("),IF(V358="","",'Master List'!B358),IF(V358="","",")")," | S2: ",AA358,", ",AE358,", ",AI358,IF(AM358="","",", "),IF(AM358="","",AM358),IF(AM358="",""," ("),IF(AM358="","",'Master List'!C358),IF(AM358="","",")"))</f>
        <v>S1: Llawdriniaeth Gyffredinol / Llawdriniaeth y Colon a'r Rhefr, Meddygaeth Gyffredinol (Mewnol) / Meddygaeth Anadlol, Meddygaeth Gyffredinol (Mewnol) / Orthogeriatreg, Practis Cyffredinol (LIFT) | S2: Meddygaeth Frys, Llawfeddygaeth Cardio-thorasig, Clust, Trwyn a Gwddf</v>
      </c>
      <c r="F358" s="5" t="str">
        <f>VLOOKUP('Programmes (ENG)'!F358, 'CWM &amp; Location'!B:D, 2, FALSE)</f>
        <v>Bwrdd Iechyd Prifysgol Bae Abertawe</v>
      </c>
      <c r="G358" s="5" t="str">
        <f>IF('Programmes (ENG)'!G358="Supervisor to be confirmed", "Goruchwyliwr I'w Gadarnhau", 'Programmes (ENG)'!G358)</f>
        <v>Dr Taymour Sahami</v>
      </c>
      <c r="H358" s="3" t="str">
        <f>VLOOKUP('Programmes (ENG)'!H358, 'CWM &amp; Location'!B:D, 2, FALSE)</f>
        <v>Ysbyty Treforys</v>
      </c>
      <c r="I358" s="3" t="str">
        <f>VLOOKUP('Programmes (ENG)'!I358, 'CWM &amp; Location'!B:D, 2, FALSE)</f>
        <v>Abertawe</v>
      </c>
      <c r="J358" s="3" t="str">
        <f>IF('Master List'!K358="", VLOOKUP('Master List'!J358, 'CWM &amp; Location'!B:D, 2, FALSE), CONCATENATE(VLOOKUP('Master List'!J358, 'CWM &amp; Location'!B:D, 2, FALSE), " / ", VLOOKUP('Master List'!K358, 'CWM &amp; Location'!B:D, 2, FALSE)))</f>
        <v>Llawdriniaeth Gyffredinol / Llawdriniaeth y Colon a'r Rhefr</v>
      </c>
      <c r="K358" s="3" t="str">
        <f>IF('Programmes (ENG)'!K358="Supervisor to be confirmed", "Goruchwyliwr I'w Gadarnhau", 'Programmes (ENG)'!K358)</f>
        <v xml:space="preserve">Mr Mark Davies </v>
      </c>
      <c r="L358" s="3" t="str">
        <f>VLOOKUP('Programmes (ENG)'!L358, 'CWM &amp; Location'!B:D, 2, FALSE)</f>
        <v>Ysbyty Treforys</v>
      </c>
      <c r="M358" s="3" t="str">
        <f>VLOOKUP('Programmes (ENG)'!M358, 'CWM &amp; Location'!B:D, 2, FALSE)</f>
        <v>Abertawe</v>
      </c>
      <c r="N358" s="3" t="str">
        <f>IF('Master List'!Q358="", VLOOKUP('Master List'!P358, 'CWM &amp; Location'!B:D, 2, FALSE), CONCATENATE(VLOOKUP('Master List'!P358, 'CWM &amp; Location'!B:D, 2, FALSE), " / ", VLOOKUP('Master List'!Q358, 'CWM &amp; Location'!B:D, 2, FALSE)))</f>
        <v>Meddygaeth Gyffredinol (Mewnol) / Meddygaeth Anadlol</v>
      </c>
      <c r="O358" s="3" t="str">
        <f>IF('Programmes (ENG)'!O358="Supervisor to be confirmed", "Goruchwyliwr I'w Gadarnhau", 'Programmes (ENG)'!O358)</f>
        <v>Prof Gwyneth Davies</v>
      </c>
      <c r="P358" s="3" t="str">
        <f>VLOOKUP('Programmes (ENG)'!P358, 'CWM &amp; Location'!B:D, 2, FALSE)</f>
        <v>Ysbyty Treforys</v>
      </c>
      <c r="Q358" s="3" t="str">
        <f>VLOOKUP('Programmes (ENG)'!Q358, 'CWM &amp; Location'!B:D, 2, FALSE)</f>
        <v>Abertawe</v>
      </c>
      <c r="R358" s="3" t="str">
        <f>IF('Master List'!W358="", VLOOKUP('Master List'!V358, 'CWM &amp; Location'!B:D, 2, FALSE), CONCATENATE(VLOOKUP('Master List'!V358, 'CWM &amp; Location'!B:D, 2, FALSE), " / ", VLOOKUP('Master List'!W358, 'CWM &amp; Location'!B:D, 2, FALSE)))</f>
        <v>Meddygaeth Gyffredinol (Mewnol) / Orthogeriatreg</v>
      </c>
      <c r="S358" s="3" t="str">
        <f>IF('Programmes (ENG)'!S358="Supervisor to be confirmed", "Goruchwyliwr I'w Gadarnhau", 'Programmes (ENG)'!S358)</f>
        <v>Dr Srinivas Chenna</v>
      </c>
      <c r="T358" s="5" t="str">
        <f>IF('Master List'!AA358="", "", VLOOKUP('Programmes (ENG)'!T358, 'CWM &amp; Location'!B:D, 2, FALSE))</f>
        <v>Practis Meddygol Gŵyr</v>
      </c>
      <c r="U358" s="5" t="str">
        <f>IF(T358="", "", VLOOKUP('Programmes (ENG)'!U358, 'CWM &amp; Location'!B:D, 2, FALSE))</f>
        <v>Gŵyr</v>
      </c>
      <c r="V358" s="5" t="str">
        <f>IF('Programmes (ENG)'!V358="", "", VLOOKUP('Programmes (ENG)'!V358, 'CWM &amp; Location'!B:D, 2, FALSE))</f>
        <v>Practis Cyffredinol</v>
      </c>
      <c r="W358" s="5" t="str">
        <f>IF('Programmes (ENG)'!W358="", "", IF('Programmes (ENG)'!W358="Supervisor to be confirmed", 'CWM &amp; Location'!$C$216, 'Programmes (ENG)'!W358))</f>
        <v>Dr Taymour Sahami</v>
      </c>
      <c r="X358" s="5" t="str">
        <f>IF('Programmes (ENG)'!X358="Supervisor to be confirmed", "Goruchwyliwr I'w Gadarnhau", 'Programmes (ENG)'!X358)</f>
        <v>Dr Sue West-Jones</v>
      </c>
      <c r="Y358" s="3" t="str">
        <f>VLOOKUP('Programmes (ENG)'!Y358, 'CWM &amp; Location'!B:D, 2, FALSE)</f>
        <v>Ysbyty Treforys</v>
      </c>
      <c r="Z358" s="3" t="str">
        <f>VLOOKUP('Programmes (ENG)'!Z358, 'CWM &amp; Location'!B:D, 2, FALSE)</f>
        <v>Abertawe</v>
      </c>
      <c r="AA358" s="3" t="str">
        <f>IF('Master List'!AK358="", VLOOKUP('Master List'!AJ358, 'CWM &amp; Location'!B:D, 2, FALSE), CONCATENATE(VLOOKUP('Master List'!AJ358, 'CWM &amp; Location'!B:D, 2, FALSE), " / ", VLOOKUP('Master List'!AK358, 'CWM &amp; Location'!B:D, 2, FALSE)))</f>
        <v>Meddygaeth Frys</v>
      </c>
      <c r="AB358" s="3" t="str">
        <f>IF('Programmes (ENG)'!AB358="Supervisor to be confirmed", 'CWM &amp; Location'!$C$216, 'Programmes (ENG)'!AB358)</f>
        <v>Dr Sue West-Jones</v>
      </c>
      <c r="AC358" s="3" t="str">
        <f>VLOOKUP('Programmes (ENG)'!AC358, 'CWM &amp; Location'!B:D, 2, FALSE)</f>
        <v>Ysbyty Treforys</v>
      </c>
      <c r="AD358" s="5" t="str">
        <f>VLOOKUP('Programmes (ENG)'!AD358, 'CWM &amp; Location'!B:D, 2, FALSE)</f>
        <v>Abertawe</v>
      </c>
      <c r="AE358" s="3" t="str">
        <f>IF('Master List'!AQ358="", VLOOKUP('Master List'!AP358, 'CWM &amp; Location'!B:D, 2, FALSE), CONCATENATE(VLOOKUP('Master List'!AP358, 'CWM &amp; Location'!B:D, 2, FALSE), " / ", VLOOKUP('Master List'!AQ358, 'CWM &amp; Location'!B:D, 2, FALSE)))</f>
        <v>Llawfeddygaeth Cardio-thorasig</v>
      </c>
      <c r="AF358" s="3" t="str">
        <f>IF('Programmes (ENG)'!AF358="Supervisor to be confirmed", 'CWM &amp; Location'!$C$216, 'Programmes (ENG)'!AF358)</f>
        <v>Mr Saeed Ashraf</v>
      </c>
      <c r="AG358" s="3" t="str">
        <f>VLOOKUP('Programmes (ENG)'!AG358, 'CWM &amp; Location'!B:D, 2, FALSE)</f>
        <v>Ysbyty Treforys</v>
      </c>
      <c r="AH358" s="3" t="str">
        <f>VLOOKUP('Programmes (ENG)'!AH358, 'CWM &amp; Location'!B:D, 2, FALSE)</f>
        <v>Abertawe</v>
      </c>
      <c r="AI358" s="3" t="str">
        <f>IF('Master List'!AW358="", VLOOKUP('Master List'!AV358, 'CWM &amp; Location'!B:D, 2, FALSE), CONCATENATE(VLOOKUP('Master List'!AV358, 'CWM &amp; Location'!B:D, 2, FALSE), " / ", VLOOKUP('Master List'!AW358, 'CWM &amp; Location'!B:D, 2, FALSE)))</f>
        <v>Clust, Trwyn a Gwddf</v>
      </c>
      <c r="AJ358" s="3" t="str">
        <f>IF('Programmes (ENG)'!AJ358="Supervisor to be confirmed", 'CWM &amp; Location'!$C$216, 'Programmes (ENG)'!AJ358)</f>
        <v>Mr Conor Marnane</v>
      </c>
      <c r="AK358" s="5" t="str">
        <f>IF('Programmes (ENG)'!AK358="","",VLOOKUP('Programmes (ENG)'!AK358,'CWM &amp; Location'!B:D,2,FALSE))</f>
        <v/>
      </c>
      <c r="AL358" s="5" t="str">
        <f>IF('Programmes (ENG)'!AL358="", "", VLOOKUP('Programmes (ENG)'!AL358, 'CWM &amp; Location'!B:D, 2, FALSE))</f>
        <v/>
      </c>
      <c r="AM358" s="5" t="str">
        <f>IF('Programmes (ENG)'!AM358="","",VLOOKUP('Programmes (ENG)'!AM358,'CWM &amp; Location'!B:D,2,FALSE))</f>
        <v/>
      </c>
      <c r="AN358" s="5" t="str">
        <f>IF('Programmes (ENG)'!AN358="Supervisor to be confirmed", 'CWM &amp; Location'!$C$216, 'Programmes (ENG)'!AN358)</f>
        <v/>
      </c>
    </row>
    <row r="359" spans="1:40" ht="33.75" customHeight="1" x14ac:dyDescent="0.25">
      <c r="A359" s="3" t="str">
        <f>'Master List'!A359</f>
        <v>LIFT</v>
      </c>
      <c r="B359" s="3" t="str">
        <f>'Master List'!D359</f>
        <v>LFP/7A4/120a</v>
      </c>
      <c r="C359" s="3" t="str">
        <f>'Master List'!E359</f>
        <v>WAL/FP/120a</v>
      </c>
      <c r="D359" s="4">
        <f>'Programmes (ENG)'!D359</f>
        <v>1</v>
      </c>
      <c r="E359" s="9" t="str">
        <f>CONCATENATE("S1: ",J359,", ",N359,", ",R359,IF(V359="","",", "),IF(V359="","",V359),IF(V359="",""," ("),IF(V359="","",'Master List'!B359),IF(V359="","",")")," | S2: ",AA359,", ",AE359,", ",AI359,IF(AM359="","",", "),IF(AM359="","",AM359),IF(AM359="",""," ("),IF(AM359="","",'Master List'!C359),IF(AM359="","",")"))</f>
        <v>S1: Meddygaeth Gyffredinol (Mewnol) / Meddygaeth Anadlol, Llawdriniaeth Gyffredinol / Llawdriniaeth Hepato-Pancreatico-Biliary, Meddygaeth Frys, Meddygaeth Gofal Dwys (LIFT) | S2: Meddygaeth Adsefydlu / Niwroleg, Anestheteg, Meddygaeth Geriatreg</v>
      </c>
      <c r="F359" s="5" t="str">
        <f>VLOOKUP('Programmes (ENG)'!F359, 'CWM &amp; Location'!B:D, 2, FALSE)</f>
        <v>Bwrdd Iechyd Prifysgol Caerdydd a'r Fro</v>
      </c>
      <c r="G359" s="5" t="str">
        <f>IF('Programmes (ENG)'!G359="Supervisor to be confirmed", "Goruchwyliwr I'w Gadarnhau", 'Programmes (ENG)'!G359)</f>
        <v>Dr Huw Reynolds</v>
      </c>
      <c r="H359" s="3" t="str">
        <f>VLOOKUP('Programmes (ENG)'!H359, 'CWM &amp; Location'!B:D, 2, FALSE)</f>
        <v>Ysbyty Athrofaol Cymru</v>
      </c>
      <c r="I359" s="3" t="str">
        <f>VLOOKUP('Programmes (ENG)'!I359, 'CWM &amp; Location'!B:D, 2, FALSE)</f>
        <v>Caerdydd</v>
      </c>
      <c r="J359" s="3" t="str">
        <f>IF('Master List'!K359="", VLOOKUP('Master List'!J359, 'CWM &amp; Location'!B:D, 2, FALSE), CONCATENATE(VLOOKUP('Master List'!J359, 'CWM &amp; Location'!B:D, 2, FALSE), " / ", VLOOKUP('Master List'!K359, 'CWM &amp; Location'!B:D, 2, FALSE)))</f>
        <v>Meddygaeth Gyffredinol (Mewnol) / Meddygaeth Anadlol</v>
      </c>
      <c r="K359" s="3" t="str">
        <f>IF('Programmes (ENG)'!K359="Supervisor to be confirmed", "Goruchwyliwr I'w Gadarnhau", 'Programmes (ENG)'!K359)</f>
        <v>Dr Diane Parry</v>
      </c>
      <c r="L359" s="3" t="str">
        <f>VLOOKUP('Programmes (ENG)'!L359, 'CWM &amp; Location'!B:D, 2, FALSE)</f>
        <v>Ysbyty Athrofaol Cymru</v>
      </c>
      <c r="M359" s="3" t="str">
        <f>VLOOKUP('Programmes (ENG)'!M359, 'CWM &amp; Location'!B:D, 2, FALSE)</f>
        <v>Caerdydd</v>
      </c>
      <c r="N359" s="3" t="str">
        <f>IF('Master List'!Q359="", VLOOKUP('Master List'!P359, 'CWM &amp; Location'!B:D, 2, FALSE), CONCATENATE(VLOOKUP('Master List'!P359, 'CWM &amp; Location'!B:D, 2, FALSE), " / ", VLOOKUP('Master List'!Q359, 'CWM &amp; Location'!B:D, 2, FALSE)))</f>
        <v>Llawdriniaeth Gyffredinol / Llawdriniaeth Hepato-Pancreatico-Biliary</v>
      </c>
      <c r="O359" s="3" t="str">
        <f>IF('Programmes (ENG)'!O359="Supervisor to be confirmed", "Goruchwyliwr I'w Gadarnhau", 'Programmes (ENG)'!O359)</f>
        <v>Mr David O'Reilly</v>
      </c>
      <c r="P359" s="3" t="str">
        <f>VLOOKUP('Programmes (ENG)'!P359, 'CWM &amp; Location'!B:D, 2, FALSE)</f>
        <v>Ysbyty Athrofaol Cymru</v>
      </c>
      <c r="Q359" s="3" t="str">
        <f>VLOOKUP('Programmes (ENG)'!Q359, 'CWM &amp; Location'!B:D, 2, FALSE)</f>
        <v>Caerdydd</v>
      </c>
      <c r="R359" s="3" t="str">
        <f>IF('Master List'!W359="", VLOOKUP('Master List'!V359, 'CWM &amp; Location'!B:D, 2, FALSE), CONCATENATE(VLOOKUP('Master List'!V359, 'CWM &amp; Location'!B:D, 2, FALSE), " / ", VLOOKUP('Master List'!W359, 'CWM &amp; Location'!B:D, 2, FALSE)))</f>
        <v>Meddygaeth Frys</v>
      </c>
      <c r="S359" s="3" t="str">
        <f>IF('Programmes (ENG)'!S359="Supervisor to be confirmed", "Goruchwyliwr I'w Gadarnhau", 'Programmes (ENG)'!S359)</f>
        <v xml:space="preserve">Dr Susan Allen </v>
      </c>
      <c r="T359" s="5" t="str">
        <f>IF('Master List'!AA359="", "", VLOOKUP('Programmes (ENG)'!T359, 'CWM &amp; Location'!B:D, 2, FALSE))</f>
        <v>Ysbyty Athrofaol Cymru</v>
      </c>
      <c r="U359" s="5" t="str">
        <f>IF(T359="", "", VLOOKUP('Programmes (ENG)'!U359, 'CWM &amp; Location'!B:D, 2, FALSE))</f>
        <v>Caerdydd</v>
      </c>
      <c r="V359" s="5" t="str">
        <f>IF('Programmes (ENG)'!V359="", "", VLOOKUP('Programmes (ENG)'!V359, 'CWM &amp; Location'!B:D, 2, FALSE))</f>
        <v>Meddygaeth Gofal Dwys</v>
      </c>
      <c r="W359" s="5" t="str">
        <f>IF('Programmes (ENG)'!W359="", "", IF('Programmes (ENG)'!W359="Supervisor to be confirmed", 'CWM &amp; Location'!$C$216, 'Programmes (ENG)'!W359))</f>
        <v>Goruchwyliwr I'w Gadarnhau</v>
      </c>
      <c r="X359" s="5" t="str">
        <f>IF('Programmes (ENG)'!X359="Supervisor to be confirmed", "Goruchwyliwr I'w Gadarnhau", 'Programmes (ENG)'!X359)</f>
        <v>Dr Andrea Lowman</v>
      </c>
      <c r="Y359" s="3" t="str">
        <f>VLOOKUP('Programmes (ENG)'!Y359, 'CWM &amp; Location'!B:D, 2, FALSE)</f>
        <v>Ysbyty Athrofaol Cymru / Ysbyty Athrofaol Llandochau</v>
      </c>
      <c r="Z359" s="3" t="str">
        <f>VLOOKUP('Programmes (ENG)'!Z359, 'CWM &amp; Location'!B:D, 2, FALSE)</f>
        <v>Caerdydd / Penarth</v>
      </c>
      <c r="AA359" s="3" t="str">
        <f>IF('Master List'!AK359="", VLOOKUP('Master List'!AJ359, 'CWM &amp; Location'!B:D, 2, FALSE), CONCATENATE(VLOOKUP('Master List'!AJ359, 'CWM &amp; Location'!B:D, 2, FALSE), " / ", VLOOKUP('Master List'!AK359, 'CWM &amp; Location'!B:D, 2, FALSE)))</f>
        <v>Meddygaeth Adsefydlu / Niwroleg</v>
      </c>
      <c r="AB359" s="3" t="str">
        <f>IF('Programmes (ENG)'!AB359="Supervisor to be confirmed", 'CWM &amp; Location'!$C$216, 'Programmes (ENG)'!AB359)</f>
        <v>Dr Andrea Lowman</v>
      </c>
      <c r="AC359" s="3" t="str">
        <f>VLOOKUP('Programmes (ENG)'!AC359, 'CWM &amp; Location'!B:D, 2, FALSE)</f>
        <v>Ysbyty Athrofaol Cymru</v>
      </c>
      <c r="AD359" s="5" t="str">
        <f>VLOOKUP('Programmes (ENG)'!AD359, 'CWM &amp; Location'!B:D, 2, FALSE)</f>
        <v>Caerdydd</v>
      </c>
      <c r="AE359" s="3" t="str">
        <f>IF('Master List'!AQ359="", VLOOKUP('Master List'!AP359, 'CWM &amp; Location'!B:D, 2, FALSE), CONCATENATE(VLOOKUP('Master List'!AP359, 'CWM &amp; Location'!B:D, 2, FALSE), " / ", VLOOKUP('Master List'!AQ359, 'CWM &amp; Location'!B:D, 2, FALSE)))</f>
        <v>Anestheteg</v>
      </c>
      <c r="AF359" s="3" t="str">
        <f>IF('Programmes (ENG)'!AF359="Supervisor to be confirmed", 'CWM &amp; Location'!$C$216, 'Programmes (ENG)'!AF359)</f>
        <v>Dr Sarah Voisey</v>
      </c>
      <c r="AG359" s="3" t="str">
        <f>VLOOKUP('Programmes (ENG)'!AG359, 'CWM &amp; Location'!B:D, 2, FALSE)</f>
        <v>Ysbyty Athrofaol Cymru</v>
      </c>
      <c r="AH359" s="3" t="str">
        <f>VLOOKUP('Programmes (ENG)'!AH359, 'CWM &amp; Location'!B:D, 2, FALSE)</f>
        <v>Caerdydd</v>
      </c>
      <c r="AI359" s="3" t="str">
        <f>IF('Master List'!AW359="", VLOOKUP('Master List'!AV359, 'CWM &amp; Location'!B:D, 2, FALSE), CONCATENATE(VLOOKUP('Master List'!AV359, 'CWM &amp; Location'!B:D, 2, FALSE), " / ", VLOOKUP('Master List'!AW359, 'CWM &amp; Location'!B:D, 2, FALSE)))</f>
        <v>Meddygaeth Geriatreg</v>
      </c>
      <c r="AJ359" s="3" t="str">
        <f>IF('Programmes (ENG)'!AJ359="Supervisor to be confirmed", 'CWM &amp; Location'!$C$216, 'Programmes (ENG)'!AJ359)</f>
        <v>Dr Tanvir Ahmed</v>
      </c>
      <c r="AK359" s="5" t="str">
        <f>IF('Programmes (ENG)'!AK359="","",VLOOKUP('Programmes (ENG)'!AK359,'CWM &amp; Location'!B:D,2,FALSE))</f>
        <v/>
      </c>
      <c r="AL359" s="5" t="str">
        <f>IF('Programmes (ENG)'!AL359="", "", VLOOKUP('Programmes (ENG)'!AL359, 'CWM &amp; Location'!B:D, 2, FALSE))</f>
        <v/>
      </c>
      <c r="AM359" s="5" t="str">
        <f>IF('Programmes (ENG)'!AM359="","",VLOOKUP('Programmes (ENG)'!AM359,'CWM &amp; Location'!B:D,2,FALSE))</f>
        <v/>
      </c>
      <c r="AN359" s="5" t="str">
        <f>IF('Programmes (ENG)'!AN359="Supervisor to be confirmed", 'CWM &amp; Location'!$C$216, 'Programmes (ENG)'!AN359)</f>
        <v/>
      </c>
    </row>
    <row r="360" spans="1:40" ht="33.75" customHeight="1" x14ac:dyDescent="0.25">
      <c r="A360" s="3" t="str">
        <f>'Master List'!A360</f>
        <v>LIFT</v>
      </c>
      <c r="B360" s="3" t="str">
        <f>'Master List'!D360</f>
        <v>LFP/7A4/120b</v>
      </c>
      <c r="C360" s="3" t="str">
        <f>'Master List'!E360</f>
        <v>WAL/FP/120b</v>
      </c>
      <c r="D360" s="4">
        <f>'Programmes (ENG)'!D360</f>
        <v>1</v>
      </c>
      <c r="E360" s="9" t="str">
        <f>CONCATENATE("S1: ",J360,", ",N360,", ",R360,IF(V360="","",", "),IF(V360="","",V360),IF(V360="",""," ("),IF(V360="","",'Master List'!B360),IF(V360="","",")")," | S2: ",AA360,", ",AE360,", ",AI360,IF(AM360="","",", "),IF(AM360="","",AM360),IF(AM360="",""," ("),IF(AM360="","",'Master List'!C360),IF(AM360="","",")"))</f>
        <v>S1: Meddygaeth Frys, Meddygaeth Gyffredinol (Mewnol) / Meddygaeth Anadlol, Llawdriniaeth Gyffredinol / Llawdriniaeth Hepato-Pancreatico-Biliary, Practis Cyffredinol (LIFT) | S2: Meddygaeth Geriatreg, Meddygaeth Adsefydlu / Niwroleg, Anestheteg</v>
      </c>
      <c r="F360" s="5" t="str">
        <f>VLOOKUP('Programmes (ENG)'!F360, 'CWM &amp; Location'!B:D, 2, FALSE)</f>
        <v>Bwrdd Iechyd Prifysgol Caerdydd a'r Fro</v>
      </c>
      <c r="G360" s="5" t="str">
        <f>IF('Programmes (ENG)'!G360="Supervisor to be confirmed", "Goruchwyliwr I'w Gadarnhau", 'Programmes (ENG)'!G360)</f>
        <v>Dr Huw Reynolds</v>
      </c>
      <c r="H360" s="3" t="str">
        <f>VLOOKUP('Programmes (ENG)'!H360, 'CWM &amp; Location'!B:D, 2, FALSE)</f>
        <v>Ysbyty Athrofaol Cymru</v>
      </c>
      <c r="I360" s="3" t="str">
        <f>VLOOKUP('Programmes (ENG)'!I360, 'CWM &amp; Location'!B:D, 2, FALSE)</f>
        <v>Caerdydd</v>
      </c>
      <c r="J360" s="3" t="str">
        <f>IF('Master List'!K360="", VLOOKUP('Master List'!J360, 'CWM &amp; Location'!B:D, 2, FALSE), CONCATENATE(VLOOKUP('Master List'!J360, 'CWM &amp; Location'!B:D, 2, FALSE), " / ", VLOOKUP('Master List'!K360, 'CWM &amp; Location'!B:D, 2, FALSE)))</f>
        <v>Meddygaeth Frys</v>
      </c>
      <c r="K360" s="3" t="str">
        <f>IF('Programmes (ENG)'!K360="Supervisor to be confirmed", "Goruchwyliwr I'w Gadarnhau", 'Programmes (ENG)'!K360)</f>
        <v xml:space="preserve">Dr Susan Allen </v>
      </c>
      <c r="L360" s="3" t="str">
        <f>VLOOKUP('Programmes (ENG)'!L360, 'CWM &amp; Location'!B:D, 2, FALSE)</f>
        <v>Ysbyty Athrofaol Cymru</v>
      </c>
      <c r="M360" s="3" t="str">
        <f>VLOOKUP('Programmes (ENG)'!M360, 'CWM &amp; Location'!B:D, 2, FALSE)</f>
        <v>Caerdydd</v>
      </c>
      <c r="N360" s="3" t="str">
        <f>IF('Master List'!Q360="", VLOOKUP('Master List'!P360, 'CWM &amp; Location'!B:D, 2, FALSE), CONCATENATE(VLOOKUP('Master List'!P360, 'CWM &amp; Location'!B:D, 2, FALSE), " / ", VLOOKUP('Master List'!Q360, 'CWM &amp; Location'!B:D, 2, FALSE)))</f>
        <v>Meddygaeth Gyffredinol (Mewnol) / Meddygaeth Anadlol</v>
      </c>
      <c r="O360" s="3" t="str">
        <f>IF('Programmes (ENG)'!O360="Supervisor to be confirmed", "Goruchwyliwr I'w Gadarnhau", 'Programmes (ENG)'!O360)</f>
        <v>Dr Diane Parry</v>
      </c>
      <c r="P360" s="3" t="str">
        <f>VLOOKUP('Programmes (ENG)'!P360, 'CWM &amp; Location'!B:D, 2, FALSE)</f>
        <v>Ysbyty Athrofaol Cymru</v>
      </c>
      <c r="Q360" s="3" t="str">
        <f>VLOOKUP('Programmes (ENG)'!Q360, 'CWM &amp; Location'!B:D, 2, FALSE)</f>
        <v>Caerdydd</v>
      </c>
      <c r="R360" s="3" t="str">
        <f>IF('Master List'!W360="", VLOOKUP('Master List'!V360, 'CWM &amp; Location'!B:D, 2, FALSE), CONCATENATE(VLOOKUP('Master List'!V360, 'CWM &amp; Location'!B:D, 2, FALSE), " / ", VLOOKUP('Master List'!W360, 'CWM &amp; Location'!B:D, 2, FALSE)))</f>
        <v>Llawdriniaeth Gyffredinol / Llawdriniaeth Hepato-Pancreatico-Biliary</v>
      </c>
      <c r="S360" s="3" t="str">
        <f>IF('Programmes (ENG)'!S360="Supervisor to be confirmed", "Goruchwyliwr I'w Gadarnhau", 'Programmes (ENG)'!S360)</f>
        <v>Mr David O'Reilly</v>
      </c>
      <c r="T360" s="5" t="str">
        <f>IF('Master List'!AA360="", "", VLOOKUP('Programmes (ENG)'!T360, 'CWM &amp; Location'!B:D, 2, FALSE))</f>
        <v>Canolfan Feddygol Dinas Powys</v>
      </c>
      <c r="U360" s="5" t="str">
        <f>IF(T360="", "", VLOOKUP('Programmes (ENG)'!U360, 'CWM &amp; Location'!B:D, 2, FALSE))</f>
        <v>Dinas Powys</v>
      </c>
      <c r="V360" s="5" t="str">
        <f>IF('Programmes (ENG)'!V360="", "", VLOOKUP('Programmes (ENG)'!V360, 'CWM &amp; Location'!B:D, 2, FALSE))</f>
        <v>Practis Cyffredinol</v>
      </c>
      <c r="W360" s="5" t="str">
        <f>IF('Programmes (ENG)'!W360="", "", IF('Programmes (ENG)'!W360="Supervisor to be confirmed", 'CWM &amp; Location'!$C$216, 'Programmes (ENG)'!W360))</f>
        <v>Dr Huw Reynolds</v>
      </c>
      <c r="X360" s="5" t="str">
        <f>IF('Programmes (ENG)'!X360="Supervisor to be confirmed", "Goruchwyliwr I'w Gadarnhau", 'Programmes (ENG)'!X360)</f>
        <v>Dr Tanvir Ahmed</v>
      </c>
      <c r="Y360" s="3" t="str">
        <f>VLOOKUP('Programmes (ENG)'!Y360, 'CWM &amp; Location'!B:D, 2, FALSE)</f>
        <v>Ysbyty Athrofaol Cymru</v>
      </c>
      <c r="Z360" s="3" t="str">
        <f>VLOOKUP('Programmes (ENG)'!Z360, 'CWM &amp; Location'!B:D, 2, FALSE)</f>
        <v>Caerdydd</v>
      </c>
      <c r="AA360" s="3" t="str">
        <f>IF('Master List'!AK360="", VLOOKUP('Master List'!AJ360, 'CWM &amp; Location'!B:D, 2, FALSE), CONCATENATE(VLOOKUP('Master List'!AJ360, 'CWM &amp; Location'!B:D, 2, FALSE), " / ", VLOOKUP('Master List'!AK360, 'CWM &amp; Location'!B:D, 2, FALSE)))</f>
        <v>Meddygaeth Geriatreg</v>
      </c>
      <c r="AB360" s="3" t="str">
        <f>IF('Programmes (ENG)'!AB360="Supervisor to be confirmed", 'CWM &amp; Location'!$C$216, 'Programmes (ENG)'!AB360)</f>
        <v>Dr Tanvir Ahmed</v>
      </c>
      <c r="AC360" s="3" t="str">
        <f>VLOOKUP('Programmes (ENG)'!AC360, 'CWM &amp; Location'!B:D, 2, FALSE)</f>
        <v>Ysbyty Athrofaol Cymru / Ysbyty Athrofaol Llandochau</v>
      </c>
      <c r="AD360" s="5" t="str">
        <f>VLOOKUP('Programmes (ENG)'!AD360, 'CWM &amp; Location'!B:D, 2, FALSE)</f>
        <v>Caerdydd / Penarth</v>
      </c>
      <c r="AE360" s="3" t="str">
        <f>IF('Master List'!AQ360="", VLOOKUP('Master List'!AP360, 'CWM &amp; Location'!B:D, 2, FALSE), CONCATENATE(VLOOKUP('Master List'!AP360, 'CWM &amp; Location'!B:D, 2, FALSE), " / ", VLOOKUP('Master List'!AQ360, 'CWM &amp; Location'!B:D, 2, FALSE)))</f>
        <v>Meddygaeth Adsefydlu / Niwroleg</v>
      </c>
      <c r="AF360" s="3" t="str">
        <f>IF('Programmes (ENG)'!AF360="Supervisor to be confirmed", 'CWM &amp; Location'!$C$216, 'Programmes (ENG)'!AF360)</f>
        <v>Dr Andrea Lowman</v>
      </c>
      <c r="AG360" s="3" t="str">
        <f>VLOOKUP('Programmes (ENG)'!AG360, 'CWM &amp; Location'!B:D, 2, FALSE)</f>
        <v>Ysbyty Athrofaol Cymru</v>
      </c>
      <c r="AH360" s="3" t="str">
        <f>VLOOKUP('Programmes (ENG)'!AH360, 'CWM &amp; Location'!B:D, 2, FALSE)</f>
        <v>Caerdydd</v>
      </c>
      <c r="AI360" s="3" t="str">
        <f>IF('Master List'!AW360="", VLOOKUP('Master List'!AV360, 'CWM &amp; Location'!B:D, 2, FALSE), CONCATENATE(VLOOKUP('Master List'!AV360, 'CWM &amp; Location'!B:D, 2, FALSE), " / ", VLOOKUP('Master List'!AW360, 'CWM &amp; Location'!B:D, 2, FALSE)))</f>
        <v>Anestheteg</v>
      </c>
      <c r="AJ360" s="3" t="str">
        <f>IF('Programmes (ENG)'!AJ360="Supervisor to be confirmed", 'CWM &amp; Location'!$C$216, 'Programmes (ENG)'!AJ360)</f>
        <v>Dr Sarah Voisey</v>
      </c>
      <c r="AK360" s="5" t="str">
        <f>IF('Programmes (ENG)'!AK360="","",VLOOKUP('Programmes (ENG)'!AK360,'CWM &amp; Location'!B:D,2,FALSE))</f>
        <v/>
      </c>
      <c r="AL360" s="5" t="str">
        <f>IF('Programmes (ENG)'!AL360="", "", VLOOKUP('Programmes (ENG)'!AL360, 'CWM &amp; Location'!B:D, 2, FALSE))</f>
        <v/>
      </c>
      <c r="AM360" s="5" t="str">
        <f>IF('Programmes (ENG)'!AM360="","",VLOOKUP('Programmes (ENG)'!AM360,'CWM &amp; Location'!B:D,2,FALSE))</f>
        <v/>
      </c>
      <c r="AN360" s="5" t="str">
        <f>IF('Programmes (ENG)'!AN360="Supervisor to be confirmed", 'CWM &amp; Location'!$C$216, 'Programmes (ENG)'!AN360)</f>
        <v/>
      </c>
    </row>
    <row r="361" spans="1:40" ht="33.75" customHeight="1" x14ac:dyDescent="0.25">
      <c r="A361" s="3" t="str">
        <f>'Master List'!A361</f>
        <v>LIFT</v>
      </c>
      <c r="B361" s="3" t="str">
        <f>'Master List'!D361</f>
        <v>LFP/7A4/120c</v>
      </c>
      <c r="C361" s="3" t="str">
        <f>'Master List'!E361</f>
        <v>WAL/FP/120c</v>
      </c>
      <c r="D361" s="4">
        <v>0</v>
      </c>
      <c r="E361" s="9" t="str">
        <f>CONCATENATE("S1: ",J361,", ",N361,", ",R361,IF(V361="","",", "),IF(V361="","",V361),IF(V361="",""," ("),IF(V361="","",'Master List'!B361),IF(V361="","",")")," | S2: ",AA361,", ",AE361,", ",AI361,IF(AM361="","",", "),IF(AM361="","",AM361),IF(AM361="",""," ("),IF(AM361="","",'Master List'!C361),IF(AM361="","",")"))</f>
        <v>S1: Llawdriniaeth Gyffredinol / Llawdriniaeth Hepato-Pancreatico-Biliary, Meddygaeth Frys, Meddygaeth Gyffredinol (Mewnol) / Meddygaeth Anadlol, Practis Cyffredinol (LIFT) | S2: Anestheteg, Meddygaeth Geriatreg, Meddygaeth Adsefydlu / Niwroleg</v>
      </c>
      <c r="F361" s="5" t="str">
        <f>VLOOKUP('Programmes (ENG)'!F361, 'CWM &amp; Location'!B:D, 2, FALSE)</f>
        <v>Bwrdd Iechyd Prifysgol Caerdydd a'r Fro</v>
      </c>
      <c r="G361" s="5" t="str">
        <f>IF('Programmes (ENG)'!G361="Supervisor to be confirmed", "Goruchwyliwr I'w Gadarnhau", 'Programmes (ENG)'!G361)</f>
        <v>Dr Philip Lloyd</v>
      </c>
      <c r="H361" s="3" t="str">
        <f>VLOOKUP('Programmes (ENG)'!H361, 'CWM &amp; Location'!B:D, 2, FALSE)</f>
        <v>Ysbyty Athrofaol Cymru</v>
      </c>
      <c r="I361" s="3" t="str">
        <f>VLOOKUP('Programmes (ENG)'!I361, 'CWM &amp; Location'!B:D, 2, FALSE)</f>
        <v>Caerdydd</v>
      </c>
      <c r="J361" s="3" t="str">
        <f>IF('Master List'!K361="", VLOOKUP('Master List'!J361, 'CWM &amp; Location'!B:D, 2, FALSE), CONCATENATE(VLOOKUP('Master List'!J361, 'CWM &amp; Location'!B:D, 2, FALSE), " / ", VLOOKUP('Master List'!K361, 'CWM &amp; Location'!B:D, 2, FALSE)))</f>
        <v>Llawdriniaeth Gyffredinol / Llawdriniaeth Hepato-Pancreatico-Biliary</v>
      </c>
      <c r="K361" s="3" t="str">
        <f>IF('Programmes (ENG)'!K361="Supervisor to be confirmed", "Goruchwyliwr I'w Gadarnhau", 'Programmes (ENG)'!K361)</f>
        <v>Mr David O'Reilly</v>
      </c>
      <c r="L361" s="3" t="str">
        <f>VLOOKUP('Programmes (ENG)'!L361, 'CWM &amp; Location'!B:D, 2, FALSE)</f>
        <v>Ysbyty Athrofaol Cymru</v>
      </c>
      <c r="M361" s="3" t="str">
        <f>VLOOKUP('Programmes (ENG)'!M361, 'CWM &amp; Location'!B:D, 2, FALSE)</f>
        <v>Caerdydd</v>
      </c>
      <c r="N361" s="3" t="str">
        <f>IF('Master List'!Q361="", VLOOKUP('Master List'!P361, 'CWM &amp; Location'!B:D, 2, FALSE), CONCATENATE(VLOOKUP('Master List'!P361, 'CWM &amp; Location'!B:D, 2, FALSE), " / ", VLOOKUP('Master List'!Q361, 'CWM &amp; Location'!B:D, 2, FALSE)))</f>
        <v>Meddygaeth Frys</v>
      </c>
      <c r="O361" s="3" t="str">
        <f>IF('Programmes (ENG)'!O361="Supervisor to be confirmed", "Goruchwyliwr I'w Gadarnhau", 'Programmes (ENG)'!O361)</f>
        <v xml:space="preserve">Dr Susan Allen </v>
      </c>
      <c r="P361" s="3" t="str">
        <f>VLOOKUP('Programmes (ENG)'!P361, 'CWM &amp; Location'!B:D, 2, FALSE)</f>
        <v>Ysbyty Athrofaol Cymru</v>
      </c>
      <c r="Q361" s="3" t="str">
        <f>VLOOKUP('Programmes (ENG)'!Q361, 'CWM &amp; Location'!B:D, 2, FALSE)</f>
        <v>Caerdydd</v>
      </c>
      <c r="R361" s="3" t="str">
        <f>IF('Master List'!W361="", VLOOKUP('Master List'!V361, 'CWM &amp; Location'!B:D, 2, FALSE), CONCATENATE(VLOOKUP('Master List'!V361, 'CWM &amp; Location'!B:D, 2, FALSE), " / ", VLOOKUP('Master List'!W361, 'CWM &amp; Location'!B:D, 2, FALSE)))</f>
        <v>Meddygaeth Gyffredinol (Mewnol) / Meddygaeth Anadlol</v>
      </c>
      <c r="S361" s="3" t="str">
        <f>IF('Programmes (ENG)'!S361="Supervisor to be confirmed", "Goruchwyliwr I'w Gadarnhau", 'Programmes (ENG)'!S361)</f>
        <v>Dr Diane Parry</v>
      </c>
      <c r="T361" s="5" t="str">
        <f>IF('Master List'!AA361="", "", VLOOKUP('Programmes (ENG)'!T361, 'CWM &amp; Location'!B:D, 2, FALSE))</f>
        <v>Roath House Surgery</v>
      </c>
      <c r="U361" s="5" t="str">
        <f>IF(T361="", "", VLOOKUP('Programmes (ENG)'!U361, 'CWM &amp; Location'!B:D, 2, FALSE))</f>
        <v>Caerdydd</v>
      </c>
      <c r="V361" s="5" t="str">
        <f>IF('Programmes (ENG)'!V361="", "", VLOOKUP('Programmes (ENG)'!V361, 'CWM &amp; Location'!B:D, 2, FALSE))</f>
        <v>Practis Cyffredinol</v>
      </c>
      <c r="W361" s="5" t="str">
        <f>IF('Programmes (ENG)'!W361="", "", IF('Programmes (ENG)'!W361="Supervisor to be confirmed", 'CWM &amp; Location'!$C$216, 'Programmes (ENG)'!W361))</f>
        <v>Dr Philip Lloyd</v>
      </c>
      <c r="X361" s="5" t="str">
        <f>IF('Programmes (ENG)'!X361="Supervisor to be confirmed", "Goruchwyliwr I'w Gadarnhau", 'Programmes (ENG)'!X361)</f>
        <v>Dr Sarah Voisey</v>
      </c>
      <c r="Y361" s="3" t="str">
        <f>VLOOKUP('Programmes (ENG)'!Y361, 'CWM &amp; Location'!B:D, 2, FALSE)</f>
        <v>Ysbyty Athrofaol Cymru</v>
      </c>
      <c r="Z361" s="3" t="str">
        <f>VLOOKUP('Programmes (ENG)'!Z361, 'CWM &amp; Location'!B:D, 2, FALSE)</f>
        <v>Caerdydd</v>
      </c>
      <c r="AA361" s="3" t="str">
        <f>IF('Master List'!AK361="", VLOOKUP('Master List'!AJ361, 'CWM &amp; Location'!B:D, 2, FALSE), CONCATENATE(VLOOKUP('Master List'!AJ361, 'CWM &amp; Location'!B:D, 2, FALSE), " / ", VLOOKUP('Master List'!AK361, 'CWM &amp; Location'!B:D, 2, FALSE)))</f>
        <v>Anestheteg</v>
      </c>
      <c r="AB361" s="3" t="str">
        <f>IF('Programmes (ENG)'!AB361="Supervisor to be confirmed", 'CWM &amp; Location'!$C$216, 'Programmes (ENG)'!AB361)</f>
        <v>Dr Sarah Voisey</v>
      </c>
      <c r="AC361" s="3" t="str">
        <f>VLOOKUP('Programmes (ENG)'!AC361, 'CWM &amp; Location'!B:D, 2, FALSE)</f>
        <v>Ysbyty Athrofaol Cymru</v>
      </c>
      <c r="AD361" s="5" t="str">
        <f>VLOOKUP('Programmes (ENG)'!AD361, 'CWM &amp; Location'!B:D, 2, FALSE)</f>
        <v>Caerdydd</v>
      </c>
      <c r="AE361" s="3" t="str">
        <f>IF('Master List'!AQ361="", VLOOKUP('Master List'!AP361, 'CWM &amp; Location'!B:D, 2, FALSE), CONCATENATE(VLOOKUP('Master List'!AP361, 'CWM &amp; Location'!B:D, 2, FALSE), " / ", VLOOKUP('Master List'!AQ361, 'CWM &amp; Location'!B:D, 2, FALSE)))</f>
        <v>Meddygaeth Geriatreg</v>
      </c>
      <c r="AF361" s="3" t="str">
        <f>IF('Programmes (ENG)'!AF361="Supervisor to be confirmed", 'CWM &amp; Location'!$C$216, 'Programmes (ENG)'!AF361)</f>
        <v>Dr Tanvir Ahmed</v>
      </c>
      <c r="AG361" s="3" t="str">
        <f>VLOOKUP('Programmes (ENG)'!AG361, 'CWM &amp; Location'!B:D, 2, FALSE)</f>
        <v>Ysbyty Athrofaol Cymru / Ysbyty Athrofaol Llandochau</v>
      </c>
      <c r="AH361" s="3" t="str">
        <f>VLOOKUP('Programmes (ENG)'!AH361, 'CWM &amp; Location'!B:D, 2, FALSE)</f>
        <v>Caerdydd / Penarth</v>
      </c>
      <c r="AI361" s="3" t="str">
        <f>IF('Master List'!AW361="", VLOOKUP('Master List'!AV361, 'CWM &amp; Location'!B:D, 2, FALSE), CONCATENATE(VLOOKUP('Master List'!AV361, 'CWM &amp; Location'!B:D, 2, FALSE), " / ", VLOOKUP('Master List'!AW361, 'CWM &amp; Location'!B:D, 2, FALSE)))</f>
        <v>Meddygaeth Adsefydlu / Niwroleg</v>
      </c>
      <c r="AJ361" s="3" t="str">
        <f>IF('Programmes (ENG)'!AJ361="Supervisor to be confirmed", 'CWM &amp; Location'!$C$216, 'Programmes (ENG)'!AJ361)</f>
        <v>Dr Andrea Lowman</v>
      </c>
      <c r="AK361" s="5" t="str">
        <f>IF('Programmes (ENG)'!AK361="","",VLOOKUP('Programmes (ENG)'!AK361,'CWM &amp; Location'!B:D,2,FALSE))</f>
        <v/>
      </c>
      <c r="AL361" s="5" t="str">
        <f>IF('Programmes (ENG)'!AL361="", "", VLOOKUP('Programmes (ENG)'!AL361, 'CWM &amp; Location'!B:D, 2, FALSE))</f>
        <v/>
      </c>
      <c r="AM361" s="5" t="str">
        <f>IF('Programmes (ENG)'!AM361="","",VLOOKUP('Programmes (ENG)'!AM361,'CWM &amp; Location'!B:D,2,FALSE))</f>
        <v/>
      </c>
      <c r="AN361" s="5" t="str">
        <f>IF('Programmes (ENG)'!AN361="Supervisor to be confirmed", 'CWM &amp; Location'!$C$216, 'Programmes (ENG)'!AN361)</f>
        <v/>
      </c>
    </row>
    <row r="362" spans="1:40" ht="33.75" customHeight="1" x14ac:dyDescent="0.25">
      <c r="A362" s="3" t="str">
        <f>'Master List'!A362</f>
        <v>LIFT</v>
      </c>
      <c r="B362" s="3" t="str">
        <f>'Master List'!D362</f>
        <v>LFP/7A5W/121a</v>
      </c>
      <c r="C362" s="3" t="str">
        <f>'Master List'!E362</f>
        <v>WAL/FP/121a</v>
      </c>
      <c r="D362" s="4">
        <f>'Programmes (ENG)'!D362</f>
        <v>1</v>
      </c>
      <c r="E362" s="9" t="str">
        <f>CONCATENATE("S1: ",J362,", ",N362,", ",R362,IF(V362="","",", "),IF(V362="","",V362),IF(V362="",""," ("),IF(V362="","",'Master List'!B362),IF(V362="","",")")," | S2: ",AA362,", ",AE362,", ",AI362,IF(AM362="","",", "),IF(AM362="","",AM362),IF(AM362="",""," ("),IF(AM362="","",'Master List'!C362),IF(AM362="","",")"))</f>
        <v>S1: Meddygaeth Gyffredinol (Mewnol) / Gastroenteroleg, Llawdriniaeth Gyffredinol / Llawdriniaeth Gastroberfeddol Usaf, Meddygaeth Frys, Arbenigedd I'w Gadarnhau (LIFT) | S2: Meddygaeth Gyffredinol (Mewnol) / Gastroenteroleg, Meddygaeth Fewnol Acíwt, Pediatreg</v>
      </c>
      <c r="F362" s="5" t="str">
        <f>VLOOKUP('Programmes (ENG)'!F362, 'CWM &amp; Location'!B:D, 2, FALSE)</f>
        <v>Bwrdd Iechyd Prifysgol Cwm Taf Morgannwg</v>
      </c>
      <c r="G362" s="5" t="str">
        <f>IF('Programmes (ENG)'!G362="Supervisor to be confirmed", "Goruchwyliwr I'w Gadarnhau", 'Programmes (ENG)'!G362)</f>
        <v>Dr William Edwards</v>
      </c>
      <c r="H362" s="3" t="str">
        <f>VLOOKUP('Programmes (ENG)'!H362, 'CWM &amp; Location'!B:D, 2, FALSE)</f>
        <v>Ysbyty Tywysoges Cymru</v>
      </c>
      <c r="I362" s="3" t="str">
        <f>VLOOKUP('Programmes (ENG)'!I362, 'CWM &amp; Location'!B:D, 2, FALSE)</f>
        <v>Pen-y-bont</v>
      </c>
      <c r="J362" s="3" t="str">
        <f>IF('Master List'!K362="", VLOOKUP('Master List'!J362, 'CWM &amp; Location'!B:D, 2, FALSE), CONCATENATE(VLOOKUP('Master List'!J362, 'CWM &amp; Location'!B:D, 2, FALSE), " / ", VLOOKUP('Master List'!K362, 'CWM &amp; Location'!B:D, 2, FALSE)))</f>
        <v>Meddygaeth Gyffredinol (Mewnol) / Gastroenteroleg</v>
      </c>
      <c r="K362" s="3" t="str">
        <f>IF('Programmes (ENG)'!K362="Supervisor to be confirmed", "Goruchwyliwr I'w Gadarnhau", 'Programmes (ENG)'!K362)</f>
        <v>Dr Clement Lai</v>
      </c>
      <c r="L362" s="3" t="str">
        <f>VLOOKUP('Programmes (ENG)'!L362, 'CWM &amp; Location'!B:D, 2, FALSE)</f>
        <v>Ysbyty Tywysoges Cymru</v>
      </c>
      <c r="M362" s="3" t="str">
        <f>VLOOKUP('Programmes (ENG)'!M362, 'CWM &amp; Location'!B:D, 2, FALSE)</f>
        <v>Pen-y-bont</v>
      </c>
      <c r="N362" s="3" t="str">
        <f>IF('Master List'!Q362="", VLOOKUP('Master List'!P362, 'CWM &amp; Location'!B:D, 2, FALSE), CONCATENATE(VLOOKUP('Master List'!P362, 'CWM &amp; Location'!B:D, 2, FALSE), " / ", VLOOKUP('Master List'!Q362, 'CWM &amp; Location'!B:D, 2, FALSE)))</f>
        <v>Llawdriniaeth Gyffredinol / Llawdriniaeth Gastroberfeddol Usaf</v>
      </c>
      <c r="O362" s="3" t="str">
        <f>IF('Programmes (ENG)'!O362="Supervisor to be confirmed", "Goruchwyliwr I'w Gadarnhau", 'Programmes (ENG)'!O362)</f>
        <v>Ms Joy Singh</v>
      </c>
      <c r="P362" s="3" t="str">
        <f>VLOOKUP('Programmes (ENG)'!P362, 'CWM &amp; Location'!B:D, 2, FALSE)</f>
        <v>Ysbyty Tywysoges Cymru</v>
      </c>
      <c r="Q362" s="3" t="str">
        <f>VLOOKUP('Programmes (ENG)'!Q362, 'CWM &amp; Location'!B:D, 2, FALSE)</f>
        <v>Pen-y-bont</v>
      </c>
      <c r="R362" s="3" t="str">
        <f>IF('Master List'!W362="", VLOOKUP('Master List'!V362, 'CWM &amp; Location'!B:D, 2, FALSE), CONCATENATE(VLOOKUP('Master List'!V362, 'CWM &amp; Location'!B:D, 2, FALSE), " / ", VLOOKUP('Master List'!W362, 'CWM &amp; Location'!B:D, 2, FALSE)))</f>
        <v>Meddygaeth Frys</v>
      </c>
      <c r="S362" s="3" t="str">
        <f>IF('Programmes (ENG)'!S362="Supervisor to be confirmed", "Goruchwyliwr I'w Gadarnhau", 'Programmes (ENG)'!S362)</f>
        <v xml:space="preserve">Dr Rhian Dyer </v>
      </c>
      <c r="T362" s="5" t="str">
        <f>IF('Master List'!AA362="", "", VLOOKUP('Programmes (ENG)'!T362, 'CWM &amp; Location'!B:D, 2, FALSE))</f>
        <v>Safle I'w Gadarnhau</v>
      </c>
      <c r="U362" s="5" t="str">
        <f>IF(T362="", "", VLOOKUP('Programmes (ENG)'!U362, 'CWM &amp; Location'!B:D, 2, FALSE))</f>
        <v>Safle I'w Gadarnhau</v>
      </c>
      <c r="V362" s="5" t="str">
        <f>IF('Programmes (ENG)'!V362="", "", VLOOKUP('Programmes (ENG)'!V362, 'CWM &amp; Location'!B:D, 2, FALSE))</f>
        <v>Arbenigedd I'w Gadarnhau</v>
      </c>
      <c r="W362" s="5" t="str">
        <f>IF('Programmes (ENG)'!W362="", "", IF('Programmes (ENG)'!W362="Supervisor to be confirmed", 'CWM &amp; Location'!$C$216, 'Programmes (ENG)'!W362))</f>
        <v>Goruchwyliwr I'w Gadarnhau</v>
      </c>
      <c r="X362" s="5" t="str">
        <f>IF('Programmes (ENG)'!X362="Supervisor to be confirmed", "Goruchwyliwr I'w Gadarnhau", 'Programmes (ENG)'!X362)</f>
        <v>Dr Clement Lai</v>
      </c>
      <c r="Y362" s="3" t="str">
        <f>VLOOKUP('Programmes (ENG)'!Y362, 'CWM &amp; Location'!B:D, 2, FALSE)</f>
        <v>Ysbyty Tywysoges Cymru</v>
      </c>
      <c r="Z362" s="3" t="str">
        <f>VLOOKUP('Programmes (ENG)'!Z362, 'CWM &amp; Location'!B:D, 2, FALSE)</f>
        <v>Pen-y-bont</v>
      </c>
      <c r="AA362" s="3" t="str">
        <f>IF('Master List'!AK362="", VLOOKUP('Master List'!AJ362, 'CWM &amp; Location'!B:D, 2, FALSE), CONCATENATE(VLOOKUP('Master List'!AJ362, 'CWM &amp; Location'!B:D, 2, FALSE), " / ", VLOOKUP('Master List'!AK362, 'CWM &amp; Location'!B:D, 2, FALSE)))</f>
        <v>Meddygaeth Gyffredinol (Mewnol) / Gastroenteroleg</v>
      </c>
      <c r="AB362" s="3" t="str">
        <f>IF('Programmes (ENG)'!AB362="Supervisor to be confirmed", 'CWM &amp; Location'!$C$216, 'Programmes (ENG)'!AB362)</f>
        <v>Dr Clement Lai</v>
      </c>
      <c r="AC362" s="3" t="str">
        <f>VLOOKUP('Programmes (ENG)'!AC362, 'CWM &amp; Location'!B:D, 2, FALSE)</f>
        <v>Ysbyty Tywysoges Cymru</v>
      </c>
      <c r="AD362" s="5" t="str">
        <f>VLOOKUP('Programmes (ENG)'!AD362, 'CWM &amp; Location'!B:D, 2, FALSE)</f>
        <v>Pen-y-bont</v>
      </c>
      <c r="AE362" s="3" t="str">
        <f>IF('Master List'!AQ362="", VLOOKUP('Master List'!AP362, 'CWM &amp; Location'!B:D, 2, FALSE), CONCATENATE(VLOOKUP('Master List'!AP362, 'CWM &amp; Location'!B:D, 2, FALSE), " / ", VLOOKUP('Master List'!AQ362, 'CWM &amp; Location'!B:D, 2, FALSE)))</f>
        <v>Meddygaeth Fewnol Acíwt</v>
      </c>
      <c r="AF362" s="3" t="str">
        <f>IF('Programmes (ENG)'!AF362="Supervisor to be confirmed", 'CWM &amp; Location'!$C$216, 'Programmes (ENG)'!AF362)</f>
        <v>Dr John Hounsell</v>
      </c>
      <c r="AG362" s="3" t="str">
        <f>VLOOKUP('Programmes (ENG)'!AG362, 'CWM &amp; Location'!B:D, 2, FALSE)</f>
        <v>Ysbyty Tywysoges Cymru</v>
      </c>
      <c r="AH362" s="3" t="str">
        <f>VLOOKUP('Programmes (ENG)'!AH362, 'CWM &amp; Location'!B:D, 2, FALSE)</f>
        <v>Pen-y-bont</v>
      </c>
      <c r="AI362" s="3" t="str">
        <f>IF('Master List'!AW362="", VLOOKUP('Master List'!AV362, 'CWM &amp; Location'!B:D, 2, FALSE), CONCATENATE(VLOOKUP('Master List'!AV362, 'CWM &amp; Location'!B:D, 2, FALSE), " / ", VLOOKUP('Master List'!AW362, 'CWM &amp; Location'!B:D, 2, FALSE)))</f>
        <v>Pediatreg</v>
      </c>
      <c r="AJ362" s="3" t="str">
        <f>IF('Programmes (ENG)'!AJ362="Supervisor to be confirmed", 'CWM &amp; Location'!$C$216, 'Programmes (ENG)'!AJ362)</f>
        <v>Dr Torsten Hildebrandt</v>
      </c>
      <c r="AK362" s="5" t="str">
        <f>IF('Programmes (ENG)'!AK362="","",VLOOKUP('Programmes (ENG)'!AK362,'CWM &amp; Location'!B:D,2,FALSE))</f>
        <v/>
      </c>
      <c r="AL362" s="5" t="str">
        <f>IF('Programmes (ENG)'!AL362="", "", VLOOKUP('Programmes (ENG)'!AL362, 'CWM &amp; Location'!B:D, 2, FALSE))</f>
        <v/>
      </c>
      <c r="AM362" s="5" t="str">
        <f>IF('Programmes (ENG)'!AM362="","",VLOOKUP('Programmes (ENG)'!AM362,'CWM &amp; Location'!B:D,2,FALSE))</f>
        <v/>
      </c>
      <c r="AN362" s="5" t="str">
        <f>IF('Programmes (ENG)'!AN362="Supervisor to be confirmed", 'CWM &amp; Location'!$C$216, 'Programmes (ENG)'!AN362)</f>
        <v/>
      </c>
    </row>
    <row r="363" spans="1:40" ht="33.75" customHeight="1" x14ac:dyDescent="0.25">
      <c r="A363" s="3" t="str">
        <f>'Master List'!A363</f>
        <v>LIFT</v>
      </c>
      <c r="B363" s="3" t="str">
        <f>'Master List'!D363</f>
        <v>LFP/7A5W/121b</v>
      </c>
      <c r="C363" s="3" t="str">
        <f>'Master List'!E363</f>
        <v>WAL/FP/121b</v>
      </c>
      <c r="D363" s="4">
        <f>'Programmes (ENG)'!D363</f>
        <v>1</v>
      </c>
      <c r="E363" s="9" t="str">
        <f>CONCATENATE("S1: ",J363,", ",N363,", ",R363,IF(V363="","",", "),IF(V363="","",V363),IF(V363="",""," ("),IF(V363="","",'Master List'!B363),IF(V363="","",")")," | S2: ",AA363,", ",AE363,", ",AI363,IF(AM363="","",", "),IF(AM363="","",AM363),IF(AM363="",""," ("),IF(AM363="","",'Master List'!C363),IF(AM363="","",")"))</f>
        <v>S1: Meddygaeth Frys, Meddygaeth Gyffredinol (Mewnol) / Gastroenteroleg, Llawdriniaeth Gyffredinol / Llawdriniaeth Gastroberfeddol Usaf, Arbenigedd I'w Gadarnhau (LIFT) | S2: Pediatreg, Meddygaeth Gyffredinol (Mewnol) / Gastroenteroleg, Meddygaeth Fewnol Acíwt</v>
      </c>
      <c r="F363" s="5" t="str">
        <f>VLOOKUP('Programmes (ENG)'!F363, 'CWM &amp; Location'!B:D, 2, FALSE)</f>
        <v>Bwrdd Iechyd Prifysgol Cwm Taf Morgannwg</v>
      </c>
      <c r="G363" s="5" t="str">
        <f>IF('Programmes (ENG)'!G363="Supervisor to be confirmed", "Goruchwyliwr I'w Gadarnhau", 'Programmes (ENG)'!G363)</f>
        <v>Goruchwyliwr I'w Gadarnhau</v>
      </c>
      <c r="H363" s="3" t="str">
        <f>VLOOKUP('Programmes (ENG)'!H363, 'CWM &amp; Location'!B:D, 2, FALSE)</f>
        <v>Ysbyty Tywysoges Cymru</v>
      </c>
      <c r="I363" s="3" t="str">
        <f>VLOOKUP('Programmes (ENG)'!I363, 'CWM &amp; Location'!B:D, 2, FALSE)</f>
        <v>Pen-y-bont</v>
      </c>
      <c r="J363" s="3" t="str">
        <f>IF('Master List'!K363="", VLOOKUP('Master List'!J363, 'CWM &amp; Location'!B:D, 2, FALSE), CONCATENATE(VLOOKUP('Master List'!J363, 'CWM &amp; Location'!B:D, 2, FALSE), " / ", VLOOKUP('Master List'!K363, 'CWM &amp; Location'!B:D, 2, FALSE)))</f>
        <v>Meddygaeth Frys</v>
      </c>
      <c r="K363" s="3" t="str">
        <f>IF('Programmes (ENG)'!K363="Supervisor to be confirmed", "Goruchwyliwr I'w Gadarnhau", 'Programmes (ENG)'!K363)</f>
        <v xml:space="preserve">Dr Rhian Dyer </v>
      </c>
      <c r="L363" s="3" t="str">
        <f>VLOOKUP('Programmes (ENG)'!L363, 'CWM &amp; Location'!B:D, 2, FALSE)</f>
        <v>Ysbyty Tywysoges Cymru</v>
      </c>
      <c r="M363" s="3" t="str">
        <f>VLOOKUP('Programmes (ENG)'!M363, 'CWM &amp; Location'!B:D, 2, FALSE)</f>
        <v>Pen-y-bont</v>
      </c>
      <c r="N363" s="3" t="str">
        <f>IF('Master List'!Q363="", VLOOKUP('Master List'!P363, 'CWM &amp; Location'!B:D, 2, FALSE), CONCATENATE(VLOOKUP('Master List'!P363, 'CWM &amp; Location'!B:D, 2, FALSE), " / ", VLOOKUP('Master List'!Q363, 'CWM &amp; Location'!B:D, 2, FALSE)))</f>
        <v>Meddygaeth Gyffredinol (Mewnol) / Gastroenteroleg</v>
      </c>
      <c r="O363" s="3" t="str">
        <f>IF('Programmes (ENG)'!O363="Supervisor to be confirmed", "Goruchwyliwr I'w Gadarnhau", 'Programmes (ENG)'!O363)</f>
        <v>Dr Clement Lai</v>
      </c>
      <c r="P363" s="3" t="str">
        <f>VLOOKUP('Programmes (ENG)'!P363, 'CWM &amp; Location'!B:D, 2, FALSE)</f>
        <v>Ysbyty Tywysoges Cymru</v>
      </c>
      <c r="Q363" s="3" t="str">
        <f>VLOOKUP('Programmes (ENG)'!Q363, 'CWM &amp; Location'!B:D, 2, FALSE)</f>
        <v>Pen-y-bont</v>
      </c>
      <c r="R363" s="3" t="str">
        <f>IF('Master List'!W363="", VLOOKUP('Master List'!V363, 'CWM &amp; Location'!B:D, 2, FALSE), CONCATENATE(VLOOKUP('Master List'!V363, 'CWM &amp; Location'!B:D, 2, FALSE), " / ", VLOOKUP('Master List'!W363, 'CWM &amp; Location'!B:D, 2, FALSE)))</f>
        <v>Llawdriniaeth Gyffredinol / Llawdriniaeth Gastroberfeddol Usaf</v>
      </c>
      <c r="S363" s="3" t="str">
        <f>IF('Programmes (ENG)'!S363="Supervisor to be confirmed", "Goruchwyliwr I'w Gadarnhau", 'Programmes (ENG)'!S363)</f>
        <v>Ms Joy Singh</v>
      </c>
      <c r="T363" s="5" t="str">
        <f>IF('Master List'!AA363="", "", VLOOKUP('Programmes (ENG)'!T363, 'CWM &amp; Location'!B:D, 2, FALSE))</f>
        <v>Safle I'w Gadarnhau</v>
      </c>
      <c r="U363" s="5" t="str">
        <f>IF(T363="", "", VLOOKUP('Programmes (ENG)'!U363, 'CWM &amp; Location'!B:D, 2, FALSE))</f>
        <v>Safle I'w Gadarnhau</v>
      </c>
      <c r="V363" s="5" t="str">
        <f>IF('Programmes (ENG)'!V363="", "", VLOOKUP('Programmes (ENG)'!V363, 'CWM &amp; Location'!B:D, 2, FALSE))</f>
        <v>Arbenigedd I'w Gadarnhau</v>
      </c>
      <c r="W363" s="5" t="str">
        <f>IF('Programmes (ENG)'!W363="", "", IF('Programmes (ENG)'!W363="Supervisor to be confirmed", 'CWM &amp; Location'!$C$216, 'Programmes (ENG)'!W363))</f>
        <v>Goruchwyliwr I'w Gadarnhau</v>
      </c>
      <c r="X363" s="5" t="str">
        <f>IF('Programmes (ENG)'!X363="Supervisor to be confirmed", "Goruchwyliwr I'w Gadarnhau", 'Programmes (ENG)'!X363)</f>
        <v>Dr Torsten Hildebrandt</v>
      </c>
      <c r="Y363" s="3" t="str">
        <f>VLOOKUP('Programmes (ENG)'!Y363, 'CWM &amp; Location'!B:D, 2, FALSE)</f>
        <v>Ysbyty Tywysoges Cymru</v>
      </c>
      <c r="Z363" s="3" t="str">
        <f>VLOOKUP('Programmes (ENG)'!Z363, 'CWM &amp; Location'!B:D, 2, FALSE)</f>
        <v>Pen-y-bont</v>
      </c>
      <c r="AA363" s="3" t="str">
        <f>IF('Master List'!AK363="", VLOOKUP('Master List'!AJ363, 'CWM &amp; Location'!B:D, 2, FALSE), CONCATENATE(VLOOKUP('Master List'!AJ363, 'CWM &amp; Location'!B:D, 2, FALSE), " / ", VLOOKUP('Master List'!AK363, 'CWM &amp; Location'!B:D, 2, FALSE)))</f>
        <v>Pediatreg</v>
      </c>
      <c r="AB363" s="3" t="str">
        <f>IF('Programmes (ENG)'!AB363="Supervisor to be confirmed", 'CWM &amp; Location'!$C$216, 'Programmes (ENG)'!AB363)</f>
        <v>Dr Torsten Hildebrandt</v>
      </c>
      <c r="AC363" s="3" t="str">
        <f>VLOOKUP('Programmes (ENG)'!AC363, 'CWM &amp; Location'!B:D, 2, FALSE)</f>
        <v>Ysbyty Tywysoges Cymru</v>
      </c>
      <c r="AD363" s="5" t="str">
        <f>VLOOKUP('Programmes (ENG)'!AD363, 'CWM &amp; Location'!B:D, 2, FALSE)</f>
        <v>Pen-y-bont</v>
      </c>
      <c r="AE363" s="3" t="str">
        <f>IF('Master List'!AQ363="", VLOOKUP('Master List'!AP363, 'CWM &amp; Location'!B:D, 2, FALSE), CONCATENATE(VLOOKUP('Master List'!AP363, 'CWM &amp; Location'!B:D, 2, FALSE), " / ", VLOOKUP('Master List'!AQ363, 'CWM &amp; Location'!B:D, 2, FALSE)))</f>
        <v>Meddygaeth Gyffredinol (Mewnol) / Gastroenteroleg</v>
      </c>
      <c r="AF363" s="3" t="str">
        <f>IF('Programmes (ENG)'!AF363="Supervisor to be confirmed", 'CWM &amp; Location'!$C$216, 'Programmes (ENG)'!AF363)</f>
        <v>Dr Clement Lai</v>
      </c>
      <c r="AG363" s="3" t="str">
        <f>VLOOKUP('Programmes (ENG)'!AG363, 'CWM &amp; Location'!B:D, 2, FALSE)</f>
        <v>Ysbyty Tywysoges Cymru</v>
      </c>
      <c r="AH363" s="3" t="str">
        <f>VLOOKUP('Programmes (ENG)'!AH363, 'CWM &amp; Location'!B:D, 2, FALSE)</f>
        <v>Pen-y-bont</v>
      </c>
      <c r="AI363" s="3" t="str">
        <f>IF('Master List'!AW363="", VLOOKUP('Master List'!AV363, 'CWM &amp; Location'!B:D, 2, FALSE), CONCATENATE(VLOOKUP('Master List'!AV363, 'CWM &amp; Location'!B:D, 2, FALSE), " / ", VLOOKUP('Master List'!AW363, 'CWM &amp; Location'!B:D, 2, FALSE)))</f>
        <v>Meddygaeth Fewnol Acíwt</v>
      </c>
      <c r="AJ363" s="3" t="str">
        <f>IF('Programmes (ENG)'!AJ363="Supervisor to be confirmed", 'CWM &amp; Location'!$C$216, 'Programmes (ENG)'!AJ363)</f>
        <v>Dr John Hounsell</v>
      </c>
      <c r="AK363" s="5" t="str">
        <f>IF('Programmes (ENG)'!AK363="","",VLOOKUP('Programmes (ENG)'!AK363,'CWM &amp; Location'!B:D,2,FALSE))</f>
        <v/>
      </c>
      <c r="AL363" s="5" t="str">
        <f>IF('Programmes (ENG)'!AL363="", "", VLOOKUP('Programmes (ENG)'!AL363, 'CWM &amp; Location'!B:D, 2, FALSE))</f>
        <v/>
      </c>
      <c r="AM363" s="5" t="str">
        <f>IF('Programmes (ENG)'!AM363="","",VLOOKUP('Programmes (ENG)'!AM363,'CWM &amp; Location'!B:D,2,FALSE))</f>
        <v/>
      </c>
      <c r="AN363" s="5" t="str">
        <f>IF('Programmes (ENG)'!AN363="Supervisor to be confirmed", 'CWM &amp; Location'!$C$216, 'Programmes (ENG)'!AN363)</f>
        <v/>
      </c>
    </row>
    <row r="364" spans="1:40" ht="33.75" customHeight="1" x14ac:dyDescent="0.25">
      <c r="A364" s="3" t="str">
        <f>'Master List'!A364</f>
        <v>LIFT</v>
      </c>
      <c r="B364" s="3" t="str">
        <f>'Master List'!D364</f>
        <v>LFP/7A5W/121c</v>
      </c>
      <c r="C364" s="3" t="str">
        <f>'Master List'!E364</f>
        <v>WAL/FP/121c</v>
      </c>
      <c r="D364" s="4">
        <f>'Programmes (ENG)'!D364</f>
        <v>1</v>
      </c>
      <c r="E364" s="9" t="str">
        <f>CONCATENATE("S1: ",J364,", ",N364,", ",R364,IF(V364="","",", "),IF(V364="","",V364),IF(V364="",""," ("),IF(V364="","",'Master List'!B364),IF(V364="","",")")," | S2: ",AA364,", ",AE364,", ",AI364,IF(AM364="","",", "),IF(AM364="","",AM364),IF(AM364="",""," ("),IF(AM364="","",'Master List'!C364),IF(AM364="","",")"))</f>
        <v>S1: Llawdriniaeth Gyffredinol / Llawdriniaeth Gastroberfeddol Usaf, Meddygaeth Frys, Meddygaeth Gyffredinol (Mewnol) / Gastroenteroleg, Practis Cyffredinol (LIFT) | S2: Meddygaeth Fewnol Acíwt, Pediatreg, Meddygaeth Gyffredinol (Mewnol) / Gastroenteroleg</v>
      </c>
      <c r="F364" s="5" t="str">
        <f>VLOOKUP('Programmes (ENG)'!F364, 'CWM &amp; Location'!B:D, 2, FALSE)</f>
        <v>Bwrdd Iechyd Prifysgol Cwm Taf Morgannwg</v>
      </c>
      <c r="G364" s="5" t="str">
        <f>IF('Programmes (ENG)'!G364="Supervisor to be confirmed", "Goruchwyliwr I'w Gadarnhau", 'Programmes (ENG)'!G364)</f>
        <v>Dr Heather Cottrell</v>
      </c>
      <c r="H364" s="3" t="str">
        <f>VLOOKUP('Programmes (ENG)'!H364, 'CWM &amp; Location'!B:D, 2, FALSE)</f>
        <v>Ysbyty Tywysoges Cymru</v>
      </c>
      <c r="I364" s="3" t="str">
        <f>VLOOKUP('Programmes (ENG)'!I364, 'CWM &amp; Location'!B:D, 2, FALSE)</f>
        <v>Pen-y-bont</v>
      </c>
      <c r="J364" s="3" t="str">
        <f>IF('Master List'!K364="", VLOOKUP('Master List'!J364, 'CWM &amp; Location'!B:D, 2, FALSE), CONCATENATE(VLOOKUP('Master List'!J364, 'CWM &amp; Location'!B:D, 2, FALSE), " / ", VLOOKUP('Master List'!K364, 'CWM &amp; Location'!B:D, 2, FALSE)))</f>
        <v>Llawdriniaeth Gyffredinol / Llawdriniaeth Gastroberfeddol Usaf</v>
      </c>
      <c r="K364" s="3" t="str">
        <f>IF('Programmes (ENG)'!K364="Supervisor to be confirmed", "Goruchwyliwr I'w Gadarnhau", 'Programmes (ENG)'!K364)</f>
        <v>Ms Joy Singh</v>
      </c>
      <c r="L364" s="3" t="str">
        <f>VLOOKUP('Programmes (ENG)'!L364, 'CWM &amp; Location'!B:D, 2, FALSE)</f>
        <v>Ysbyty Tywysoges Cymru</v>
      </c>
      <c r="M364" s="3" t="str">
        <f>VLOOKUP('Programmes (ENG)'!M364, 'CWM &amp; Location'!B:D, 2, FALSE)</f>
        <v>Pen-y-bont</v>
      </c>
      <c r="N364" s="3" t="str">
        <f>IF('Master List'!Q364="", VLOOKUP('Master List'!P364, 'CWM &amp; Location'!B:D, 2, FALSE), CONCATENATE(VLOOKUP('Master List'!P364, 'CWM &amp; Location'!B:D, 2, FALSE), " / ", VLOOKUP('Master List'!Q364, 'CWM &amp; Location'!B:D, 2, FALSE)))</f>
        <v>Meddygaeth Frys</v>
      </c>
      <c r="O364" s="3" t="str">
        <f>IF('Programmes (ENG)'!O364="Supervisor to be confirmed", "Goruchwyliwr I'w Gadarnhau", 'Programmes (ENG)'!O364)</f>
        <v xml:space="preserve">Dr Rhian Dyer </v>
      </c>
      <c r="P364" s="3" t="str">
        <f>VLOOKUP('Programmes (ENG)'!P364, 'CWM &amp; Location'!B:D, 2, FALSE)</f>
        <v>Ysbyty Tywysoges Cymru</v>
      </c>
      <c r="Q364" s="3" t="str">
        <f>VLOOKUP('Programmes (ENG)'!Q364, 'CWM &amp; Location'!B:D, 2, FALSE)</f>
        <v>Pen-y-bont</v>
      </c>
      <c r="R364" s="3" t="str">
        <f>IF('Master List'!W364="", VLOOKUP('Master List'!V364, 'CWM &amp; Location'!B:D, 2, FALSE), CONCATENATE(VLOOKUP('Master List'!V364, 'CWM &amp; Location'!B:D, 2, FALSE), " / ", VLOOKUP('Master List'!W364, 'CWM &amp; Location'!B:D, 2, FALSE)))</f>
        <v>Meddygaeth Gyffredinol (Mewnol) / Gastroenteroleg</v>
      </c>
      <c r="S364" s="3" t="str">
        <f>IF('Programmes (ENG)'!S364="Supervisor to be confirmed", "Goruchwyliwr I'w Gadarnhau", 'Programmes (ENG)'!S364)</f>
        <v>Dr Clement Lai</v>
      </c>
      <c r="T364" s="5" t="str">
        <f>IF('Master List'!AA364="", "", VLOOKUP('Programmes (ENG)'!T364, 'CWM &amp; Location'!B:D, 2, FALSE))</f>
        <v>Woodlands Surgery</v>
      </c>
      <c r="U364" s="5" t="str">
        <f>IF(T364="", "", VLOOKUP('Programmes (ENG)'!U364, 'CWM &amp; Location'!B:D, 2, FALSE))</f>
        <v>Maesteg</v>
      </c>
      <c r="V364" s="5" t="str">
        <f>IF('Programmes (ENG)'!V364="", "", VLOOKUP('Programmes (ENG)'!V364, 'CWM &amp; Location'!B:D, 2, FALSE))</f>
        <v>Practis Cyffredinol</v>
      </c>
      <c r="W364" s="5" t="str">
        <f>IF('Programmes (ENG)'!W364="", "", IF('Programmes (ENG)'!W364="Supervisor to be confirmed", 'CWM &amp; Location'!$C$216, 'Programmes (ENG)'!W364))</f>
        <v>Dr Heather Cottrell</v>
      </c>
      <c r="X364" s="5" t="str">
        <f>IF('Programmes (ENG)'!X364="Supervisor to be confirmed", "Goruchwyliwr I'w Gadarnhau", 'Programmes (ENG)'!X364)</f>
        <v>Dr John Hounsell</v>
      </c>
      <c r="Y364" s="3" t="str">
        <f>VLOOKUP('Programmes (ENG)'!Y364, 'CWM &amp; Location'!B:D, 2, FALSE)</f>
        <v>Ysbyty Tywysoges Cymru</v>
      </c>
      <c r="Z364" s="3" t="str">
        <f>VLOOKUP('Programmes (ENG)'!Z364, 'CWM &amp; Location'!B:D, 2, FALSE)</f>
        <v>Pen-y-bont</v>
      </c>
      <c r="AA364" s="3" t="str">
        <f>IF('Master List'!AK364="", VLOOKUP('Master List'!AJ364, 'CWM &amp; Location'!B:D, 2, FALSE), CONCATENATE(VLOOKUP('Master List'!AJ364, 'CWM &amp; Location'!B:D, 2, FALSE), " / ", VLOOKUP('Master List'!AK364, 'CWM &amp; Location'!B:D, 2, FALSE)))</f>
        <v>Meddygaeth Fewnol Acíwt</v>
      </c>
      <c r="AB364" s="3" t="str">
        <f>IF('Programmes (ENG)'!AB364="Supervisor to be confirmed", 'CWM &amp; Location'!$C$216, 'Programmes (ENG)'!AB364)</f>
        <v>Dr John Hounsell</v>
      </c>
      <c r="AC364" s="3" t="str">
        <f>VLOOKUP('Programmes (ENG)'!AC364, 'CWM &amp; Location'!B:D, 2, FALSE)</f>
        <v>Ysbyty Tywysoges Cymru</v>
      </c>
      <c r="AD364" s="5" t="str">
        <f>VLOOKUP('Programmes (ENG)'!AD364, 'CWM &amp; Location'!B:D, 2, FALSE)</f>
        <v>Pen-y-bont</v>
      </c>
      <c r="AE364" s="3" t="str">
        <f>IF('Master List'!AQ364="", VLOOKUP('Master List'!AP364, 'CWM &amp; Location'!B:D, 2, FALSE), CONCATENATE(VLOOKUP('Master List'!AP364, 'CWM &amp; Location'!B:D, 2, FALSE), " / ", VLOOKUP('Master List'!AQ364, 'CWM &amp; Location'!B:D, 2, FALSE)))</f>
        <v>Pediatreg</v>
      </c>
      <c r="AF364" s="3" t="str">
        <f>IF('Programmes (ENG)'!AF364="Supervisor to be confirmed", 'CWM &amp; Location'!$C$216, 'Programmes (ENG)'!AF364)</f>
        <v>Dr Torsten Hildebrandt</v>
      </c>
      <c r="AG364" s="3" t="str">
        <f>VLOOKUP('Programmes (ENG)'!AG364, 'CWM &amp; Location'!B:D, 2, FALSE)</f>
        <v>Ysbyty Tywysoges Cymru</v>
      </c>
      <c r="AH364" s="3" t="str">
        <f>VLOOKUP('Programmes (ENG)'!AH364, 'CWM &amp; Location'!B:D, 2, FALSE)</f>
        <v>Pen-y-bont</v>
      </c>
      <c r="AI364" s="3" t="str">
        <f>IF('Master List'!AW364="", VLOOKUP('Master List'!AV364, 'CWM &amp; Location'!B:D, 2, FALSE), CONCATENATE(VLOOKUP('Master List'!AV364, 'CWM &amp; Location'!B:D, 2, FALSE), " / ", VLOOKUP('Master List'!AW364, 'CWM &amp; Location'!B:D, 2, FALSE)))</f>
        <v>Meddygaeth Gyffredinol (Mewnol) / Gastroenteroleg</v>
      </c>
      <c r="AJ364" s="3" t="str">
        <f>IF('Programmes (ENG)'!AJ364="Supervisor to be confirmed", 'CWM &amp; Location'!$C$216, 'Programmes (ENG)'!AJ364)</f>
        <v>Dr Clement Lai</v>
      </c>
      <c r="AK364" s="5" t="str">
        <f>IF('Programmes (ENG)'!AK364="","",VLOOKUP('Programmes (ENG)'!AK364,'CWM &amp; Location'!B:D,2,FALSE))</f>
        <v/>
      </c>
      <c r="AL364" s="5" t="str">
        <f>IF('Programmes (ENG)'!AL364="", "", VLOOKUP('Programmes (ENG)'!AL364, 'CWM &amp; Location'!B:D, 2, FALSE))</f>
        <v/>
      </c>
      <c r="AM364" s="5" t="str">
        <f>IF('Programmes (ENG)'!AM364="","",VLOOKUP('Programmes (ENG)'!AM364,'CWM &amp; Location'!B:D,2,FALSE))</f>
        <v/>
      </c>
      <c r="AN364" s="5" t="str">
        <f>IF('Programmes (ENG)'!AN364="Supervisor to be confirmed", 'CWM &amp; Location'!$C$216, 'Programmes (ENG)'!AN364)</f>
        <v/>
      </c>
    </row>
    <row r="365" spans="1:40" ht="33.75" customHeight="1" x14ac:dyDescent="0.25">
      <c r="A365" s="3" t="str">
        <f>'Master List'!A365</f>
        <v>LIFT</v>
      </c>
      <c r="B365" s="3" t="str">
        <f>'Master List'!D365</f>
        <v>LFP/7A1C/122a</v>
      </c>
      <c r="C365" s="3" t="str">
        <f>'Master List'!E365</f>
        <v>WAL/FP/122a</v>
      </c>
      <c r="D365" s="4">
        <f>'Programmes (ENG)'!D365</f>
        <v>1</v>
      </c>
      <c r="E365" s="9" t="str">
        <f>CONCATENATE("S1: ",J365,", ",N365,", ",R365,IF(V365="","",", "),IF(V365="","",V365),IF(V365="",""," ("),IF(V365="","",'Master List'!B365),IF(V365="","",")")," | S2: ",AA365,", ",AE365,", ",AI365,IF(AM365="","",", "),IF(AM365="","",AM365),IF(AM365="",""," ("),IF(AM365="","",'Master List'!C365),IF(AM365="","",")"))</f>
        <v>S1: Meddygaeth Gyffredinol (Mewnol) / Gastroenteroleg, Clust, Trwyn a Gwddf / Llawdriniaeth y Geg a Gên ac Wyneb, Meddygaeth Frys, Practis Cyffredinol (LIFT) | S2: Arbenigedd I'w Gadarnhau, Arbenigedd I'w Gadarnhau, Arbenigedd I'w Gadarnhau</v>
      </c>
      <c r="F365" s="5" t="str">
        <f>VLOOKUP('Programmes (ENG)'!F365, 'CWM &amp; Location'!B:D, 2, FALSE)</f>
        <v>Bwrdd Iechyd Prifysgol Betsi Cadwaladr</v>
      </c>
      <c r="G365" s="5" t="str">
        <f>IF('Programmes (ENG)'!G365="Supervisor to be confirmed", "Goruchwyliwr I'w Gadarnhau", 'Programmes (ENG)'!G365)</f>
        <v>Dr Selena Harris</v>
      </c>
      <c r="H365" s="3" t="str">
        <f>VLOOKUP('Programmes (ENG)'!H365, 'CWM &amp; Location'!B:D, 2, FALSE)</f>
        <v>Ysbyty Glan Clwyd</v>
      </c>
      <c r="I365" s="3" t="str">
        <f>VLOOKUP('Programmes (ENG)'!I365, 'CWM &amp; Location'!B:D, 2, FALSE)</f>
        <v>Y Rhyl</v>
      </c>
      <c r="J365" s="3" t="str">
        <f>IF('Master List'!K365="", VLOOKUP('Master List'!J365, 'CWM &amp; Location'!B:D, 2, FALSE), CONCATENATE(VLOOKUP('Master List'!J365, 'CWM &amp; Location'!B:D, 2, FALSE), " / ", VLOOKUP('Master List'!K365, 'CWM &amp; Location'!B:D, 2, FALSE)))</f>
        <v>Meddygaeth Gyffredinol (Mewnol) / Gastroenteroleg</v>
      </c>
      <c r="K365" s="3" t="str">
        <f>IF('Programmes (ENG)'!K365="Supervisor to be confirmed", "Goruchwyliwr I'w Gadarnhau", 'Programmes (ENG)'!K365)</f>
        <v>Dr Aram Baghomian</v>
      </c>
      <c r="L365" s="3" t="str">
        <f>VLOOKUP('Programmes (ENG)'!L365, 'CWM &amp; Location'!B:D, 2, FALSE)</f>
        <v>Ysbyty Glan Clwyd</v>
      </c>
      <c r="M365" s="3" t="str">
        <f>VLOOKUP('Programmes (ENG)'!M365, 'CWM &amp; Location'!B:D, 2, FALSE)</f>
        <v>Y Rhyl</v>
      </c>
      <c r="N365" s="3" t="str">
        <f>IF('Master List'!Q365="", VLOOKUP('Master List'!P365, 'CWM &amp; Location'!B:D, 2, FALSE), CONCATENATE(VLOOKUP('Master List'!P365, 'CWM &amp; Location'!B:D, 2, FALSE), " / ", VLOOKUP('Master List'!Q365, 'CWM &amp; Location'!B:D, 2, FALSE)))</f>
        <v>Clust, Trwyn a Gwddf / Llawdriniaeth y Geg a Gên ac Wyneb</v>
      </c>
      <c r="O365" s="3" t="str">
        <f>IF('Programmes (ENG)'!O365="Supervisor to be confirmed", "Goruchwyliwr I'w Gadarnhau", 'Programmes (ENG)'!O365)</f>
        <v>Miss Emma Woolley</v>
      </c>
      <c r="P365" s="3" t="str">
        <f>VLOOKUP('Programmes (ENG)'!P365, 'CWM &amp; Location'!B:D, 2, FALSE)</f>
        <v>Ysbyty Glan Clwyd</v>
      </c>
      <c r="Q365" s="3" t="str">
        <f>VLOOKUP('Programmes (ENG)'!Q365, 'CWM &amp; Location'!B:D, 2, FALSE)</f>
        <v>Y Rhyl</v>
      </c>
      <c r="R365" s="3" t="str">
        <f>IF('Master List'!W365="", VLOOKUP('Master List'!V365, 'CWM &amp; Location'!B:D, 2, FALSE), CONCATENATE(VLOOKUP('Master List'!V365, 'CWM &amp; Location'!B:D, 2, FALSE), " / ", VLOOKUP('Master List'!W365, 'CWM &amp; Location'!B:D, 2, FALSE)))</f>
        <v>Meddygaeth Frys</v>
      </c>
      <c r="S365" s="3" t="str">
        <f>IF('Programmes (ENG)'!S365="Supervisor to be confirmed", "Goruchwyliwr I'w Gadarnhau", 'Programmes (ENG)'!S365)</f>
        <v xml:space="preserve">Dr Paul Spambo </v>
      </c>
      <c r="T365" s="5" t="str">
        <f>IF('Master List'!AA365="", "", VLOOKUP('Programmes (ENG)'!T365, 'CWM &amp; Location'!B:D, 2, FALSE))</f>
        <v>Clarence Medical Centre</v>
      </c>
      <c r="U365" s="5" t="str">
        <f>IF(T365="", "", VLOOKUP('Programmes (ENG)'!U365, 'CWM &amp; Location'!B:D, 2, FALSE))</f>
        <v>Y Rhyl</v>
      </c>
      <c r="V365" s="5" t="str">
        <f>IF('Programmes (ENG)'!V365="", "", VLOOKUP('Programmes (ENG)'!V365, 'CWM &amp; Location'!B:D, 2, FALSE))</f>
        <v>Practis Cyffredinol</v>
      </c>
      <c r="W365" s="5" t="str">
        <f>IF('Programmes (ENG)'!W365="", "", IF('Programmes (ENG)'!W365="Supervisor to be confirmed", 'CWM &amp; Location'!$C$216, 'Programmes (ENG)'!W365))</f>
        <v>Dr Selena Harris</v>
      </c>
      <c r="X365" s="5" t="str">
        <f>IF('Programmes (ENG)'!X365="Supervisor to be confirmed", "Goruchwyliwr I'w Gadarnhau", 'Programmes (ENG)'!X365)</f>
        <v>Goruchwyliwr I'w Gadarnhau</v>
      </c>
      <c r="Y365" s="3" t="str">
        <f>VLOOKUP('Programmes (ENG)'!Y365, 'CWM &amp; Location'!B:D, 2, FALSE)</f>
        <v>Safle I'w Gadarnhau</v>
      </c>
      <c r="Z365" s="3" t="str">
        <f>VLOOKUP('Programmes (ENG)'!Z365, 'CWM &amp; Location'!B:D, 2, FALSE)</f>
        <v>Safle I'w Gadarnhau</v>
      </c>
      <c r="AA365" s="3" t="str">
        <f>IF('Master List'!AK365="", VLOOKUP('Master List'!AJ365, 'CWM &amp; Location'!B:D, 2, FALSE), CONCATENATE(VLOOKUP('Master List'!AJ365, 'CWM &amp; Location'!B:D, 2, FALSE), " / ", VLOOKUP('Master List'!AK365, 'CWM &amp; Location'!B:D, 2, FALSE)))</f>
        <v>Arbenigedd I'w Gadarnhau</v>
      </c>
      <c r="AB365" s="3" t="str">
        <f>IF('Programmes (ENG)'!AB365="Supervisor to be confirmed", 'CWM &amp; Location'!$C$216, 'Programmes (ENG)'!AB365)</f>
        <v>Goruchwyliwr I'w Gadarnhau</v>
      </c>
      <c r="AC365" s="3" t="str">
        <f>VLOOKUP('Programmes (ENG)'!AC365, 'CWM &amp; Location'!B:D, 2, FALSE)</f>
        <v>Safle I'w Gadarnhau</v>
      </c>
      <c r="AD365" s="5" t="str">
        <f>VLOOKUP('Programmes (ENG)'!AD365, 'CWM &amp; Location'!B:D, 2, FALSE)</f>
        <v>Safle I'w Gadarnhau</v>
      </c>
      <c r="AE365" s="3" t="str">
        <f>IF('Master List'!AQ365="", VLOOKUP('Master List'!AP365, 'CWM &amp; Location'!B:D, 2, FALSE), CONCATENATE(VLOOKUP('Master List'!AP365, 'CWM &amp; Location'!B:D, 2, FALSE), " / ", VLOOKUP('Master List'!AQ365, 'CWM &amp; Location'!B:D, 2, FALSE)))</f>
        <v>Arbenigedd I'w Gadarnhau</v>
      </c>
      <c r="AF365" s="3" t="str">
        <f>IF('Programmes (ENG)'!AF365="Supervisor to be confirmed", 'CWM &amp; Location'!$C$216, 'Programmes (ENG)'!AF365)</f>
        <v>Goruchwyliwr I'w Gadarnhau</v>
      </c>
      <c r="AG365" s="3" t="str">
        <f>VLOOKUP('Programmes (ENG)'!AG365, 'CWM &amp; Location'!B:D, 2, FALSE)</f>
        <v>Safle I'w Gadarnhau</v>
      </c>
      <c r="AH365" s="3" t="str">
        <f>VLOOKUP('Programmes (ENG)'!AH365, 'CWM &amp; Location'!B:D, 2, FALSE)</f>
        <v>Safle I'w Gadarnhau</v>
      </c>
      <c r="AI365" s="3" t="str">
        <f>IF('Master List'!AW365="", VLOOKUP('Master List'!AV365, 'CWM &amp; Location'!B:D, 2, FALSE), CONCATENATE(VLOOKUP('Master List'!AV365, 'CWM &amp; Location'!B:D, 2, FALSE), " / ", VLOOKUP('Master List'!AW365, 'CWM &amp; Location'!B:D, 2, FALSE)))</f>
        <v>Arbenigedd I'w Gadarnhau</v>
      </c>
      <c r="AJ365" s="3" t="str">
        <f>IF('Programmes (ENG)'!AJ365="Supervisor to be confirmed", 'CWM &amp; Location'!$C$216, 'Programmes (ENG)'!AJ365)</f>
        <v>Goruchwyliwr I'w Gadarnhau</v>
      </c>
      <c r="AK365" s="5" t="str">
        <f>IF('Programmes (ENG)'!AK365="","",VLOOKUP('Programmes (ENG)'!AK365,'CWM &amp; Location'!B:D,2,FALSE))</f>
        <v/>
      </c>
      <c r="AL365" s="5" t="str">
        <f>IF('Programmes (ENG)'!AL365="", "", VLOOKUP('Programmes (ENG)'!AL365, 'CWM &amp; Location'!B:D, 2, FALSE))</f>
        <v/>
      </c>
      <c r="AM365" s="5" t="str">
        <f>IF('Programmes (ENG)'!AM365="","",VLOOKUP('Programmes (ENG)'!AM365,'CWM &amp; Location'!B:D,2,FALSE))</f>
        <v/>
      </c>
      <c r="AN365" s="5" t="str">
        <f>IF('Programmes (ENG)'!AN365="Supervisor to be confirmed", 'CWM &amp; Location'!$C$216, 'Programmes (ENG)'!AN365)</f>
        <v/>
      </c>
    </row>
    <row r="366" spans="1:40" ht="33.75" customHeight="1" x14ac:dyDescent="0.25">
      <c r="A366" s="3" t="str">
        <f>'Master List'!A366</f>
        <v>LIFT</v>
      </c>
      <c r="B366" s="3" t="str">
        <f>'Master List'!D366</f>
        <v>LFP/7A1C/122b</v>
      </c>
      <c r="C366" s="3" t="str">
        <f>'Master List'!E366</f>
        <v>WAL/FP/122b</v>
      </c>
      <c r="D366" s="4">
        <f>'Programmes (ENG)'!D366</f>
        <v>1</v>
      </c>
      <c r="E366" s="9" t="str">
        <f>CONCATENATE("S1: ",J366,", ",N366,", ",R366,IF(V366="","",", "),IF(V366="","",V366),IF(V366="",""," ("),IF(V366="","",'Master List'!B366),IF(V366="","",")")," | S2: ",AA366,", ",AE366,", ",AI366,IF(AM366="","",", "),IF(AM366="","",AM366),IF(AM366="",""," ("),IF(AM366="","",'Master List'!C366),IF(AM366="","",")"))</f>
        <v>S1: Meddygaeth Frys, Meddygaeth Gyffredinol (Mewnol) / Gastroenteroleg, Clust, Trwyn a Gwddf / Llawdriniaeth y Geg a Gên ac Wyneb, Practis Cyffredinol (LIFT) | S2: Arbenigedd I'w Gadarnhau, Arbenigedd I'w Gadarnhau, Arbenigedd I'w Gadarnhau</v>
      </c>
      <c r="F366" s="5" t="str">
        <f>VLOOKUP('Programmes (ENG)'!F366, 'CWM &amp; Location'!B:D, 2, FALSE)</f>
        <v>Bwrdd Iechyd Prifysgol Betsi Cadwaladr</v>
      </c>
      <c r="G366" s="5" t="str">
        <f>IF('Programmes (ENG)'!G366="Supervisor to be confirmed", "Goruchwyliwr I'w Gadarnhau", 'Programmes (ENG)'!G366)</f>
        <v>Dr Simon Dobson</v>
      </c>
      <c r="H366" s="3" t="str">
        <f>VLOOKUP('Programmes (ENG)'!H366, 'CWM &amp; Location'!B:D, 2, FALSE)</f>
        <v>Ysbyty Glan Clwyd</v>
      </c>
      <c r="I366" s="3" t="str">
        <f>VLOOKUP('Programmes (ENG)'!I366, 'CWM &amp; Location'!B:D, 2, FALSE)</f>
        <v>Y Rhyl</v>
      </c>
      <c r="J366" s="3" t="str">
        <f>IF('Master List'!K366="", VLOOKUP('Master List'!J366, 'CWM &amp; Location'!B:D, 2, FALSE), CONCATENATE(VLOOKUP('Master List'!J366, 'CWM &amp; Location'!B:D, 2, FALSE), " / ", VLOOKUP('Master List'!K366, 'CWM &amp; Location'!B:D, 2, FALSE)))</f>
        <v>Meddygaeth Frys</v>
      </c>
      <c r="K366" s="3" t="str">
        <f>IF('Programmes (ENG)'!K366="Supervisor to be confirmed", "Goruchwyliwr I'w Gadarnhau", 'Programmes (ENG)'!K366)</f>
        <v xml:space="preserve">Dr Paul Spambo </v>
      </c>
      <c r="L366" s="3" t="str">
        <f>VLOOKUP('Programmes (ENG)'!L366, 'CWM &amp; Location'!B:D, 2, FALSE)</f>
        <v>Ysbyty Glan Clwyd</v>
      </c>
      <c r="M366" s="3" t="str">
        <f>VLOOKUP('Programmes (ENG)'!M366, 'CWM &amp; Location'!B:D, 2, FALSE)</f>
        <v>Y Rhyl</v>
      </c>
      <c r="N366" s="3" t="str">
        <f>IF('Master List'!Q366="", VLOOKUP('Master List'!P366, 'CWM &amp; Location'!B:D, 2, FALSE), CONCATENATE(VLOOKUP('Master List'!P366, 'CWM &amp; Location'!B:D, 2, FALSE), " / ", VLOOKUP('Master List'!Q366, 'CWM &amp; Location'!B:D, 2, FALSE)))</f>
        <v>Meddygaeth Gyffredinol (Mewnol) / Gastroenteroleg</v>
      </c>
      <c r="O366" s="3" t="str">
        <f>IF('Programmes (ENG)'!O366="Supervisor to be confirmed", "Goruchwyliwr I'w Gadarnhau", 'Programmes (ENG)'!O366)</f>
        <v>Dr Aram Baghomian</v>
      </c>
      <c r="P366" s="3" t="str">
        <f>VLOOKUP('Programmes (ENG)'!P366, 'CWM &amp; Location'!B:D, 2, FALSE)</f>
        <v>Ysbyty Glan Clwyd</v>
      </c>
      <c r="Q366" s="3" t="str">
        <f>VLOOKUP('Programmes (ENG)'!Q366, 'CWM &amp; Location'!B:D, 2, FALSE)</f>
        <v>Y Rhyl</v>
      </c>
      <c r="R366" s="3" t="str">
        <f>IF('Master List'!W366="", VLOOKUP('Master List'!V366, 'CWM &amp; Location'!B:D, 2, FALSE), CONCATENATE(VLOOKUP('Master List'!V366, 'CWM &amp; Location'!B:D, 2, FALSE), " / ", VLOOKUP('Master List'!W366, 'CWM &amp; Location'!B:D, 2, FALSE)))</f>
        <v>Clust, Trwyn a Gwddf / Llawdriniaeth y Geg a Gên ac Wyneb</v>
      </c>
      <c r="S366" s="3" t="str">
        <f>IF('Programmes (ENG)'!S366="Supervisor to be confirmed", "Goruchwyliwr I'w Gadarnhau", 'Programmes (ENG)'!S366)</f>
        <v>Miss Emma Woolley</v>
      </c>
      <c r="T366" s="5" t="str">
        <f>IF('Master List'!AA366="", "", VLOOKUP('Programmes (ENG)'!T366, 'CWM &amp; Location'!B:D, 2, FALSE))</f>
        <v>Clarence Medical Centre</v>
      </c>
      <c r="U366" s="5" t="str">
        <f>IF(T366="", "", VLOOKUP('Programmes (ENG)'!U366, 'CWM &amp; Location'!B:D, 2, FALSE))</f>
        <v>Y Rhyl</v>
      </c>
      <c r="V366" s="5" t="str">
        <f>IF('Programmes (ENG)'!V366="", "", VLOOKUP('Programmes (ENG)'!V366, 'CWM &amp; Location'!B:D, 2, FALSE))</f>
        <v>Practis Cyffredinol</v>
      </c>
      <c r="W366" s="5" t="str">
        <f>IF('Programmes (ENG)'!W366="", "", IF('Programmes (ENG)'!W366="Supervisor to be confirmed", 'CWM &amp; Location'!$C$216, 'Programmes (ENG)'!W366))</f>
        <v>Dr Simon Dobson</v>
      </c>
      <c r="X366" s="5" t="str">
        <f>IF('Programmes (ENG)'!X366="Supervisor to be confirmed", "Goruchwyliwr I'w Gadarnhau", 'Programmes (ENG)'!X366)</f>
        <v>Goruchwyliwr I'w Gadarnhau</v>
      </c>
      <c r="Y366" s="3" t="str">
        <f>VLOOKUP('Programmes (ENG)'!Y366, 'CWM &amp; Location'!B:D, 2, FALSE)</f>
        <v>Safle I'w Gadarnhau</v>
      </c>
      <c r="Z366" s="3" t="str">
        <f>VLOOKUP('Programmes (ENG)'!Z366, 'CWM &amp; Location'!B:D, 2, FALSE)</f>
        <v>Safle I'w Gadarnhau</v>
      </c>
      <c r="AA366" s="3" t="str">
        <f>IF('Master List'!AK366="", VLOOKUP('Master List'!AJ366, 'CWM &amp; Location'!B:D, 2, FALSE), CONCATENATE(VLOOKUP('Master List'!AJ366, 'CWM &amp; Location'!B:D, 2, FALSE), " / ", VLOOKUP('Master List'!AK366, 'CWM &amp; Location'!B:D, 2, FALSE)))</f>
        <v>Arbenigedd I'w Gadarnhau</v>
      </c>
      <c r="AB366" s="3" t="str">
        <f>IF('Programmes (ENG)'!AB366="Supervisor to be confirmed", 'CWM &amp; Location'!$C$216, 'Programmes (ENG)'!AB366)</f>
        <v>Goruchwyliwr I'w Gadarnhau</v>
      </c>
      <c r="AC366" s="3" t="str">
        <f>VLOOKUP('Programmes (ENG)'!AC366, 'CWM &amp; Location'!B:D, 2, FALSE)</f>
        <v>Safle I'w Gadarnhau</v>
      </c>
      <c r="AD366" s="5" t="str">
        <f>VLOOKUP('Programmes (ENG)'!AD366, 'CWM &amp; Location'!B:D, 2, FALSE)</f>
        <v>Safle I'w Gadarnhau</v>
      </c>
      <c r="AE366" s="3" t="str">
        <f>IF('Master List'!AQ366="", VLOOKUP('Master List'!AP366, 'CWM &amp; Location'!B:D, 2, FALSE), CONCATENATE(VLOOKUP('Master List'!AP366, 'CWM &amp; Location'!B:D, 2, FALSE), " / ", VLOOKUP('Master List'!AQ366, 'CWM &amp; Location'!B:D, 2, FALSE)))</f>
        <v>Arbenigedd I'w Gadarnhau</v>
      </c>
      <c r="AF366" s="3" t="str">
        <f>IF('Programmes (ENG)'!AF366="Supervisor to be confirmed", 'CWM &amp; Location'!$C$216, 'Programmes (ENG)'!AF366)</f>
        <v>Goruchwyliwr I'w Gadarnhau</v>
      </c>
      <c r="AG366" s="3" t="str">
        <f>VLOOKUP('Programmes (ENG)'!AG366, 'CWM &amp; Location'!B:D, 2, FALSE)</f>
        <v>Safle I'w Gadarnhau</v>
      </c>
      <c r="AH366" s="3" t="str">
        <f>VLOOKUP('Programmes (ENG)'!AH366, 'CWM &amp; Location'!B:D, 2, FALSE)</f>
        <v>Safle I'w Gadarnhau</v>
      </c>
      <c r="AI366" s="3" t="str">
        <f>IF('Master List'!AW366="", VLOOKUP('Master List'!AV366, 'CWM &amp; Location'!B:D, 2, FALSE), CONCATENATE(VLOOKUP('Master List'!AV366, 'CWM &amp; Location'!B:D, 2, FALSE), " / ", VLOOKUP('Master List'!AW366, 'CWM &amp; Location'!B:D, 2, FALSE)))</f>
        <v>Arbenigedd I'w Gadarnhau</v>
      </c>
      <c r="AJ366" s="3" t="str">
        <f>IF('Programmes (ENG)'!AJ366="Supervisor to be confirmed", 'CWM &amp; Location'!$C$216, 'Programmes (ENG)'!AJ366)</f>
        <v>Goruchwyliwr I'w Gadarnhau</v>
      </c>
      <c r="AK366" s="5" t="str">
        <f>IF('Programmes (ENG)'!AK366="","",VLOOKUP('Programmes (ENG)'!AK366,'CWM &amp; Location'!B:D,2,FALSE))</f>
        <v/>
      </c>
      <c r="AL366" s="5" t="str">
        <f>IF('Programmes (ENG)'!AL366="", "", VLOOKUP('Programmes (ENG)'!AL366, 'CWM &amp; Location'!B:D, 2, FALSE))</f>
        <v/>
      </c>
      <c r="AM366" s="5" t="str">
        <f>IF('Programmes (ENG)'!AM366="","",VLOOKUP('Programmes (ENG)'!AM366,'CWM &amp; Location'!B:D,2,FALSE))</f>
        <v/>
      </c>
      <c r="AN366" s="5" t="str">
        <f>IF('Programmes (ENG)'!AN366="Supervisor to be confirmed", 'CWM &amp; Location'!$C$216, 'Programmes (ENG)'!AN366)</f>
        <v/>
      </c>
    </row>
    <row r="367" spans="1:40" ht="33.75" customHeight="1" x14ac:dyDescent="0.25">
      <c r="A367" s="3" t="str">
        <f>'Master List'!A367</f>
        <v>LIFT</v>
      </c>
      <c r="B367" s="3" t="str">
        <f>'Master List'!D367</f>
        <v>LFP/7A1C/122c</v>
      </c>
      <c r="C367" s="3" t="str">
        <f>'Master List'!E367</f>
        <v>WAL/FP/122c</v>
      </c>
      <c r="D367" s="4">
        <f>'Programmes (ENG)'!D367</f>
        <v>1</v>
      </c>
      <c r="E367" s="9" t="str">
        <f>CONCATENATE("S1: ",J367,", ",N367,", ",R367,IF(V367="","",", "),IF(V367="","",V367),IF(V367="",""," ("),IF(V367="","",'Master List'!B367),IF(V367="","",")")," | S2: ",AA367,", ",AE367,", ",AI367,IF(AM367="","",", "),IF(AM367="","",AM367),IF(AM367="",""," ("),IF(AM367="","",'Master List'!C367),IF(AM367="","",")"))</f>
        <v>S1: Clust, Trwyn a Gwddf / Llawdriniaeth y Geg a Gên ac Wyneb, Meddygaeth Frys, Meddygaeth Gyffredinol (Mewnol) / Gastroenteroleg, Practis Cyffredinol (LIFT) | S2: Arbenigedd I'w Gadarnhau, Arbenigedd I'w Gadarnhau, Arbenigedd I'w Gadarnhau</v>
      </c>
      <c r="F367" s="5" t="str">
        <f>VLOOKUP('Programmes (ENG)'!F367, 'CWM &amp; Location'!B:D, 2, FALSE)</f>
        <v>Bwrdd Iechyd Prifysgol Betsi Cadwaladr</v>
      </c>
      <c r="G367" s="5" t="str">
        <f>IF('Programmes (ENG)'!G367="Supervisor to be confirmed", "Goruchwyliwr I'w Gadarnhau", 'Programmes (ENG)'!G367)</f>
        <v>Dr Kavita Verma</v>
      </c>
      <c r="H367" s="3" t="str">
        <f>VLOOKUP('Programmes (ENG)'!H367, 'CWM &amp; Location'!B:D, 2, FALSE)</f>
        <v>Ysbyty Glan Clwyd</v>
      </c>
      <c r="I367" s="3" t="str">
        <f>VLOOKUP('Programmes (ENG)'!I367, 'CWM &amp; Location'!B:D, 2, FALSE)</f>
        <v>Y Rhyl</v>
      </c>
      <c r="J367" s="3" t="str">
        <f>IF('Master List'!K367="", VLOOKUP('Master List'!J367, 'CWM &amp; Location'!B:D, 2, FALSE), CONCATENATE(VLOOKUP('Master List'!J367, 'CWM &amp; Location'!B:D, 2, FALSE), " / ", VLOOKUP('Master List'!K367, 'CWM &amp; Location'!B:D, 2, FALSE)))</f>
        <v>Clust, Trwyn a Gwddf / Llawdriniaeth y Geg a Gên ac Wyneb</v>
      </c>
      <c r="K367" s="3" t="str">
        <f>IF('Programmes (ENG)'!K367="Supervisor to be confirmed", "Goruchwyliwr I'w Gadarnhau", 'Programmes (ENG)'!K367)</f>
        <v>Mr Richard Anthony</v>
      </c>
      <c r="L367" s="3" t="str">
        <f>VLOOKUP('Programmes (ENG)'!L367, 'CWM &amp; Location'!B:D, 2, FALSE)</f>
        <v>Ysbyty Glan Clwyd</v>
      </c>
      <c r="M367" s="3" t="str">
        <f>VLOOKUP('Programmes (ENG)'!M367, 'CWM &amp; Location'!B:D, 2, FALSE)</f>
        <v>Y Rhyl</v>
      </c>
      <c r="N367" s="3" t="str">
        <f>IF('Master List'!Q367="", VLOOKUP('Master List'!P367, 'CWM &amp; Location'!B:D, 2, FALSE), CONCATENATE(VLOOKUP('Master List'!P367, 'CWM &amp; Location'!B:D, 2, FALSE), " / ", VLOOKUP('Master List'!Q367, 'CWM &amp; Location'!B:D, 2, FALSE)))</f>
        <v>Meddygaeth Frys</v>
      </c>
      <c r="O367" s="3" t="str">
        <f>IF('Programmes (ENG)'!O367="Supervisor to be confirmed", "Goruchwyliwr I'w Gadarnhau", 'Programmes (ENG)'!O367)</f>
        <v xml:space="preserve">Dr Paul Spambo </v>
      </c>
      <c r="P367" s="3" t="str">
        <f>VLOOKUP('Programmes (ENG)'!P367, 'CWM &amp; Location'!B:D, 2, FALSE)</f>
        <v>Ysbyty Glan Clwyd</v>
      </c>
      <c r="Q367" s="3" t="str">
        <f>VLOOKUP('Programmes (ENG)'!Q367, 'CWM &amp; Location'!B:D, 2, FALSE)</f>
        <v>Y Rhyl</v>
      </c>
      <c r="R367" s="3" t="str">
        <f>IF('Master List'!W367="", VLOOKUP('Master List'!V367, 'CWM &amp; Location'!B:D, 2, FALSE), CONCATENATE(VLOOKUP('Master List'!V367, 'CWM &amp; Location'!B:D, 2, FALSE), " / ", VLOOKUP('Master List'!W367, 'CWM &amp; Location'!B:D, 2, FALSE)))</f>
        <v>Meddygaeth Gyffredinol (Mewnol) / Gastroenteroleg</v>
      </c>
      <c r="S367" s="3" t="str">
        <f>IF('Programmes (ENG)'!S367="Supervisor to be confirmed", "Goruchwyliwr I'w Gadarnhau", 'Programmes (ENG)'!S367)</f>
        <v>Dr Aram Baghomian</v>
      </c>
      <c r="T367" s="5" t="str">
        <f>IF('Master List'!AA367="", "", VLOOKUP('Programmes (ENG)'!T367, 'CWM &amp; Location'!B:D, 2, FALSE))</f>
        <v>Clarence Medical Centre</v>
      </c>
      <c r="U367" s="5" t="str">
        <f>IF(T367="", "", VLOOKUP('Programmes (ENG)'!U367, 'CWM &amp; Location'!B:D, 2, FALSE))</f>
        <v>Y Rhyl</v>
      </c>
      <c r="V367" s="5" t="str">
        <f>IF('Programmes (ENG)'!V367="", "", VLOOKUP('Programmes (ENG)'!V367, 'CWM &amp; Location'!B:D, 2, FALSE))</f>
        <v>Practis Cyffredinol</v>
      </c>
      <c r="W367" s="5" t="str">
        <f>IF('Programmes (ENG)'!W367="", "", IF('Programmes (ENG)'!W367="Supervisor to be confirmed", 'CWM &amp; Location'!$C$216, 'Programmes (ENG)'!W367))</f>
        <v>Dr Kavita Verma</v>
      </c>
      <c r="X367" s="5" t="str">
        <f>IF('Programmes (ENG)'!X367="Supervisor to be confirmed", "Goruchwyliwr I'w Gadarnhau", 'Programmes (ENG)'!X367)</f>
        <v>Goruchwyliwr I'w Gadarnhau</v>
      </c>
      <c r="Y367" s="3" t="str">
        <f>VLOOKUP('Programmes (ENG)'!Y367, 'CWM &amp; Location'!B:D, 2, FALSE)</f>
        <v>Safle I'w Gadarnhau</v>
      </c>
      <c r="Z367" s="3" t="str">
        <f>VLOOKUP('Programmes (ENG)'!Z367, 'CWM &amp; Location'!B:D, 2, FALSE)</f>
        <v>Safle I'w Gadarnhau</v>
      </c>
      <c r="AA367" s="3" t="str">
        <f>IF('Master List'!AK367="", VLOOKUP('Master List'!AJ367, 'CWM &amp; Location'!B:D, 2, FALSE), CONCATENATE(VLOOKUP('Master List'!AJ367, 'CWM &amp; Location'!B:D, 2, FALSE), " / ", VLOOKUP('Master List'!AK367, 'CWM &amp; Location'!B:D, 2, FALSE)))</f>
        <v>Arbenigedd I'w Gadarnhau</v>
      </c>
      <c r="AB367" s="3" t="str">
        <f>IF('Programmes (ENG)'!AB367="Supervisor to be confirmed", 'CWM &amp; Location'!$C$216, 'Programmes (ENG)'!AB367)</f>
        <v>Goruchwyliwr I'w Gadarnhau</v>
      </c>
      <c r="AC367" s="3" t="str">
        <f>VLOOKUP('Programmes (ENG)'!AC367, 'CWM &amp; Location'!B:D, 2, FALSE)</f>
        <v>Safle I'w Gadarnhau</v>
      </c>
      <c r="AD367" s="5" t="str">
        <f>VLOOKUP('Programmes (ENG)'!AD367, 'CWM &amp; Location'!B:D, 2, FALSE)</f>
        <v>Safle I'w Gadarnhau</v>
      </c>
      <c r="AE367" s="3" t="str">
        <f>IF('Master List'!AQ367="", VLOOKUP('Master List'!AP367, 'CWM &amp; Location'!B:D, 2, FALSE), CONCATENATE(VLOOKUP('Master List'!AP367, 'CWM &amp; Location'!B:D, 2, FALSE), " / ", VLOOKUP('Master List'!AQ367, 'CWM &amp; Location'!B:D, 2, FALSE)))</f>
        <v>Arbenigedd I'w Gadarnhau</v>
      </c>
      <c r="AF367" s="3" t="str">
        <f>IF('Programmes (ENG)'!AF367="Supervisor to be confirmed", 'CWM &amp; Location'!$C$216, 'Programmes (ENG)'!AF367)</f>
        <v>Goruchwyliwr I'w Gadarnhau</v>
      </c>
      <c r="AG367" s="3" t="str">
        <f>VLOOKUP('Programmes (ENG)'!AG367, 'CWM &amp; Location'!B:D, 2, FALSE)</f>
        <v>Safle I'w Gadarnhau</v>
      </c>
      <c r="AH367" s="3" t="str">
        <f>VLOOKUP('Programmes (ENG)'!AH367, 'CWM &amp; Location'!B:D, 2, FALSE)</f>
        <v>Safle I'w Gadarnhau</v>
      </c>
      <c r="AI367" s="3" t="str">
        <f>IF('Master List'!AW367="", VLOOKUP('Master List'!AV367, 'CWM &amp; Location'!B:D, 2, FALSE), CONCATENATE(VLOOKUP('Master List'!AV367, 'CWM &amp; Location'!B:D, 2, FALSE), " / ", VLOOKUP('Master List'!AW367, 'CWM &amp; Location'!B:D, 2, FALSE)))</f>
        <v>Arbenigedd I'w Gadarnhau</v>
      </c>
      <c r="AJ367" s="3" t="str">
        <f>IF('Programmes (ENG)'!AJ367="Supervisor to be confirmed", 'CWM &amp; Location'!$C$216, 'Programmes (ENG)'!AJ367)</f>
        <v>Goruchwyliwr I'w Gadarnhau</v>
      </c>
      <c r="AK367" s="5" t="str">
        <f>IF('Programmes (ENG)'!AK367="","",VLOOKUP('Programmes (ENG)'!AK367,'CWM &amp; Location'!B:D,2,FALSE))</f>
        <v/>
      </c>
      <c r="AL367" s="5" t="str">
        <f>IF('Programmes (ENG)'!AL367="", "", VLOOKUP('Programmes (ENG)'!AL367, 'CWM &amp; Location'!B:D, 2, FALSE))</f>
        <v/>
      </c>
      <c r="AM367" s="5" t="str">
        <f>IF('Programmes (ENG)'!AM367="","",VLOOKUP('Programmes (ENG)'!AM367,'CWM &amp; Location'!B:D,2,FALSE))</f>
        <v/>
      </c>
      <c r="AN367" s="5" t="str">
        <f>IF('Programmes (ENG)'!AN367="Supervisor to be confirmed", 'CWM &amp; Location'!$C$216, 'Programmes (ENG)'!AN367)</f>
        <v/>
      </c>
    </row>
    <row r="368" spans="1:40" ht="33.75" customHeight="1" x14ac:dyDescent="0.25">
      <c r="A368" s="3" t="str">
        <f>'Master List'!A368</f>
        <v>LIFT</v>
      </c>
      <c r="B368" s="3" t="str">
        <f>'Master List'!D368</f>
        <v>LFP/7A2E/123a</v>
      </c>
      <c r="C368" s="3" t="str">
        <f>'Master List'!E368</f>
        <v>WAL/FP/123a</v>
      </c>
      <c r="D368" s="4">
        <f>'Programmes (ENG)'!D368</f>
        <v>1</v>
      </c>
      <c r="E368" s="9" t="str">
        <f>CONCATENATE("S1: ",J368,", ",N368,", ",R368,IF(V368="","",", "),IF(V368="","",V368),IF(V368="",""," ("),IF(V368="","",'Master List'!B368),IF(V368="","",")")," | S2: ",AA368,", ",AE368,", ",AI368,IF(AM368="","",", "),IF(AM368="","",AM368),IF(AM368="",""," ("),IF(AM368="","",'Master List'!C368),IF(AM368="","",")"))</f>
        <v>S1: Meddygaeth Frys / Uned Mân Anafiadau, Meddygaeth Gyffredinol (Mewnol) / Meddygaeth Geriatreg, Meddygaeth Gyffredinol (Mewnol) / Gastroenteroleg, Practis Cyffredinol (SDEC) (LIFT) | S2: Meddygaeth Gyffredinol (Mewnol) / Cardioleg, Clust, Trwyn a Gwddf, Seiciatreg Gyffredinol</v>
      </c>
      <c r="F368" s="5" t="str">
        <f>VLOOKUP('Programmes (ENG)'!F368, 'CWM &amp; Location'!B:D, 2, FALSE)</f>
        <v>Bwrdd Iechyd Prifysgol Hywel Dda</v>
      </c>
      <c r="G368" s="5" t="str">
        <f>IF('Programmes (ENG)'!G368="Supervisor to be confirmed", "Goruchwyliwr I'w Gadarnhau", 'Programmes (ENG)'!G368)</f>
        <v>Dr Sanchia Osborn</v>
      </c>
      <c r="H368" s="3" t="str">
        <f>VLOOKUP('Programmes (ENG)'!H368, 'CWM &amp; Location'!B:D, 2, FALSE)</f>
        <v>Ysbyty'r Tywysog Philip</v>
      </c>
      <c r="I368" s="3" t="str">
        <f>VLOOKUP('Programmes (ENG)'!I368, 'CWM &amp; Location'!B:D, 2, FALSE)</f>
        <v>Llanelli</v>
      </c>
      <c r="J368" s="3" t="str">
        <f>IF('Master List'!K368="", VLOOKUP('Master List'!J368, 'CWM &amp; Location'!B:D, 2, FALSE), CONCATENATE(VLOOKUP('Master List'!J368, 'CWM &amp; Location'!B:D, 2, FALSE), " / ", VLOOKUP('Master List'!K368, 'CWM &amp; Location'!B:D, 2, FALSE)))</f>
        <v>Meddygaeth Frys / Uned Mân Anafiadau</v>
      </c>
      <c r="K368" s="3" t="str">
        <f>IF('Programmes (ENG)'!K368="Supervisor to be confirmed", "Goruchwyliwr I'w Gadarnhau", 'Programmes (ENG)'!K368)</f>
        <v>Dr Sanchia Osborn</v>
      </c>
      <c r="L368" s="3" t="str">
        <f>VLOOKUP('Programmes (ENG)'!L368, 'CWM &amp; Location'!B:D, 2, FALSE)</f>
        <v>Ysbyty'r Tywysog Philip</v>
      </c>
      <c r="M368" s="3" t="str">
        <f>VLOOKUP('Programmes (ENG)'!M368, 'CWM &amp; Location'!B:D, 2, FALSE)</f>
        <v>Llanelli</v>
      </c>
      <c r="N368" s="3" t="str">
        <f>IF('Master List'!Q368="", VLOOKUP('Master List'!P368, 'CWM &amp; Location'!B:D, 2, FALSE), CONCATENATE(VLOOKUP('Master List'!P368, 'CWM &amp; Location'!B:D, 2, FALSE), " / ", VLOOKUP('Master List'!Q368, 'CWM &amp; Location'!B:D, 2, FALSE)))</f>
        <v>Meddygaeth Gyffredinol (Mewnol) / Meddygaeth Geriatreg</v>
      </c>
      <c r="O368" s="3" t="str">
        <f>IF('Programmes (ENG)'!O368="Supervisor to be confirmed", "Goruchwyliwr I'w Gadarnhau", 'Programmes (ENG)'!O368)</f>
        <v>Dr Senthil Kumar Subbarayan</v>
      </c>
      <c r="P368" s="3" t="str">
        <f>VLOOKUP('Programmes (ENG)'!P368, 'CWM &amp; Location'!B:D, 2, FALSE)</f>
        <v>Ysbyty'r Tywysog Philip</v>
      </c>
      <c r="Q368" s="3" t="str">
        <f>VLOOKUP('Programmes (ENG)'!Q368, 'CWM &amp; Location'!B:D, 2, FALSE)</f>
        <v>Llanelli</v>
      </c>
      <c r="R368" s="3" t="str">
        <f>IF('Master List'!W368="", VLOOKUP('Master List'!V368, 'CWM &amp; Location'!B:D, 2, FALSE), CONCATENATE(VLOOKUP('Master List'!V368, 'CWM &amp; Location'!B:D, 2, FALSE), " / ", VLOOKUP('Master List'!W368, 'CWM &amp; Location'!B:D, 2, FALSE)))</f>
        <v>Meddygaeth Gyffredinol (Mewnol) / Gastroenteroleg</v>
      </c>
      <c r="S368" s="3" t="str">
        <f>IF('Programmes (ENG)'!S368="Supervisor to be confirmed", "Goruchwyliwr I'w Gadarnhau", 'Programmes (ENG)'!S368)</f>
        <v>Dr Paul Rastall</v>
      </c>
      <c r="T368" s="5" t="str">
        <f>IF('Master List'!AA368="", "", VLOOKUP('Programmes (ENG)'!T368, 'CWM &amp; Location'!B:D, 2, FALSE))</f>
        <v>Ysbyty'r Tywysog Philip</v>
      </c>
      <c r="U368" s="5" t="str">
        <f>IF(T368="", "", VLOOKUP('Programmes (ENG)'!U368, 'CWM &amp; Location'!B:D, 2, FALSE))</f>
        <v>Llanelli</v>
      </c>
      <c r="V368" s="5" t="str">
        <f>IF('Programmes (ENG)'!V368="", "", VLOOKUP('Programmes (ENG)'!V368, 'CWM &amp; Location'!B:D, 2, FALSE))</f>
        <v>Practis Cyffredinol (SDEC)</v>
      </c>
      <c r="W368" s="5" t="str">
        <f>IF('Programmes (ENG)'!W368="", "", IF('Programmes (ENG)'!W368="Supervisor to be confirmed", 'CWM &amp; Location'!$C$216, 'Programmes (ENG)'!W368))</f>
        <v>Dr Jonathan Morris</v>
      </c>
      <c r="X368" s="5" t="str">
        <f>IF('Programmes (ENG)'!X368="Supervisor to be confirmed", "Goruchwyliwr I'w Gadarnhau", 'Programmes (ENG)'!X368)</f>
        <v>Dr Jitka Housova</v>
      </c>
      <c r="Y368" s="3" t="str">
        <f>VLOOKUP('Programmes (ENG)'!Y368, 'CWM &amp; Location'!B:D, 2, FALSE)</f>
        <v>Ysbyty'r Tywysog Philip</v>
      </c>
      <c r="Z368" s="3" t="str">
        <f>VLOOKUP('Programmes (ENG)'!Z368, 'CWM &amp; Location'!B:D, 2, FALSE)</f>
        <v>Llanelli</v>
      </c>
      <c r="AA368" s="3" t="str">
        <f>IF('Master List'!AK368="", VLOOKUP('Master List'!AJ368, 'CWM &amp; Location'!B:D, 2, FALSE), CONCATENATE(VLOOKUP('Master List'!AJ368, 'CWM &amp; Location'!B:D, 2, FALSE), " / ", VLOOKUP('Master List'!AK368, 'CWM &amp; Location'!B:D, 2, FALSE)))</f>
        <v>Meddygaeth Gyffredinol (Mewnol) / Cardioleg</v>
      </c>
      <c r="AB368" s="3" t="str">
        <f>IF('Programmes (ENG)'!AB368="Supervisor to be confirmed", 'CWM &amp; Location'!$C$216, 'Programmes (ENG)'!AB368)</f>
        <v>Dr Jitka Housova</v>
      </c>
      <c r="AC368" s="3" t="str">
        <f>VLOOKUP('Programmes (ENG)'!AC368, 'CWM &amp; Location'!B:D, 2, FALSE)</f>
        <v>Ysbyty Cyffredinol Glangwili</v>
      </c>
      <c r="AD368" s="5" t="str">
        <f>VLOOKUP('Programmes (ENG)'!AD368, 'CWM &amp; Location'!B:D, 2, FALSE)</f>
        <v>Caerfyrddin</v>
      </c>
      <c r="AE368" s="3" t="str">
        <f>IF('Master List'!AQ368="", VLOOKUP('Master List'!AP368, 'CWM &amp; Location'!B:D, 2, FALSE), CONCATENATE(VLOOKUP('Master List'!AP368, 'CWM &amp; Location'!B:D, 2, FALSE), " / ", VLOOKUP('Master List'!AQ368, 'CWM &amp; Location'!B:D, 2, FALSE)))</f>
        <v>Clust, Trwyn a Gwddf</v>
      </c>
      <c r="AF368" s="3" t="str">
        <f>IF('Programmes (ENG)'!AF368="Supervisor to be confirmed", 'CWM &amp; Location'!$C$216, 'Programmes (ENG)'!AF368)</f>
        <v>Mr Antony Howarth</v>
      </c>
      <c r="AG368" s="3" t="str">
        <f>VLOOKUP('Programmes (ENG)'!AG368, 'CWM &amp; Location'!B:D, 2, FALSE)</f>
        <v>Hafan Derwen</v>
      </c>
      <c r="AH368" s="3" t="str">
        <f>VLOOKUP('Programmes (ENG)'!AH368, 'CWM &amp; Location'!B:D, 2, FALSE)</f>
        <v>Caerfyrddin</v>
      </c>
      <c r="AI368" s="3" t="str">
        <f>IF('Master List'!AW368="", VLOOKUP('Master List'!AV368, 'CWM &amp; Location'!B:D, 2, FALSE), CONCATENATE(VLOOKUP('Master List'!AV368, 'CWM &amp; Location'!B:D, 2, FALSE), " / ", VLOOKUP('Master List'!AW368, 'CWM &amp; Location'!B:D, 2, FALSE)))</f>
        <v>Seiciatreg Gyffredinol</v>
      </c>
      <c r="AJ368" s="3" t="str">
        <f>IF('Programmes (ENG)'!AJ368="Supervisor to be confirmed", 'CWM &amp; Location'!$C$216, 'Programmes (ENG)'!AJ368)</f>
        <v>Dr Madappa Viswanath</v>
      </c>
      <c r="AK368" s="5" t="str">
        <f>IF('Programmes (ENG)'!AK368="","",VLOOKUP('Programmes (ENG)'!AK368,'CWM &amp; Location'!B:D,2,FALSE))</f>
        <v/>
      </c>
      <c r="AL368" s="5" t="str">
        <f>IF('Programmes (ENG)'!AL368="", "", VLOOKUP('Programmes (ENG)'!AL368, 'CWM &amp; Location'!B:D, 2, FALSE))</f>
        <v/>
      </c>
      <c r="AM368" s="5" t="str">
        <f>IF('Programmes (ENG)'!AM368="","",VLOOKUP('Programmes (ENG)'!AM368,'CWM &amp; Location'!B:D,2,FALSE))</f>
        <v/>
      </c>
      <c r="AN368" s="5" t="str">
        <f>IF('Programmes (ENG)'!AN368="Supervisor to be confirmed", 'CWM &amp; Location'!$C$216, 'Programmes (ENG)'!AN368)</f>
        <v/>
      </c>
    </row>
    <row r="369" spans="1:40" ht="33.75" customHeight="1" x14ac:dyDescent="0.25">
      <c r="A369" s="3" t="str">
        <f>'Master List'!A369</f>
        <v>LIFT</v>
      </c>
      <c r="B369" s="3" t="str">
        <f>'Master List'!D369</f>
        <v>LFP/7A2E/123b</v>
      </c>
      <c r="C369" s="3" t="str">
        <f>'Master List'!E369</f>
        <v>WAL/FP/123b</v>
      </c>
      <c r="D369" s="4">
        <f>'Programmes (ENG)'!D369</f>
        <v>1</v>
      </c>
      <c r="E369" s="9" t="str">
        <f>CONCATENATE("S1: ",J369,", ",N369,", ",R369,IF(V369="","",", "),IF(V369="","",V369),IF(V369="",""," ("),IF(V369="","",'Master List'!B369),IF(V369="","",")")," | S2: ",AA369,", ",AE369,", ",AI369,IF(AM369="","",", "),IF(AM369="","",AM369),IF(AM369="",""," ("),IF(AM369="","",'Master List'!C369),IF(AM369="","",")"))</f>
        <v>S1: Meddygaeth Gyffredinol (Mewnol) / Gastroenteroleg, Meddygaeth Frys / Uned Mân Anafiadau, Meddygaeth Gyffredinol (Mewnol) / Meddygaeth Geriatreg, Practis Cyffredinol (SDEC) (LIFT) | S2: Seiciatreg Gyffredinol, Meddygaeth Gyffredinol (Mewnol) / Cardioleg, Clust, Trwyn a Gwddf</v>
      </c>
      <c r="F369" s="5" t="str">
        <f>VLOOKUP('Programmes (ENG)'!F369, 'CWM &amp; Location'!B:D, 2, FALSE)</f>
        <v>Bwrdd Iechyd Prifysgol Hywel Dda</v>
      </c>
      <c r="G369" s="5" t="str">
        <f>IF('Programmes (ENG)'!G369="Supervisor to be confirmed", "Goruchwyliwr I'w Gadarnhau", 'Programmes (ENG)'!G369)</f>
        <v>Dr Paul Rastall</v>
      </c>
      <c r="H369" s="3" t="str">
        <f>VLOOKUP('Programmes (ENG)'!H369, 'CWM &amp; Location'!B:D, 2, FALSE)</f>
        <v>Ysbyty'r Tywysog Philip</v>
      </c>
      <c r="I369" s="3" t="str">
        <f>VLOOKUP('Programmes (ENG)'!I369, 'CWM &amp; Location'!B:D, 2, FALSE)</f>
        <v>Llanelli</v>
      </c>
      <c r="J369" s="3" t="str">
        <f>IF('Master List'!K369="", VLOOKUP('Master List'!J369, 'CWM &amp; Location'!B:D, 2, FALSE), CONCATENATE(VLOOKUP('Master List'!J369, 'CWM &amp; Location'!B:D, 2, FALSE), " / ", VLOOKUP('Master List'!K369, 'CWM &amp; Location'!B:D, 2, FALSE)))</f>
        <v>Meddygaeth Gyffredinol (Mewnol) / Gastroenteroleg</v>
      </c>
      <c r="K369" s="3" t="str">
        <f>IF('Programmes (ENG)'!K369="Supervisor to be confirmed", "Goruchwyliwr I'w Gadarnhau", 'Programmes (ENG)'!K369)</f>
        <v>Dr Paul Rastall</v>
      </c>
      <c r="L369" s="3" t="str">
        <f>VLOOKUP('Programmes (ENG)'!L369, 'CWM &amp; Location'!B:D, 2, FALSE)</f>
        <v>Ysbyty'r Tywysog Philip</v>
      </c>
      <c r="M369" s="3" t="str">
        <f>VLOOKUP('Programmes (ENG)'!M369, 'CWM &amp; Location'!B:D, 2, FALSE)</f>
        <v>Llanelli</v>
      </c>
      <c r="N369" s="3" t="str">
        <f>IF('Master List'!Q369="", VLOOKUP('Master List'!P369, 'CWM &amp; Location'!B:D, 2, FALSE), CONCATENATE(VLOOKUP('Master List'!P369, 'CWM &amp; Location'!B:D, 2, FALSE), " / ", VLOOKUP('Master List'!Q369, 'CWM &amp; Location'!B:D, 2, FALSE)))</f>
        <v>Meddygaeth Frys / Uned Mân Anafiadau</v>
      </c>
      <c r="O369" s="3" t="str">
        <f>IF('Programmes (ENG)'!O369="Supervisor to be confirmed", "Goruchwyliwr I'w Gadarnhau", 'Programmes (ENG)'!O369)</f>
        <v>Dr Sanchia Osborn</v>
      </c>
      <c r="P369" s="3" t="str">
        <f>VLOOKUP('Programmes (ENG)'!P369, 'CWM &amp; Location'!B:D, 2, FALSE)</f>
        <v>Ysbyty'r Tywysog Philip</v>
      </c>
      <c r="Q369" s="3" t="str">
        <f>VLOOKUP('Programmes (ENG)'!Q369, 'CWM &amp; Location'!B:D, 2, FALSE)</f>
        <v>Llanelli</v>
      </c>
      <c r="R369" s="3" t="str">
        <f>IF('Master List'!W369="", VLOOKUP('Master List'!V369, 'CWM &amp; Location'!B:D, 2, FALSE), CONCATENATE(VLOOKUP('Master List'!V369, 'CWM &amp; Location'!B:D, 2, FALSE), " / ", VLOOKUP('Master List'!W369, 'CWM &amp; Location'!B:D, 2, FALSE)))</f>
        <v>Meddygaeth Gyffredinol (Mewnol) / Meddygaeth Geriatreg</v>
      </c>
      <c r="S369" s="3" t="str">
        <f>IF('Programmes (ENG)'!S369="Supervisor to be confirmed", "Goruchwyliwr I'w Gadarnhau", 'Programmes (ENG)'!S369)</f>
        <v>Dr Senthil Kumar Subbarayan</v>
      </c>
      <c r="T369" s="5" t="str">
        <f>IF('Master List'!AA369="", "", VLOOKUP('Programmes (ENG)'!T369, 'CWM &amp; Location'!B:D, 2, FALSE))</f>
        <v>Ysbyty'r Tywysog Philip</v>
      </c>
      <c r="U369" s="5" t="str">
        <f>IF(T369="", "", VLOOKUP('Programmes (ENG)'!U369, 'CWM &amp; Location'!B:D, 2, FALSE))</f>
        <v>Llanelli</v>
      </c>
      <c r="V369" s="5" t="str">
        <f>IF('Programmes (ENG)'!V369="", "", VLOOKUP('Programmes (ENG)'!V369, 'CWM &amp; Location'!B:D, 2, FALSE))</f>
        <v>Practis Cyffredinol (SDEC)</v>
      </c>
      <c r="W369" s="5" t="str">
        <f>IF('Programmes (ENG)'!W369="", "", IF('Programmes (ENG)'!W369="Supervisor to be confirmed", 'CWM &amp; Location'!$C$216, 'Programmes (ENG)'!W369))</f>
        <v>Dr Jonathan Morris</v>
      </c>
      <c r="X369" s="5" t="str">
        <f>IF('Programmes (ENG)'!X369="Supervisor to be confirmed", "Goruchwyliwr I'w Gadarnhau", 'Programmes (ENG)'!X369)</f>
        <v>Dr Madappa Viswanath</v>
      </c>
      <c r="Y369" s="3" t="str">
        <f>VLOOKUP('Programmes (ENG)'!Y369, 'CWM &amp; Location'!B:D, 2, FALSE)</f>
        <v>Hafan Derwen</v>
      </c>
      <c r="Z369" s="3" t="str">
        <f>VLOOKUP('Programmes (ENG)'!Z369, 'CWM &amp; Location'!B:D, 2, FALSE)</f>
        <v>Caerfyrddin</v>
      </c>
      <c r="AA369" s="3" t="str">
        <f>IF('Master List'!AK369="", VLOOKUP('Master List'!AJ369, 'CWM &amp; Location'!B:D, 2, FALSE), CONCATENATE(VLOOKUP('Master List'!AJ369, 'CWM &amp; Location'!B:D, 2, FALSE), " / ", VLOOKUP('Master List'!AK369, 'CWM &amp; Location'!B:D, 2, FALSE)))</f>
        <v>Seiciatreg Gyffredinol</v>
      </c>
      <c r="AB369" s="3" t="str">
        <f>IF('Programmes (ENG)'!AB369="Supervisor to be confirmed", 'CWM &amp; Location'!$C$216, 'Programmes (ENG)'!AB369)</f>
        <v>Dr Madappa Viswanath</v>
      </c>
      <c r="AC369" s="3" t="str">
        <f>VLOOKUP('Programmes (ENG)'!AC369, 'CWM &amp; Location'!B:D, 2, FALSE)</f>
        <v>Ysbyty'r Tywysog Philip</v>
      </c>
      <c r="AD369" s="5" t="str">
        <f>VLOOKUP('Programmes (ENG)'!AD369, 'CWM &amp; Location'!B:D, 2, FALSE)</f>
        <v>Llanelli</v>
      </c>
      <c r="AE369" s="3" t="str">
        <f>IF('Master List'!AQ369="", VLOOKUP('Master List'!AP369, 'CWM &amp; Location'!B:D, 2, FALSE), CONCATENATE(VLOOKUP('Master List'!AP369, 'CWM &amp; Location'!B:D, 2, FALSE), " / ", VLOOKUP('Master List'!AQ369, 'CWM &amp; Location'!B:D, 2, FALSE)))</f>
        <v>Meddygaeth Gyffredinol (Mewnol) / Cardioleg</v>
      </c>
      <c r="AF369" s="3" t="str">
        <f>IF('Programmes (ENG)'!AF369="Supervisor to be confirmed", 'CWM &amp; Location'!$C$216, 'Programmes (ENG)'!AF369)</f>
        <v>Dr Jitka Housova</v>
      </c>
      <c r="AG369" s="3" t="str">
        <f>VLOOKUP('Programmes (ENG)'!AG369, 'CWM &amp; Location'!B:D, 2, FALSE)</f>
        <v>Ysbyty Cyffredinol Glangwili</v>
      </c>
      <c r="AH369" s="3" t="str">
        <f>VLOOKUP('Programmes (ENG)'!AH369, 'CWM &amp; Location'!B:D, 2, FALSE)</f>
        <v>Caerfyrddin</v>
      </c>
      <c r="AI369" s="3" t="str">
        <f>IF('Master List'!AW369="", VLOOKUP('Master List'!AV369, 'CWM &amp; Location'!B:D, 2, FALSE), CONCATENATE(VLOOKUP('Master List'!AV369, 'CWM &amp; Location'!B:D, 2, FALSE), " / ", VLOOKUP('Master List'!AW369, 'CWM &amp; Location'!B:D, 2, FALSE)))</f>
        <v>Clust, Trwyn a Gwddf</v>
      </c>
      <c r="AJ369" s="3" t="str">
        <f>IF('Programmes (ENG)'!AJ369="Supervisor to be confirmed", 'CWM &amp; Location'!$C$216, 'Programmes (ENG)'!AJ369)</f>
        <v>Mr Antony Howarth</v>
      </c>
      <c r="AK369" s="5" t="str">
        <f>IF('Programmes (ENG)'!AK369="","",VLOOKUP('Programmes (ENG)'!AK369,'CWM &amp; Location'!B:D,2,FALSE))</f>
        <v/>
      </c>
      <c r="AL369" s="5" t="str">
        <f>IF('Programmes (ENG)'!AL369="", "", VLOOKUP('Programmes (ENG)'!AL369, 'CWM &amp; Location'!B:D, 2, FALSE))</f>
        <v/>
      </c>
      <c r="AM369" s="5" t="str">
        <f>IF('Programmes (ENG)'!AM369="","",VLOOKUP('Programmes (ENG)'!AM369,'CWM &amp; Location'!B:D,2,FALSE))</f>
        <v/>
      </c>
      <c r="AN369" s="5" t="str">
        <f>IF('Programmes (ENG)'!AN369="Supervisor to be confirmed", 'CWM &amp; Location'!$C$216, 'Programmes (ENG)'!AN369)</f>
        <v/>
      </c>
    </row>
    <row r="370" spans="1:40" ht="33.75" customHeight="1" x14ac:dyDescent="0.25">
      <c r="A370" s="3" t="str">
        <f>'Master List'!A370</f>
        <v>LIFT</v>
      </c>
      <c r="B370" s="3" t="str">
        <f>'Master List'!D370</f>
        <v>LFP/7A2E/123c</v>
      </c>
      <c r="C370" s="3" t="str">
        <f>'Master List'!E370</f>
        <v>WAL/FP/123c</v>
      </c>
      <c r="D370" s="4">
        <f>'Programmes (ENG)'!D370</f>
        <v>1</v>
      </c>
      <c r="E370" s="9" t="str">
        <f>CONCATENATE("S1: ",J370,", ",N370,", ",R370,IF(V370="","",", "),IF(V370="","",V370),IF(V370="",""," ("),IF(V370="","",'Master List'!B370),IF(V370="","",")")," | S2: ",AA370,", ",AE370,", ",AI370,IF(AM370="","",", "),IF(AM370="","",AM370),IF(AM370="",""," ("),IF(AM370="","",'Master List'!C370),IF(AM370="","",")"))</f>
        <v>S1: Meddygaeth Gyffredinol (Mewnol) / Meddygaeth Geriatreg, Meddygaeth Gyffredinol (Mewnol) / Gastroenteroleg, Meddygaeth Frys / Uned Mân Anafiadau, Practis Cyffredinol (SDEC) (LIFT) | S2: Clust, Trwyn a Gwddf, Seiciatreg Gyffredinol, Meddygaeth Gyffredinol (Mewnol) / Cardioleg</v>
      </c>
      <c r="F370" s="5" t="str">
        <f>VLOOKUP('Programmes (ENG)'!F370, 'CWM &amp; Location'!B:D, 2, FALSE)</f>
        <v>Bwrdd Iechyd Prifysgol Hywel Dda</v>
      </c>
      <c r="G370" s="5" t="str">
        <f>IF('Programmes (ENG)'!G370="Supervisor to be confirmed", "Goruchwyliwr I'w Gadarnhau", 'Programmes (ENG)'!G370)</f>
        <v>Dr Senthil Kumar Subbarayan</v>
      </c>
      <c r="H370" s="3" t="str">
        <f>VLOOKUP('Programmes (ENG)'!H370, 'CWM &amp; Location'!B:D, 2, FALSE)</f>
        <v>Ysbyty'r Tywysog Philip</v>
      </c>
      <c r="I370" s="3" t="str">
        <f>VLOOKUP('Programmes (ENG)'!I370, 'CWM &amp; Location'!B:D, 2, FALSE)</f>
        <v>Llanelli</v>
      </c>
      <c r="J370" s="3" t="str">
        <f>IF('Master List'!K370="", VLOOKUP('Master List'!J370, 'CWM &amp; Location'!B:D, 2, FALSE), CONCATENATE(VLOOKUP('Master List'!J370, 'CWM &amp; Location'!B:D, 2, FALSE), " / ", VLOOKUP('Master List'!K370, 'CWM &amp; Location'!B:D, 2, FALSE)))</f>
        <v>Meddygaeth Gyffredinol (Mewnol) / Meddygaeth Geriatreg</v>
      </c>
      <c r="K370" s="3" t="str">
        <f>IF('Programmes (ENG)'!K370="Supervisor to be confirmed", "Goruchwyliwr I'w Gadarnhau", 'Programmes (ENG)'!K370)</f>
        <v>Dr Senthil Kumar Subbarayan</v>
      </c>
      <c r="L370" s="3" t="str">
        <f>VLOOKUP('Programmes (ENG)'!L370, 'CWM &amp; Location'!B:D, 2, FALSE)</f>
        <v>Ysbyty'r Tywysog Philip</v>
      </c>
      <c r="M370" s="3" t="str">
        <f>VLOOKUP('Programmes (ENG)'!M370, 'CWM &amp; Location'!B:D, 2, FALSE)</f>
        <v>Llanelli</v>
      </c>
      <c r="N370" s="3" t="str">
        <f>IF('Master List'!Q370="", VLOOKUP('Master List'!P370, 'CWM &amp; Location'!B:D, 2, FALSE), CONCATENATE(VLOOKUP('Master List'!P370, 'CWM &amp; Location'!B:D, 2, FALSE), " / ", VLOOKUP('Master List'!Q370, 'CWM &amp; Location'!B:D, 2, FALSE)))</f>
        <v>Meddygaeth Gyffredinol (Mewnol) / Gastroenteroleg</v>
      </c>
      <c r="O370" s="3" t="str">
        <f>IF('Programmes (ENG)'!O370="Supervisor to be confirmed", "Goruchwyliwr I'w Gadarnhau", 'Programmes (ENG)'!O370)</f>
        <v>Dr Paul Rastall</v>
      </c>
      <c r="P370" s="3" t="str">
        <f>VLOOKUP('Programmes (ENG)'!P370, 'CWM &amp; Location'!B:D, 2, FALSE)</f>
        <v>Ysbyty'r Tywysog Philip</v>
      </c>
      <c r="Q370" s="3" t="str">
        <f>VLOOKUP('Programmes (ENG)'!Q370, 'CWM &amp; Location'!B:D, 2, FALSE)</f>
        <v>Llanelli</v>
      </c>
      <c r="R370" s="3" t="str">
        <f>IF('Master List'!W370="", VLOOKUP('Master List'!V370, 'CWM &amp; Location'!B:D, 2, FALSE), CONCATENATE(VLOOKUP('Master List'!V370, 'CWM &amp; Location'!B:D, 2, FALSE), " / ", VLOOKUP('Master List'!W370, 'CWM &amp; Location'!B:D, 2, FALSE)))</f>
        <v>Meddygaeth Frys / Uned Mân Anafiadau</v>
      </c>
      <c r="S370" s="3" t="str">
        <f>IF('Programmes (ENG)'!S370="Supervisor to be confirmed", "Goruchwyliwr I'w Gadarnhau", 'Programmes (ENG)'!S370)</f>
        <v>Dr Sanchia Osborn</v>
      </c>
      <c r="T370" s="5" t="str">
        <f>IF('Master List'!AA370="", "", VLOOKUP('Programmes (ENG)'!T370, 'CWM &amp; Location'!B:D, 2, FALSE))</f>
        <v>Ysbyty'r Tywysog Philip</v>
      </c>
      <c r="U370" s="5" t="str">
        <f>IF(T370="", "", VLOOKUP('Programmes (ENG)'!U370, 'CWM &amp; Location'!B:D, 2, FALSE))</f>
        <v>Llanelli</v>
      </c>
      <c r="V370" s="5" t="str">
        <f>IF('Programmes (ENG)'!V370="", "", VLOOKUP('Programmes (ENG)'!V370, 'CWM &amp; Location'!B:D, 2, FALSE))</f>
        <v>Practis Cyffredinol (SDEC)</v>
      </c>
      <c r="W370" s="5" t="str">
        <f>IF('Programmes (ENG)'!W370="", "", IF('Programmes (ENG)'!W370="Supervisor to be confirmed", 'CWM &amp; Location'!$C$216, 'Programmes (ENG)'!W370))</f>
        <v>Dr Jonathan Morris</v>
      </c>
      <c r="X370" s="5" t="str">
        <f>IF('Programmes (ENG)'!X370="Supervisor to be confirmed", "Goruchwyliwr I'w Gadarnhau", 'Programmes (ENG)'!X370)</f>
        <v>Mr Antony Howarth</v>
      </c>
      <c r="Y370" s="3" t="str">
        <f>VLOOKUP('Programmes (ENG)'!Y370, 'CWM &amp; Location'!B:D, 2, FALSE)</f>
        <v>Ysbyty Cyffredinol Glangwili</v>
      </c>
      <c r="Z370" s="3" t="str">
        <f>VLOOKUP('Programmes (ENG)'!Z370, 'CWM &amp; Location'!B:D, 2, FALSE)</f>
        <v>Caerfyrddin</v>
      </c>
      <c r="AA370" s="3" t="str">
        <f>IF('Master List'!AK370="", VLOOKUP('Master List'!AJ370, 'CWM &amp; Location'!B:D, 2, FALSE), CONCATENATE(VLOOKUP('Master List'!AJ370, 'CWM &amp; Location'!B:D, 2, FALSE), " / ", VLOOKUP('Master List'!AK370, 'CWM &amp; Location'!B:D, 2, FALSE)))</f>
        <v>Clust, Trwyn a Gwddf</v>
      </c>
      <c r="AB370" s="3" t="str">
        <f>IF('Programmes (ENG)'!AB370="Supervisor to be confirmed", 'CWM &amp; Location'!$C$216, 'Programmes (ENG)'!AB370)</f>
        <v>Mr Antony Howarth</v>
      </c>
      <c r="AC370" s="3" t="str">
        <f>VLOOKUP('Programmes (ENG)'!AC370, 'CWM &amp; Location'!B:D, 2, FALSE)</f>
        <v>Hafan Derwen</v>
      </c>
      <c r="AD370" s="5" t="str">
        <f>VLOOKUP('Programmes (ENG)'!AD370, 'CWM &amp; Location'!B:D, 2, FALSE)</f>
        <v>Caerfyrddin</v>
      </c>
      <c r="AE370" s="3" t="str">
        <f>IF('Master List'!AQ370="", VLOOKUP('Master List'!AP370, 'CWM &amp; Location'!B:D, 2, FALSE), CONCATENATE(VLOOKUP('Master List'!AP370, 'CWM &amp; Location'!B:D, 2, FALSE), " / ", VLOOKUP('Master List'!AQ370, 'CWM &amp; Location'!B:D, 2, FALSE)))</f>
        <v>Seiciatreg Gyffredinol</v>
      </c>
      <c r="AF370" s="3" t="str">
        <f>IF('Programmes (ENG)'!AF370="Supervisor to be confirmed", 'CWM &amp; Location'!$C$216, 'Programmes (ENG)'!AF370)</f>
        <v>Dr Madappa Viswanath</v>
      </c>
      <c r="AG370" s="3" t="str">
        <f>VLOOKUP('Programmes (ENG)'!AG370, 'CWM &amp; Location'!B:D, 2, FALSE)</f>
        <v>Ysbyty'r Tywysog Philip</v>
      </c>
      <c r="AH370" s="3" t="str">
        <f>VLOOKUP('Programmes (ENG)'!AH370, 'CWM &amp; Location'!B:D, 2, FALSE)</f>
        <v>Llanelli</v>
      </c>
      <c r="AI370" s="3" t="str">
        <f>IF('Master List'!AW370="", VLOOKUP('Master List'!AV370, 'CWM &amp; Location'!B:D, 2, FALSE), CONCATENATE(VLOOKUP('Master List'!AV370, 'CWM &amp; Location'!B:D, 2, FALSE), " / ", VLOOKUP('Master List'!AW370, 'CWM &amp; Location'!B:D, 2, FALSE)))</f>
        <v>Meddygaeth Gyffredinol (Mewnol) / Cardioleg</v>
      </c>
      <c r="AJ370" s="3" t="str">
        <f>IF('Programmes (ENG)'!AJ370="Supervisor to be confirmed", 'CWM &amp; Location'!$C$216, 'Programmes (ENG)'!AJ370)</f>
        <v>Dr Jitka Housova</v>
      </c>
      <c r="AK370" s="5" t="str">
        <f>IF('Programmes (ENG)'!AK370="","",VLOOKUP('Programmes (ENG)'!AK370,'CWM &amp; Location'!B:D,2,FALSE))</f>
        <v/>
      </c>
      <c r="AL370" s="5" t="str">
        <f>IF('Programmes (ENG)'!AL370="", "", VLOOKUP('Programmes (ENG)'!AL370, 'CWM &amp; Location'!B:D, 2, FALSE))</f>
        <v/>
      </c>
      <c r="AM370" s="5" t="str">
        <f>IF('Programmes (ENG)'!AM370="","",VLOOKUP('Programmes (ENG)'!AM370,'CWM &amp; Location'!B:D,2,FALSE))</f>
        <v/>
      </c>
      <c r="AN370" s="5" t="str">
        <f>IF('Programmes (ENG)'!AN370="Supervisor to be confirmed", 'CWM &amp; Location'!$C$216, 'Programmes (ENG)'!AN370)</f>
        <v/>
      </c>
    </row>
    <row r="371" spans="1:40" ht="33.75" customHeight="1" x14ac:dyDescent="0.25">
      <c r="A371" s="3" t="str">
        <f>'Master List'!A371</f>
        <v>LIFT</v>
      </c>
      <c r="B371" s="3" t="str">
        <f>'Master List'!D371</f>
        <v>LFP/7A5N/124a</v>
      </c>
      <c r="C371" s="3" t="str">
        <f>'Master List'!E371</f>
        <v>WAL/FP/124a</v>
      </c>
      <c r="D371" s="4">
        <f>'Programmes (ENG)'!D371</f>
        <v>1</v>
      </c>
      <c r="E371" s="9" t="str">
        <f>CONCATENATE("S1: ",J371,", ",N371,", ",R371,IF(V371="","",", "),IF(V371="","",V371),IF(V371="",""," ("),IF(V371="","",'Master List'!B371),IF(V371="","",")")," | S2: ",AA371,", ",AE371,", ",AI371,IF(AM371="","",", "),IF(AM371="","",AM371),IF(AM371="",""," ("),IF(AM371="","",'Master List'!C371),IF(AM371="","",")"))</f>
        <v>S1: Llawdriniaeth Gyffredinol / Llawdriniaeth y Colon a'r Rhefr, Meddygaeth Gyffredinol (Mewnol) / Cardioleg, Llawdriniaeth y Geg a Gên ac Wyneb, Practis Cyffredinol (LIFT) | S2: Obstetreg a Gynaecoleg, Endocrinoleg a Diabetes Mellitus, Seiciatreg Gyffredinol</v>
      </c>
      <c r="F371" s="5" t="str">
        <f>VLOOKUP('Programmes (ENG)'!F371, 'CWM &amp; Location'!B:D, 2, FALSE)</f>
        <v>Bwrdd Iechyd Prifysgol Cwm Taf Morgannwg</v>
      </c>
      <c r="G371" s="5" t="str">
        <f>IF('Programmes (ENG)'!G371="Supervisor to be confirmed", "Goruchwyliwr I'w Gadarnhau", 'Programmes (ENG)'!G371)</f>
        <v>Dr Daniel Baker</v>
      </c>
      <c r="H371" s="3" t="str">
        <f>VLOOKUP('Programmes (ENG)'!H371, 'CWM &amp; Location'!B:D, 2, FALSE)</f>
        <v>Ysbyty'r Tywysog Siarl</v>
      </c>
      <c r="I371" s="3" t="str">
        <f>VLOOKUP('Programmes (ENG)'!I371, 'CWM &amp; Location'!B:D, 2, FALSE)</f>
        <v>Merthyr Tudful</v>
      </c>
      <c r="J371" s="3" t="str">
        <f>IF('Master List'!K371="", VLOOKUP('Master List'!J371, 'CWM &amp; Location'!B:D, 2, FALSE), CONCATENATE(VLOOKUP('Master List'!J371, 'CWM &amp; Location'!B:D, 2, FALSE), " / ", VLOOKUP('Master List'!K371, 'CWM &amp; Location'!B:D, 2, FALSE)))</f>
        <v>Llawdriniaeth Gyffredinol / Llawdriniaeth y Colon a'r Rhefr</v>
      </c>
      <c r="K371" s="3" t="str">
        <f>IF('Programmes (ENG)'!K371="Supervisor to be confirmed", "Goruchwyliwr I'w Gadarnhau", 'Programmes (ENG)'!K371)</f>
        <v>Mr Maged Farang</v>
      </c>
      <c r="L371" s="3" t="str">
        <f>VLOOKUP('Programmes (ENG)'!L371, 'CWM &amp; Location'!B:D, 2, FALSE)</f>
        <v>Ysbyty'r Tywysog Siarl</v>
      </c>
      <c r="M371" s="3" t="str">
        <f>VLOOKUP('Programmes (ENG)'!M371, 'CWM &amp; Location'!B:D, 2, FALSE)</f>
        <v>Merthyr Tudful</v>
      </c>
      <c r="N371" s="3" t="str">
        <f>IF('Master List'!Q371="", VLOOKUP('Master List'!P371, 'CWM &amp; Location'!B:D, 2, FALSE), CONCATENATE(VLOOKUP('Master List'!P371, 'CWM &amp; Location'!B:D, 2, FALSE), " / ", VLOOKUP('Master List'!Q371, 'CWM &amp; Location'!B:D, 2, FALSE)))</f>
        <v>Meddygaeth Gyffredinol (Mewnol) / Cardioleg</v>
      </c>
      <c r="O371" s="3" t="str">
        <f>IF('Programmes (ENG)'!O371="Supervisor to be confirmed", "Goruchwyliwr I'w Gadarnhau", 'Programmes (ENG)'!O371)</f>
        <v>Dr Susan Nolan</v>
      </c>
      <c r="P371" s="3" t="str">
        <f>VLOOKUP('Programmes (ENG)'!P371, 'CWM &amp; Location'!B:D, 2, FALSE)</f>
        <v>Ysbyty'r Tywysog Siarl</v>
      </c>
      <c r="Q371" s="3" t="str">
        <f>VLOOKUP('Programmes (ENG)'!Q371, 'CWM &amp; Location'!B:D, 2, FALSE)</f>
        <v>Merthyr Tudful</v>
      </c>
      <c r="R371" s="3" t="str">
        <f>IF('Master List'!W371="", VLOOKUP('Master List'!V371, 'CWM &amp; Location'!B:D, 2, FALSE), CONCATENATE(VLOOKUP('Master List'!V371, 'CWM &amp; Location'!B:D, 2, FALSE), " / ", VLOOKUP('Master List'!W371, 'CWM &amp; Location'!B:D, 2, FALSE)))</f>
        <v>Llawdriniaeth y Geg a Gên ac Wyneb</v>
      </c>
      <c r="S371" s="3" t="str">
        <f>IF('Programmes (ENG)'!S371="Supervisor to be confirmed", "Goruchwyliwr I'w Gadarnhau", 'Programmes (ENG)'!S371)</f>
        <v>Mr Jonathan Hulbert</v>
      </c>
      <c r="T371" s="5" t="str">
        <f>IF('Master List'!AA371="", "", VLOOKUP('Programmes (ENG)'!T371, 'CWM &amp; Location'!B:D, 2, FALSE))</f>
        <v>Park Surgery / St Johns Medical Practice</v>
      </c>
      <c r="U371" s="5" t="str">
        <f>IF(T371="", "", VLOOKUP('Programmes (ENG)'!U371, 'CWM &amp; Location'!B:D, 2, FALSE))</f>
        <v>Trecynon / Aberdâr</v>
      </c>
      <c r="V371" s="5" t="str">
        <f>IF('Programmes (ENG)'!V371="", "", VLOOKUP('Programmes (ENG)'!V371, 'CWM &amp; Location'!B:D, 2, FALSE))</f>
        <v>Practis Cyffredinol</v>
      </c>
      <c r="W371" s="5" t="str">
        <f>IF('Programmes (ENG)'!W371="", "", IF('Programmes (ENG)'!W371="Supervisor to be confirmed", 'CWM &amp; Location'!$C$216, 'Programmes (ENG)'!W371))</f>
        <v>Dr Daniel Baker</v>
      </c>
      <c r="X371" s="5" t="str">
        <f>IF('Programmes (ENG)'!X371="Supervisor to be confirmed", "Goruchwyliwr I'w Gadarnhau", 'Programmes (ENG)'!X371)</f>
        <v>Mr Mohamed Elnasharty</v>
      </c>
      <c r="Y371" s="3" t="str">
        <f>VLOOKUP('Programmes (ENG)'!Y371, 'CWM &amp; Location'!B:D, 2, FALSE)</f>
        <v>Ysbyty'r Tywysog Siarl</v>
      </c>
      <c r="Z371" s="3" t="str">
        <f>VLOOKUP('Programmes (ENG)'!Z371, 'CWM &amp; Location'!B:D, 2, FALSE)</f>
        <v>Merthyr Tudful</v>
      </c>
      <c r="AA371" s="3" t="str">
        <f>IF('Master List'!AK371="", VLOOKUP('Master List'!AJ371, 'CWM &amp; Location'!B:D, 2, FALSE), CONCATENATE(VLOOKUP('Master List'!AJ371, 'CWM &amp; Location'!B:D, 2, FALSE), " / ", VLOOKUP('Master List'!AK371, 'CWM &amp; Location'!B:D, 2, FALSE)))</f>
        <v>Obstetreg a Gynaecoleg</v>
      </c>
      <c r="AB371" s="3" t="str">
        <f>IF('Programmes (ENG)'!AB371="Supervisor to be confirmed", 'CWM &amp; Location'!$C$216, 'Programmes (ENG)'!AB371)</f>
        <v>Mr Mohamed Elnasharty</v>
      </c>
      <c r="AC371" s="3" t="str">
        <f>VLOOKUP('Programmes (ENG)'!AC371, 'CWM &amp; Location'!B:D, 2, FALSE)</f>
        <v>Ysbyty'r Tywysog Siarl</v>
      </c>
      <c r="AD371" s="5" t="str">
        <f>VLOOKUP('Programmes (ENG)'!AD371, 'CWM &amp; Location'!B:D, 2, FALSE)</f>
        <v>Merthyr Tudful</v>
      </c>
      <c r="AE371" s="3" t="str">
        <f>IF('Master List'!AQ371="", VLOOKUP('Master List'!AP371, 'CWM &amp; Location'!B:D, 2, FALSE), CONCATENATE(VLOOKUP('Master List'!AP371, 'CWM &amp; Location'!B:D, 2, FALSE), " / ", VLOOKUP('Master List'!AQ371, 'CWM &amp; Location'!B:D, 2, FALSE)))</f>
        <v>Endocrinoleg a Diabetes Mellitus</v>
      </c>
      <c r="AF371" s="3" t="str">
        <f>IF('Programmes (ENG)'!AF371="Supervisor to be confirmed", 'CWM &amp; Location'!$C$216, 'Programmes (ENG)'!AF371)</f>
        <v>Dr Onyebuchi Okosieme</v>
      </c>
      <c r="AG371" s="3" t="str">
        <f>VLOOKUP('Programmes (ENG)'!AG371, 'CWM &amp; Location'!B:D, 2, FALSE)</f>
        <v>Keir Hardie</v>
      </c>
      <c r="AH371" s="3" t="str">
        <f>VLOOKUP('Programmes (ENG)'!AH371, 'CWM &amp; Location'!B:D, 2, FALSE)</f>
        <v>Merthyr Tudful</v>
      </c>
      <c r="AI371" s="3" t="str">
        <f>IF('Master List'!AW371="", VLOOKUP('Master List'!AV371, 'CWM &amp; Location'!B:D, 2, FALSE), CONCATENATE(VLOOKUP('Master List'!AV371, 'CWM &amp; Location'!B:D, 2, FALSE), " / ", VLOOKUP('Master List'!AW371, 'CWM &amp; Location'!B:D, 2, FALSE)))</f>
        <v>Seiciatreg Gyffredinol</v>
      </c>
      <c r="AJ371" s="3" t="str">
        <f>IF('Programmes (ENG)'!AJ371="Supervisor to be confirmed", 'CWM &amp; Location'!$C$216, 'Programmes (ENG)'!AJ371)</f>
        <v>Dr Neil Thomas</v>
      </c>
      <c r="AK371" s="5" t="str">
        <f>IF('Programmes (ENG)'!AK371="","",VLOOKUP('Programmes (ENG)'!AK371,'CWM &amp; Location'!B:D,2,FALSE))</f>
        <v/>
      </c>
      <c r="AL371" s="5" t="str">
        <f>IF('Programmes (ENG)'!AL371="", "", VLOOKUP('Programmes (ENG)'!AL371, 'CWM &amp; Location'!B:D, 2, FALSE))</f>
        <v/>
      </c>
      <c r="AM371" s="5" t="str">
        <f>IF('Programmes (ENG)'!AM371="","",VLOOKUP('Programmes (ENG)'!AM371,'CWM &amp; Location'!B:D,2,FALSE))</f>
        <v/>
      </c>
      <c r="AN371" s="5" t="str">
        <f>IF('Programmes (ENG)'!AN371="Supervisor to be confirmed", 'CWM &amp; Location'!$C$216, 'Programmes (ENG)'!AN371)</f>
        <v/>
      </c>
    </row>
    <row r="372" spans="1:40" ht="33.75" customHeight="1" x14ac:dyDescent="0.25">
      <c r="A372" s="3" t="str">
        <f>'Master List'!A372</f>
        <v>LIFT</v>
      </c>
      <c r="B372" s="3" t="str">
        <f>'Master List'!D372</f>
        <v>LFP/7A5N/124b</v>
      </c>
      <c r="C372" s="3" t="str">
        <f>'Master List'!E372</f>
        <v>WAL/FP/124b</v>
      </c>
      <c r="D372" s="4">
        <f>'Programmes (ENG)'!D372</f>
        <v>1</v>
      </c>
      <c r="E372" s="9" t="str">
        <f>CONCATENATE("S1: ",J372,", ",N372,", ",R372,IF(V372="","",", "),IF(V372="","",V372),IF(V372="",""," ("),IF(V372="","",'Master List'!B372),IF(V372="","",")")," | S2: ",AA372,", ",AE372,", ",AI372,IF(AM372="","",", "),IF(AM372="","",AM372),IF(AM372="",""," ("),IF(AM372="","",'Master List'!C372),IF(AM372="","",")"))</f>
        <v>S1: Llawdriniaeth y Geg a Gên ac Wyneb, Llawdriniaeth Gyffredinol / Llawdriniaeth y Colon a'r Rhefr, Meddygaeth Gyffredinol (Mewnol) / Cardioleg, Practis Cyffredinol (LIFT) | S2: Seiciatreg Gyffredinol, Obstetreg a Gynaecoleg, Endocrinoleg a Diabetes Mellitus</v>
      </c>
      <c r="F372" s="5" t="str">
        <f>VLOOKUP('Programmes (ENG)'!F372, 'CWM &amp; Location'!B:D, 2, FALSE)</f>
        <v>Bwrdd Iechyd Prifysgol Cwm Taf Morgannwg</v>
      </c>
      <c r="G372" s="5" t="str">
        <f>IF('Programmes (ENG)'!G372="Supervisor to be confirmed", "Goruchwyliwr I'w Gadarnhau", 'Programmes (ENG)'!G372)</f>
        <v>Dr Daniel Baker</v>
      </c>
      <c r="H372" s="3" t="str">
        <f>VLOOKUP('Programmes (ENG)'!H372, 'CWM &amp; Location'!B:D, 2, FALSE)</f>
        <v>Ysbyty'r Tywysog Siarl</v>
      </c>
      <c r="I372" s="3" t="str">
        <f>VLOOKUP('Programmes (ENG)'!I372, 'CWM &amp; Location'!B:D, 2, FALSE)</f>
        <v>Merthyr Tudful</v>
      </c>
      <c r="J372" s="3" t="str">
        <f>IF('Master List'!K372="", VLOOKUP('Master List'!J372, 'CWM &amp; Location'!B:D, 2, FALSE), CONCATENATE(VLOOKUP('Master List'!J372, 'CWM &amp; Location'!B:D, 2, FALSE), " / ", VLOOKUP('Master List'!K372, 'CWM &amp; Location'!B:D, 2, FALSE)))</f>
        <v>Llawdriniaeth y Geg a Gên ac Wyneb</v>
      </c>
      <c r="K372" s="3" t="str">
        <f>IF('Programmes (ENG)'!K372="Supervisor to be confirmed", "Goruchwyliwr I'w Gadarnhau", 'Programmes (ENG)'!K372)</f>
        <v>Mr Jonathan Hulbert</v>
      </c>
      <c r="L372" s="3" t="str">
        <f>VLOOKUP('Programmes (ENG)'!L372, 'CWM &amp; Location'!B:D, 2, FALSE)</f>
        <v>Ysbyty'r Tywysog Siarl</v>
      </c>
      <c r="M372" s="3" t="str">
        <f>VLOOKUP('Programmes (ENG)'!M372, 'CWM &amp; Location'!B:D, 2, FALSE)</f>
        <v>Merthyr Tudful</v>
      </c>
      <c r="N372" s="3" t="str">
        <f>IF('Master List'!Q372="", VLOOKUP('Master List'!P372, 'CWM &amp; Location'!B:D, 2, FALSE), CONCATENATE(VLOOKUP('Master List'!P372, 'CWM &amp; Location'!B:D, 2, FALSE), " / ", VLOOKUP('Master List'!Q372, 'CWM &amp; Location'!B:D, 2, FALSE)))</f>
        <v>Llawdriniaeth Gyffredinol / Llawdriniaeth y Colon a'r Rhefr</v>
      </c>
      <c r="O372" s="3" t="str">
        <f>IF('Programmes (ENG)'!O372="Supervisor to be confirmed", "Goruchwyliwr I'w Gadarnhau", 'Programmes (ENG)'!O372)</f>
        <v>Mr Maged Farang</v>
      </c>
      <c r="P372" s="3" t="str">
        <f>VLOOKUP('Programmes (ENG)'!P372, 'CWM &amp; Location'!B:D, 2, FALSE)</f>
        <v>Ysbyty'r Tywysog Siarl</v>
      </c>
      <c r="Q372" s="3" t="str">
        <f>VLOOKUP('Programmes (ENG)'!Q372, 'CWM &amp; Location'!B:D, 2, FALSE)</f>
        <v>Merthyr Tudful</v>
      </c>
      <c r="R372" s="3" t="str">
        <f>IF('Master List'!W372="", VLOOKUP('Master List'!V372, 'CWM &amp; Location'!B:D, 2, FALSE), CONCATENATE(VLOOKUP('Master List'!V372, 'CWM &amp; Location'!B:D, 2, FALSE), " / ", VLOOKUP('Master List'!W372, 'CWM &amp; Location'!B:D, 2, FALSE)))</f>
        <v>Meddygaeth Gyffredinol (Mewnol) / Cardioleg</v>
      </c>
      <c r="S372" s="3" t="str">
        <f>IF('Programmes (ENG)'!S372="Supervisor to be confirmed", "Goruchwyliwr I'w Gadarnhau", 'Programmes (ENG)'!S372)</f>
        <v>Dr Susan Nolan</v>
      </c>
      <c r="T372" s="5" t="str">
        <f>IF('Master List'!AA372="", "", VLOOKUP('Programmes (ENG)'!T372, 'CWM &amp; Location'!B:D, 2, FALSE))</f>
        <v>Park Surgery / St Johns Medical Practice</v>
      </c>
      <c r="U372" s="5" t="str">
        <f>IF(T372="", "", VLOOKUP('Programmes (ENG)'!U372, 'CWM &amp; Location'!B:D, 2, FALSE))</f>
        <v>Trecynon / Aberdâr</v>
      </c>
      <c r="V372" s="5" t="str">
        <f>IF('Programmes (ENG)'!V372="", "", VLOOKUP('Programmes (ENG)'!V372, 'CWM &amp; Location'!B:D, 2, FALSE))</f>
        <v>Practis Cyffredinol</v>
      </c>
      <c r="W372" s="5" t="str">
        <f>IF('Programmes (ENG)'!W372="", "", IF('Programmes (ENG)'!W372="Supervisor to be confirmed", 'CWM &amp; Location'!$C$216, 'Programmes (ENG)'!W372))</f>
        <v>Dr Daniel Baker</v>
      </c>
      <c r="X372" s="5" t="str">
        <f>IF('Programmes (ENG)'!X372="Supervisor to be confirmed", "Goruchwyliwr I'w Gadarnhau", 'Programmes (ENG)'!X372)</f>
        <v>Dr Neil Thomas</v>
      </c>
      <c r="Y372" s="3" t="str">
        <f>VLOOKUP('Programmes (ENG)'!Y372, 'CWM &amp; Location'!B:D, 2, FALSE)</f>
        <v>Keir Hardie</v>
      </c>
      <c r="Z372" s="3" t="str">
        <f>VLOOKUP('Programmes (ENG)'!Z372, 'CWM &amp; Location'!B:D, 2, FALSE)</f>
        <v>Merthyr Tudful</v>
      </c>
      <c r="AA372" s="3" t="str">
        <f>IF('Master List'!AK372="", VLOOKUP('Master List'!AJ372, 'CWM &amp; Location'!B:D, 2, FALSE), CONCATENATE(VLOOKUP('Master List'!AJ372, 'CWM &amp; Location'!B:D, 2, FALSE), " / ", VLOOKUP('Master List'!AK372, 'CWM &amp; Location'!B:D, 2, FALSE)))</f>
        <v>Seiciatreg Gyffredinol</v>
      </c>
      <c r="AB372" s="3" t="str">
        <f>IF('Programmes (ENG)'!AB372="Supervisor to be confirmed", 'CWM &amp; Location'!$C$216, 'Programmes (ENG)'!AB372)</f>
        <v>Dr Neil Thomas</v>
      </c>
      <c r="AC372" s="3" t="str">
        <f>VLOOKUP('Programmes (ENG)'!AC372, 'CWM &amp; Location'!B:D, 2, FALSE)</f>
        <v>Ysbyty'r Tywysog Siarl</v>
      </c>
      <c r="AD372" s="5" t="str">
        <f>VLOOKUP('Programmes (ENG)'!AD372, 'CWM &amp; Location'!B:D, 2, FALSE)</f>
        <v>Merthyr Tudful</v>
      </c>
      <c r="AE372" s="3" t="str">
        <f>IF('Master List'!AQ372="", VLOOKUP('Master List'!AP372, 'CWM &amp; Location'!B:D, 2, FALSE), CONCATENATE(VLOOKUP('Master List'!AP372, 'CWM &amp; Location'!B:D, 2, FALSE), " / ", VLOOKUP('Master List'!AQ372, 'CWM &amp; Location'!B:D, 2, FALSE)))</f>
        <v>Obstetreg a Gynaecoleg</v>
      </c>
      <c r="AF372" s="3" t="str">
        <f>IF('Programmes (ENG)'!AF372="Supervisor to be confirmed", 'CWM &amp; Location'!$C$216, 'Programmes (ENG)'!AF372)</f>
        <v>Mr Mohamed Elnasharty</v>
      </c>
      <c r="AG372" s="3" t="str">
        <f>VLOOKUP('Programmes (ENG)'!AG372, 'CWM &amp; Location'!B:D, 2, FALSE)</f>
        <v>Ysbyty'r Tywysog Siarl</v>
      </c>
      <c r="AH372" s="3" t="str">
        <f>VLOOKUP('Programmes (ENG)'!AH372, 'CWM &amp; Location'!B:D, 2, FALSE)</f>
        <v>Merthyr Tudful</v>
      </c>
      <c r="AI372" s="3" t="str">
        <f>IF('Master List'!AW372="", VLOOKUP('Master List'!AV372, 'CWM &amp; Location'!B:D, 2, FALSE), CONCATENATE(VLOOKUP('Master List'!AV372, 'CWM &amp; Location'!B:D, 2, FALSE), " / ", VLOOKUP('Master List'!AW372, 'CWM &amp; Location'!B:D, 2, FALSE)))</f>
        <v>Endocrinoleg a Diabetes Mellitus</v>
      </c>
      <c r="AJ372" s="3" t="str">
        <f>IF('Programmes (ENG)'!AJ372="Supervisor to be confirmed", 'CWM &amp; Location'!$C$216, 'Programmes (ENG)'!AJ372)</f>
        <v>Dr Onyebuchi Okosieme</v>
      </c>
      <c r="AK372" s="5" t="str">
        <f>IF('Programmes (ENG)'!AK372="","",VLOOKUP('Programmes (ENG)'!AK372,'CWM &amp; Location'!B:D,2,FALSE))</f>
        <v/>
      </c>
      <c r="AL372" s="5" t="str">
        <f>IF('Programmes (ENG)'!AL372="", "", VLOOKUP('Programmes (ENG)'!AL372, 'CWM &amp; Location'!B:D, 2, FALSE))</f>
        <v/>
      </c>
      <c r="AM372" s="5" t="str">
        <f>IF('Programmes (ENG)'!AM372="","",VLOOKUP('Programmes (ENG)'!AM372,'CWM &amp; Location'!B:D,2,FALSE))</f>
        <v/>
      </c>
      <c r="AN372" s="5" t="str">
        <f>IF('Programmes (ENG)'!AN372="Supervisor to be confirmed", 'CWM &amp; Location'!$C$216, 'Programmes (ENG)'!AN372)</f>
        <v/>
      </c>
    </row>
    <row r="373" spans="1:40" ht="33.75" customHeight="1" x14ac:dyDescent="0.25">
      <c r="A373" s="3" t="str">
        <f>'Master List'!A373</f>
        <v>LIFT</v>
      </c>
      <c r="B373" s="3" t="str">
        <f>'Master List'!D373</f>
        <v>LFP/7A5N/124c</v>
      </c>
      <c r="C373" s="3" t="str">
        <f>'Master List'!E373</f>
        <v>WAL/FP/124c</v>
      </c>
      <c r="D373" s="4">
        <f>'Programmes (ENG)'!D373</f>
        <v>1</v>
      </c>
      <c r="E373" s="9" t="str">
        <f>CONCATENATE("S1: ",J373,", ",N373,", ",R373,IF(V373="","",", "),IF(V373="","",V373),IF(V373="",""," ("),IF(V373="","",'Master List'!B373),IF(V373="","",")")," | S2: ",AA373,", ",AE373,", ",AI373,IF(AM373="","",", "),IF(AM373="","",AM373),IF(AM373="",""," ("),IF(AM373="","",'Master List'!C373),IF(AM373="","",")"))</f>
        <v>S1: Meddygaeth Gyffredinol (Mewnol) / Cardioleg, Llawdriniaeth y Geg a Gên ac Wyneb, Llawdriniaeth Gyffredinol / Llawdriniaeth y Colon a'r Rhefr, Practis Cyffredinol (LIFT) | S2: Endocrinoleg a Diabetes Mellitus, Seiciatreg Gyffredinol, Obstetreg a Gynaecoleg</v>
      </c>
      <c r="F373" s="5" t="str">
        <f>VLOOKUP('Programmes (ENG)'!F373, 'CWM &amp; Location'!B:D, 2, FALSE)</f>
        <v>Bwrdd Iechyd Prifysgol Cwm Taf Morgannwg</v>
      </c>
      <c r="G373" s="5" t="str">
        <f>IF('Programmes (ENG)'!G373="Supervisor to be confirmed", "Goruchwyliwr I'w Gadarnhau", 'Programmes (ENG)'!G373)</f>
        <v>Dr Marianne Embrey</v>
      </c>
      <c r="H373" s="3" t="str">
        <f>VLOOKUP('Programmes (ENG)'!H373, 'CWM &amp; Location'!B:D, 2, FALSE)</f>
        <v>Ysbyty'r Tywysog Siarl</v>
      </c>
      <c r="I373" s="3" t="str">
        <f>VLOOKUP('Programmes (ENG)'!I373, 'CWM &amp; Location'!B:D, 2, FALSE)</f>
        <v>Merthyr Tudful</v>
      </c>
      <c r="J373" s="3" t="str">
        <f>IF('Master List'!K373="", VLOOKUP('Master List'!J373, 'CWM &amp; Location'!B:D, 2, FALSE), CONCATENATE(VLOOKUP('Master List'!J373, 'CWM &amp; Location'!B:D, 2, FALSE), " / ", VLOOKUP('Master List'!K373, 'CWM &amp; Location'!B:D, 2, FALSE)))</f>
        <v>Meddygaeth Gyffredinol (Mewnol) / Cardioleg</v>
      </c>
      <c r="K373" s="3" t="str">
        <f>IF('Programmes (ENG)'!K373="Supervisor to be confirmed", "Goruchwyliwr I'w Gadarnhau", 'Programmes (ENG)'!K373)</f>
        <v>Dr Susan Nolan</v>
      </c>
      <c r="L373" s="3" t="str">
        <f>VLOOKUP('Programmes (ENG)'!L373, 'CWM &amp; Location'!B:D, 2, FALSE)</f>
        <v>Ysbyty'r Tywysog Siarl</v>
      </c>
      <c r="M373" s="3" t="str">
        <f>VLOOKUP('Programmes (ENG)'!M373, 'CWM &amp; Location'!B:D, 2, FALSE)</f>
        <v>Merthyr Tudful</v>
      </c>
      <c r="N373" s="3" t="str">
        <f>IF('Master List'!Q373="", VLOOKUP('Master List'!P373, 'CWM &amp; Location'!B:D, 2, FALSE), CONCATENATE(VLOOKUP('Master List'!P373, 'CWM &amp; Location'!B:D, 2, FALSE), " / ", VLOOKUP('Master List'!Q373, 'CWM &amp; Location'!B:D, 2, FALSE)))</f>
        <v>Llawdriniaeth y Geg a Gên ac Wyneb</v>
      </c>
      <c r="O373" s="3" t="str">
        <f>IF('Programmes (ENG)'!O373="Supervisor to be confirmed", "Goruchwyliwr I'w Gadarnhau", 'Programmes (ENG)'!O373)</f>
        <v>Mr Jonathan Hulbert</v>
      </c>
      <c r="P373" s="3" t="str">
        <f>VLOOKUP('Programmes (ENG)'!P373, 'CWM &amp; Location'!B:D, 2, FALSE)</f>
        <v>Ysbyty'r Tywysog Siarl</v>
      </c>
      <c r="Q373" s="3" t="str">
        <f>VLOOKUP('Programmes (ENG)'!Q373, 'CWM &amp; Location'!B:D, 2, FALSE)</f>
        <v>Merthyr Tudful</v>
      </c>
      <c r="R373" s="3" t="str">
        <f>IF('Master List'!W373="", VLOOKUP('Master List'!V373, 'CWM &amp; Location'!B:D, 2, FALSE), CONCATENATE(VLOOKUP('Master List'!V373, 'CWM &amp; Location'!B:D, 2, FALSE), " / ", VLOOKUP('Master List'!W373, 'CWM &amp; Location'!B:D, 2, FALSE)))</f>
        <v>Llawdriniaeth Gyffredinol / Llawdriniaeth y Colon a'r Rhefr</v>
      </c>
      <c r="S373" s="3" t="str">
        <f>IF('Programmes (ENG)'!S373="Supervisor to be confirmed", "Goruchwyliwr I'w Gadarnhau", 'Programmes (ENG)'!S373)</f>
        <v>Mr Maged Farang</v>
      </c>
      <c r="T373" s="5" t="str">
        <f>IF('Master List'!AA373="", "", VLOOKUP('Programmes (ENG)'!T373, 'CWM &amp; Location'!B:D, 2, FALSE))</f>
        <v>Park Surgery / St Johns Medical Practice</v>
      </c>
      <c r="U373" s="5" t="str">
        <f>IF(T373="", "", VLOOKUP('Programmes (ENG)'!U373, 'CWM &amp; Location'!B:D, 2, FALSE))</f>
        <v>Trecynon / Aberdâr</v>
      </c>
      <c r="V373" s="5" t="str">
        <f>IF('Programmes (ENG)'!V373="", "", VLOOKUP('Programmes (ENG)'!V373, 'CWM &amp; Location'!B:D, 2, FALSE))</f>
        <v>Practis Cyffredinol</v>
      </c>
      <c r="W373" s="5" t="str">
        <f>IF('Programmes (ENG)'!W373="", "", IF('Programmes (ENG)'!W373="Supervisor to be confirmed", 'CWM &amp; Location'!$C$216, 'Programmes (ENG)'!W373))</f>
        <v>Dr Marianne Embrey</v>
      </c>
      <c r="X373" s="5" t="str">
        <f>IF('Programmes (ENG)'!X373="Supervisor to be confirmed", "Goruchwyliwr I'w Gadarnhau", 'Programmes (ENG)'!X373)</f>
        <v>Dr Onyebuchi Okosieme</v>
      </c>
      <c r="Y373" s="3" t="str">
        <f>VLOOKUP('Programmes (ENG)'!Y373, 'CWM &amp; Location'!B:D, 2, FALSE)</f>
        <v>Ysbyty'r Tywysog Siarl</v>
      </c>
      <c r="Z373" s="3" t="str">
        <f>VLOOKUP('Programmes (ENG)'!Z373, 'CWM &amp; Location'!B:D, 2, FALSE)</f>
        <v>Merthyr Tudful</v>
      </c>
      <c r="AA373" s="3" t="str">
        <f>IF('Master List'!AK373="", VLOOKUP('Master List'!AJ373, 'CWM &amp; Location'!B:D, 2, FALSE), CONCATENATE(VLOOKUP('Master List'!AJ373, 'CWM &amp; Location'!B:D, 2, FALSE), " / ", VLOOKUP('Master List'!AK373, 'CWM &amp; Location'!B:D, 2, FALSE)))</f>
        <v>Endocrinoleg a Diabetes Mellitus</v>
      </c>
      <c r="AB373" s="3" t="str">
        <f>IF('Programmes (ENG)'!AB373="Supervisor to be confirmed", 'CWM &amp; Location'!$C$216, 'Programmes (ENG)'!AB373)</f>
        <v>Dr Onyebuchi Okosieme</v>
      </c>
      <c r="AC373" s="3" t="str">
        <f>VLOOKUP('Programmes (ENG)'!AC373, 'CWM &amp; Location'!B:D, 2, FALSE)</f>
        <v>Keir Hardie</v>
      </c>
      <c r="AD373" s="5" t="str">
        <f>VLOOKUP('Programmes (ENG)'!AD373, 'CWM &amp; Location'!B:D, 2, FALSE)</f>
        <v>Merthyr Tudful</v>
      </c>
      <c r="AE373" s="3" t="str">
        <f>IF('Master List'!AQ373="", VLOOKUP('Master List'!AP373, 'CWM &amp; Location'!B:D, 2, FALSE), CONCATENATE(VLOOKUP('Master List'!AP373, 'CWM &amp; Location'!B:D, 2, FALSE), " / ", VLOOKUP('Master List'!AQ373, 'CWM &amp; Location'!B:D, 2, FALSE)))</f>
        <v>Seiciatreg Gyffredinol</v>
      </c>
      <c r="AF373" s="3" t="str">
        <f>IF('Programmes (ENG)'!AF373="Supervisor to be confirmed", 'CWM &amp; Location'!$C$216, 'Programmes (ENG)'!AF373)</f>
        <v>Dr Neil Thomas</v>
      </c>
      <c r="AG373" s="3" t="str">
        <f>VLOOKUP('Programmes (ENG)'!AG373, 'CWM &amp; Location'!B:D, 2, FALSE)</f>
        <v>Ysbyty'r Tywysog Siarl</v>
      </c>
      <c r="AH373" s="3" t="str">
        <f>VLOOKUP('Programmes (ENG)'!AH373, 'CWM &amp; Location'!B:D, 2, FALSE)</f>
        <v>Merthyr Tudful</v>
      </c>
      <c r="AI373" s="3" t="str">
        <f>IF('Master List'!AW373="", VLOOKUP('Master List'!AV373, 'CWM &amp; Location'!B:D, 2, FALSE), CONCATENATE(VLOOKUP('Master List'!AV373, 'CWM &amp; Location'!B:D, 2, FALSE), " / ", VLOOKUP('Master List'!AW373, 'CWM &amp; Location'!B:D, 2, FALSE)))</f>
        <v>Obstetreg a Gynaecoleg</v>
      </c>
      <c r="AJ373" s="3" t="str">
        <f>IF('Programmes (ENG)'!AJ373="Supervisor to be confirmed", 'CWM &amp; Location'!$C$216, 'Programmes (ENG)'!AJ373)</f>
        <v>Mr Mohamed Elnasharty</v>
      </c>
      <c r="AK373" s="5" t="str">
        <f>IF('Programmes (ENG)'!AK373="","",VLOOKUP('Programmes (ENG)'!AK373,'CWM &amp; Location'!B:D,2,FALSE))</f>
        <v/>
      </c>
      <c r="AL373" s="5" t="str">
        <f>IF('Programmes (ENG)'!AL373="", "", VLOOKUP('Programmes (ENG)'!AL373, 'CWM &amp; Location'!B:D, 2, FALSE))</f>
        <v/>
      </c>
      <c r="AM373" s="5" t="str">
        <f>IF('Programmes (ENG)'!AM373="","",VLOOKUP('Programmes (ENG)'!AM373,'CWM &amp; Location'!B:D,2,FALSE))</f>
        <v/>
      </c>
      <c r="AN373" s="5" t="str">
        <f>IF('Programmes (ENG)'!AN373="Supervisor to be confirmed", 'CWM &amp; Location'!$C$216, 'Programmes (ENG)'!AN373)</f>
        <v/>
      </c>
    </row>
    <row r="374" spans="1:40" ht="33.75" customHeight="1" x14ac:dyDescent="0.25">
      <c r="A374" s="3" t="str">
        <f>'Master List'!A374</f>
        <v>LIFT</v>
      </c>
      <c r="B374" s="3" t="str">
        <f>'Master List'!D374</f>
        <v>LFP/7A4/125a</v>
      </c>
      <c r="C374" s="3" t="str">
        <f>'Master List'!E374</f>
        <v>WAL/FP/125a</v>
      </c>
      <c r="D374" s="4">
        <f>'Programmes (ENG)'!D374</f>
        <v>1</v>
      </c>
      <c r="E374" s="9" t="str">
        <f>CONCATENATE("S1: ",J374,", ",N374,", ",R374,IF(V374="","",", "),IF(V374="","",V374),IF(V374="",""," ("),IF(V374="","",'Master List'!B374),IF(V374="","",")")," | S2: ",AA374,", ",AE374,", ",AI374,IF(AM374="","",", "),IF(AM374="","",AM374),IF(AM374="",""," ("),IF(AM374="","",'Master List'!C374),IF(AM374="","",")"))</f>
        <v>S1: Meddygaeth Gyffredinol (Mewnol) / Meddygaeth Geriatreg, Llawdriniaeth Gyffredinol / Llawdriniaeth y Colon a'r Rhefr, Pediatreg, Iechyd Rhywiol ac Atgenhedlol cymunedol (LIFT) | S2: Seiciatreg Gyffredinol, Llawfeddygaeth Cardio-thorasig, Hematoleg</v>
      </c>
      <c r="F374" s="5" t="str">
        <f>VLOOKUP('Programmes (ENG)'!F374, 'CWM &amp; Location'!B:D, 2, FALSE)</f>
        <v>Bwrdd Iechyd Prifysgol Caerdydd a'r Fro</v>
      </c>
      <c r="G374" s="5" t="str">
        <f>IF('Programmes (ENG)'!G374="Supervisor to be confirmed", "Goruchwyliwr I'w Gadarnhau", 'Programmes (ENG)'!G374)</f>
        <v>Dr Richard Marsh</v>
      </c>
      <c r="H374" s="3" t="str">
        <f>VLOOKUP('Programmes (ENG)'!H374, 'CWM &amp; Location'!B:D, 2, FALSE)</f>
        <v>Ysbyty Athrofaol Llandochau</v>
      </c>
      <c r="I374" s="3" t="str">
        <f>VLOOKUP('Programmes (ENG)'!I374, 'CWM &amp; Location'!B:D, 2, FALSE)</f>
        <v>Penarth</v>
      </c>
      <c r="J374" s="3" t="str">
        <f>IF('Master List'!K374="", VLOOKUP('Master List'!J374, 'CWM &amp; Location'!B:D, 2, FALSE), CONCATENATE(VLOOKUP('Master List'!J374, 'CWM &amp; Location'!B:D, 2, FALSE), " / ", VLOOKUP('Master List'!K374, 'CWM &amp; Location'!B:D, 2, FALSE)))</f>
        <v>Meddygaeth Gyffredinol (Mewnol) / Meddygaeth Geriatreg</v>
      </c>
      <c r="K374" s="3" t="str">
        <f>IF('Programmes (ENG)'!K374="Supervisor to be confirmed", "Goruchwyliwr I'w Gadarnhau", 'Programmes (ENG)'!K374)</f>
        <v>Dr Richard Marsh</v>
      </c>
      <c r="L374" s="3" t="str">
        <f>VLOOKUP('Programmes (ENG)'!L374, 'CWM &amp; Location'!B:D, 2, FALSE)</f>
        <v>Ysbyty Athrofaol Cymru</v>
      </c>
      <c r="M374" s="3" t="str">
        <f>VLOOKUP('Programmes (ENG)'!M374, 'CWM &amp; Location'!B:D, 2, FALSE)</f>
        <v>Caerdydd</v>
      </c>
      <c r="N374" s="3" t="str">
        <f>IF('Master List'!Q374="", VLOOKUP('Master List'!P374, 'CWM &amp; Location'!B:D, 2, FALSE), CONCATENATE(VLOOKUP('Master List'!P374, 'CWM &amp; Location'!B:D, 2, FALSE), " / ", VLOOKUP('Master List'!Q374, 'CWM &amp; Location'!B:D, 2, FALSE)))</f>
        <v>Llawdriniaeth Gyffredinol / Llawdriniaeth y Colon a'r Rhefr</v>
      </c>
      <c r="O374" s="3" t="str">
        <f>IF('Programmes (ENG)'!O374="Supervisor to be confirmed", "Goruchwyliwr I'w Gadarnhau", 'Programmes (ENG)'!O374)</f>
        <v>Ms Lucy Satherley</v>
      </c>
      <c r="P374" s="3" t="str">
        <f>VLOOKUP('Programmes (ENG)'!P374, 'CWM &amp; Location'!B:D, 2, FALSE)</f>
        <v>Ysbyty Athrofaol Cymru</v>
      </c>
      <c r="Q374" s="3" t="str">
        <f>VLOOKUP('Programmes (ENG)'!Q374, 'CWM &amp; Location'!B:D, 2, FALSE)</f>
        <v>Caerdydd</v>
      </c>
      <c r="R374" s="3" t="str">
        <f>IF('Master List'!W374="", VLOOKUP('Master List'!V374, 'CWM &amp; Location'!B:D, 2, FALSE), CONCATENATE(VLOOKUP('Master List'!V374, 'CWM &amp; Location'!B:D, 2, FALSE), " / ", VLOOKUP('Master List'!W374, 'CWM &amp; Location'!B:D, 2, FALSE)))</f>
        <v>Pediatreg</v>
      </c>
      <c r="S374" s="3" t="str">
        <f>IF('Programmes (ENG)'!S374="Supervisor to be confirmed", "Goruchwyliwr I'w Gadarnhau", 'Programmes (ENG)'!S374)</f>
        <v>Dr Martin Edwards</v>
      </c>
      <c r="T374" s="5" t="str">
        <f>IF('Master List'!AA374="", "", VLOOKUP('Programmes (ENG)'!T374, 'CWM &amp; Location'!B:D, 2, FALSE))</f>
        <v>Ysbyty Brenhinol Caerdydd</v>
      </c>
      <c r="U374" s="5" t="str">
        <f>IF(T374="", "", VLOOKUP('Programmes (ENG)'!U374, 'CWM &amp; Location'!B:D, 2, FALSE))</f>
        <v>Caerdydd</v>
      </c>
      <c r="V374" s="5" t="str">
        <f>IF('Programmes (ENG)'!V374="", "", VLOOKUP('Programmes (ENG)'!V374, 'CWM &amp; Location'!B:D, 2, FALSE))</f>
        <v>Iechyd Rhywiol ac Atgenhedlol cymunedol</v>
      </c>
      <c r="W374" s="5" t="str">
        <f>IF('Programmes (ENG)'!W374="", "", IF('Programmes (ENG)'!W374="Supervisor to be confirmed", 'CWM &amp; Location'!$C$216, 'Programmes (ENG)'!W374))</f>
        <v>Dr Nicola Lomax</v>
      </c>
      <c r="X374" s="5" t="str">
        <f>IF('Programmes (ENG)'!X374="Supervisor to be confirmed", "Goruchwyliwr I'w Gadarnhau", 'Programmes (ENG)'!X374)</f>
        <v>Dr Deepali Mahajan</v>
      </c>
      <c r="Y374" s="3" t="str">
        <f>VLOOKUP('Programmes (ENG)'!Y374, 'CWM &amp; Location'!B:D, 2, FALSE)</f>
        <v>Ysbyty Athrofaol Llandochau</v>
      </c>
      <c r="Z374" s="3" t="str">
        <f>VLOOKUP('Programmes (ENG)'!Z374, 'CWM &amp; Location'!B:D, 2, FALSE)</f>
        <v>Penarth</v>
      </c>
      <c r="AA374" s="3" t="str">
        <f>IF('Master List'!AK374="", VLOOKUP('Master List'!AJ374, 'CWM &amp; Location'!B:D, 2, FALSE), CONCATENATE(VLOOKUP('Master List'!AJ374, 'CWM &amp; Location'!B:D, 2, FALSE), " / ", VLOOKUP('Master List'!AK374, 'CWM &amp; Location'!B:D, 2, FALSE)))</f>
        <v>Seiciatreg Gyffredinol</v>
      </c>
      <c r="AB374" s="3" t="str">
        <f>IF('Programmes (ENG)'!AB374="Supervisor to be confirmed", 'CWM &amp; Location'!$C$216, 'Programmes (ENG)'!AB374)</f>
        <v>Dr Deepali Mahajan</v>
      </c>
      <c r="AC374" s="3" t="str">
        <f>VLOOKUP('Programmes (ENG)'!AC374, 'CWM &amp; Location'!B:D, 2, FALSE)</f>
        <v>Ysbyty Athrofaol Llandochau</v>
      </c>
      <c r="AD374" s="5" t="str">
        <f>VLOOKUP('Programmes (ENG)'!AD374, 'CWM &amp; Location'!B:D, 2, FALSE)</f>
        <v>Penarth</v>
      </c>
      <c r="AE374" s="3" t="str">
        <f>IF('Master List'!AQ374="", VLOOKUP('Master List'!AP374, 'CWM &amp; Location'!B:D, 2, FALSE), CONCATENATE(VLOOKUP('Master List'!AP374, 'CWM &amp; Location'!B:D, 2, FALSE), " / ", VLOOKUP('Master List'!AQ374, 'CWM &amp; Location'!B:D, 2, FALSE)))</f>
        <v>Llawfeddygaeth Cardio-thorasig</v>
      </c>
      <c r="AF374" s="3" t="str">
        <f>IF('Programmes (ENG)'!AF374="Supervisor to be confirmed", 'CWM &amp; Location'!$C$216, 'Programmes (ENG)'!AF374)</f>
        <v>Mr Tom Combellack</v>
      </c>
      <c r="AG374" s="3" t="str">
        <f>VLOOKUP('Programmes (ENG)'!AG374, 'CWM &amp; Location'!B:D, 2, FALSE)</f>
        <v>Ysbyty Athrofaol Cymru</v>
      </c>
      <c r="AH374" s="3" t="str">
        <f>VLOOKUP('Programmes (ENG)'!AH374, 'CWM &amp; Location'!B:D, 2, FALSE)</f>
        <v>Caerdydd</v>
      </c>
      <c r="AI374" s="3" t="str">
        <f>IF('Master List'!AW374="", VLOOKUP('Master List'!AV374, 'CWM &amp; Location'!B:D, 2, FALSE), CONCATENATE(VLOOKUP('Master List'!AV374, 'CWM &amp; Location'!B:D, 2, FALSE), " / ", VLOOKUP('Master List'!AW374, 'CWM &amp; Location'!B:D, 2, FALSE)))</f>
        <v>Hematoleg</v>
      </c>
      <c r="AJ374" s="3" t="str">
        <f>IF('Programmes (ENG)'!AJ374="Supervisor to be confirmed", 'CWM &amp; Location'!$C$216, 'Programmes (ENG)'!AJ374)</f>
        <v>Dr Jonathan Kell</v>
      </c>
      <c r="AK374" s="5" t="str">
        <f>IF('Programmes (ENG)'!AK374="","",VLOOKUP('Programmes (ENG)'!AK374,'CWM &amp; Location'!B:D,2,FALSE))</f>
        <v/>
      </c>
      <c r="AL374" s="5" t="str">
        <f>IF('Programmes (ENG)'!AL374="", "", VLOOKUP('Programmes (ENG)'!AL374, 'CWM &amp; Location'!B:D, 2, FALSE))</f>
        <v/>
      </c>
      <c r="AM374" s="5" t="str">
        <f>IF('Programmes (ENG)'!AM374="","",VLOOKUP('Programmes (ENG)'!AM374,'CWM &amp; Location'!B:D,2,FALSE))</f>
        <v/>
      </c>
      <c r="AN374" s="5" t="str">
        <f>IF('Programmes (ENG)'!AN374="Supervisor to be confirmed", 'CWM &amp; Location'!$C$216, 'Programmes (ENG)'!AN374)</f>
        <v/>
      </c>
    </row>
    <row r="375" spans="1:40" ht="33.75" customHeight="1" x14ac:dyDescent="0.25">
      <c r="A375" s="3" t="str">
        <f>'Master List'!A375</f>
        <v>LIFT</v>
      </c>
      <c r="B375" s="3" t="str">
        <f>'Master List'!D375</f>
        <v>LFP/7A4/125b</v>
      </c>
      <c r="C375" s="3" t="str">
        <f>'Master List'!E375</f>
        <v>WAL/FP/125b</v>
      </c>
      <c r="D375" s="4">
        <f>'Programmes (ENG)'!D375</f>
        <v>1</v>
      </c>
      <c r="E375" s="9" t="str">
        <f>CONCATENATE("S1: ",J375,", ",N375,", ",R375,IF(V375="","",", "),IF(V375="","",V375),IF(V375="",""," ("),IF(V375="","",'Master List'!B375),IF(V375="","",")")," | S2: ",AA375,", ",AE375,", ",AI375,IF(AM375="","",", "),IF(AM375="","",AM375),IF(AM375="",""," ("),IF(AM375="","",'Master List'!C375),IF(AM375="","",")"))</f>
        <v>S1: Pediatreg, Meddygaeth Gyffredinol (Mewnol) / Meddygaeth Geriatreg, Llawdriniaeth Gyffredinol / Llawdriniaeth y Colon a'r Rhefr, Iechyd Rhywiol ac Atgenhedlol cymunedol (LIFT) | S2: Hematoleg, Seiciatreg Gyffredinol, Llawfeddygaeth Cardio-thorasig</v>
      </c>
      <c r="F375" s="5" t="str">
        <f>VLOOKUP('Programmes (ENG)'!F375, 'CWM &amp; Location'!B:D, 2, FALSE)</f>
        <v>Bwrdd Iechyd Prifysgol Caerdydd a'r Fro</v>
      </c>
      <c r="G375" s="5" t="str">
        <f>IF('Programmes (ENG)'!G375="Supervisor to be confirmed", "Goruchwyliwr I'w Gadarnhau", 'Programmes (ENG)'!G375)</f>
        <v>Dr Martin Edwards</v>
      </c>
      <c r="H375" s="3" t="str">
        <f>VLOOKUP('Programmes (ENG)'!H375, 'CWM &amp; Location'!B:D, 2, FALSE)</f>
        <v>Ysbyty Athrofaol Cymru</v>
      </c>
      <c r="I375" s="3" t="str">
        <f>VLOOKUP('Programmes (ENG)'!I375, 'CWM &amp; Location'!B:D, 2, FALSE)</f>
        <v>Caerdydd</v>
      </c>
      <c r="J375" s="3" t="str">
        <f>IF('Master List'!K375="", VLOOKUP('Master List'!J375, 'CWM &amp; Location'!B:D, 2, FALSE), CONCATENATE(VLOOKUP('Master List'!J375, 'CWM &amp; Location'!B:D, 2, FALSE), " / ", VLOOKUP('Master List'!K375, 'CWM &amp; Location'!B:D, 2, FALSE)))</f>
        <v>Pediatreg</v>
      </c>
      <c r="K375" s="3" t="str">
        <f>IF('Programmes (ENG)'!K375="Supervisor to be confirmed", "Goruchwyliwr I'w Gadarnhau", 'Programmes (ENG)'!K375)</f>
        <v>Dr Martin Edwards</v>
      </c>
      <c r="L375" s="3" t="str">
        <f>VLOOKUP('Programmes (ENG)'!L375, 'CWM &amp; Location'!B:D, 2, FALSE)</f>
        <v>Ysbyty Athrofaol Llandochau</v>
      </c>
      <c r="M375" s="3" t="str">
        <f>VLOOKUP('Programmes (ENG)'!M375, 'CWM &amp; Location'!B:D, 2, FALSE)</f>
        <v>Penarth</v>
      </c>
      <c r="N375" s="3" t="str">
        <f>IF('Master List'!Q375="", VLOOKUP('Master List'!P375, 'CWM &amp; Location'!B:D, 2, FALSE), CONCATENATE(VLOOKUP('Master List'!P375, 'CWM &amp; Location'!B:D, 2, FALSE), " / ", VLOOKUP('Master List'!Q375, 'CWM &amp; Location'!B:D, 2, FALSE)))</f>
        <v>Meddygaeth Gyffredinol (Mewnol) / Meddygaeth Geriatreg</v>
      </c>
      <c r="O375" s="3" t="str">
        <f>IF('Programmes (ENG)'!O375="Supervisor to be confirmed", "Goruchwyliwr I'w Gadarnhau", 'Programmes (ENG)'!O375)</f>
        <v>Dr Richard Marsh</v>
      </c>
      <c r="P375" s="3" t="str">
        <f>VLOOKUP('Programmes (ENG)'!P375, 'CWM &amp; Location'!B:D, 2, FALSE)</f>
        <v>Ysbyty Athrofaol Cymru</v>
      </c>
      <c r="Q375" s="3" t="str">
        <f>VLOOKUP('Programmes (ENG)'!Q375, 'CWM &amp; Location'!B:D, 2, FALSE)</f>
        <v>Caerdydd</v>
      </c>
      <c r="R375" s="3" t="str">
        <f>IF('Master List'!W375="", VLOOKUP('Master List'!V375, 'CWM &amp; Location'!B:D, 2, FALSE), CONCATENATE(VLOOKUP('Master List'!V375, 'CWM &amp; Location'!B:D, 2, FALSE), " / ", VLOOKUP('Master List'!W375, 'CWM &amp; Location'!B:D, 2, FALSE)))</f>
        <v>Llawdriniaeth Gyffredinol / Llawdriniaeth y Colon a'r Rhefr</v>
      </c>
      <c r="S375" s="3" t="str">
        <f>IF('Programmes (ENG)'!S375="Supervisor to be confirmed", "Goruchwyliwr I'w Gadarnhau", 'Programmes (ENG)'!S375)</f>
        <v>Ms Lucy Satherley</v>
      </c>
      <c r="T375" s="5" t="str">
        <f>IF('Master List'!AA375="", "", VLOOKUP('Programmes (ENG)'!T375, 'CWM &amp; Location'!B:D, 2, FALSE))</f>
        <v>Ysbyty Brenhinol Caerdydd</v>
      </c>
      <c r="U375" s="5" t="str">
        <f>IF(T375="", "", VLOOKUP('Programmes (ENG)'!U375, 'CWM &amp; Location'!B:D, 2, FALSE))</f>
        <v>Caerdydd</v>
      </c>
      <c r="V375" s="5" t="str">
        <f>IF('Programmes (ENG)'!V375="", "", VLOOKUP('Programmes (ENG)'!V375, 'CWM &amp; Location'!B:D, 2, FALSE))</f>
        <v>Iechyd Rhywiol ac Atgenhedlol cymunedol</v>
      </c>
      <c r="W375" s="5" t="str">
        <f>IF('Programmes (ENG)'!W375="", "", IF('Programmes (ENG)'!W375="Supervisor to be confirmed", 'CWM &amp; Location'!$C$216, 'Programmes (ENG)'!W375))</f>
        <v>Dr Darren Cousins</v>
      </c>
      <c r="X375" s="5" t="str">
        <f>IF('Programmes (ENG)'!X375="Supervisor to be confirmed", "Goruchwyliwr I'w Gadarnhau", 'Programmes (ENG)'!X375)</f>
        <v>Dr Jonathan Kell</v>
      </c>
      <c r="Y375" s="3" t="str">
        <f>VLOOKUP('Programmes (ENG)'!Y375, 'CWM &amp; Location'!B:D, 2, FALSE)</f>
        <v>Ysbyty Athrofaol Cymru</v>
      </c>
      <c r="Z375" s="3" t="str">
        <f>VLOOKUP('Programmes (ENG)'!Z375, 'CWM &amp; Location'!B:D, 2, FALSE)</f>
        <v>Caerdydd</v>
      </c>
      <c r="AA375" s="3" t="str">
        <f>IF('Master List'!AK375="", VLOOKUP('Master List'!AJ375, 'CWM &amp; Location'!B:D, 2, FALSE), CONCATENATE(VLOOKUP('Master List'!AJ375, 'CWM &amp; Location'!B:D, 2, FALSE), " / ", VLOOKUP('Master List'!AK375, 'CWM &amp; Location'!B:D, 2, FALSE)))</f>
        <v>Hematoleg</v>
      </c>
      <c r="AB375" s="3" t="str">
        <f>IF('Programmes (ENG)'!AB375="Supervisor to be confirmed", 'CWM &amp; Location'!$C$216, 'Programmes (ENG)'!AB375)</f>
        <v>Dr Jonathan Kell</v>
      </c>
      <c r="AC375" s="3" t="str">
        <f>VLOOKUP('Programmes (ENG)'!AC375, 'CWM &amp; Location'!B:D, 2, FALSE)</f>
        <v>Ysbyty Athrofaol Llandochau</v>
      </c>
      <c r="AD375" s="5" t="str">
        <f>VLOOKUP('Programmes (ENG)'!AD375, 'CWM &amp; Location'!B:D, 2, FALSE)</f>
        <v>Penarth</v>
      </c>
      <c r="AE375" s="3" t="str">
        <f>IF('Master List'!AQ375="", VLOOKUP('Master List'!AP375, 'CWM &amp; Location'!B:D, 2, FALSE), CONCATENATE(VLOOKUP('Master List'!AP375, 'CWM &amp; Location'!B:D, 2, FALSE), " / ", VLOOKUP('Master List'!AQ375, 'CWM &amp; Location'!B:D, 2, FALSE)))</f>
        <v>Seiciatreg Gyffredinol</v>
      </c>
      <c r="AF375" s="3" t="str">
        <f>IF('Programmes (ENG)'!AF375="Supervisor to be confirmed", 'CWM &amp; Location'!$C$216, 'Programmes (ENG)'!AF375)</f>
        <v>Dr Deepali Mahajan</v>
      </c>
      <c r="AG375" s="3" t="str">
        <f>VLOOKUP('Programmes (ENG)'!AG375, 'CWM &amp; Location'!B:D, 2, FALSE)</f>
        <v>Ysbyty Athrofaol Llandochau</v>
      </c>
      <c r="AH375" s="3" t="str">
        <f>VLOOKUP('Programmes (ENG)'!AH375, 'CWM &amp; Location'!B:D, 2, FALSE)</f>
        <v>Penarth</v>
      </c>
      <c r="AI375" s="3" t="str">
        <f>IF('Master List'!AW375="", VLOOKUP('Master List'!AV375, 'CWM &amp; Location'!B:D, 2, FALSE), CONCATENATE(VLOOKUP('Master List'!AV375, 'CWM &amp; Location'!B:D, 2, FALSE), " / ", VLOOKUP('Master List'!AW375, 'CWM &amp; Location'!B:D, 2, FALSE)))</f>
        <v>Llawfeddygaeth Cardio-thorasig</v>
      </c>
      <c r="AJ375" s="3" t="str">
        <f>IF('Programmes (ENG)'!AJ375="Supervisor to be confirmed", 'CWM &amp; Location'!$C$216, 'Programmes (ENG)'!AJ375)</f>
        <v>Mr Tom Combellack</v>
      </c>
      <c r="AK375" s="5" t="str">
        <f>IF('Programmes (ENG)'!AK375="","",VLOOKUP('Programmes (ENG)'!AK375,'CWM &amp; Location'!B:D,2,FALSE))</f>
        <v/>
      </c>
      <c r="AL375" s="5" t="str">
        <f>IF('Programmes (ENG)'!AL375="", "", VLOOKUP('Programmes (ENG)'!AL375, 'CWM &amp; Location'!B:D, 2, FALSE))</f>
        <v/>
      </c>
      <c r="AM375" s="5" t="str">
        <f>IF('Programmes (ENG)'!AM375="","",VLOOKUP('Programmes (ENG)'!AM375,'CWM &amp; Location'!B:D,2,FALSE))</f>
        <v/>
      </c>
      <c r="AN375" s="5" t="str">
        <f>IF('Programmes (ENG)'!AN375="Supervisor to be confirmed", 'CWM &amp; Location'!$C$216, 'Programmes (ENG)'!AN375)</f>
        <v/>
      </c>
    </row>
    <row r="376" spans="1:40" ht="33.75" customHeight="1" x14ac:dyDescent="0.25">
      <c r="A376" s="3" t="str">
        <f>'Master List'!A376</f>
        <v>LIFT</v>
      </c>
      <c r="B376" s="3" t="str">
        <f>'Master List'!D376</f>
        <v>LFP/7A4/125c</v>
      </c>
      <c r="C376" s="3" t="str">
        <f>'Master List'!E376</f>
        <v>WAL/FP/125c</v>
      </c>
      <c r="D376" s="4">
        <f>'Programmes (ENG)'!D376</f>
        <v>1</v>
      </c>
      <c r="E376" s="9" t="str">
        <f>CONCATENATE("S1: ",J376,", ",N376,", ",R376,IF(V376="","",", "),IF(V376="","",V376),IF(V376="",""," ("),IF(V376="","",'Master List'!B376),IF(V376="","",")")," | S2: ",AA376,", ",AE376,", ",AI376,IF(AM376="","",", "),IF(AM376="","",AM376),IF(AM376="",""," ("),IF(AM376="","",'Master List'!C376),IF(AM376="","",")"))</f>
        <v>S1: Llawdriniaeth Gyffredinol / Llawdriniaeth y Colon a'r Rhefr, Pediatreg, Meddygaeth Gyffredinol (Mewnol) / Meddygaeth Geriatreg, Iechyd Rhywiol ac Atgenhedlol cymunedol (LIFT) | S2: Llawfeddygaeth Cardio-thorasig, Hematoleg, Seiciatreg Gyffredinol</v>
      </c>
      <c r="F376" s="5" t="str">
        <f>VLOOKUP('Programmes (ENG)'!F376, 'CWM &amp; Location'!B:D, 2, FALSE)</f>
        <v>Bwrdd Iechyd Prifysgol Caerdydd a'r Fro</v>
      </c>
      <c r="G376" s="5" t="str">
        <f>IF('Programmes (ENG)'!G376="Supervisor to be confirmed", "Goruchwyliwr I'w Gadarnhau", 'Programmes (ENG)'!G376)</f>
        <v>Ms Lucy Satherley</v>
      </c>
      <c r="H376" s="3" t="str">
        <f>VLOOKUP('Programmes (ENG)'!H376, 'CWM &amp; Location'!B:D, 2, FALSE)</f>
        <v>Ysbyty Athrofaol Cymru</v>
      </c>
      <c r="I376" s="3" t="str">
        <f>VLOOKUP('Programmes (ENG)'!I376, 'CWM &amp; Location'!B:D, 2, FALSE)</f>
        <v>Caerdydd</v>
      </c>
      <c r="J376" s="3" t="str">
        <f>IF('Master List'!K376="", VLOOKUP('Master List'!J376, 'CWM &amp; Location'!B:D, 2, FALSE), CONCATENATE(VLOOKUP('Master List'!J376, 'CWM &amp; Location'!B:D, 2, FALSE), " / ", VLOOKUP('Master List'!K376, 'CWM &amp; Location'!B:D, 2, FALSE)))</f>
        <v>Llawdriniaeth Gyffredinol / Llawdriniaeth y Colon a'r Rhefr</v>
      </c>
      <c r="K376" s="3" t="str">
        <f>IF('Programmes (ENG)'!K376="Supervisor to be confirmed", "Goruchwyliwr I'w Gadarnhau", 'Programmes (ENG)'!K376)</f>
        <v>Ms Lucy Satherley</v>
      </c>
      <c r="L376" s="3" t="str">
        <f>VLOOKUP('Programmes (ENG)'!L376, 'CWM &amp; Location'!B:D, 2, FALSE)</f>
        <v>Ysbyty Athrofaol Cymru</v>
      </c>
      <c r="M376" s="3" t="str">
        <f>VLOOKUP('Programmes (ENG)'!M376, 'CWM &amp; Location'!B:D, 2, FALSE)</f>
        <v>Caerdydd</v>
      </c>
      <c r="N376" s="3" t="str">
        <f>IF('Master List'!Q376="", VLOOKUP('Master List'!P376, 'CWM &amp; Location'!B:D, 2, FALSE), CONCATENATE(VLOOKUP('Master List'!P376, 'CWM &amp; Location'!B:D, 2, FALSE), " / ", VLOOKUP('Master List'!Q376, 'CWM &amp; Location'!B:D, 2, FALSE)))</f>
        <v>Pediatreg</v>
      </c>
      <c r="O376" s="3" t="str">
        <f>IF('Programmes (ENG)'!O376="Supervisor to be confirmed", "Goruchwyliwr I'w Gadarnhau", 'Programmes (ENG)'!O376)</f>
        <v>Dr Martin Edwards</v>
      </c>
      <c r="P376" s="3" t="str">
        <f>VLOOKUP('Programmes (ENG)'!P376, 'CWM &amp; Location'!B:D, 2, FALSE)</f>
        <v>Ysbyty Athrofaol Llandochau</v>
      </c>
      <c r="Q376" s="3" t="str">
        <f>VLOOKUP('Programmes (ENG)'!Q376, 'CWM &amp; Location'!B:D, 2, FALSE)</f>
        <v>Penarth</v>
      </c>
      <c r="R376" s="3" t="str">
        <f>IF('Master List'!W376="", VLOOKUP('Master List'!V376, 'CWM &amp; Location'!B:D, 2, FALSE), CONCATENATE(VLOOKUP('Master List'!V376, 'CWM &amp; Location'!B:D, 2, FALSE), " / ", VLOOKUP('Master List'!W376, 'CWM &amp; Location'!B:D, 2, FALSE)))</f>
        <v>Meddygaeth Gyffredinol (Mewnol) / Meddygaeth Geriatreg</v>
      </c>
      <c r="S376" s="3" t="str">
        <f>IF('Programmes (ENG)'!S376="Supervisor to be confirmed", "Goruchwyliwr I'w Gadarnhau", 'Programmes (ENG)'!S376)</f>
        <v>Dr Richard Marsh</v>
      </c>
      <c r="T376" s="5" t="str">
        <f>IF('Master List'!AA376="", "", VLOOKUP('Programmes (ENG)'!T376, 'CWM &amp; Location'!B:D, 2, FALSE))</f>
        <v>Ysbyty Brenhinol Caerdydd</v>
      </c>
      <c r="U376" s="5" t="str">
        <f>IF(T376="", "", VLOOKUP('Programmes (ENG)'!U376, 'CWM &amp; Location'!B:D, 2, FALSE))</f>
        <v>Caerdydd</v>
      </c>
      <c r="V376" s="5" t="str">
        <f>IF('Programmes (ENG)'!V376="", "", VLOOKUP('Programmes (ENG)'!V376, 'CWM &amp; Location'!B:D, 2, FALSE))</f>
        <v>Iechyd Rhywiol ac Atgenhedlol cymunedol</v>
      </c>
      <c r="W376" s="5" t="str">
        <f>IF('Programmes (ENG)'!W376="", "", IF('Programmes (ENG)'!W376="Supervisor to be confirmed", 'CWM &amp; Location'!$C$216, 'Programmes (ENG)'!W376))</f>
        <v>Dr Darren Cousins</v>
      </c>
      <c r="X376" s="5" t="str">
        <f>IF('Programmes (ENG)'!X376="Supervisor to be confirmed", "Goruchwyliwr I'w Gadarnhau", 'Programmes (ENG)'!X376)</f>
        <v>Mr Tom Combellack</v>
      </c>
      <c r="Y376" s="3" t="str">
        <f>VLOOKUP('Programmes (ENG)'!Y376, 'CWM &amp; Location'!B:D, 2, FALSE)</f>
        <v>Ysbyty Athrofaol Llandochau</v>
      </c>
      <c r="Z376" s="3" t="str">
        <f>VLOOKUP('Programmes (ENG)'!Z376, 'CWM &amp; Location'!B:D, 2, FALSE)</f>
        <v>Penarth</v>
      </c>
      <c r="AA376" s="3" t="str">
        <f>IF('Master List'!AK376="", VLOOKUP('Master List'!AJ376, 'CWM &amp; Location'!B:D, 2, FALSE), CONCATENATE(VLOOKUP('Master List'!AJ376, 'CWM &amp; Location'!B:D, 2, FALSE), " / ", VLOOKUP('Master List'!AK376, 'CWM &amp; Location'!B:D, 2, FALSE)))</f>
        <v>Llawfeddygaeth Cardio-thorasig</v>
      </c>
      <c r="AB376" s="3" t="str">
        <f>IF('Programmes (ENG)'!AB376="Supervisor to be confirmed", 'CWM &amp; Location'!$C$216, 'Programmes (ENG)'!AB376)</f>
        <v>Mr Tom Combellack</v>
      </c>
      <c r="AC376" s="3" t="str">
        <f>VLOOKUP('Programmes (ENG)'!AC376, 'CWM &amp; Location'!B:D, 2, FALSE)</f>
        <v>Ysbyty Athrofaol Cymru</v>
      </c>
      <c r="AD376" s="5" t="str">
        <f>VLOOKUP('Programmes (ENG)'!AD376, 'CWM &amp; Location'!B:D, 2, FALSE)</f>
        <v>Caerdydd</v>
      </c>
      <c r="AE376" s="3" t="str">
        <f>IF('Master List'!AQ376="", VLOOKUP('Master List'!AP376, 'CWM &amp; Location'!B:D, 2, FALSE), CONCATENATE(VLOOKUP('Master List'!AP376, 'CWM &amp; Location'!B:D, 2, FALSE), " / ", VLOOKUP('Master List'!AQ376, 'CWM &amp; Location'!B:D, 2, FALSE)))</f>
        <v>Hematoleg</v>
      </c>
      <c r="AF376" s="3" t="str">
        <f>IF('Programmes (ENG)'!AF376="Supervisor to be confirmed", 'CWM &amp; Location'!$C$216, 'Programmes (ENG)'!AF376)</f>
        <v>Dr Jonathan Kell</v>
      </c>
      <c r="AG376" s="3" t="str">
        <f>VLOOKUP('Programmes (ENG)'!AG376, 'CWM &amp; Location'!B:D, 2, FALSE)</f>
        <v>Ysbyty Athrofaol Llandochau</v>
      </c>
      <c r="AH376" s="3" t="str">
        <f>VLOOKUP('Programmes (ENG)'!AH376, 'CWM &amp; Location'!B:D, 2, FALSE)</f>
        <v>Penarth</v>
      </c>
      <c r="AI376" s="3" t="str">
        <f>IF('Master List'!AW376="", VLOOKUP('Master List'!AV376, 'CWM &amp; Location'!B:D, 2, FALSE), CONCATENATE(VLOOKUP('Master List'!AV376, 'CWM &amp; Location'!B:D, 2, FALSE), " / ", VLOOKUP('Master List'!AW376, 'CWM &amp; Location'!B:D, 2, FALSE)))</f>
        <v>Seiciatreg Gyffredinol</v>
      </c>
      <c r="AJ376" s="3" t="str">
        <f>IF('Programmes (ENG)'!AJ376="Supervisor to be confirmed", 'CWM &amp; Location'!$C$216, 'Programmes (ENG)'!AJ376)</f>
        <v>Dr Deepali Mahajan</v>
      </c>
      <c r="AK376" s="5" t="str">
        <f>IF('Programmes (ENG)'!AK376="","",VLOOKUP('Programmes (ENG)'!AK376,'CWM &amp; Location'!B:D,2,FALSE))</f>
        <v/>
      </c>
      <c r="AL376" s="5" t="str">
        <f>IF('Programmes (ENG)'!AL376="", "", VLOOKUP('Programmes (ENG)'!AL376, 'CWM &amp; Location'!B:D, 2, FALSE))</f>
        <v/>
      </c>
      <c r="AM376" s="5" t="str">
        <f>IF('Programmes (ENG)'!AM376="","",VLOOKUP('Programmes (ENG)'!AM376,'CWM &amp; Location'!B:D,2,FALSE))</f>
        <v/>
      </c>
      <c r="AN376" s="5" t="str">
        <f>IF('Programmes (ENG)'!AN376="Supervisor to be confirmed", 'CWM &amp; Location'!$C$216, 'Programmes (ENG)'!AN376)</f>
        <v/>
      </c>
    </row>
    <row r="377" spans="1:40" ht="33.75" customHeight="1" x14ac:dyDescent="0.25">
      <c r="A377" s="3" t="str">
        <f>'Master List'!A377</f>
        <v>LIFT</v>
      </c>
      <c r="B377" s="3" t="str">
        <f>'Master List'!D377</f>
        <v>LFP/7A6/126a</v>
      </c>
      <c r="C377" s="3" t="str">
        <f>'Master List'!E377</f>
        <v>WAL/FP/126a</v>
      </c>
      <c r="D377" s="4">
        <f>'Programmes (ENG)'!D377</f>
        <v>1</v>
      </c>
      <c r="E377" s="9" t="str">
        <f>CONCATENATE("S1: ",J377,", ",N377,", ",R377,IF(V377="","",", "),IF(V377="","",V377),IF(V377="",""," ("),IF(V377="","",'Master List'!B377),IF(V377="","",")")," | S2: ",AA377,", ",AE377,", ",AI377,IF(AM377="","",", "),IF(AM377="","",AM377),IF(AM377="",""," ("),IF(AM377="","",'Master List'!C377),IF(AM377="","",")"))</f>
        <v>S1: Pediatreg, Meddygaeth Geriatreg / Orthogeriatreg, Llawdriniaeth Gyffredinol / Llawdriniaeth y Colon a'r Rhefr, Practis Cyffredinol (LIFT) | S2: Llawdriniaeth Gyffredinol / Llawdriniaeth Gastroberfeddol Usaf, Trawma Llawdriniaeth Orthopedig, Seiciatreg Henaint</v>
      </c>
      <c r="F377" s="5" t="str">
        <f>VLOOKUP('Programmes (ENG)'!F377, 'CWM &amp; Location'!B:D, 2, FALSE)</f>
        <v>Bwrdd Iechyd Prifysgol Aneurin Bevan</v>
      </c>
      <c r="G377" s="5" t="str">
        <f>IF('Programmes (ENG)'!G377="Supervisor to be confirmed", "Goruchwyliwr I'w Gadarnhau", 'Programmes (ENG)'!G377)</f>
        <v>Dr Nora Killeen</v>
      </c>
      <c r="H377" s="3" t="str">
        <f>VLOOKUP('Programmes (ENG)'!H377, 'CWM &amp; Location'!B:D, 2, FALSE)</f>
        <v>Ysbyty Prifysgol y Faenor</v>
      </c>
      <c r="I377" s="3" t="str">
        <f>VLOOKUP('Programmes (ENG)'!I377, 'CWM &amp; Location'!B:D, 2, FALSE)</f>
        <v>Cwmbrân</v>
      </c>
      <c r="J377" s="3" t="str">
        <f>IF('Master List'!K377="", VLOOKUP('Master List'!J377, 'CWM &amp; Location'!B:D, 2, FALSE), CONCATENATE(VLOOKUP('Master List'!J377, 'CWM &amp; Location'!B:D, 2, FALSE), " / ", VLOOKUP('Master List'!K377, 'CWM &amp; Location'!B:D, 2, FALSE)))</f>
        <v>Pediatreg</v>
      </c>
      <c r="K377" s="3" t="str">
        <f>IF('Programmes (ENG)'!K377="Supervisor to be confirmed", "Goruchwyliwr I'w Gadarnhau", 'Programmes (ENG)'!K377)</f>
        <v>Dr Yvette Cloete</v>
      </c>
      <c r="L377" s="3" t="str">
        <f>VLOOKUP('Programmes (ENG)'!L377, 'CWM &amp; Location'!B:D, 2, FALSE)</f>
        <v>Ysbyty Brenhinol Gwent</v>
      </c>
      <c r="M377" s="3" t="str">
        <f>VLOOKUP('Programmes (ENG)'!M377, 'CWM &amp; Location'!B:D, 2, FALSE)</f>
        <v>Casnewydd</v>
      </c>
      <c r="N377" s="3" t="str">
        <f>IF('Master List'!Q377="", VLOOKUP('Master List'!P377, 'CWM &amp; Location'!B:D, 2, FALSE), CONCATENATE(VLOOKUP('Master List'!P377, 'CWM &amp; Location'!B:D, 2, FALSE), " / ", VLOOKUP('Master List'!Q377, 'CWM &amp; Location'!B:D, 2, FALSE)))</f>
        <v>Meddygaeth Geriatreg / Orthogeriatreg</v>
      </c>
      <c r="O377" s="3" t="str">
        <f>IF('Programmes (ENG)'!O377="Supervisor to be confirmed", "Goruchwyliwr I'w Gadarnhau", 'Programmes (ENG)'!O377)</f>
        <v>Dr Allen Wilson</v>
      </c>
      <c r="P377" s="3" t="str">
        <f>VLOOKUP('Programmes (ENG)'!P377, 'CWM &amp; Location'!B:D, 2, FALSE)</f>
        <v>Ysbyty Prifysgol y Faenor / Ysbyty Brenhinol Gwent</v>
      </c>
      <c r="Q377" s="3" t="str">
        <f>VLOOKUP('Programmes (ENG)'!Q377, 'CWM &amp; Location'!B:D, 2, FALSE)</f>
        <v>Cwmbrân / Casnewydd</v>
      </c>
      <c r="R377" s="3" t="str">
        <f>IF('Master List'!W377="", VLOOKUP('Master List'!V377, 'CWM &amp; Location'!B:D, 2, FALSE), CONCATENATE(VLOOKUP('Master List'!V377, 'CWM &amp; Location'!B:D, 2, FALSE), " / ", VLOOKUP('Master List'!W377, 'CWM &amp; Location'!B:D, 2, FALSE)))</f>
        <v>Llawdriniaeth Gyffredinol / Llawdriniaeth y Colon a'r Rhefr</v>
      </c>
      <c r="S377" s="3" t="str">
        <f>IF('Programmes (ENG)'!S377="Supervisor to be confirmed", "Goruchwyliwr I'w Gadarnhau", 'Programmes (ENG)'!S377)</f>
        <v>Mr Gethin Williams</v>
      </c>
      <c r="T377" s="5" t="str">
        <f>IF('Master List'!AA377="", "", VLOOKUP('Programmes (ENG)'!T377, 'CWM &amp; Location'!B:D, 2, FALSE))</f>
        <v>Cwm Calon Surgery</v>
      </c>
      <c r="U377" s="5" t="str">
        <f>IF(T377="", "", VLOOKUP('Programmes (ENG)'!U377, 'CWM &amp; Location'!B:D, 2, FALSE))</f>
        <v>Abertyleri</v>
      </c>
      <c r="V377" s="5" t="str">
        <f>IF('Programmes (ENG)'!V377="", "", VLOOKUP('Programmes (ENG)'!V377, 'CWM &amp; Location'!B:D, 2, FALSE))</f>
        <v>Practis Cyffredinol</v>
      </c>
      <c r="W377" s="5" t="str">
        <f>IF('Programmes (ENG)'!W377="", "", IF('Programmes (ENG)'!W377="Supervisor to be confirmed", 'CWM &amp; Location'!$C$216, 'Programmes (ENG)'!W377))</f>
        <v>Dr Nora Killeen</v>
      </c>
      <c r="X377" s="5" t="str">
        <f>IF('Programmes (ENG)'!X377="Supervisor to be confirmed", "Goruchwyliwr I'w Gadarnhau", 'Programmes (ENG)'!X377)</f>
        <v>Mr Shaukat Majid</v>
      </c>
      <c r="Y377" s="3" t="str">
        <f>VLOOKUP('Programmes (ENG)'!Y377, 'CWM &amp; Location'!B:D, 2, FALSE)</f>
        <v>Ysbyty Prifysgol y Faenor</v>
      </c>
      <c r="Z377" s="3" t="str">
        <f>VLOOKUP('Programmes (ENG)'!Z377, 'CWM &amp; Location'!B:D, 2, FALSE)</f>
        <v>Cwmbrân</v>
      </c>
      <c r="AA377" s="3" t="str">
        <f>IF('Master List'!AK377="", VLOOKUP('Master List'!AJ377, 'CWM &amp; Location'!B:D, 2, FALSE), CONCATENATE(VLOOKUP('Master List'!AJ377, 'CWM &amp; Location'!B:D, 2, FALSE), " / ", VLOOKUP('Master List'!AK377, 'CWM &amp; Location'!B:D, 2, FALSE)))</f>
        <v>Llawdriniaeth Gyffredinol / Llawdriniaeth Gastroberfeddol Usaf</v>
      </c>
      <c r="AB377" s="3" t="str">
        <f>IF('Programmes (ENG)'!AB377="Supervisor to be confirmed", 'CWM &amp; Location'!$C$216, 'Programmes (ENG)'!AB377)</f>
        <v>Mr Shaukat Majid</v>
      </c>
      <c r="AC377" s="3" t="str">
        <f>VLOOKUP('Programmes (ENG)'!AC377, 'CWM &amp; Location'!B:D, 2, FALSE)</f>
        <v>Ysbyty Prifysgol y Faenor / Ysbyty Brenhinol Gwent</v>
      </c>
      <c r="AD377" s="5" t="str">
        <f>VLOOKUP('Programmes (ENG)'!AD377, 'CWM &amp; Location'!B:D, 2, FALSE)</f>
        <v>Cwmbrân / Casnewydd</v>
      </c>
      <c r="AE377" s="3" t="str">
        <f>IF('Master List'!AQ377="", VLOOKUP('Master List'!AP377, 'CWM &amp; Location'!B:D, 2, FALSE), CONCATENATE(VLOOKUP('Master List'!AP377, 'CWM &amp; Location'!B:D, 2, FALSE), " / ", VLOOKUP('Master List'!AQ377, 'CWM &amp; Location'!B:D, 2, FALSE)))</f>
        <v>Trawma Llawdriniaeth Orthopedig</v>
      </c>
      <c r="AF377" s="3" t="str">
        <f>IF('Programmes (ENG)'!AF377="Supervisor to be confirmed", 'CWM &amp; Location'!$C$216, 'Programmes (ENG)'!AF377)</f>
        <v>Mr Mark Kemp</v>
      </c>
      <c r="AG377" s="3" t="str">
        <f>VLOOKUP('Programmes (ENG)'!AG377, 'CWM &amp; Location'!B:D, 2, FALSE)</f>
        <v>Ysbyty Gwynllyw</v>
      </c>
      <c r="AH377" s="3" t="str">
        <f>VLOOKUP('Programmes (ENG)'!AH377, 'CWM &amp; Location'!B:D, 2, FALSE)</f>
        <v>Casnewydd</v>
      </c>
      <c r="AI377" s="3" t="str">
        <f>IF('Master List'!AW377="", VLOOKUP('Master List'!AV377, 'CWM &amp; Location'!B:D, 2, FALSE), CONCATENATE(VLOOKUP('Master List'!AV377, 'CWM &amp; Location'!B:D, 2, FALSE), " / ", VLOOKUP('Master List'!AW377, 'CWM &amp; Location'!B:D, 2, FALSE)))</f>
        <v>Seiciatreg Henaint</v>
      </c>
      <c r="AJ377" s="3" t="str">
        <f>IF('Programmes (ENG)'!AJ377="Supervisor to be confirmed", 'CWM &amp; Location'!$C$216, 'Programmes (ENG)'!AJ377)</f>
        <v>Dr Lionel Peter</v>
      </c>
      <c r="AK377" s="5" t="str">
        <f>IF('Programmes (ENG)'!AK377="","",VLOOKUP('Programmes (ENG)'!AK377,'CWM &amp; Location'!B:D,2,FALSE))</f>
        <v/>
      </c>
      <c r="AL377" s="5" t="str">
        <f>IF('Programmes (ENG)'!AL377="", "", VLOOKUP('Programmes (ENG)'!AL377, 'CWM &amp; Location'!B:D, 2, FALSE))</f>
        <v/>
      </c>
      <c r="AM377" s="5" t="str">
        <f>IF('Programmes (ENG)'!AM377="","",VLOOKUP('Programmes (ENG)'!AM377,'CWM &amp; Location'!B:D,2,FALSE))</f>
        <v/>
      </c>
      <c r="AN377" s="5" t="str">
        <f>IF('Programmes (ENG)'!AN377="Supervisor to be confirmed", 'CWM &amp; Location'!$C$216, 'Programmes (ENG)'!AN377)</f>
        <v/>
      </c>
    </row>
    <row r="378" spans="1:40" ht="33.75" customHeight="1" x14ac:dyDescent="0.25">
      <c r="A378" s="3" t="str">
        <f>'Master List'!A378</f>
        <v>LIFT</v>
      </c>
      <c r="B378" s="3" t="str">
        <f>'Master List'!D378</f>
        <v>LFP/7A6/126b</v>
      </c>
      <c r="C378" s="3" t="str">
        <f>'Master List'!E378</f>
        <v>WAL/FP/126b</v>
      </c>
      <c r="D378" s="4">
        <f>'Programmes (ENG)'!D378</f>
        <v>1</v>
      </c>
      <c r="E378" s="9" t="str">
        <f>CONCATENATE("S1: ",J378,", ",N378,", ",R378,IF(V378="","",", "),IF(V378="","",V378),IF(V378="",""," ("),IF(V378="","",'Master List'!B378),IF(V378="","",")")," | S2: ",AA378,", ",AE378,", ",AI378,IF(AM378="","",", "),IF(AM378="","",AM378),IF(AM378="",""," ("),IF(AM378="","",'Master List'!C378),IF(AM378="","",")"))</f>
        <v>S1: Llawdriniaeth Gyffredinol / Llawdriniaeth y Colon a'r Rhefr, Pediatreg, Meddygaeth Geriatreg / Orthogeriatreg, Practis Cyffredinol (LIFT) | S2: Seiciatreg Henaint, Llawdriniaeth Gyffredinol / Llawdriniaeth Gastroberfeddol Usaf, Trawma Llawdriniaeth Orthopedig</v>
      </c>
      <c r="F378" s="5" t="str">
        <f>VLOOKUP('Programmes (ENG)'!F378, 'CWM &amp; Location'!B:D, 2, FALSE)</f>
        <v>Bwrdd Iechyd Prifysgol Aneurin Bevan</v>
      </c>
      <c r="G378" s="5" t="str">
        <f>IF('Programmes (ENG)'!G378="Supervisor to be confirmed", "Goruchwyliwr I'w Gadarnhau", 'Programmes (ENG)'!G378)</f>
        <v>Dr Annas Hussein</v>
      </c>
      <c r="H378" s="3" t="str">
        <f>VLOOKUP('Programmes (ENG)'!H378, 'CWM &amp; Location'!B:D, 2, FALSE)</f>
        <v>Ysbyty Prifysgol y Faenor / Ysbyty Brenhinol Gwent</v>
      </c>
      <c r="I378" s="3" t="str">
        <f>VLOOKUP('Programmes (ENG)'!I378, 'CWM &amp; Location'!B:D, 2, FALSE)</f>
        <v>Cwmbrân / Casnewydd</v>
      </c>
      <c r="J378" s="3" t="str">
        <f>IF('Master List'!K378="", VLOOKUP('Master List'!J378, 'CWM &amp; Location'!B:D, 2, FALSE), CONCATENATE(VLOOKUP('Master List'!J378, 'CWM &amp; Location'!B:D, 2, FALSE), " / ", VLOOKUP('Master List'!K378, 'CWM &amp; Location'!B:D, 2, FALSE)))</f>
        <v>Llawdriniaeth Gyffredinol / Llawdriniaeth y Colon a'r Rhefr</v>
      </c>
      <c r="K378" s="3" t="str">
        <f>IF('Programmes (ENG)'!K378="Supervisor to be confirmed", "Goruchwyliwr I'w Gadarnhau", 'Programmes (ENG)'!K378)</f>
        <v>Mr Gethin Williams</v>
      </c>
      <c r="L378" s="3" t="str">
        <f>VLOOKUP('Programmes (ENG)'!L378, 'CWM &amp; Location'!B:D, 2, FALSE)</f>
        <v>Ysbyty Prifysgol y Faenor</v>
      </c>
      <c r="M378" s="3" t="str">
        <f>VLOOKUP('Programmes (ENG)'!M378, 'CWM &amp; Location'!B:D, 2, FALSE)</f>
        <v>Cwmbrân</v>
      </c>
      <c r="N378" s="3" t="str">
        <f>IF('Master List'!Q378="", VLOOKUP('Master List'!P378, 'CWM &amp; Location'!B:D, 2, FALSE), CONCATENATE(VLOOKUP('Master List'!P378, 'CWM &amp; Location'!B:D, 2, FALSE), " / ", VLOOKUP('Master List'!Q378, 'CWM &amp; Location'!B:D, 2, FALSE)))</f>
        <v>Pediatreg</v>
      </c>
      <c r="O378" s="3" t="str">
        <f>IF('Programmes (ENG)'!O378="Supervisor to be confirmed", "Goruchwyliwr I'w Gadarnhau", 'Programmes (ENG)'!O378)</f>
        <v>Dr Yvette Cloete</v>
      </c>
      <c r="P378" s="3" t="str">
        <f>VLOOKUP('Programmes (ENG)'!P378, 'CWM &amp; Location'!B:D, 2, FALSE)</f>
        <v>Ysbyty Brenhinol Gwent</v>
      </c>
      <c r="Q378" s="3" t="str">
        <f>VLOOKUP('Programmes (ENG)'!Q378, 'CWM &amp; Location'!B:D, 2, FALSE)</f>
        <v>Casnewydd</v>
      </c>
      <c r="R378" s="3" t="str">
        <f>IF('Master List'!W378="", VLOOKUP('Master List'!V378, 'CWM &amp; Location'!B:D, 2, FALSE), CONCATENATE(VLOOKUP('Master List'!V378, 'CWM &amp; Location'!B:D, 2, FALSE), " / ", VLOOKUP('Master List'!W378, 'CWM &amp; Location'!B:D, 2, FALSE)))</f>
        <v>Meddygaeth Geriatreg / Orthogeriatreg</v>
      </c>
      <c r="S378" s="3" t="str">
        <f>IF('Programmes (ENG)'!S378="Supervisor to be confirmed", "Goruchwyliwr I'w Gadarnhau", 'Programmes (ENG)'!S378)</f>
        <v>Dr Allen Wilson</v>
      </c>
      <c r="T378" s="5" t="str">
        <f>IF('Master List'!AA378="", "", VLOOKUP('Programmes (ENG)'!T378, 'CWM &amp; Location'!B:D, 2, FALSE))</f>
        <v>The Rugby Surgery</v>
      </c>
      <c r="U378" s="5" t="str">
        <f>IF(T378="", "", VLOOKUP('Programmes (ENG)'!U378, 'CWM &amp; Location'!B:D, 2, FALSE))</f>
        <v>Casnewydd</v>
      </c>
      <c r="V378" s="5" t="str">
        <f>IF('Programmes (ENG)'!V378="", "", VLOOKUP('Programmes (ENG)'!V378, 'CWM &amp; Location'!B:D, 2, FALSE))</f>
        <v>Practis Cyffredinol</v>
      </c>
      <c r="W378" s="5" t="str">
        <f>IF('Programmes (ENG)'!W378="", "", IF('Programmes (ENG)'!W378="Supervisor to be confirmed", 'CWM &amp; Location'!$C$216, 'Programmes (ENG)'!W378))</f>
        <v>Dr Annas Hussein</v>
      </c>
      <c r="X378" s="5" t="str">
        <f>IF('Programmes (ENG)'!X378="Supervisor to be confirmed", "Goruchwyliwr I'w Gadarnhau", 'Programmes (ENG)'!X378)</f>
        <v>Dr Lionel Peter</v>
      </c>
      <c r="Y378" s="3" t="str">
        <f>VLOOKUP('Programmes (ENG)'!Y378, 'CWM &amp; Location'!B:D, 2, FALSE)</f>
        <v>Ysbyty Gwynllyw</v>
      </c>
      <c r="Z378" s="3" t="str">
        <f>VLOOKUP('Programmes (ENG)'!Z378, 'CWM &amp; Location'!B:D, 2, FALSE)</f>
        <v>Casnewydd</v>
      </c>
      <c r="AA378" s="3" t="str">
        <f>IF('Master List'!AK378="", VLOOKUP('Master List'!AJ378, 'CWM &amp; Location'!B:D, 2, FALSE), CONCATENATE(VLOOKUP('Master List'!AJ378, 'CWM &amp; Location'!B:D, 2, FALSE), " / ", VLOOKUP('Master List'!AK378, 'CWM &amp; Location'!B:D, 2, FALSE)))</f>
        <v>Seiciatreg Henaint</v>
      </c>
      <c r="AB378" s="3" t="str">
        <f>IF('Programmes (ENG)'!AB378="Supervisor to be confirmed", 'CWM &amp; Location'!$C$216, 'Programmes (ENG)'!AB378)</f>
        <v>Dr Lionel Peter</v>
      </c>
      <c r="AC378" s="3" t="str">
        <f>VLOOKUP('Programmes (ENG)'!AC378, 'CWM &amp; Location'!B:D, 2, FALSE)</f>
        <v>Ysbyty Prifysgol y Faenor</v>
      </c>
      <c r="AD378" s="5" t="str">
        <f>VLOOKUP('Programmes (ENG)'!AD378, 'CWM &amp; Location'!B:D, 2, FALSE)</f>
        <v>Cwmbrân</v>
      </c>
      <c r="AE378" s="3" t="str">
        <f>IF('Master List'!AQ378="", VLOOKUP('Master List'!AP378, 'CWM &amp; Location'!B:D, 2, FALSE), CONCATENATE(VLOOKUP('Master List'!AP378, 'CWM &amp; Location'!B:D, 2, FALSE), " / ", VLOOKUP('Master List'!AQ378, 'CWM &amp; Location'!B:D, 2, FALSE)))</f>
        <v>Llawdriniaeth Gyffredinol / Llawdriniaeth Gastroberfeddol Usaf</v>
      </c>
      <c r="AF378" s="3" t="str">
        <f>IF('Programmes (ENG)'!AF378="Supervisor to be confirmed", 'CWM &amp; Location'!$C$216, 'Programmes (ENG)'!AF378)</f>
        <v>Mr Shaukat Majid</v>
      </c>
      <c r="AG378" s="3" t="str">
        <f>VLOOKUP('Programmes (ENG)'!AG378, 'CWM &amp; Location'!B:D, 2, FALSE)</f>
        <v>Ysbyty Prifysgol y Faenor / Ysbyty Brenhinol Gwent</v>
      </c>
      <c r="AH378" s="3" t="str">
        <f>VLOOKUP('Programmes (ENG)'!AH378, 'CWM &amp; Location'!B:D, 2, FALSE)</f>
        <v>Cwmbrân / Casnewydd</v>
      </c>
      <c r="AI378" s="3" t="str">
        <f>IF('Master List'!AW378="", VLOOKUP('Master List'!AV378, 'CWM &amp; Location'!B:D, 2, FALSE), CONCATENATE(VLOOKUP('Master List'!AV378, 'CWM &amp; Location'!B:D, 2, FALSE), " / ", VLOOKUP('Master List'!AW378, 'CWM &amp; Location'!B:D, 2, FALSE)))</f>
        <v>Trawma Llawdriniaeth Orthopedig</v>
      </c>
      <c r="AJ378" s="3" t="str">
        <f>IF('Programmes (ENG)'!AJ378="Supervisor to be confirmed", 'CWM &amp; Location'!$C$216, 'Programmes (ENG)'!AJ378)</f>
        <v>Mr Mark Kemp</v>
      </c>
      <c r="AK378" s="5" t="str">
        <f>IF('Programmes (ENG)'!AK378="","",VLOOKUP('Programmes (ENG)'!AK378,'CWM &amp; Location'!B:D,2,FALSE))</f>
        <v/>
      </c>
      <c r="AL378" s="5" t="str">
        <f>IF('Programmes (ENG)'!AL378="", "", VLOOKUP('Programmes (ENG)'!AL378, 'CWM &amp; Location'!B:D, 2, FALSE))</f>
        <v/>
      </c>
      <c r="AM378" s="5" t="str">
        <f>IF('Programmes (ENG)'!AM378="","",VLOOKUP('Programmes (ENG)'!AM378,'CWM &amp; Location'!B:D,2,FALSE))</f>
        <v/>
      </c>
      <c r="AN378" s="5" t="str">
        <f>IF('Programmes (ENG)'!AN378="Supervisor to be confirmed", 'CWM &amp; Location'!$C$216, 'Programmes (ENG)'!AN378)</f>
        <v/>
      </c>
    </row>
    <row r="379" spans="1:40" ht="33.75" customHeight="1" x14ac:dyDescent="0.25">
      <c r="A379" s="3" t="str">
        <f>'Master List'!A379</f>
        <v>LIFT</v>
      </c>
      <c r="B379" s="3" t="str">
        <f>'Master List'!D379</f>
        <v>LFP/7A6/126c</v>
      </c>
      <c r="C379" s="3" t="str">
        <f>'Master List'!E379</f>
        <v>WAL/FP/126c</v>
      </c>
      <c r="D379" s="4">
        <f>'Programmes (ENG)'!D379</f>
        <v>1</v>
      </c>
      <c r="E379" s="9" t="str">
        <f>CONCATENATE("S1: ",J379,", ",N379,", ",R379,IF(V379="","",", "),IF(V379="","",V379),IF(V379="",""," ("),IF(V379="","",'Master List'!B379),IF(V379="","",")")," | S2: ",AA379,", ",AE379,", ",AI379,IF(AM379="","",", "),IF(AM379="","",AM379),IF(AM379="",""," ("),IF(AM379="","",'Master List'!C379),IF(AM379="","",")"))</f>
        <v>S1: Meddygaeth Geriatreg / Orthogeriatreg, Llawdriniaeth Gyffredinol / Llawdriniaeth y Colon a'r Rhefr, Pediatreg, Arbenigedd I'w Gadarnhau (LIFT) | S2: Trawma Llawdriniaeth Orthopedig, Seiciatreg Henaint, Llawdriniaeth Gyffredinol / Llawdriniaeth Gastroberfeddol Usaf</v>
      </c>
      <c r="F379" s="5" t="str">
        <f>VLOOKUP('Programmes (ENG)'!F379, 'CWM &amp; Location'!B:D, 2, FALSE)</f>
        <v>Bwrdd Iechyd Prifysgol Aneurin Bevan</v>
      </c>
      <c r="G379" s="5" t="str">
        <f>IF('Programmes (ENG)'!G379="Supervisor to be confirmed", "Goruchwyliwr I'w Gadarnhau", 'Programmes (ENG)'!G379)</f>
        <v>Dr Annas Hussein</v>
      </c>
      <c r="H379" s="3" t="str">
        <f>VLOOKUP('Programmes (ENG)'!H379, 'CWM &amp; Location'!B:D, 2, FALSE)</f>
        <v>Ysbyty Brenhinol Gwent</v>
      </c>
      <c r="I379" s="3" t="str">
        <f>VLOOKUP('Programmes (ENG)'!I379, 'CWM &amp; Location'!B:D, 2, FALSE)</f>
        <v>Casnewydd</v>
      </c>
      <c r="J379" s="3" t="str">
        <f>IF('Master List'!K379="", VLOOKUP('Master List'!J379, 'CWM &amp; Location'!B:D, 2, FALSE), CONCATENATE(VLOOKUP('Master List'!J379, 'CWM &amp; Location'!B:D, 2, FALSE), " / ", VLOOKUP('Master List'!K379, 'CWM &amp; Location'!B:D, 2, FALSE)))</f>
        <v>Meddygaeth Geriatreg / Orthogeriatreg</v>
      </c>
      <c r="K379" s="3" t="str">
        <f>IF('Programmes (ENG)'!K379="Supervisor to be confirmed", "Goruchwyliwr I'w Gadarnhau", 'Programmes (ENG)'!K379)</f>
        <v>Dr Allen Wilson</v>
      </c>
      <c r="L379" s="3" t="str">
        <f>VLOOKUP('Programmes (ENG)'!L379, 'CWM &amp; Location'!B:D, 2, FALSE)</f>
        <v>Ysbyty Prifysgol y Faenor / Ysbyty Brenhinol Gwent</v>
      </c>
      <c r="M379" s="3" t="str">
        <f>VLOOKUP('Programmes (ENG)'!M379, 'CWM &amp; Location'!B:D, 2, FALSE)</f>
        <v>Cwmbrân / Casnewydd</v>
      </c>
      <c r="N379" s="3" t="str">
        <f>IF('Master List'!Q379="", VLOOKUP('Master List'!P379, 'CWM &amp; Location'!B:D, 2, FALSE), CONCATENATE(VLOOKUP('Master List'!P379, 'CWM &amp; Location'!B:D, 2, FALSE), " / ", VLOOKUP('Master List'!Q379, 'CWM &amp; Location'!B:D, 2, FALSE)))</f>
        <v>Llawdriniaeth Gyffredinol / Llawdriniaeth y Colon a'r Rhefr</v>
      </c>
      <c r="O379" s="3" t="str">
        <f>IF('Programmes (ENG)'!O379="Supervisor to be confirmed", "Goruchwyliwr I'w Gadarnhau", 'Programmes (ENG)'!O379)</f>
        <v>Mr Gethin Williams</v>
      </c>
      <c r="P379" s="3" t="str">
        <f>VLOOKUP('Programmes (ENG)'!P379, 'CWM &amp; Location'!B:D, 2, FALSE)</f>
        <v>Ysbyty Prifysgol y Faenor</v>
      </c>
      <c r="Q379" s="3" t="str">
        <f>VLOOKUP('Programmes (ENG)'!Q379, 'CWM &amp; Location'!B:D, 2, FALSE)</f>
        <v>Cwmbrân</v>
      </c>
      <c r="R379" s="3" t="str">
        <f>IF('Master List'!W379="", VLOOKUP('Master List'!V379, 'CWM &amp; Location'!B:D, 2, FALSE), CONCATENATE(VLOOKUP('Master List'!V379, 'CWM &amp; Location'!B:D, 2, FALSE), " / ", VLOOKUP('Master List'!W379, 'CWM &amp; Location'!B:D, 2, FALSE)))</f>
        <v>Pediatreg</v>
      </c>
      <c r="S379" s="3" t="str">
        <f>IF('Programmes (ENG)'!S379="Supervisor to be confirmed", "Goruchwyliwr I'w Gadarnhau", 'Programmes (ENG)'!S379)</f>
        <v>Dr Yvette Cloete</v>
      </c>
      <c r="T379" s="5" t="str">
        <f>IF('Master List'!AA379="", "", VLOOKUP('Programmes (ENG)'!T379, 'CWM &amp; Location'!B:D, 2, FALSE))</f>
        <v>Safle I'w Gadarnhau</v>
      </c>
      <c r="U379" s="5" t="str">
        <f>IF(T379="", "", VLOOKUP('Programmes (ENG)'!U379, 'CWM &amp; Location'!B:D, 2, FALSE))</f>
        <v>Safle I'w Gadarnhau</v>
      </c>
      <c r="V379" s="5" t="str">
        <f>IF('Programmes (ENG)'!V379="", "", VLOOKUP('Programmes (ENG)'!V379, 'CWM &amp; Location'!B:D, 2, FALSE))</f>
        <v>Arbenigedd I'w Gadarnhau</v>
      </c>
      <c r="W379" s="5" t="str">
        <f>IF('Programmes (ENG)'!W379="", "", IF('Programmes (ENG)'!W379="Supervisor to be confirmed", 'CWM &amp; Location'!$C$216, 'Programmes (ENG)'!W379))</f>
        <v>Goruchwyliwr I'w Gadarnhau</v>
      </c>
      <c r="X379" s="5" t="str">
        <f>IF('Programmes (ENG)'!X379="Supervisor to be confirmed", "Goruchwyliwr I'w Gadarnhau", 'Programmes (ENG)'!X379)</f>
        <v>Mr Mark Kemp</v>
      </c>
      <c r="Y379" s="3" t="str">
        <f>VLOOKUP('Programmes (ENG)'!Y379, 'CWM &amp; Location'!B:D, 2, FALSE)</f>
        <v>Ysbyty Prifysgol y Faenor / Ysbyty Brenhinol Gwent</v>
      </c>
      <c r="Z379" s="3" t="str">
        <f>VLOOKUP('Programmes (ENG)'!Z379, 'CWM &amp; Location'!B:D, 2, FALSE)</f>
        <v>Cwmbrân / Casnewydd</v>
      </c>
      <c r="AA379" s="3" t="str">
        <f>IF('Master List'!AK379="", VLOOKUP('Master List'!AJ379, 'CWM &amp; Location'!B:D, 2, FALSE), CONCATENATE(VLOOKUP('Master List'!AJ379, 'CWM &amp; Location'!B:D, 2, FALSE), " / ", VLOOKUP('Master List'!AK379, 'CWM &amp; Location'!B:D, 2, FALSE)))</f>
        <v>Trawma Llawdriniaeth Orthopedig</v>
      </c>
      <c r="AB379" s="3" t="str">
        <f>IF('Programmes (ENG)'!AB379="Supervisor to be confirmed", 'CWM &amp; Location'!$C$216, 'Programmes (ENG)'!AB379)</f>
        <v>Mr Mark Kemp</v>
      </c>
      <c r="AC379" s="3" t="str">
        <f>VLOOKUP('Programmes (ENG)'!AC379, 'CWM &amp; Location'!B:D, 2, FALSE)</f>
        <v>Ysbyty Gwynllyw</v>
      </c>
      <c r="AD379" s="5" t="str">
        <f>VLOOKUP('Programmes (ENG)'!AD379, 'CWM &amp; Location'!B:D, 2, FALSE)</f>
        <v>Casnewydd</v>
      </c>
      <c r="AE379" s="3" t="str">
        <f>IF('Master List'!AQ379="", VLOOKUP('Master List'!AP379, 'CWM &amp; Location'!B:D, 2, FALSE), CONCATENATE(VLOOKUP('Master List'!AP379, 'CWM &amp; Location'!B:D, 2, FALSE), " / ", VLOOKUP('Master List'!AQ379, 'CWM &amp; Location'!B:D, 2, FALSE)))</f>
        <v>Seiciatreg Henaint</v>
      </c>
      <c r="AF379" s="3" t="str">
        <f>IF('Programmes (ENG)'!AF379="Supervisor to be confirmed", 'CWM &amp; Location'!$C$216, 'Programmes (ENG)'!AF379)</f>
        <v>Dr Lionel Peter</v>
      </c>
      <c r="AG379" s="3" t="str">
        <f>VLOOKUP('Programmes (ENG)'!AG379, 'CWM &amp; Location'!B:D, 2, FALSE)</f>
        <v>Ysbyty Prifysgol y Faenor</v>
      </c>
      <c r="AH379" s="3" t="str">
        <f>VLOOKUP('Programmes (ENG)'!AH379, 'CWM &amp; Location'!B:D, 2, FALSE)</f>
        <v>Cwmbrân</v>
      </c>
      <c r="AI379" s="3" t="str">
        <f>IF('Master List'!AW379="", VLOOKUP('Master List'!AV379, 'CWM &amp; Location'!B:D, 2, FALSE), CONCATENATE(VLOOKUP('Master List'!AV379, 'CWM &amp; Location'!B:D, 2, FALSE), " / ", VLOOKUP('Master List'!AW379, 'CWM &amp; Location'!B:D, 2, FALSE)))</f>
        <v>Llawdriniaeth Gyffredinol / Llawdriniaeth Gastroberfeddol Usaf</v>
      </c>
      <c r="AJ379" s="3" t="str">
        <f>IF('Programmes (ENG)'!AJ379="Supervisor to be confirmed", 'CWM &amp; Location'!$C$216, 'Programmes (ENG)'!AJ379)</f>
        <v>Mr Shaukat Majid</v>
      </c>
      <c r="AK379" s="5" t="str">
        <f>IF('Programmes (ENG)'!AK379="","",VLOOKUP('Programmes (ENG)'!AK379,'CWM &amp; Location'!B:D,2,FALSE))</f>
        <v/>
      </c>
      <c r="AL379" s="5" t="str">
        <f>IF('Programmes (ENG)'!AL379="", "", VLOOKUP('Programmes (ENG)'!AL379, 'CWM &amp; Location'!B:D, 2, FALSE))</f>
        <v/>
      </c>
      <c r="AM379" s="5" t="str">
        <f>IF('Programmes (ENG)'!AM379="","",VLOOKUP('Programmes (ENG)'!AM379,'CWM &amp; Location'!B:D,2,FALSE))</f>
        <v/>
      </c>
      <c r="AN379" s="5" t="str">
        <f>IF('Programmes (ENG)'!AN379="Supervisor to be confirmed", 'CWM &amp; Location'!$C$216, 'Programmes (ENG)'!AN379)</f>
        <v/>
      </c>
    </row>
    <row r="380" spans="1:40" ht="33.75" customHeight="1" x14ac:dyDescent="0.25">
      <c r="A380" s="3" t="str">
        <f>'Master List'!A380</f>
        <v>LIFT</v>
      </c>
      <c r="B380" s="3" t="str">
        <f>'Master List'!D380</f>
        <v>LFP/7A6/127a</v>
      </c>
      <c r="C380" s="3" t="str">
        <f>'Master List'!E380</f>
        <v>WAL/FP/127a</v>
      </c>
      <c r="D380" s="4">
        <f>'Programmes (ENG)'!D380</f>
        <v>1</v>
      </c>
      <c r="E380" s="9" t="str">
        <f>CONCATENATE("S1: ",J380,", ",N380,", ",R380,IF(V380="","",", "),IF(V380="","",V380),IF(V380="",""," ("),IF(V380="","",'Master List'!B380),IF(V380="","",")")," | S2: ",AA380,", ",AE380,", ",AI380,IF(AM380="","",", "),IF(AM380="","",AM380),IF(AM380="",""," ("),IF(AM380="","",'Master List'!C380),IF(AM380="","",")"))</f>
        <v>S1: Meddygaeth Gyffredinol (Mewnol) / Meddygaeth Anadlol, Llawdriniaeth Gyffredinol / Llawdriniaeth Gastroberfeddol Usaf, Llawdriniaeth Gyffredinol / Llawdriniaeth y Colon a'r Rhefr, Practis Cyffredinol (LIFT) | S2: Wroleg, Pediatreg, Meddygaeth Gyffredinol (Mewnol) / Meddygaeth Geriatreg</v>
      </c>
      <c r="F380" s="5" t="str">
        <f>VLOOKUP('Programmes (ENG)'!F380, 'CWM &amp; Location'!B:D, 2, FALSE)</f>
        <v>Bwrdd Iechyd Prifysgol Aneurin Bevan</v>
      </c>
      <c r="G380" s="5" t="str">
        <f>IF('Programmes (ENG)'!G380="Supervisor to be confirmed", "Goruchwyliwr I'w Gadarnhau", 'Programmes (ENG)'!G380)</f>
        <v>Dr Sara Fairbairn</v>
      </c>
      <c r="H380" s="3" t="str">
        <f>VLOOKUP('Programmes (ENG)'!H380, 'CWM &amp; Location'!B:D, 2, FALSE)</f>
        <v>Ysbyty Prifysgol y Faenor</v>
      </c>
      <c r="I380" s="3" t="str">
        <f>VLOOKUP('Programmes (ENG)'!I380, 'CWM &amp; Location'!B:D, 2, FALSE)</f>
        <v>Cwmbrân</v>
      </c>
      <c r="J380" s="3" t="str">
        <f>IF('Master List'!K380="", VLOOKUP('Master List'!J380, 'CWM &amp; Location'!B:D, 2, FALSE), CONCATENATE(VLOOKUP('Master List'!J380, 'CWM &amp; Location'!B:D, 2, FALSE), " / ", VLOOKUP('Master List'!K380, 'CWM &amp; Location'!B:D, 2, FALSE)))</f>
        <v>Meddygaeth Gyffredinol (Mewnol) / Meddygaeth Anadlol</v>
      </c>
      <c r="K380" s="3" t="str">
        <f>IF('Programmes (ENG)'!K380="Supervisor to be confirmed", "Goruchwyliwr I'w Gadarnhau", 'Programmes (ENG)'!K380)</f>
        <v>Dr Sara Fairbairn</v>
      </c>
      <c r="L380" s="3" t="str">
        <f>VLOOKUP('Programmes (ENG)'!L380, 'CWM &amp; Location'!B:D, 2, FALSE)</f>
        <v>Ysbyty Prifysgol y Faenor / Ysbyty Brenhinol Gwent</v>
      </c>
      <c r="M380" s="3" t="str">
        <f>VLOOKUP('Programmes (ENG)'!M380, 'CWM &amp; Location'!B:D, 2, FALSE)</f>
        <v>Cwmbrân / Casnewydd</v>
      </c>
      <c r="N380" s="3" t="str">
        <f>IF('Master List'!Q380="", VLOOKUP('Master List'!P380, 'CWM &amp; Location'!B:D, 2, FALSE), CONCATENATE(VLOOKUP('Master List'!P380, 'CWM &amp; Location'!B:D, 2, FALSE), " / ", VLOOKUP('Master List'!Q380, 'CWM &amp; Location'!B:D, 2, FALSE)))</f>
        <v>Llawdriniaeth Gyffredinol / Llawdriniaeth Gastroberfeddol Usaf</v>
      </c>
      <c r="O380" s="3" t="str">
        <f>IF('Programmes (ENG)'!O380="Supervisor to be confirmed", "Goruchwyliwr I'w Gadarnhau", 'Programmes (ENG)'!O380)</f>
        <v>Prof Ashraf Rasheed</v>
      </c>
      <c r="P380" s="3" t="str">
        <f>VLOOKUP('Programmes (ENG)'!P380, 'CWM &amp; Location'!B:D, 2, FALSE)</f>
        <v>Ysbyty Prifysgol y Faenor / Ysbyty Brenhinol Gwent</v>
      </c>
      <c r="Q380" s="3" t="str">
        <f>VLOOKUP('Programmes (ENG)'!Q380, 'CWM &amp; Location'!B:D, 2, FALSE)</f>
        <v>Cwmbrân / Casnewydd</v>
      </c>
      <c r="R380" s="3" t="str">
        <f>IF('Master List'!W380="", VLOOKUP('Master List'!V380, 'CWM &amp; Location'!B:D, 2, FALSE), CONCATENATE(VLOOKUP('Master List'!V380, 'CWM &amp; Location'!B:D, 2, FALSE), " / ", VLOOKUP('Master List'!W380, 'CWM &amp; Location'!B:D, 2, FALSE)))</f>
        <v>Llawdriniaeth Gyffredinol / Llawdriniaeth y Colon a'r Rhefr</v>
      </c>
      <c r="S380" s="3" t="str">
        <f>IF('Programmes (ENG)'!S380="Supervisor to be confirmed", "Goruchwyliwr I'w Gadarnhau", 'Programmes (ENG)'!S380)</f>
        <v>Mr Usman Khan</v>
      </c>
      <c r="T380" s="5" t="str">
        <f>IF('Master List'!AA380="", "", VLOOKUP('Programmes (ENG)'!T380, 'CWM &amp; Location'!B:D, 2, FALSE))</f>
        <v>Gaer Medical Centre</v>
      </c>
      <c r="U380" s="5" t="str">
        <f>IF(T380="", "", VLOOKUP('Programmes (ENG)'!U380, 'CWM &amp; Location'!B:D, 2, FALSE))</f>
        <v>Casnewydd</v>
      </c>
      <c r="V380" s="5" t="str">
        <f>IF('Programmes (ENG)'!V380="", "", VLOOKUP('Programmes (ENG)'!V380, 'CWM &amp; Location'!B:D, 2, FALSE))</f>
        <v>Practis Cyffredinol</v>
      </c>
      <c r="W380" s="5" t="str">
        <f>IF('Programmes (ENG)'!W380="", "", IF('Programmes (ENG)'!W380="Supervisor to be confirmed", 'CWM &amp; Location'!$C$216, 'Programmes (ENG)'!W380))</f>
        <v>Dr Vijay Anand</v>
      </c>
      <c r="X380" s="5" t="str">
        <f>IF('Programmes (ENG)'!X380="Supervisor to be confirmed", "Goruchwyliwr I'w Gadarnhau", 'Programmes (ENG)'!X380)</f>
        <v>Miss Stella Roushias</v>
      </c>
      <c r="Y380" s="3" t="str">
        <f>VLOOKUP('Programmes (ENG)'!Y380, 'CWM &amp; Location'!B:D, 2, FALSE)</f>
        <v>Ysbyty Brenhinol Gwent</v>
      </c>
      <c r="Z380" s="3" t="str">
        <f>VLOOKUP('Programmes (ENG)'!Z380, 'CWM &amp; Location'!B:D, 2, FALSE)</f>
        <v>Casnewydd</v>
      </c>
      <c r="AA380" s="3" t="str">
        <f>IF('Master List'!AK380="", VLOOKUP('Master List'!AJ380, 'CWM &amp; Location'!B:D, 2, FALSE), CONCATENATE(VLOOKUP('Master List'!AJ380, 'CWM &amp; Location'!B:D, 2, FALSE), " / ", VLOOKUP('Master List'!AK380, 'CWM &amp; Location'!B:D, 2, FALSE)))</f>
        <v>Wroleg</v>
      </c>
      <c r="AB380" s="3" t="str">
        <f>IF('Programmes (ENG)'!AB380="Supervisor to be confirmed", 'CWM &amp; Location'!$C$216, 'Programmes (ENG)'!AB380)</f>
        <v>Miss Stella Roushias</v>
      </c>
      <c r="AC380" s="3" t="str">
        <f>VLOOKUP('Programmes (ENG)'!AC380, 'CWM &amp; Location'!B:D, 2, FALSE)</f>
        <v>Ysbyty Prifysgol y Faenor</v>
      </c>
      <c r="AD380" s="5" t="str">
        <f>VLOOKUP('Programmes (ENG)'!AD380, 'CWM &amp; Location'!B:D, 2, FALSE)</f>
        <v>Cwmbrân</v>
      </c>
      <c r="AE380" s="3" t="str">
        <f>IF('Master List'!AQ380="", VLOOKUP('Master List'!AP380, 'CWM &amp; Location'!B:D, 2, FALSE), CONCATENATE(VLOOKUP('Master List'!AP380, 'CWM &amp; Location'!B:D, 2, FALSE), " / ", VLOOKUP('Master List'!AQ380, 'CWM &amp; Location'!B:D, 2, FALSE)))</f>
        <v>Pediatreg</v>
      </c>
      <c r="AF380" s="3" t="str">
        <f>IF('Programmes (ENG)'!AF380="Supervisor to be confirmed", 'CWM &amp; Location'!$C$216, 'Programmes (ENG)'!AF380)</f>
        <v>Dr Soha El Behery</v>
      </c>
      <c r="AG380" s="3" t="str">
        <f>VLOOKUP('Programmes (ENG)'!AG380, 'CWM &amp; Location'!B:D, 2, FALSE)</f>
        <v>Ysbyty Brenhinol Gwent</v>
      </c>
      <c r="AH380" s="3" t="str">
        <f>VLOOKUP('Programmes (ENG)'!AH380, 'CWM &amp; Location'!B:D, 2, FALSE)</f>
        <v>Casnewydd</v>
      </c>
      <c r="AI380" s="3" t="str">
        <f>IF('Master List'!AW380="", VLOOKUP('Master List'!AV380, 'CWM &amp; Location'!B:D, 2, FALSE), CONCATENATE(VLOOKUP('Master List'!AV380, 'CWM &amp; Location'!B:D, 2, FALSE), " / ", VLOOKUP('Master List'!AW380, 'CWM &amp; Location'!B:D, 2, FALSE)))</f>
        <v>Meddygaeth Gyffredinol (Mewnol) / Meddygaeth Geriatreg</v>
      </c>
      <c r="AJ380" s="3" t="str">
        <f>IF('Programmes (ENG)'!AJ380="Supervisor to be confirmed", 'CWM &amp; Location'!$C$216, 'Programmes (ENG)'!AJ380)</f>
        <v>Dr Murali Hegde</v>
      </c>
      <c r="AK380" s="5" t="str">
        <f>IF('Programmes (ENG)'!AK380="","",VLOOKUP('Programmes (ENG)'!AK380,'CWM &amp; Location'!B:D,2,FALSE))</f>
        <v/>
      </c>
      <c r="AL380" s="5" t="str">
        <f>IF('Programmes (ENG)'!AL380="", "", VLOOKUP('Programmes (ENG)'!AL380, 'CWM &amp; Location'!B:D, 2, FALSE))</f>
        <v/>
      </c>
      <c r="AM380" s="5" t="str">
        <f>IF('Programmes (ENG)'!AM380="","",VLOOKUP('Programmes (ENG)'!AM380,'CWM &amp; Location'!B:D,2,FALSE))</f>
        <v/>
      </c>
      <c r="AN380" s="5" t="str">
        <f>IF('Programmes (ENG)'!AN380="Supervisor to be confirmed", 'CWM &amp; Location'!$C$216, 'Programmes (ENG)'!AN380)</f>
        <v/>
      </c>
    </row>
    <row r="381" spans="1:40" ht="33.75" customHeight="1" x14ac:dyDescent="0.25">
      <c r="A381" s="3" t="str">
        <f>'Master List'!A381</f>
        <v>LIFT</v>
      </c>
      <c r="B381" s="3" t="str">
        <f>'Master List'!D381</f>
        <v>LFP/7A6/127b</v>
      </c>
      <c r="C381" s="3" t="str">
        <f>'Master List'!E381</f>
        <v>WAL/FP/127b</v>
      </c>
      <c r="D381" s="4">
        <f>'Programmes (ENG)'!D381</f>
        <v>1</v>
      </c>
      <c r="E381" s="9" t="str">
        <f>CONCATENATE("S1: ",J381,", ",N381,", ",R381,IF(V381="","",", "),IF(V381="","",V381),IF(V381="",""," ("),IF(V381="","",'Master List'!B381),IF(V381="","",")")," | S2: ",AA381,", ",AE381,", ",AI381,IF(AM381="","",", "),IF(AM381="","",AM381),IF(AM381="",""," ("),IF(AM381="","",'Master List'!C381),IF(AM381="","",")"))</f>
        <v>S1: Llawdriniaeth Gyffredinol / Llawdriniaeth y Colon a'r Rhefr, Meddygaeth Gyffredinol (Mewnol) / Meddygaeth Anadlol, Llawdriniaeth Gyffredinol / Llawdriniaeth Gastroberfeddol Usaf, Practis Cyffredinol (LIFT) | S2: Meddygaeth Gyffredinol (Mewnol) / Meddygaeth Geriatreg, Wroleg, Pediatreg</v>
      </c>
      <c r="F381" s="5" t="str">
        <f>VLOOKUP('Programmes (ENG)'!F381, 'CWM &amp; Location'!B:D, 2, FALSE)</f>
        <v>Bwrdd Iechyd Prifysgol Aneurin Bevan</v>
      </c>
      <c r="G381" s="5" t="str">
        <f>IF('Programmes (ENG)'!G381="Supervisor to be confirmed", "Goruchwyliwr I'w Gadarnhau", 'Programmes (ENG)'!G381)</f>
        <v>Mr Usman Khan</v>
      </c>
      <c r="H381" s="3" t="str">
        <f>VLOOKUP('Programmes (ENG)'!H381, 'CWM &amp; Location'!B:D, 2, FALSE)</f>
        <v>Ysbyty Prifysgol y Faenor / Ysbyty Brenhinol Gwent</v>
      </c>
      <c r="I381" s="3" t="str">
        <f>VLOOKUP('Programmes (ENG)'!I381, 'CWM &amp; Location'!B:D, 2, FALSE)</f>
        <v>Cwmbrân / Casnewydd</v>
      </c>
      <c r="J381" s="3" t="str">
        <f>IF('Master List'!K381="", VLOOKUP('Master List'!J381, 'CWM &amp; Location'!B:D, 2, FALSE), CONCATENATE(VLOOKUP('Master List'!J381, 'CWM &amp; Location'!B:D, 2, FALSE), " / ", VLOOKUP('Master List'!K381, 'CWM &amp; Location'!B:D, 2, FALSE)))</f>
        <v>Llawdriniaeth Gyffredinol / Llawdriniaeth y Colon a'r Rhefr</v>
      </c>
      <c r="K381" s="3" t="str">
        <f>IF('Programmes (ENG)'!K381="Supervisor to be confirmed", "Goruchwyliwr I'w Gadarnhau", 'Programmes (ENG)'!K381)</f>
        <v>Mr Usman Khan</v>
      </c>
      <c r="L381" s="3" t="str">
        <f>VLOOKUP('Programmes (ENG)'!L381, 'CWM &amp; Location'!B:D, 2, FALSE)</f>
        <v>Ysbyty Prifysgol y Faenor</v>
      </c>
      <c r="M381" s="3" t="str">
        <f>VLOOKUP('Programmes (ENG)'!M381, 'CWM &amp; Location'!B:D, 2, FALSE)</f>
        <v>Cwmbrân</v>
      </c>
      <c r="N381" s="3" t="str">
        <f>IF('Master List'!Q381="", VLOOKUP('Master List'!P381, 'CWM &amp; Location'!B:D, 2, FALSE), CONCATENATE(VLOOKUP('Master List'!P381, 'CWM &amp; Location'!B:D, 2, FALSE), " / ", VLOOKUP('Master List'!Q381, 'CWM &amp; Location'!B:D, 2, FALSE)))</f>
        <v>Meddygaeth Gyffredinol (Mewnol) / Meddygaeth Anadlol</v>
      </c>
      <c r="O381" s="3" t="str">
        <f>IF('Programmes (ENG)'!O381="Supervisor to be confirmed", "Goruchwyliwr I'w Gadarnhau", 'Programmes (ENG)'!O381)</f>
        <v>Dr Sara Fairbairn</v>
      </c>
      <c r="P381" s="3" t="str">
        <f>VLOOKUP('Programmes (ENG)'!P381, 'CWM &amp; Location'!B:D, 2, FALSE)</f>
        <v>Ysbyty Prifysgol y Faenor / Ysbyty Brenhinol Gwent</v>
      </c>
      <c r="Q381" s="3" t="str">
        <f>VLOOKUP('Programmes (ENG)'!Q381, 'CWM &amp; Location'!B:D, 2, FALSE)</f>
        <v>Cwmbrân / Casnewydd</v>
      </c>
      <c r="R381" s="3" t="str">
        <f>IF('Master List'!W381="", VLOOKUP('Master List'!V381, 'CWM &amp; Location'!B:D, 2, FALSE), CONCATENATE(VLOOKUP('Master List'!V381, 'CWM &amp; Location'!B:D, 2, FALSE), " / ", VLOOKUP('Master List'!W381, 'CWM &amp; Location'!B:D, 2, FALSE)))</f>
        <v>Llawdriniaeth Gyffredinol / Llawdriniaeth Gastroberfeddol Usaf</v>
      </c>
      <c r="S381" s="3" t="str">
        <f>IF('Programmes (ENG)'!S381="Supervisor to be confirmed", "Goruchwyliwr I'w Gadarnhau", 'Programmes (ENG)'!S381)</f>
        <v>Prof Ashraf Rasheed</v>
      </c>
      <c r="T381" s="5" t="str">
        <f>IF('Master List'!AA381="", "", VLOOKUP('Programmes (ENG)'!T381, 'CWM &amp; Location'!B:D, 2, FALSE))</f>
        <v>Gaer Medical Centre</v>
      </c>
      <c r="U381" s="5" t="str">
        <f>IF(T381="", "", VLOOKUP('Programmes (ENG)'!U381, 'CWM &amp; Location'!B:D, 2, FALSE))</f>
        <v>Casnewydd</v>
      </c>
      <c r="V381" s="5" t="str">
        <f>IF('Programmes (ENG)'!V381="", "", VLOOKUP('Programmes (ENG)'!V381, 'CWM &amp; Location'!B:D, 2, FALSE))</f>
        <v>Practis Cyffredinol</v>
      </c>
      <c r="W381" s="5" t="str">
        <f>IF('Programmes (ENG)'!W381="", "", IF('Programmes (ENG)'!W381="Supervisor to be confirmed", 'CWM &amp; Location'!$C$216, 'Programmes (ENG)'!W381))</f>
        <v>Dr Brenda Ferrao</v>
      </c>
      <c r="X381" s="5" t="str">
        <f>IF('Programmes (ENG)'!X381="Supervisor to be confirmed", "Goruchwyliwr I'w Gadarnhau", 'Programmes (ENG)'!X381)</f>
        <v>Dr Murali Hegde</v>
      </c>
      <c r="Y381" s="3" t="str">
        <f>VLOOKUP('Programmes (ENG)'!Y381, 'CWM &amp; Location'!B:D, 2, FALSE)</f>
        <v>Ysbyty Brenhinol Gwent</v>
      </c>
      <c r="Z381" s="3" t="str">
        <f>VLOOKUP('Programmes (ENG)'!Z381, 'CWM &amp; Location'!B:D, 2, FALSE)</f>
        <v>Casnewydd</v>
      </c>
      <c r="AA381" s="3" t="str">
        <f>IF('Master List'!AK381="", VLOOKUP('Master List'!AJ381, 'CWM &amp; Location'!B:D, 2, FALSE), CONCATENATE(VLOOKUP('Master List'!AJ381, 'CWM &amp; Location'!B:D, 2, FALSE), " / ", VLOOKUP('Master List'!AK381, 'CWM &amp; Location'!B:D, 2, FALSE)))</f>
        <v>Meddygaeth Gyffredinol (Mewnol) / Meddygaeth Geriatreg</v>
      </c>
      <c r="AB381" s="3" t="str">
        <f>IF('Programmes (ENG)'!AB381="Supervisor to be confirmed", 'CWM &amp; Location'!$C$216, 'Programmes (ENG)'!AB381)</f>
        <v>Dr Murali Hegde</v>
      </c>
      <c r="AC381" s="3" t="str">
        <f>VLOOKUP('Programmes (ENG)'!AC381, 'CWM &amp; Location'!B:D, 2, FALSE)</f>
        <v>Ysbyty Brenhinol Gwent</v>
      </c>
      <c r="AD381" s="5" t="str">
        <f>VLOOKUP('Programmes (ENG)'!AD381, 'CWM &amp; Location'!B:D, 2, FALSE)</f>
        <v>Casnewydd</v>
      </c>
      <c r="AE381" s="3" t="str">
        <f>IF('Master List'!AQ381="", VLOOKUP('Master List'!AP381, 'CWM &amp; Location'!B:D, 2, FALSE), CONCATENATE(VLOOKUP('Master List'!AP381, 'CWM &amp; Location'!B:D, 2, FALSE), " / ", VLOOKUP('Master List'!AQ381, 'CWM &amp; Location'!B:D, 2, FALSE)))</f>
        <v>Wroleg</v>
      </c>
      <c r="AF381" s="3" t="str">
        <f>IF('Programmes (ENG)'!AF381="Supervisor to be confirmed", 'CWM &amp; Location'!$C$216, 'Programmes (ENG)'!AF381)</f>
        <v>Miss Stella Roushias</v>
      </c>
      <c r="AG381" s="3" t="str">
        <f>VLOOKUP('Programmes (ENG)'!AG381, 'CWM &amp; Location'!B:D, 2, FALSE)</f>
        <v>Ysbyty Prifysgol y Faenor</v>
      </c>
      <c r="AH381" s="3" t="str">
        <f>VLOOKUP('Programmes (ENG)'!AH381, 'CWM &amp; Location'!B:D, 2, FALSE)</f>
        <v>Cwmbrân</v>
      </c>
      <c r="AI381" s="3" t="str">
        <f>IF('Master List'!AW381="", VLOOKUP('Master List'!AV381, 'CWM &amp; Location'!B:D, 2, FALSE), CONCATENATE(VLOOKUP('Master List'!AV381, 'CWM &amp; Location'!B:D, 2, FALSE), " / ", VLOOKUP('Master List'!AW381, 'CWM &amp; Location'!B:D, 2, FALSE)))</f>
        <v>Pediatreg</v>
      </c>
      <c r="AJ381" s="3" t="str">
        <f>IF('Programmes (ENG)'!AJ381="Supervisor to be confirmed", 'CWM &amp; Location'!$C$216, 'Programmes (ENG)'!AJ381)</f>
        <v>Dr Soha El Behery</v>
      </c>
      <c r="AK381" s="5" t="str">
        <f>IF('Programmes (ENG)'!AK381="","",VLOOKUP('Programmes (ENG)'!AK381,'CWM &amp; Location'!B:D,2,FALSE))</f>
        <v/>
      </c>
      <c r="AL381" s="5" t="str">
        <f>IF('Programmes (ENG)'!AL381="", "", VLOOKUP('Programmes (ENG)'!AL381, 'CWM &amp; Location'!B:D, 2, FALSE))</f>
        <v/>
      </c>
      <c r="AM381" s="5" t="str">
        <f>IF('Programmes (ENG)'!AM381="","",VLOOKUP('Programmes (ENG)'!AM381,'CWM &amp; Location'!B:D,2,FALSE))</f>
        <v/>
      </c>
      <c r="AN381" s="5" t="str">
        <f>IF('Programmes (ENG)'!AN381="Supervisor to be confirmed", 'CWM &amp; Location'!$C$216, 'Programmes (ENG)'!AN381)</f>
        <v/>
      </c>
    </row>
    <row r="382" spans="1:40" ht="33.75" customHeight="1" x14ac:dyDescent="0.25">
      <c r="A382" s="3" t="str">
        <f>'Master List'!A382</f>
        <v>LIFT</v>
      </c>
      <c r="B382" s="3" t="str">
        <f>'Master List'!D382</f>
        <v>LFP/7A6/127c</v>
      </c>
      <c r="C382" s="3" t="str">
        <f>'Master List'!E382</f>
        <v>WAL/FP/127c</v>
      </c>
      <c r="D382" s="4">
        <f>'Programmes (ENG)'!D382</f>
        <v>1</v>
      </c>
      <c r="E382" s="9" t="str">
        <f>CONCATENATE("S1: ",J382,", ",N382,", ",R382,IF(V382="","",", "),IF(V382="","",V382),IF(V382="",""," ("),IF(V382="","",'Master List'!B382),IF(V382="","",")")," | S2: ",AA382,", ",AE382,", ",AI382,IF(AM382="","",", "),IF(AM382="","",AM382),IF(AM382="",""," ("),IF(AM382="","",'Master List'!C382),IF(AM382="","",")"))</f>
        <v>S1: Llawdriniaeth Gyffredinol / Llawdriniaeth Gastroberfeddol Usaf, Llawdriniaeth Gyffredinol / Llawdriniaeth y Colon a'r Rhefr, Meddygaeth Gyffredinol (Mewnol) / Meddygaeth Anadlol, Practis Cyffredinol (LIFT) | S2: Pediatreg, Meddygaeth Gyffredinol (Mewnol) / Meddygaeth Geriatreg, Wroleg</v>
      </c>
      <c r="F382" s="5" t="str">
        <f>VLOOKUP('Programmes (ENG)'!F382, 'CWM &amp; Location'!B:D, 2, FALSE)</f>
        <v>Bwrdd Iechyd Prifysgol Aneurin Bevan</v>
      </c>
      <c r="G382" s="5" t="str">
        <f>IF('Programmes (ENG)'!G382="Supervisor to be confirmed", "Goruchwyliwr I'w Gadarnhau", 'Programmes (ENG)'!G382)</f>
        <v>Prof Ashraf Rasheed</v>
      </c>
      <c r="H382" s="3" t="str">
        <f>VLOOKUP('Programmes (ENG)'!H382, 'CWM &amp; Location'!B:D, 2, FALSE)</f>
        <v>Ysbyty Prifysgol y Faenor / Ysbyty Brenhinol Gwent</v>
      </c>
      <c r="I382" s="3" t="str">
        <f>VLOOKUP('Programmes (ENG)'!I382, 'CWM &amp; Location'!B:D, 2, FALSE)</f>
        <v>Cwmbrân / Casnewydd</v>
      </c>
      <c r="J382" s="3" t="str">
        <f>IF('Master List'!K382="", VLOOKUP('Master List'!J382, 'CWM &amp; Location'!B:D, 2, FALSE), CONCATENATE(VLOOKUP('Master List'!J382, 'CWM &amp; Location'!B:D, 2, FALSE), " / ", VLOOKUP('Master List'!K382, 'CWM &amp; Location'!B:D, 2, FALSE)))</f>
        <v>Llawdriniaeth Gyffredinol / Llawdriniaeth Gastroberfeddol Usaf</v>
      </c>
      <c r="K382" s="3" t="str">
        <f>IF('Programmes (ENG)'!K382="Supervisor to be confirmed", "Goruchwyliwr I'w Gadarnhau", 'Programmes (ENG)'!K382)</f>
        <v>Prof Ashraf Rasheed</v>
      </c>
      <c r="L382" s="3" t="str">
        <f>VLOOKUP('Programmes (ENG)'!L382, 'CWM &amp; Location'!B:D, 2, FALSE)</f>
        <v>Ysbyty Prifysgol y Faenor / Ysbyty Brenhinol Gwent</v>
      </c>
      <c r="M382" s="3" t="str">
        <f>VLOOKUP('Programmes (ENG)'!M382, 'CWM &amp; Location'!B:D, 2, FALSE)</f>
        <v>Cwmbrân / Casnewydd</v>
      </c>
      <c r="N382" s="3" t="str">
        <f>IF('Master List'!Q382="", VLOOKUP('Master List'!P382, 'CWM &amp; Location'!B:D, 2, FALSE), CONCATENATE(VLOOKUP('Master List'!P382, 'CWM &amp; Location'!B:D, 2, FALSE), " / ", VLOOKUP('Master List'!Q382, 'CWM &amp; Location'!B:D, 2, FALSE)))</f>
        <v>Llawdriniaeth Gyffredinol / Llawdriniaeth y Colon a'r Rhefr</v>
      </c>
      <c r="O382" s="3" t="str">
        <f>IF('Programmes (ENG)'!O382="Supervisor to be confirmed", "Goruchwyliwr I'w Gadarnhau", 'Programmes (ENG)'!O382)</f>
        <v>Mr Usman Khan</v>
      </c>
      <c r="P382" s="3" t="str">
        <f>VLOOKUP('Programmes (ENG)'!P382, 'CWM &amp; Location'!B:D, 2, FALSE)</f>
        <v>Ysbyty Prifysgol y Faenor</v>
      </c>
      <c r="Q382" s="3" t="str">
        <f>VLOOKUP('Programmes (ENG)'!Q382, 'CWM &amp; Location'!B:D, 2, FALSE)</f>
        <v>Cwmbrân</v>
      </c>
      <c r="R382" s="3" t="str">
        <f>IF('Master List'!W382="", VLOOKUP('Master List'!V382, 'CWM &amp; Location'!B:D, 2, FALSE), CONCATENATE(VLOOKUP('Master List'!V382, 'CWM &amp; Location'!B:D, 2, FALSE), " / ", VLOOKUP('Master List'!W382, 'CWM &amp; Location'!B:D, 2, FALSE)))</f>
        <v>Meddygaeth Gyffredinol (Mewnol) / Meddygaeth Anadlol</v>
      </c>
      <c r="S382" s="3" t="str">
        <f>IF('Programmes (ENG)'!S382="Supervisor to be confirmed", "Goruchwyliwr I'w Gadarnhau", 'Programmes (ENG)'!S382)</f>
        <v>Dr Sara Fairbairn</v>
      </c>
      <c r="T382" s="5" t="str">
        <f>IF('Master List'!AA382="", "", VLOOKUP('Programmes (ENG)'!T382, 'CWM &amp; Location'!B:D, 2, FALSE))</f>
        <v>Gaer Medical Centre</v>
      </c>
      <c r="U382" s="5" t="str">
        <f>IF(T382="", "", VLOOKUP('Programmes (ENG)'!U382, 'CWM &amp; Location'!B:D, 2, FALSE))</f>
        <v>Casnewydd</v>
      </c>
      <c r="V382" s="5" t="str">
        <f>IF('Programmes (ENG)'!V382="", "", VLOOKUP('Programmes (ENG)'!V382, 'CWM &amp; Location'!B:D, 2, FALSE))</f>
        <v>Practis Cyffredinol</v>
      </c>
      <c r="W382" s="5" t="str">
        <f>IF('Programmes (ENG)'!W382="", "", IF('Programmes (ENG)'!W382="Supervisor to be confirmed", 'CWM &amp; Location'!$C$216, 'Programmes (ENG)'!W382))</f>
        <v>Dr Amy Davies</v>
      </c>
      <c r="X382" s="5" t="str">
        <f>IF('Programmes (ENG)'!X382="Supervisor to be confirmed", "Goruchwyliwr I'w Gadarnhau", 'Programmes (ENG)'!X382)</f>
        <v>Dr Soha El Behery</v>
      </c>
      <c r="Y382" s="3" t="str">
        <f>VLOOKUP('Programmes (ENG)'!Y382, 'CWM &amp; Location'!B:D, 2, FALSE)</f>
        <v>Ysbyty Prifysgol y Faenor</v>
      </c>
      <c r="Z382" s="3" t="str">
        <f>VLOOKUP('Programmes (ENG)'!Z382, 'CWM &amp; Location'!B:D, 2, FALSE)</f>
        <v>Cwmbrân</v>
      </c>
      <c r="AA382" s="3" t="str">
        <f>IF('Master List'!AK382="", VLOOKUP('Master List'!AJ382, 'CWM &amp; Location'!B:D, 2, FALSE), CONCATENATE(VLOOKUP('Master List'!AJ382, 'CWM &amp; Location'!B:D, 2, FALSE), " / ", VLOOKUP('Master List'!AK382, 'CWM &amp; Location'!B:D, 2, FALSE)))</f>
        <v>Pediatreg</v>
      </c>
      <c r="AB382" s="3" t="str">
        <f>IF('Programmes (ENG)'!AB382="Supervisor to be confirmed", 'CWM &amp; Location'!$C$216, 'Programmes (ENG)'!AB382)</f>
        <v>Dr Soha El Behery</v>
      </c>
      <c r="AC382" s="3" t="str">
        <f>VLOOKUP('Programmes (ENG)'!AC382, 'CWM &amp; Location'!B:D, 2, FALSE)</f>
        <v>Ysbyty Brenhinol Gwent</v>
      </c>
      <c r="AD382" s="5" t="str">
        <f>VLOOKUP('Programmes (ENG)'!AD382, 'CWM &amp; Location'!B:D, 2, FALSE)</f>
        <v>Casnewydd</v>
      </c>
      <c r="AE382" s="3" t="str">
        <f>IF('Master List'!AQ382="", VLOOKUP('Master List'!AP382, 'CWM &amp; Location'!B:D, 2, FALSE), CONCATENATE(VLOOKUP('Master List'!AP382, 'CWM &amp; Location'!B:D, 2, FALSE), " / ", VLOOKUP('Master List'!AQ382, 'CWM &amp; Location'!B:D, 2, FALSE)))</f>
        <v>Meddygaeth Gyffredinol (Mewnol) / Meddygaeth Geriatreg</v>
      </c>
      <c r="AF382" s="3" t="str">
        <f>IF('Programmes (ENG)'!AF382="Supervisor to be confirmed", 'CWM &amp; Location'!$C$216, 'Programmes (ENG)'!AF382)</f>
        <v>Dr Murali Hegde</v>
      </c>
      <c r="AG382" s="3" t="str">
        <f>VLOOKUP('Programmes (ENG)'!AG382, 'CWM &amp; Location'!B:D, 2, FALSE)</f>
        <v>Ysbyty Brenhinol Gwent</v>
      </c>
      <c r="AH382" s="3" t="str">
        <f>VLOOKUP('Programmes (ENG)'!AH382, 'CWM &amp; Location'!B:D, 2, FALSE)</f>
        <v>Casnewydd</v>
      </c>
      <c r="AI382" s="3" t="str">
        <f>IF('Master List'!AW382="", VLOOKUP('Master List'!AV382, 'CWM &amp; Location'!B:D, 2, FALSE), CONCATENATE(VLOOKUP('Master List'!AV382, 'CWM &amp; Location'!B:D, 2, FALSE), " / ", VLOOKUP('Master List'!AW382, 'CWM &amp; Location'!B:D, 2, FALSE)))</f>
        <v>Wroleg</v>
      </c>
      <c r="AJ382" s="3" t="str">
        <f>IF('Programmes (ENG)'!AJ382="Supervisor to be confirmed", 'CWM &amp; Location'!$C$216, 'Programmes (ENG)'!AJ382)</f>
        <v>Miss Stella Roushias</v>
      </c>
      <c r="AK382" s="5" t="str">
        <f>IF('Programmes (ENG)'!AK382="","",VLOOKUP('Programmes (ENG)'!AK382,'CWM &amp; Location'!B:D,2,FALSE))</f>
        <v/>
      </c>
      <c r="AL382" s="5" t="str">
        <f>IF('Programmes (ENG)'!AL382="", "", VLOOKUP('Programmes (ENG)'!AL382, 'CWM &amp; Location'!B:D, 2, FALSE))</f>
        <v/>
      </c>
      <c r="AM382" s="5" t="str">
        <f>IF('Programmes (ENG)'!AM382="","",VLOOKUP('Programmes (ENG)'!AM382,'CWM &amp; Location'!B:D,2,FALSE))</f>
        <v/>
      </c>
      <c r="AN382" s="5" t="str">
        <f>IF('Programmes (ENG)'!AN382="Supervisor to be confirmed", 'CWM &amp; Location'!$C$216, 'Programmes (ENG)'!AN382)</f>
        <v/>
      </c>
    </row>
    <row r="383" spans="1:40" ht="33.75" customHeight="1" x14ac:dyDescent="0.25">
      <c r="A383" s="3" t="str">
        <f>'Master List'!A383</f>
        <v>LIFT</v>
      </c>
      <c r="B383" s="3" t="str">
        <f>'Master List'!D383</f>
        <v>LFP/7A1W/128a</v>
      </c>
      <c r="C383" s="3" t="str">
        <f>'Master List'!E383</f>
        <v>WAL/FP/128a</v>
      </c>
      <c r="D383" s="4">
        <f>'Programmes (ENG)'!D383</f>
        <v>1</v>
      </c>
      <c r="E383" s="9" t="str">
        <f>CONCATENATE("S1: ",J383,", ",N383,", ",R383,IF(V383="","",", "),IF(V383="","",V383),IF(V383="",""," ("),IF(V383="","",'Master List'!B383),IF(V383="","",")")," | S2: ",AA383,", ",AE383,", ",AI383,IF(AM383="","",", "),IF(AM383="","",AM383),IF(AM383="",""," ("),IF(AM383="","",'Master List'!C383),IF(AM383="","",")"))</f>
        <v>S1: Wroleg, Meddygaeth Gyffredinol (Mewnol) / Gastroenteroleg, Pediatreg, Iechyd Rhywiol ac Atgenhedlol cymunedol (LIFT) | S2: Trawma Llawdriniaeth Orthopedig / Orthogeriatreg, Llawdriniaeth Gyffredinol, Meddygaeth Frys</v>
      </c>
      <c r="F383" s="5" t="str">
        <f>VLOOKUP('Programmes (ENG)'!F383, 'CWM &amp; Location'!B:D, 2, FALSE)</f>
        <v>Bwrdd Iechyd Prifysgol Betsi Cadwaladr</v>
      </c>
      <c r="G383" s="5" t="str">
        <f>IF('Programmes (ENG)'!G383="Supervisor to be confirmed", "Goruchwyliwr I'w Gadarnhau", 'Programmes (ENG)'!G383)</f>
        <v xml:space="preserve">Mr Kyriacos Alexandrou </v>
      </c>
      <c r="H383" s="3" t="str">
        <f>VLOOKUP('Programmes (ENG)'!H383, 'CWM &amp; Location'!B:D, 2, FALSE)</f>
        <v>Ysbyty Gwynedd</v>
      </c>
      <c r="I383" s="3" t="str">
        <f>VLOOKUP('Programmes (ENG)'!I383, 'CWM &amp; Location'!B:D, 2, FALSE)</f>
        <v>Bangor</v>
      </c>
      <c r="J383" s="3" t="str">
        <f>IF('Master List'!K383="", VLOOKUP('Master List'!J383, 'CWM &amp; Location'!B:D, 2, FALSE), CONCATENATE(VLOOKUP('Master List'!J383, 'CWM &amp; Location'!B:D, 2, FALSE), " / ", VLOOKUP('Master List'!K383, 'CWM &amp; Location'!B:D, 2, FALSE)))</f>
        <v>Wroleg</v>
      </c>
      <c r="K383" s="3" t="str">
        <f>IF('Programmes (ENG)'!K383="Supervisor to be confirmed", "Goruchwyliwr I'w Gadarnhau", 'Programmes (ENG)'!K383)</f>
        <v xml:space="preserve">Mr Kyriacos Alexandrou </v>
      </c>
      <c r="L383" s="3" t="str">
        <f>VLOOKUP('Programmes (ENG)'!L383, 'CWM &amp; Location'!B:D, 2, FALSE)</f>
        <v>Ysbyty Gwynedd</v>
      </c>
      <c r="M383" s="3" t="str">
        <f>VLOOKUP('Programmes (ENG)'!M383, 'CWM &amp; Location'!B:D, 2, FALSE)</f>
        <v>Bangor</v>
      </c>
      <c r="N383" s="3" t="str">
        <f>IF('Master List'!Q383="", VLOOKUP('Master List'!P383, 'CWM &amp; Location'!B:D, 2, FALSE), CONCATENATE(VLOOKUP('Master List'!P383, 'CWM &amp; Location'!B:D, 2, FALSE), " / ", VLOOKUP('Master List'!Q383, 'CWM &amp; Location'!B:D, 2, FALSE)))</f>
        <v>Meddygaeth Gyffredinol (Mewnol) / Gastroenteroleg</v>
      </c>
      <c r="O383" s="3" t="str">
        <f>IF('Programmes (ENG)'!O383="Supervisor to be confirmed", "Goruchwyliwr I'w Gadarnhau", 'Programmes (ENG)'!O383)</f>
        <v xml:space="preserve">Dr Jonathan Sutton </v>
      </c>
      <c r="P383" s="3" t="str">
        <f>VLOOKUP('Programmes (ENG)'!P383, 'CWM &amp; Location'!B:D, 2, FALSE)</f>
        <v>Ysbyty Gwynedd</v>
      </c>
      <c r="Q383" s="3" t="str">
        <f>VLOOKUP('Programmes (ENG)'!Q383, 'CWM &amp; Location'!B:D, 2, FALSE)</f>
        <v>Bangor</v>
      </c>
      <c r="R383" s="3" t="str">
        <f>IF('Master List'!W383="", VLOOKUP('Master List'!V383, 'CWM &amp; Location'!B:D, 2, FALSE), CONCATENATE(VLOOKUP('Master List'!V383, 'CWM &amp; Location'!B:D, 2, FALSE), " / ", VLOOKUP('Master List'!W383, 'CWM &amp; Location'!B:D, 2, FALSE)))</f>
        <v>Pediatreg</v>
      </c>
      <c r="S383" s="3" t="str">
        <f>IF('Programmes (ENG)'!S383="Supervisor to be confirmed", "Goruchwyliwr I'w Gadarnhau", 'Programmes (ENG)'!S383)</f>
        <v>Dr Rebecca Cordingley</v>
      </c>
      <c r="T383" s="5" t="str">
        <f>IF('Master List'!AA383="", "", VLOOKUP('Programmes (ENG)'!T383, 'CWM &amp; Location'!B:D, 2, FALSE))</f>
        <v>Ysbyty Gwynedd</v>
      </c>
      <c r="U383" s="5" t="str">
        <f>IF(T383="", "", VLOOKUP('Programmes (ENG)'!U383, 'CWM &amp; Location'!B:D, 2, FALSE))</f>
        <v>Bangor</v>
      </c>
      <c r="V383" s="5" t="str">
        <f>IF('Programmes (ENG)'!V383="", "", VLOOKUP('Programmes (ENG)'!V383, 'CWM &amp; Location'!B:D, 2, FALSE))</f>
        <v>Iechyd Rhywiol ac Atgenhedlol cymunedol</v>
      </c>
      <c r="W383" s="5" t="str">
        <f>IF('Programmes (ENG)'!W383="", "", IF('Programmes (ENG)'!W383="Supervisor to be confirmed", 'CWM &amp; Location'!$C$216, 'Programmes (ENG)'!W383))</f>
        <v>Dr Meenakshi Sethupathi</v>
      </c>
      <c r="X383" s="5" t="str">
        <f>IF('Programmes (ENG)'!X383="Supervisor to be confirmed", "Goruchwyliwr I'w Gadarnhau", 'Programmes (ENG)'!X383)</f>
        <v>Mr Stuart Griffin</v>
      </c>
      <c r="Y383" s="3" t="str">
        <f>VLOOKUP('Programmes (ENG)'!Y383, 'CWM &amp; Location'!B:D, 2, FALSE)</f>
        <v>Ysbyty Gwynedd</v>
      </c>
      <c r="Z383" s="3" t="str">
        <f>VLOOKUP('Programmes (ENG)'!Z383, 'CWM &amp; Location'!B:D, 2, FALSE)</f>
        <v>Bangor</v>
      </c>
      <c r="AA383" s="3" t="str">
        <f>IF('Master List'!AK383="", VLOOKUP('Master List'!AJ383, 'CWM &amp; Location'!B:D, 2, FALSE), CONCATENATE(VLOOKUP('Master List'!AJ383, 'CWM &amp; Location'!B:D, 2, FALSE), " / ", VLOOKUP('Master List'!AK383, 'CWM &amp; Location'!B:D, 2, FALSE)))</f>
        <v>Trawma Llawdriniaeth Orthopedig / Orthogeriatreg</v>
      </c>
      <c r="AB383" s="3" t="str">
        <f>IF('Programmes (ENG)'!AB383="Supervisor to be confirmed", 'CWM &amp; Location'!$C$216, 'Programmes (ENG)'!AB383)</f>
        <v>Mr Stuart Griffin</v>
      </c>
      <c r="AC383" s="3" t="str">
        <f>VLOOKUP('Programmes (ENG)'!AC383, 'CWM &amp; Location'!B:D, 2, FALSE)</f>
        <v>Ysbyty Gwynedd</v>
      </c>
      <c r="AD383" s="5" t="str">
        <f>VLOOKUP('Programmes (ENG)'!AD383, 'CWM &amp; Location'!B:D, 2, FALSE)</f>
        <v>Bangor</v>
      </c>
      <c r="AE383" s="3" t="str">
        <f>IF('Master List'!AQ383="", VLOOKUP('Master List'!AP383, 'CWM &amp; Location'!B:D, 2, FALSE), CONCATENATE(VLOOKUP('Master List'!AP383, 'CWM &amp; Location'!B:D, 2, FALSE), " / ", VLOOKUP('Master List'!AQ383, 'CWM &amp; Location'!B:D, 2, FALSE)))</f>
        <v>Llawdriniaeth Gyffredinol</v>
      </c>
      <c r="AF383" s="3" t="str">
        <f>IF('Programmes (ENG)'!AF383="Supervisor to be confirmed", 'CWM &amp; Location'!$C$216, 'Programmes (ENG)'!AF383)</f>
        <v>Mr Anil Lala</v>
      </c>
      <c r="AG383" s="3" t="str">
        <f>VLOOKUP('Programmes (ENG)'!AG383, 'CWM &amp; Location'!B:D, 2, FALSE)</f>
        <v>Ysbyty Gwynedd</v>
      </c>
      <c r="AH383" s="3" t="str">
        <f>VLOOKUP('Programmes (ENG)'!AH383, 'CWM &amp; Location'!B:D, 2, FALSE)</f>
        <v>Bangor</v>
      </c>
      <c r="AI383" s="3" t="str">
        <f>IF('Master List'!AW383="", VLOOKUP('Master List'!AV383, 'CWM &amp; Location'!B:D, 2, FALSE), CONCATENATE(VLOOKUP('Master List'!AV383, 'CWM &amp; Location'!B:D, 2, FALSE), " / ", VLOOKUP('Master List'!AW383, 'CWM &amp; Location'!B:D, 2, FALSE)))</f>
        <v>Meddygaeth Frys</v>
      </c>
      <c r="AJ383" s="3" t="str">
        <f>IF('Programmes (ENG)'!AJ383="Supervisor to be confirmed", 'CWM &amp; Location'!$C$216, 'Programmes (ENG)'!AJ383)</f>
        <v>Dr Rob Perry</v>
      </c>
      <c r="AK383" s="5" t="str">
        <f>IF('Programmes (ENG)'!AK383="","",VLOOKUP('Programmes (ENG)'!AK383,'CWM &amp; Location'!B:D,2,FALSE))</f>
        <v/>
      </c>
      <c r="AL383" s="5" t="str">
        <f>IF('Programmes (ENG)'!AL383="", "", VLOOKUP('Programmes (ENG)'!AL383, 'CWM &amp; Location'!B:D, 2, FALSE))</f>
        <v/>
      </c>
      <c r="AM383" s="5" t="str">
        <f>IF('Programmes (ENG)'!AM383="","",VLOOKUP('Programmes (ENG)'!AM383,'CWM &amp; Location'!B:D,2,FALSE))</f>
        <v/>
      </c>
      <c r="AN383" s="5" t="str">
        <f>IF('Programmes (ENG)'!AN383="Supervisor to be confirmed", 'CWM &amp; Location'!$C$216, 'Programmes (ENG)'!AN383)</f>
        <v/>
      </c>
    </row>
    <row r="384" spans="1:40" ht="33.75" customHeight="1" x14ac:dyDescent="0.25">
      <c r="A384" s="3" t="str">
        <f>'Master List'!A384</f>
        <v>LIFT</v>
      </c>
      <c r="B384" s="3" t="str">
        <f>'Master List'!D384</f>
        <v>LFP/7A1W/128b</v>
      </c>
      <c r="C384" s="3" t="str">
        <f>'Master List'!E384</f>
        <v>WAL/FP/128b</v>
      </c>
      <c r="D384" s="4">
        <f>'Programmes (ENG)'!D384</f>
        <v>1</v>
      </c>
      <c r="E384" s="9" t="str">
        <f>CONCATENATE("S1: ",J384,", ",N384,", ",R384,IF(V384="","",", "),IF(V384="","",V384),IF(V384="",""," ("),IF(V384="","",'Master List'!B384),IF(V384="","",")")," | S2: ",AA384,", ",AE384,", ",AI384,IF(AM384="","",", "),IF(AM384="","",AM384),IF(AM384="",""," ("),IF(AM384="","",'Master List'!C384),IF(AM384="","",")"))</f>
        <v>S1: Pediatreg, Wroleg, Meddygaeth Gyffredinol (Mewnol) / Gastroenteroleg, Meddygaeth Iechyd Cyhoeddus (LIFT) | S2: Meddygaeth Frys, Trawma Llawdriniaeth Orthopedig / Meddygaeth Geriatreg &amp; Orthogeriatreg, Llawdriniaeth Gyffredinol</v>
      </c>
      <c r="F384" s="5" t="str">
        <f>VLOOKUP('Programmes (ENG)'!F384, 'CWM &amp; Location'!B:D, 2, FALSE)</f>
        <v>Bwrdd Iechyd Prifysgol Betsi Cadwaladr</v>
      </c>
      <c r="G384" s="5" t="str">
        <f>IF('Programmes (ENG)'!G384="Supervisor to be confirmed", "Goruchwyliwr I'w Gadarnhau", 'Programmes (ENG)'!G384)</f>
        <v>Dr Hayley Jones</v>
      </c>
      <c r="H384" s="3" t="str">
        <f>VLOOKUP('Programmes (ENG)'!H384, 'CWM &amp; Location'!B:D, 2, FALSE)</f>
        <v>Ysbyty Gwynedd</v>
      </c>
      <c r="I384" s="3" t="str">
        <f>VLOOKUP('Programmes (ENG)'!I384, 'CWM &amp; Location'!B:D, 2, FALSE)</f>
        <v>Bangor</v>
      </c>
      <c r="J384" s="3" t="str">
        <f>IF('Master List'!K384="", VLOOKUP('Master List'!J384, 'CWM &amp; Location'!B:D, 2, FALSE), CONCATENATE(VLOOKUP('Master List'!J384, 'CWM &amp; Location'!B:D, 2, FALSE), " / ", VLOOKUP('Master List'!K384, 'CWM &amp; Location'!B:D, 2, FALSE)))</f>
        <v>Pediatreg</v>
      </c>
      <c r="K384" s="3" t="str">
        <f>IF('Programmes (ENG)'!K384="Supervisor to be confirmed", "Goruchwyliwr I'w Gadarnhau", 'Programmes (ENG)'!K384)</f>
        <v>Dr Rebecca Cordingley</v>
      </c>
      <c r="L384" s="3" t="str">
        <f>VLOOKUP('Programmes (ENG)'!L384, 'CWM &amp; Location'!B:D, 2, FALSE)</f>
        <v>Ysbyty Gwynedd</v>
      </c>
      <c r="M384" s="3" t="str">
        <f>VLOOKUP('Programmes (ENG)'!M384, 'CWM &amp; Location'!B:D, 2, FALSE)</f>
        <v>Bangor</v>
      </c>
      <c r="N384" s="3" t="str">
        <f>IF('Master List'!Q384="", VLOOKUP('Master List'!P384, 'CWM &amp; Location'!B:D, 2, FALSE), CONCATENATE(VLOOKUP('Master List'!P384, 'CWM &amp; Location'!B:D, 2, FALSE), " / ", VLOOKUP('Master List'!Q384, 'CWM &amp; Location'!B:D, 2, FALSE)))</f>
        <v>Wroleg</v>
      </c>
      <c r="O384" s="3" t="str">
        <f>IF('Programmes (ENG)'!O384="Supervisor to be confirmed", "Goruchwyliwr I'w Gadarnhau", 'Programmes (ENG)'!O384)</f>
        <v xml:space="preserve">Mr Kyriacos Alexandrou </v>
      </c>
      <c r="P384" s="3" t="str">
        <f>VLOOKUP('Programmes (ENG)'!P384, 'CWM &amp; Location'!B:D, 2, FALSE)</f>
        <v>Ysbyty Gwynedd</v>
      </c>
      <c r="Q384" s="3" t="str">
        <f>VLOOKUP('Programmes (ENG)'!Q384, 'CWM &amp; Location'!B:D, 2, FALSE)</f>
        <v>Bangor</v>
      </c>
      <c r="R384" s="3" t="str">
        <f>IF('Master List'!W384="", VLOOKUP('Master List'!V384, 'CWM &amp; Location'!B:D, 2, FALSE), CONCATENATE(VLOOKUP('Master List'!V384, 'CWM &amp; Location'!B:D, 2, FALSE), " / ", VLOOKUP('Master List'!W384, 'CWM &amp; Location'!B:D, 2, FALSE)))</f>
        <v>Meddygaeth Gyffredinol (Mewnol) / Gastroenteroleg</v>
      </c>
      <c r="S384" s="3" t="str">
        <f>IF('Programmes (ENG)'!S384="Supervisor to be confirmed", "Goruchwyliwr I'w Gadarnhau", 'Programmes (ENG)'!S384)</f>
        <v xml:space="preserve">Dr Jonathan Sutton </v>
      </c>
      <c r="T384" s="5" t="str">
        <f>IF('Master List'!AA384="", "", VLOOKUP('Programmes (ENG)'!T384, 'CWM &amp; Location'!B:D, 2, FALSE))</f>
        <v>Ysbyty Gwynedd</v>
      </c>
      <c r="U384" s="5" t="str">
        <f>IF(T384="", "", VLOOKUP('Programmes (ENG)'!U384, 'CWM &amp; Location'!B:D, 2, FALSE))</f>
        <v>Bangor</v>
      </c>
      <c r="V384" s="5" t="str">
        <f>IF('Programmes (ENG)'!V384="", "", VLOOKUP('Programmes (ENG)'!V384, 'CWM &amp; Location'!B:D, 2, FALSE))</f>
        <v>Meddygaeth Iechyd Cyhoeddus</v>
      </c>
      <c r="W384" s="5" t="str">
        <f>IF('Programmes (ENG)'!W384="", "", IF('Programmes (ENG)'!W384="Supervisor to be confirmed", 'CWM &amp; Location'!$C$216, 'Programmes (ENG)'!W384))</f>
        <v>Goruchwyliwr I'w Gadarnhau</v>
      </c>
      <c r="X384" s="5" t="str">
        <f>IF('Programmes (ENG)'!X384="Supervisor to be confirmed", "Goruchwyliwr I'w Gadarnhau", 'Programmes (ENG)'!X384)</f>
        <v>Dr Rob Perry</v>
      </c>
      <c r="Y384" s="3" t="str">
        <f>VLOOKUP('Programmes (ENG)'!Y384, 'CWM &amp; Location'!B:D, 2, FALSE)</f>
        <v>Ysbyty Gwynedd</v>
      </c>
      <c r="Z384" s="3" t="str">
        <f>VLOOKUP('Programmes (ENG)'!Z384, 'CWM &amp; Location'!B:D, 2, FALSE)</f>
        <v>Bangor</v>
      </c>
      <c r="AA384" s="3" t="str">
        <f>IF('Master List'!AK384="", VLOOKUP('Master List'!AJ384, 'CWM &amp; Location'!B:D, 2, FALSE), CONCATENATE(VLOOKUP('Master List'!AJ384, 'CWM &amp; Location'!B:D, 2, FALSE), " / ", VLOOKUP('Master List'!AK384, 'CWM &amp; Location'!B:D, 2, FALSE)))</f>
        <v>Meddygaeth Frys</v>
      </c>
      <c r="AB384" s="3" t="str">
        <f>IF('Programmes (ENG)'!AB384="Supervisor to be confirmed", 'CWM &amp; Location'!$C$216, 'Programmes (ENG)'!AB384)</f>
        <v>Dr Rob Perry</v>
      </c>
      <c r="AC384" s="3" t="str">
        <f>VLOOKUP('Programmes (ENG)'!AC384, 'CWM &amp; Location'!B:D, 2, FALSE)</f>
        <v>Ysbyty Gwynedd</v>
      </c>
      <c r="AD384" s="5" t="str">
        <f>VLOOKUP('Programmes (ENG)'!AD384, 'CWM &amp; Location'!B:D, 2, FALSE)</f>
        <v>Bangor</v>
      </c>
      <c r="AE384" s="3" t="str">
        <f>IF('Master List'!AQ384="", VLOOKUP('Master List'!AP384, 'CWM &amp; Location'!B:D, 2, FALSE), CONCATENATE(VLOOKUP('Master List'!AP384, 'CWM &amp; Location'!B:D, 2, FALSE), " / ", VLOOKUP('Master List'!AQ384, 'CWM &amp; Location'!B:D, 2, FALSE)))</f>
        <v>Trawma Llawdriniaeth Orthopedig / Meddygaeth Geriatreg &amp; Orthogeriatreg</v>
      </c>
      <c r="AF384" s="3" t="str">
        <f>IF('Programmes (ENG)'!AF384="Supervisor to be confirmed", 'CWM &amp; Location'!$C$216, 'Programmes (ENG)'!AF384)</f>
        <v>Mr Stuart Griffin</v>
      </c>
      <c r="AG384" s="3" t="str">
        <f>VLOOKUP('Programmes (ENG)'!AG384, 'CWM &amp; Location'!B:D, 2, FALSE)</f>
        <v>Ysbyty Gwynedd</v>
      </c>
      <c r="AH384" s="3" t="str">
        <f>VLOOKUP('Programmes (ENG)'!AH384, 'CWM &amp; Location'!B:D, 2, FALSE)</f>
        <v>Bangor</v>
      </c>
      <c r="AI384" s="3" t="str">
        <f>IF('Master List'!AW384="", VLOOKUP('Master List'!AV384, 'CWM &amp; Location'!B:D, 2, FALSE), CONCATENATE(VLOOKUP('Master List'!AV384, 'CWM &amp; Location'!B:D, 2, FALSE), " / ", VLOOKUP('Master List'!AW384, 'CWM &amp; Location'!B:D, 2, FALSE)))</f>
        <v>Llawdriniaeth Gyffredinol</v>
      </c>
      <c r="AJ384" s="3" t="str">
        <f>IF('Programmes (ENG)'!AJ384="Supervisor to be confirmed", 'CWM &amp; Location'!$C$216, 'Programmes (ENG)'!AJ384)</f>
        <v>Mr Anil Lala</v>
      </c>
      <c r="AK384" s="5" t="str">
        <f>IF('Programmes (ENG)'!AK384="","",VLOOKUP('Programmes (ENG)'!AK384,'CWM &amp; Location'!B:D,2,FALSE))</f>
        <v/>
      </c>
      <c r="AL384" s="5" t="str">
        <f>IF('Programmes (ENG)'!AL384="", "", VLOOKUP('Programmes (ENG)'!AL384, 'CWM &amp; Location'!B:D, 2, FALSE))</f>
        <v/>
      </c>
      <c r="AM384" s="5" t="str">
        <f>IF('Programmes (ENG)'!AM384="","",VLOOKUP('Programmes (ENG)'!AM384,'CWM &amp; Location'!B:D,2,FALSE))</f>
        <v/>
      </c>
      <c r="AN384" s="5" t="str">
        <f>IF('Programmes (ENG)'!AN384="Supervisor to be confirmed", 'CWM &amp; Location'!$C$216, 'Programmes (ENG)'!AN384)</f>
        <v/>
      </c>
    </row>
    <row r="385" spans="1:40" ht="33.75" customHeight="1" x14ac:dyDescent="0.25">
      <c r="A385" s="3" t="str">
        <f>'Master List'!A385</f>
        <v>LIFT</v>
      </c>
      <c r="B385" s="3" t="str">
        <f>'Master List'!D385</f>
        <v>LFP/7A1W/128c</v>
      </c>
      <c r="C385" s="3" t="str">
        <f>'Master List'!E385</f>
        <v>WAL/FP/128c</v>
      </c>
      <c r="D385" s="4">
        <f>'Programmes (ENG)'!D385</f>
        <v>1</v>
      </c>
      <c r="E385" s="9" t="str">
        <f>CONCATENATE("S1: ",J385,", ",N385,", ",R385,IF(V385="","",", "),IF(V385="","",V385),IF(V385="",""," ("),IF(V385="","",'Master List'!B385),IF(V385="","",")")," | S2: ",AA385,", ",AE385,", ",AI385,IF(AM385="","",", "),IF(AM385="","",AM385),IF(AM385="",""," ("),IF(AM385="","",'Master List'!C385),IF(AM385="","",")"))</f>
        <v>S1: Meddygaeth Gyffredinol (Mewnol) / Gastroenteroleg, Pediatreg, Wroleg, Radioleg Glinigol (LIFT) | S2: Llawdriniaeth Gyffredinol, Meddygaeth Frys, Trawma Llawdriniaeth Orthopedig / Orthogeriatreg</v>
      </c>
      <c r="F385" s="5" t="str">
        <f>VLOOKUP('Programmes (ENG)'!F385, 'CWM &amp; Location'!B:D, 2, FALSE)</f>
        <v>Bwrdd Iechyd Prifysgol Betsi Cadwaladr</v>
      </c>
      <c r="G385" s="5" t="str">
        <f>IF('Programmes (ENG)'!G385="Supervisor to be confirmed", "Goruchwyliwr I'w Gadarnhau", 'Programmes (ENG)'!G385)</f>
        <v xml:space="preserve">Dr Jonathan Sutton </v>
      </c>
      <c r="H385" s="3" t="str">
        <f>VLOOKUP('Programmes (ENG)'!H385, 'CWM &amp; Location'!B:D, 2, FALSE)</f>
        <v>Ysbyty Gwynedd</v>
      </c>
      <c r="I385" s="3" t="str">
        <f>VLOOKUP('Programmes (ENG)'!I385, 'CWM &amp; Location'!B:D, 2, FALSE)</f>
        <v>Bangor</v>
      </c>
      <c r="J385" s="3" t="str">
        <f>IF('Master List'!K385="", VLOOKUP('Master List'!J385, 'CWM &amp; Location'!B:D, 2, FALSE), CONCATENATE(VLOOKUP('Master List'!J385, 'CWM &amp; Location'!B:D, 2, FALSE), " / ", VLOOKUP('Master List'!K385, 'CWM &amp; Location'!B:D, 2, FALSE)))</f>
        <v>Meddygaeth Gyffredinol (Mewnol) / Gastroenteroleg</v>
      </c>
      <c r="K385" s="3" t="str">
        <f>IF('Programmes (ENG)'!K385="Supervisor to be confirmed", "Goruchwyliwr I'w Gadarnhau", 'Programmes (ENG)'!K385)</f>
        <v xml:space="preserve">Dr Jonathan Sutton </v>
      </c>
      <c r="L385" s="3" t="str">
        <f>VLOOKUP('Programmes (ENG)'!L385, 'CWM &amp; Location'!B:D, 2, FALSE)</f>
        <v>Ysbyty Gwynedd</v>
      </c>
      <c r="M385" s="3" t="str">
        <f>VLOOKUP('Programmes (ENG)'!M385, 'CWM &amp; Location'!B:D, 2, FALSE)</f>
        <v>Bangor</v>
      </c>
      <c r="N385" s="3" t="str">
        <f>IF('Master List'!Q385="", VLOOKUP('Master List'!P385, 'CWM &amp; Location'!B:D, 2, FALSE), CONCATENATE(VLOOKUP('Master List'!P385, 'CWM &amp; Location'!B:D, 2, FALSE), " / ", VLOOKUP('Master List'!Q385, 'CWM &amp; Location'!B:D, 2, FALSE)))</f>
        <v>Pediatreg</v>
      </c>
      <c r="O385" s="3" t="str">
        <f>IF('Programmes (ENG)'!O385="Supervisor to be confirmed", "Goruchwyliwr I'w Gadarnhau", 'Programmes (ENG)'!O385)</f>
        <v>Dr Rebecca Cordingley</v>
      </c>
      <c r="P385" s="3" t="str">
        <f>VLOOKUP('Programmes (ENG)'!P385, 'CWM &amp; Location'!B:D, 2, FALSE)</f>
        <v>Ysbyty Gwynedd</v>
      </c>
      <c r="Q385" s="3" t="str">
        <f>VLOOKUP('Programmes (ENG)'!Q385, 'CWM &amp; Location'!B:D, 2, FALSE)</f>
        <v>Bangor</v>
      </c>
      <c r="R385" s="3" t="str">
        <f>IF('Master List'!W385="", VLOOKUP('Master List'!V385, 'CWM &amp; Location'!B:D, 2, FALSE), CONCATENATE(VLOOKUP('Master List'!V385, 'CWM &amp; Location'!B:D, 2, FALSE), " / ", VLOOKUP('Master List'!W385, 'CWM &amp; Location'!B:D, 2, FALSE)))</f>
        <v>Wroleg</v>
      </c>
      <c r="S385" s="3" t="str">
        <f>IF('Programmes (ENG)'!S385="Supervisor to be confirmed", "Goruchwyliwr I'w Gadarnhau", 'Programmes (ENG)'!S385)</f>
        <v xml:space="preserve">Mr Kyriacos Alexandrou </v>
      </c>
      <c r="T385" s="5" t="str">
        <f>IF('Master List'!AA385="", "", VLOOKUP('Programmes (ENG)'!T385, 'CWM &amp; Location'!B:D, 2, FALSE))</f>
        <v>Ysbyty Gwynedd</v>
      </c>
      <c r="U385" s="5" t="str">
        <f>IF(T385="", "", VLOOKUP('Programmes (ENG)'!U385, 'CWM &amp; Location'!B:D, 2, FALSE))</f>
        <v>Bangor</v>
      </c>
      <c r="V385" s="5" t="str">
        <f>IF('Programmes (ENG)'!V385="", "", VLOOKUP('Programmes (ENG)'!V385, 'CWM &amp; Location'!B:D, 2, FALSE))</f>
        <v>Radioleg Glinigol</v>
      </c>
      <c r="W385" s="5" t="str">
        <f>IF('Programmes (ENG)'!W385="", "", IF('Programmes (ENG)'!W385="Supervisor to be confirmed", 'CWM &amp; Location'!$C$216, 'Programmes (ENG)'!W385))</f>
        <v>Dr Hugh Godfrey</v>
      </c>
      <c r="X385" s="5" t="str">
        <f>IF('Programmes (ENG)'!X385="Supervisor to be confirmed", "Goruchwyliwr I'w Gadarnhau", 'Programmes (ENG)'!X385)</f>
        <v>Mr Anil Lala</v>
      </c>
      <c r="Y385" s="3" t="str">
        <f>VLOOKUP('Programmes (ENG)'!Y385, 'CWM &amp; Location'!B:D, 2, FALSE)</f>
        <v>Ysbyty Gwynedd</v>
      </c>
      <c r="Z385" s="3" t="str">
        <f>VLOOKUP('Programmes (ENG)'!Z385, 'CWM &amp; Location'!B:D, 2, FALSE)</f>
        <v>Bangor</v>
      </c>
      <c r="AA385" s="3" t="str">
        <f>IF('Master List'!AK385="", VLOOKUP('Master List'!AJ385, 'CWM &amp; Location'!B:D, 2, FALSE), CONCATENATE(VLOOKUP('Master List'!AJ385, 'CWM &amp; Location'!B:D, 2, FALSE), " / ", VLOOKUP('Master List'!AK385, 'CWM &amp; Location'!B:D, 2, FALSE)))</f>
        <v>Llawdriniaeth Gyffredinol</v>
      </c>
      <c r="AB385" s="3" t="str">
        <f>IF('Programmes (ENG)'!AB385="Supervisor to be confirmed", 'CWM &amp; Location'!$C$216, 'Programmes (ENG)'!AB385)</f>
        <v>Mr Anil Lala</v>
      </c>
      <c r="AC385" s="3" t="str">
        <f>VLOOKUP('Programmes (ENG)'!AC385, 'CWM &amp; Location'!B:D, 2, FALSE)</f>
        <v>Ysbyty Gwynedd</v>
      </c>
      <c r="AD385" s="5" t="str">
        <f>VLOOKUP('Programmes (ENG)'!AD385, 'CWM &amp; Location'!B:D, 2, FALSE)</f>
        <v>Bangor</v>
      </c>
      <c r="AE385" s="3" t="str">
        <f>IF('Master List'!AQ385="", VLOOKUP('Master List'!AP385, 'CWM &amp; Location'!B:D, 2, FALSE), CONCATENATE(VLOOKUP('Master List'!AP385, 'CWM &amp; Location'!B:D, 2, FALSE), " / ", VLOOKUP('Master List'!AQ385, 'CWM &amp; Location'!B:D, 2, FALSE)))</f>
        <v>Meddygaeth Frys</v>
      </c>
      <c r="AF385" s="3" t="str">
        <f>IF('Programmes (ENG)'!AF385="Supervisor to be confirmed", 'CWM &amp; Location'!$C$216, 'Programmes (ENG)'!AF385)</f>
        <v>Dr Rob Perry</v>
      </c>
      <c r="AG385" s="3" t="str">
        <f>VLOOKUP('Programmes (ENG)'!AG385, 'CWM &amp; Location'!B:D, 2, FALSE)</f>
        <v>Ysbyty Gwynedd</v>
      </c>
      <c r="AH385" s="3" t="str">
        <f>VLOOKUP('Programmes (ENG)'!AH385, 'CWM &amp; Location'!B:D, 2, FALSE)</f>
        <v>Bangor</v>
      </c>
      <c r="AI385" s="3" t="str">
        <f>IF('Master List'!AW385="", VLOOKUP('Master List'!AV385, 'CWM &amp; Location'!B:D, 2, FALSE), CONCATENATE(VLOOKUP('Master List'!AV385, 'CWM &amp; Location'!B:D, 2, FALSE), " / ", VLOOKUP('Master List'!AW385, 'CWM &amp; Location'!B:D, 2, FALSE)))</f>
        <v>Trawma Llawdriniaeth Orthopedig / Orthogeriatreg</v>
      </c>
      <c r="AJ385" s="3" t="str">
        <f>IF('Programmes (ENG)'!AJ385="Supervisor to be confirmed", 'CWM &amp; Location'!$C$216, 'Programmes (ENG)'!AJ385)</f>
        <v>Mr Stuart Griffin</v>
      </c>
      <c r="AK385" s="5" t="str">
        <f>IF('Programmes (ENG)'!AK385="","",VLOOKUP('Programmes (ENG)'!AK385,'CWM &amp; Location'!B:D,2,FALSE))</f>
        <v/>
      </c>
      <c r="AL385" s="5" t="str">
        <f>IF('Programmes (ENG)'!AL385="", "", VLOOKUP('Programmes (ENG)'!AL385, 'CWM &amp; Location'!B:D, 2, FALSE))</f>
        <v/>
      </c>
      <c r="AM385" s="5" t="str">
        <f>IF('Programmes (ENG)'!AM385="","",VLOOKUP('Programmes (ENG)'!AM385,'CWM &amp; Location'!B:D,2,FALSE))</f>
        <v/>
      </c>
      <c r="AN385" s="5" t="str">
        <f>IF('Programmes (ENG)'!AN385="Supervisor to be confirmed", 'CWM &amp; Location'!$C$216, 'Programmes (ENG)'!AN385)</f>
        <v/>
      </c>
    </row>
    <row r="386" spans="1:40" ht="33.75" customHeight="1" x14ac:dyDescent="0.25">
      <c r="A386" s="3" t="str">
        <f>'Master List'!A386</f>
        <v>LIFT</v>
      </c>
      <c r="B386" s="3" t="str">
        <f>'Master List'!D386</f>
        <v>LFP/7A1C/129a</v>
      </c>
      <c r="C386" s="3" t="str">
        <f>'Master List'!E386</f>
        <v>WAL/FP/129a</v>
      </c>
      <c r="D386" s="4">
        <f>'Programmes (ENG)'!D386</f>
        <v>1</v>
      </c>
      <c r="E386" s="9" t="str">
        <f>CONCATENATE("S1: ",J386,", ",N386,", ",R386,IF(V386="","",", "),IF(V386="","",V386),IF(V386="",""," ("),IF(V386="","",'Master List'!B386),IF(V386="","",")")," | S2: ",AA386,", ",AE386,", ",AI386,IF(AM386="","",", "),IF(AM386="","",AM386),IF(AM386="",""," ("),IF(AM386="","",'Master List'!C386),IF(AM386="","",")"))</f>
        <v>S1: Meddygaeth Gyffredinol (Mewnol) / Meddygaeth Anadlol, Llawdriniaeth Gyffredinol, Meddygaeth Gyffredinol (Mewnol) / Meddygaeth Geriatreg, Practis Cyffredinol (LIFT) | S2: Arbenigedd I'w Gadarnhau, Arbenigedd I'w Gadarnhau, Arbenigedd I'w Gadarnhau</v>
      </c>
      <c r="F386" s="5" t="str">
        <f>VLOOKUP('Programmes (ENG)'!F386, 'CWM &amp; Location'!B:D, 2, FALSE)</f>
        <v>Bwrdd Iechyd Prifysgol Betsi Cadwaladr</v>
      </c>
      <c r="G386" s="5" t="str">
        <f>IF('Programmes (ENG)'!G386="Supervisor to be confirmed", "Goruchwyliwr I'w Gadarnhau", 'Programmes (ENG)'!G386)</f>
        <v>Dr Eve Blakemore</v>
      </c>
      <c r="H386" s="3" t="str">
        <f>VLOOKUP('Programmes (ENG)'!H386, 'CWM &amp; Location'!B:D, 2, FALSE)</f>
        <v>Ysbyty Glan Clwyd</v>
      </c>
      <c r="I386" s="3" t="str">
        <f>VLOOKUP('Programmes (ENG)'!I386, 'CWM &amp; Location'!B:D, 2, FALSE)</f>
        <v>Y Rhyl</v>
      </c>
      <c r="J386" s="3" t="str">
        <f>IF('Master List'!K386="", VLOOKUP('Master List'!J386, 'CWM &amp; Location'!B:D, 2, FALSE), CONCATENATE(VLOOKUP('Master List'!J386, 'CWM &amp; Location'!B:D, 2, FALSE), " / ", VLOOKUP('Master List'!K386, 'CWM &amp; Location'!B:D, 2, FALSE)))</f>
        <v>Meddygaeth Gyffredinol (Mewnol) / Meddygaeth Anadlol</v>
      </c>
      <c r="K386" s="3" t="str">
        <f>IF('Programmes (ENG)'!K386="Supervisor to be confirmed", "Goruchwyliwr I'w Gadarnhau", 'Programmes (ENG)'!K386)</f>
        <v xml:space="preserve">Dr Robin Poyner </v>
      </c>
      <c r="L386" s="3" t="str">
        <f>VLOOKUP('Programmes (ENG)'!L386, 'CWM &amp; Location'!B:D, 2, FALSE)</f>
        <v>Ysbyty Glan Clwyd</v>
      </c>
      <c r="M386" s="3" t="str">
        <f>VLOOKUP('Programmes (ENG)'!M386, 'CWM &amp; Location'!B:D, 2, FALSE)</f>
        <v>Y Rhyl</v>
      </c>
      <c r="N386" s="3" t="str">
        <f>IF('Master List'!Q386="", VLOOKUP('Master List'!P386, 'CWM &amp; Location'!B:D, 2, FALSE), CONCATENATE(VLOOKUP('Master List'!P386, 'CWM &amp; Location'!B:D, 2, FALSE), " / ", VLOOKUP('Master List'!Q386, 'CWM &amp; Location'!B:D, 2, FALSE)))</f>
        <v>Llawdriniaeth Gyffredinol</v>
      </c>
      <c r="O386" s="3" t="str">
        <f>IF('Programmes (ENG)'!O386="Supervisor to be confirmed", "Goruchwyliwr I'w Gadarnhau", 'Programmes (ENG)'!O386)</f>
        <v xml:space="preserve">Mr Mahir Al-Rawi </v>
      </c>
      <c r="P386" s="3" t="str">
        <f>VLOOKUP('Programmes (ENG)'!P386, 'CWM &amp; Location'!B:D, 2, FALSE)</f>
        <v>Ysbyty Glan Clwyd</v>
      </c>
      <c r="Q386" s="3" t="str">
        <f>VLOOKUP('Programmes (ENG)'!Q386, 'CWM &amp; Location'!B:D, 2, FALSE)</f>
        <v>Y Rhyl</v>
      </c>
      <c r="R386" s="3" t="str">
        <f>IF('Master List'!W386="", VLOOKUP('Master List'!V386, 'CWM &amp; Location'!B:D, 2, FALSE), CONCATENATE(VLOOKUP('Master List'!V386, 'CWM &amp; Location'!B:D, 2, FALSE), " / ", VLOOKUP('Master List'!W386, 'CWM &amp; Location'!B:D, 2, FALSE)))</f>
        <v>Meddygaeth Gyffredinol (Mewnol) / Meddygaeth Geriatreg</v>
      </c>
      <c r="S386" s="3" t="str">
        <f>IF('Programmes (ENG)'!S386="Supervisor to be confirmed", "Goruchwyliwr I'w Gadarnhau", 'Programmes (ENG)'!S386)</f>
        <v xml:space="preserve">Dr Gerallt Owen </v>
      </c>
      <c r="T386" s="5" t="str">
        <f>IF('Master List'!AA386="", "", VLOOKUP('Programmes (ENG)'!T386, 'CWM &amp; Location'!B:D, 2, FALSE))</f>
        <v>Clarence Medical Centre</v>
      </c>
      <c r="U386" s="5" t="str">
        <f>IF(T386="", "", VLOOKUP('Programmes (ENG)'!U386, 'CWM &amp; Location'!B:D, 2, FALSE))</f>
        <v>Y Rhyl</v>
      </c>
      <c r="V386" s="5" t="str">
        <f>IF('Programmes (ENG)'!V386="", "", VLOOKUP('Programmes (ENG)'!V386, 'CWM &amp; Location'!B:D, 2, FALSE))</f>
        <v>Practis Cyffredinol</v>
      </c>
      <c r="W386" s="5" t="str">
        <f>IF('Programmes (ENG)'!W386="", "", IF('Programmes (ENG)'!W386="Supervisor to be confirmed", 'CWM &amp; Location'!$C$216, 'Programmes (ENG)'!W386))</f>
        <v>Dr Eve Blakemore</v>
      </c>
      <c r="X386" s="5" t="str">
        <f>IF('Programmes (ENG)'!X386="Supervisor to be confirmed", "Goruchwyliwr I'w Gadarnhau", 'Programmes (ENG)'!X386)</f>
        <v>Goruchwyliwr I'w Gadarnhau</v>
      </c>
      <c r="Y386" s="3" t="str">
        <f>VLOOKUP('Programmes (ENG)'!Y386, 'CWM &amp; Location'!B:D, 2, FALSE)</f>
        <v>Safle I'w Gadarnhau</v>
      </c>
      <c r="Z386" s="3" t="str">
        <f>VLOOKUP('Programmes (ENG)'!Z386, 'CWM &amp; Location'!B:D, 2, FALSE)</f>
        <v>Safle I'w Gadarnhau</v>
      </c>
      <c r="AA386" s="3" t="str">
        <f>IF('Master List'!AK386="", VLOOKUP('Master List'!AJ386, 'CWM &amp; Location'!B:D, 2, FALSE), CONCATENATE(VLOOKUP('Master List'!AJ386, 'CWM &amp; Location'!B:D, 2, FALSE), " / ", VLOOKUP('Master List'!AK386, 'CWM &amp; Location'!B:D, 2, FALSE)))</f>
        <v>Arbenigedd I'w Gadarnhau</v>
      </c>
      <c r="AB386" s="3" t="str">
        <f>IF('Programmes (ENG)'!AB386="Supervisor to be confirmed", 'CWM &amp; Location'!$C$216, 'Programmes (ENG)'!AB386)</f>
        <v>Goruchwyliwr I'w Gadarnhau</v>
      </c>
      <c r="AC386" s="3" t="str">
        <f>VLOOKUP('Programmes (ENG)'!AC386, 'CWM &amp; Location'!B:D, 2, FALSE)</f>
        <v>Safle I'w Gadarnhau</v>
      </c>
      <c r="AD386" s="5" t="str">
        <f>VLOOKUP('Programmes (ENG)'!AD386, 'CWM &amp; Location'!B:D, 2, FALSE)</f>
        <v>Safle I'w Gadarnhau</v>
      </c>
      <c r="AE386" s="3" t="str">
        <f>IF('Master List'!AQ386="", VLOOKUP('Master List'!AP386, 'CWM &amp; Location'!B:D, 2, FALSE), CONCATENATE(VLOOKUP('Master List'!AP386, 'CWM &amp; Location'!B:D, 2, FALSE), " / ", VLOOKUP('Master List'!AQ386, 'CWM &amp; Location'!B:D, 2, FALSE)))</f>
        <v>Arbenigedd I'w Gadarnhau</v>
      </c>
      <c r="AF386" s="3" t="str">
        <f>IF('Programmes (ENG)'!AF386="Supervisor to be confirmed", 'CWM &amp; Location'!$C$216, 'Programmes (ENG)'!AF386)</f>
        <v>Goruchwyliwr I'w Gadarnhau</v>
      </c>
      <c r="AG386" s="3" t="str">
        <f>VLOOKUP('Programmes (ENG)'!AG386, 'CWM &amp; Location'!B:D, 2, FALSE)</f>
        <v>Safle I'w Gadarnhau</v>
      </c>
      <c r="AH386" s="3" t="str">
        <f>VLOOKUP('Programmes (ENG)'!AH386, 'CWM &amp; Location'!B:D, 2, FALSE)</f>
        <v>Safle I'w Gadarnhau</v>
      </c>
      <c r="AI386" s="3" t="str">
        <f>IF('Master List'!AW386="", VLOOKUP('Master List'!AV386, 'CWM &amp; Location'!B:D, 2, FALSE), CONCATENATE(VLOOKUP('Master List'!AV386, 'CWM &amp; Location'!B:D, 2, FALSE), " / ", VLOOKUP('Master List'!AW386, 'CWM &amp; Location'!B:D, 2, FALSE)))</f>
        <v>Arbenigedd I'w Gadarnhau</v>
      </c>
      <c r="AJ386" s="3" t="str">
        <f>IF('Programmes (ENG)'!AJ386="Supervisor to be confirmed", 'CWM &amp; Location'!$C$216, 'Programmes (ENG)'!AJ386)</f>
        <v>Goruchwyliwr I'w Gadarnhau</v>
      </c>
      <c r="AK386" s="5" t="str">
        <f>IF('Programmes (ENG)'!AK386="","",VLOOKUP('Programmes (ENG)'!AK386,'CWM &amp; Location'!B:D,2,FALSE))</f>
        <v/>
      </c>
      <c r="AL386" s="5" t="str">
        <f>IF('Programmes (ENG)'!AL386="", "", VLOOKUP('Programmes (ENG)'!AL386, 'CWM &amp; Location'!B:D, 2, FALSE))</f>
        <v/>
      </c>
      <c r="AM386" s="5" t="str">
        <f>IF('Programmes (ENG)'!AM386="","",VLOOKUP('Programmes (ENG)'!AM386,'CWM &amp; Location'!B:D,2,FALSE))</f>
        <v/>
      </c>
      <c r="AN386" s="5" t="str">
        <f>IF('Programmes (ENG)'!AN386="Supervisor to be confirmed", 'CWM &amp; Location'!$C$216, 'Programmes (ENG)'!AN386)</f>
        <v/>
      </c>
    </row>
    <row r="387" spans="1:40" ht="33.75" customHeight="1" x14ac:dyDescent="0.25">
      <c r="A387" s="3" t="str">
        <f>'Master List'!A387</f>
        <v>LIFT</v>
      </c>
      <c r="B387" s="3" t="str">
        <f>'Master List'!D387</f>
        <v>LFP/7A1C/129b</v>
      </c>
      <c r="C387" s="3" t="str">
        <f>'Master List'!E387</f>
        <v>WAL/FP/129b</v>
      </c>
      <c r="D387" s="4">
        <f>'Programmes (ENG)'!D387</f>
        <v>1</v>
      </c>
      <c r="E387" s="9" t="str">
        <f>CONCATENATE("S1: ",J387,", ",N387,", ",R387,IF(V387="","",", "),IF(V387="","",V387),IF(V387="",""," ("),IF(V387="","",'Master List'!B387),IF(V387="","",")")," | S2: ",AA387,", ",AE387,", ",AI387,IF(AM387="","",", "),IF(AM387="","",AM387),IF(AM387="",""," ("),IF(AM387="","",'Master List'!C387),IF(AM387="","",")"))</f>
        <v>S1: Meddygaeth Gyffredinol (Mewnol) / Meddygaeth Geriatreg, Meddygaeth Gyffredinol (Mewnol) / Meddygaeth Anadlol, Llawdriniaeth Gyffredinol, Practis Cyffredinol (LIFT) | S2: Arbenigedd I'w Gadarnhau, Arbenigedd I'w Gadarnhau, Arbenigedd I'w Gadarnhau</v>
      </c>
      <c r="F387" s="5" t="str">
        <f>VLOOKUP('Programmes (ENG)'!F387, 'CWM &amp; Location'!B:D, 2, FALSE)</f>
        <v>Bwrdd Iechyd Prifysgol Betsi Cadwaladr</v>
      </c>
      <c r="G387" s="5" t="str">
        <f>IF('Programmes (ENG)'!G387="Supervisor to be confirmed", "Goruchwyliwr I'w Gadarnhau", 'Programmes (ENG)'!G387)</f>
        <v>Goruchwyliwr I'w Gadarnhau</v>
      </c>
      <c r="H387" s="3" t="str">
        <f>VLOOKUP('Programmes (ENG)'!H387, 'CWM &amp; Location'!B:D, 2, FALSE)</f>
        <v>Ysbyty Glan Clwyd</v>
      </c>
      <c r="I387" s="3" t="str">
        <f>VLOOKUP('Programmes (ENG)'!I387, 'CWM &amp; Location'!B:D, 2, FALSE)</f>
        <v>Y Rhyl</v>
      </c>
      <c r="J387" s="3" t="str">
        <f>IF('Master List'!K387="", VLOOKUP('Master List'!J387, 'CWM &amp; Location'!B:D, 2, FALSE), CONCATENATE(VLOOKUP('Master List'!J387, 'CWM &amp; Location'!B:D, 2, FALSE), " / ", VLOOKUP('Master List'!K387, 'CWM &amp; Location'!B:D, 2, FALSE)))</f>
        <v>Meddygaeth Gyffredinol (Mewnol) / Meddygaeth Geriatreg</v>
      </c>
      <c r="K387" s="3" t="str">
        <f>IF('Programmes (ENG)'!K387="Supervisor to be confirmed", "Goruchwyliwr I'w Gadarnhau", 'Programmes (ENG)'!K387)</f>
        <v xml:space="preserve">Dr Gerallt Owen </v>
      </c>
      <c r="L387" s="3" t="str">
        <f>VLOOKUP('Programmes (ENG)'!L387, 'CWM &amp; Location'!B:D, 2, FALSE)</f>
        <v>Ysbyty Glan Clwyd</v>
      </c>
      <c r="M387" s="3" t="str">
        <f>VLOOKUP('Programmes (ENG)'!M387, 'CWM &amp; Location'!B:D, 2, FALSE)</f>
        <v>Y Rhyl</v>
      </c>
      <c r="N387" s="3" t="str">
        <f>IF('Master List'!Q387="", VLOOKUP('Master List'!P387, 'CWM &amp; Location'!B:D, 2, FALSE), CONCATENATE(VLOOKUP('Master List'!P387, 'CWM &amp; Location'!B:D, 2, FALSE), " / ", VLOOKUP('Master List'!Q387, 'CWM &amp; Location'!B:D, 2, FALSE)))</f>
        <v>Meddygaeth Gyffredinol (Mewnol) / Meddygaeth Anadlol</v>
      </c>
      <c r="O387" s="3" t="str">
        <f>IF('Programmes (ENG)'!O387="Supervisor to be confirmed", "Goruchwyliwr I'w Gadarnhau", 'Programmes (ENG)'!O387)</f>
        <v xml:space="preserve">Dr Robin Poyner </v>
      </c>
      <c r="P387" s="3" t="str">
        <f>VLOOKUP('Programmes (ENG)'!P387, 'CWM &amp; Location'!B:D, 2, FALSE)</f>
        <v>Ysbyty Glan Clwyd</v>
      </c>
      <c r="Q387" s="3" t="str">
        <f>VLOOKUP('Programmes (ENG)'!Q387, 'CWM &amp; Location'!B:D, 2, FALSE)</f>
        <v>Y Rhyl</v>
      </c>
      <c r="R387" s="3" t="str">
        <f>IF('Master List'!W387="", VLOOKUP('Master List'!V387, 'CWM &amp; Location'!B:D, 2, FALSE), CONCATENATE(VLOOKUP('Master List'!V387, 'CWM &amp; Location'!B:D, 2, FALSE), " / ", VLOOKUP('Master List'!W387, 'CWM &amp; Location'!B:D, 2, FALSE)))</f>
        <v>Llawdriniaeth Gyffredinol</v>
      </c>
      <c r="S387" s="3" t="str">
        <f>IF('Programmes (ENG)'!S387="Supervisor to be confirmed", "Goruchwyliwr I'w Gadarnhau", 'Programmes (ENG)'!S387)</f>
        <v xml:space="preserve">Mr Mahir Al-Rawi </v>
      </c>
      <c r="T387" s="5" t="str">
        <f>IF('Master List'!AA387="", "", VLOOKUP('Programmes (ENG)'!T387, 'CWM &amp; Location'!B:D, 2, FALSE))</f>
        <v>Meddygfa Pendre</v>
      </c>
      <c r="U387" s="5" t="str">
        <f>IF(T387="", "", VLOOKUP('Programmes (ENG)'!U387, 'CWM &amp; Location'!B:D, 2, FALSE))</f>
        <v>Yr Wyddgrug</v>
      </c>
      <c r="V387" s="5" t="str">
        <f>IF('Programmes (ENG)'!V387="", "", VLOOKUP('Programmes (ENG)'!V387, 'CWM &amp; Location'!B:D, 2, FALSE))</f>
        <v>Practis Cyffredinol</v>
      </c>
      <c r="W387" s="5" t="str">
        <f>IF('Programmes (ENG)'!W387="", "", IF('Programmes (ENG)'!W387="Supervisor to be confirmed", 'CWM &amp; Location'!$C$216, 'Programmes (ENG)'!W387))</f>
        <v>Goruchwyliwr I'w Gadarnhau</v>
      </c>
      <c r="X387" s="5" t="str">
        <f>IF('Programmes (ENG)'!X387="Supervisor to be confirmed", "Goruchwyliwr I'w Gadarnhau", 'Programmes (ENG)'!X387)</f>
        <v>Goruchwyliwr I'w Gadarnhau</v>
      </c>
      <c r="Y387" s="3" t="str">
        <f>VLOOKUP('Programmes (ENG)'!Y387, 'CWM &amp; Location'!B:D, 2, FALSE)</f>
        <v>Safle I'w Gadarnhau</v>
      </c>
      <c r="Z387" s="3" t="str">
        <f>VLOOKUP('Programmes (ENG)'!Z387, 'CWM &amp; Location'!B:D, 2, FALSE)</f>
        <v>Safle I'w Gadarnhau</v>
      </c>
      <c r="AA387" s="3" t="str">
        <f>IF('Master List'!AK387="", VLOOKUP('Master List'!AJ387, 'CWM &amp; Location'!B:D, 2, FALSE), CONCATENATE(VLOOKUP('Master List'!AJ387, 'CWM &amp; Location'!B:D, 2, FALSE), " / ", VLOOKUP('Master List'!AK387, 'CWM &amp; Location'!B:D, 2, FALSE)))</f>
        <v>Arbenigedd I'w Gadarnhau</v>
      </c>
      <c r="AB387" s="3" t="str">
        <f>IF('Programmes (ENG)'!AB387="Supervisor to be confirmed", 'CWM &amp; Location'!$C$216, 'Programmes (ENG)'!AB387)</f>
        <v>Goruchwyliwr I'w Gadarnhau</v>
      </c>
      <c r="AC387" s="3" t="str">
        <f>VLOOKUP('Programmes (ENG)'!AC387, 'CWM &amp; Location'!B:D, 2, FALSE)</f>
        <v>Safle I'w Gadarnhau</v>
      </c>
      <c r="AD387" s="5" t="str">
        <f>VLOOKUP('Programmes (ENG)'!AD387, 'CWM &amp; Location'!B:D, 2, FALSE)</f>
        <v>Safle I'w Gadarnhau</v>
      </c>
      <c r="AE387" s="3" t="str">
        <f>IF('Master List'!AQ387="", VLOOKUP('Master List'!AP387, 'CWM &amp; Location'!B:D, 2, FALSE), CONCATENATE(VLOOKUP('Master List'!AP387, 'CWM &amp; Location'!B:D, 2, FALSE), " / ", VLOOKUP('Master List'!AQ387, 'CWM &amp; Location'!B:D, 2, FALSE)))</f>
        <v>Arbenigedd I'w Gadarnhau</v>
      </c>
      <c r="AF387" s="3" t="str">
        <f>IF('Programmes (ENG)'!AF387="Supervisor to be confirmed", 'CWM &amp; Location'!$C$216, 'Programmes (ENG)'!AF387)</f>
        <v>Goruchwyliwr I'w Gadarnhau</v>
      </c>
      <c r="AG387" s="3" t="str">
        <f>VLOOKUP('Programmes (ENG)'!AG387, 'CWM &amp; Location'!B:D, 2, FALSE)</f>
        <v>Safle I'w Gadarnhau</v>
      </c>
      <c r="AH387" s="3" t="str">
        <f>VLOOKUP('Programmes (ENG)'!AH387, 'CWM &amp; Location'!B:D, 2, FALSE)</f>
        <v>Safle I'w Gadarnhau</v>
      </c>
      <c r="AI387" s="3" t="str">
        <f>IF('Master List'!AW387="", VLOOKUP('Master List'!AV387, 'CWM &amp; Location'!B:D, 2, FALSE), CONCATENATE(VLOOKUP('Master List'!AV387, 'CWM &amp; Location'!B:D, 2, FALSE), " / ", VLOOKUP('Master List'!AW387, 'CWM &amp; Location'!B:D, 2, FALSE)))</f>
        <v>Arbenigedd I'w Gadarnhau</v>
      </c>
      <c r="AJ387" s="3" t="str">
        <f>IF('Programmes (ENG)'!AJ387="Supervisor to be confirmed", 'CWM &amp; Location'!$C$216, 'Programmes (ENG)'!AJ387)</f>
        <v>Goruchwyliwr I'w Gadarnhau</v>
      </c>
      <c r="AK387" s="5" t="str">
        <f>IF('Programmes (ENG)'!AK387="","",VLOOKUP('Programmes (ENG)'!AK387,'CWM &amp; Location'!B:D,2,FALSE))</f>
        <v/>
      </c>
      <c r="AL387" s="5" t="str">
        <f>IF('Programmes (ENG)'!AL387="", "", VLOOKUP('Programmes (ENG)'!AL387, 'CWM &amp; Location'!B:D, 2, FALSE))</f>
        <v/>
      </c>
      <c r="AM387" s="5" t="str">
        <f>IF('Programmes (ENG)'!AM387="","",VLOOKUP('Programmes (ENG)'!AM387,'CWM &amp; Location'!B:D,2,FALSE))</f>
        <v/>
      </c>
      <c r="AN387" s="5" t="str">
        <f>IF('Programmes (ENG)'!AN387="Supervisor to be confirmed", 'CWM &amp; Location'!$C$216, 'Programmes (ENG)'!AN387)</f>
        <v/>
      </c>
    </row>
    <row r="388" spans="1:40" ht="33.75" customHeight="1" x14ac:dyDescent="0.25">
      <c r="A388" s="3" t="str">
        <f>'Master List'!A388</f>
        <v>LIFT</v>
      </c>
      <c r="B388" s="3" t="str">
        <f>'Master List'!D388</f>
        <v>LFP/7A1C/129c</v>
      </c>
      <c r="C388" s="3" t="str">
        <f>'Master List'!E388</f>
        <v>WAL/FP/129c</v>
      </c>
      <c r="D388" s="4">
        <f>'Programmes (ENG)'!D388</f>
        <v>1</v>
      </c>
      <c r="E388" s="9" t="str">
        <f>CONCATENATE("S1: ",J388,", ",N388,", ",R388,IF(V388="","",", "),IF(V388="","",V388),IF(V388="",""," ("),IF(V388="","",'Master List'!B388),IF(V388="","",")")," | S2: ",AA388,", ",AE388,", ",AI388,IF(AM388="","",", "),IF(AM388="","",AM388),IF(AM388="",""," ("),IF(AM388="","",'Master List'!C388),IF(AM388="","",")"))</f>
        <v>S1: Llawdriniaeth Gyffredinol, Meddygaeth Gyffredinol (Mewnol) / Meddygaeth Geriatreg, Meddygaeth Gyffredinol (Mewnol) / Meddygaeth Anadlol, Practis Cyffredinol (LIFT) | S2: Arbenigedd I'w Gadarnhau, Arbenigedd I'w Gadarnhau, Arbenigedd I'w Gadarnhau</v>
      </c>
      <c r="F388" s="5" t="str">
        <f>VLOOKUP('Programmes (ENG)'!F388, 'CWM &amp; Location'!B:D, 2, FALSE)</f>
        <v>Bwrdd Iechyd Prifysgol Betsi Cadwaladr</v>
      </c>
      <c r="G388" s="5" t="str">
        <f>IF('Programmes (ENG)'!G388="Supervisor to be confirmed", "Goruchwyliwr I'w Gadarnhau", 'Programmes (ENG)'!G388)</f>
        <v>Goruchwyliwr I'w Gadarnhau</v>
      </c>
      <c r="H388" s="3" t="str">
        <f>VLOOKUP('Programmes (ENG)'!H388, 'CWM &amp; Location'!B:D, 2, FALSE)</f>
        <v>Ysbyty Glan Clwyd</v>
      </c>
      <c r="I388" s="3" t="str">
        <f>VLOOKUP('Programmes (ENG)'!I388, 'CWM &amp; Location'!B:D, 2, FALSE)</f>
        <v>Y Rhyl</v>
      </c>
      <c r="J388" s="3" t="str">
        <f>IF('Master List'!K388="", VLOOKUP('Master List'!J388, 'CWM &amp; Location'!B:D, 2, FALSE), CONCATENATE(VLOOKUP('Master List'!J388, 'CWM &amp; Location'!B:D, 2, FALSE), " / ", VLOOKUP('Master List'!K388, 'CWM &amp; Location'!B:D, 2, FALSE)))</f>
        <v>Llawdriniaeth Gyffredinol</v>
      </c>
      <c r="K388" s="3" t="str">
        <f>IF('Programmes (ENG)'!K388="Supervisor to be confirmed", "Goruchwyliwr I'w Gadarnhau", 'Programmes (ENG)'!K388)</f>
        <v xml:space="preserve">Mr Mahir Al-Rawi </v>
      </c>
      <c r="L388" s="3" t="str">
        <f>VLOOKUP('Programmes (ENG)'!L388, 'CWM &amp; Location'!B:D, 2, FALSE)</f>
        <v>Ysbyty Glan Clwyd</v>
      </c>
      <c r="M388" s="3" t="str">
        <f>VLOOKUP('Programmes (ENG)'!M388, 'CWM &amp; Location'!B:D, 2, FALSE)</f>
        <v>Y Rhyl</v>
      </c>
      <c r="N388" s="3" t="str">
        <f>IF('Master List'!Q388="", VLOOKUP('Master List'!P388, 'CWM &amp; Location'!B:D, 2, FALSE), CONCATENATE(VLOOKUP('Master List'!P388, 'CWM &amp; Location'!B:D, 2, FALSE), " / ", VLOOKUP('Master List'!Q388, 'CWM &amp; Location'!B:D, 2, FALSE)))</f>
        <v>Meddygaeth Gyffredinol (Mewnol) / Meddygaeth Geriatreg</v>
      </c>
      <c r="O388" s="3" t="str">
        <f>IF('Programmes (ENG)'!O388="Supervisor to be confirmed", "Goruchwyliwr I'w Gadarnhau", 'Programmes (ENG)'!O388)</f>
        <v xml:space="preserve">Dr Gerallt Owen </v>
      </c>
      <c r="P388" s="3" t="str">
        <f>VLOOKUP('Programmes (ENG)'!P388, 'CWM &amp; Location'!B:D, 2, FALSE)</f>
        <v>Ysbyty Glan Clwyd</v>
      </c>
      <c r="Q388" s="3" t="str">
        <f>VLOOKUP('Programmes (ENG)'!Q388, 'CWM &amp; Location'!B:D, 2, FALSE)</f>
        <v>Y Rhyl</v>
      </c>
      <c r="R388" s="3" t="str">
        <f>IF('Master List'!W388="", VLOOKUP('Master List'!V388, 'CWM &amp; Location'!B:D, 2, FALSE), CONCATENATE(VLOOKUP('Master List'!V388, 'CWM &amp; Location'!B:D, 2, FALSE), " / ", VLOOKUP('Master List'!W388, 'CWM &amp; Location'!B:D, 2, FALSE)))</f>
        <v>Meddygaeth Gyffredinol (Mewnol) / Meddygaeth Anadlol</v>
      </c>
      <c r="S388" s="3" t="str">
        <f>IF('Programmes (ENG)'!S388="Supervisor to be confirmed", "Goruchwyliwr I'w Gadarnhau", 'Programmes (ENG)'!S388)</f>
        <v xml:space="preserve">Dr Robin Poyner </v>
      </c>
      <c r="T388" s="5" t="str">
        <f>IF('Master List'!AA388="", "", VLOOKUP('Programmes (ENG)'!T388, 'CWM &amp; Location'!B:D, 2, FALSE))</f>
        <v>Safle I'w Gadarnhau</v>
      </c>
      <c r="U388" s="5" t="str">
        <f>IF(T388="", "", VLOOKUP('Programmes (ENG)'!U388, 'CWM &amp; Location'!B:D, 2, FALSE))</f>
        <v>Safle I'w Gadarnhau</v>
      </c>
      <c r="V388" s="5" t="str">
        <f>IF('Programmes (ENG)'!V388="", "", VLOOKUP('Programmes (ENG)'!V388, 'CWM &amp; Location'!B:D, 2, FALSE))</f>
        <v>Practis Cyffredinol</v>
      </c>
      <c r="W388" s="5" t="str">
        <f>IF('Programmes (ENG)'!W388="", "", IF('Programmes (ENG)'!W388="Supervisor to be confirmed", 'CWM &amp; Location'!$C$216, 'Programmes (ENG)'!W388))</f>
        <v>Goruchwyliwr I'w Gadarnhau</v>
      </c>
      <c r="X388" s="5" t="str">
        <f>IF('Programmes (ENG)'!X388="Supervisor to be confirmed", "Goruchwyliwr I'w Gadarnhau", 'Programmes (ENG)'!X388)</f>
        <v>Goruchwyliwr I'w Gadarnhau</v>
      </c>
      <c r="Y388" s="3" t="str">
        <f>VLOOKUP('Programmes (ENG)'!Y388, 'CWM &amp; Location'!B:D, 2, FALSE)</f>
        <v>Safle I'w Gadarnhau</v>
      </c>
      <c r="Z388" s="3" t="str">
        <f>VLOOKUP('Programmes (ENG)'!Z388, 'CWM &amp; Location'!B:D, 2, FALSE)</f>
        <v>Safle I'w Gadarnhau</v>
      </c>
      <c r="AA388" s="3" t="str">
        <f>IF('Master List'!AK388="", VLOOKUP('Master List'!AJ388, 'CWM &amp; Location'!B:D, 2, FALSE), CONCATENATE(VLOOKUP('Master List'!AJ388, 'CWM &amp; Location'!B:D, 2, FALSE), " / ", VLOOKUP('Master List'!AK388, 'CWM &amp; Location'!B:D, 2, FALSE)))</f>
        <v>Arbenigedd I'w Gadarnhau</v>
      </c>
      <c r="AB388" s="3" t="str">
        <f>IF('Programmes (ENG)'!AB388="Supervisor to be confirmed", 'CWM &amp; Location'!$C$216, 'Programmes (ENG)'!AB388)</f>
        <v>Goruchwyliwr I'w Gadarnhau</v>
      </c>
      <c r="AC388" s="3" t="str">
        <f>VLOOKUP('Programmes (ENG)'!AC388, 'CWM &amp; Location'!B:D, 2, FALSE)</f>
        <v>Safle I'w Gadarnhau</v>
      </c>
      <c r="AD388" s="5" t="str">
        <f>VLOOKUP('Programmes (ENG)'!AD388, 'CWM &amp; Location'!B:D, 2, FALSE)</f>
        <v>Safle I'w Gadarnhau</v>
      </c>
      <c r="AE388" s="3" t="str">
        <f>IF('Master List'!AQ388="", VLOOKUP('Master List'!AP388, 'CWM &amp; Location'!B:D, 2, FALSE), CONCATENATE(VLOOKUP('Master List'!AP388, 'CWM &amp; Location'!B:D, 2, FALSE), " / ", VLOOKUP('Master List'!AQ388, 'CWM &amp; Location'!B:D, 2, FALSE)))</f>
        <v>Arbenigedd I'w Gadarnhau</v>
      </c>
      <c r="AF388" s="3" t="str">
        <f>IF('Programmes (ENG)'!AF388="Supervisor to be confirmed", 'CWM &amp; Location'!$C$216, 'Programmes (ENG)'!AF388)</f>
        <v>Goruchwyliwr I'w Gadarnhau</v>
      </c>
      <c r="AG388" s="3" t="str">
        <f>VLOOKUP('Programmes (ENG)'!AG388, 'CWM &amp; Location'!B:D, 2, FALSE)</f>
        <v>Safle I'w Gadarnhau</v>
      </c>
      <c r="AH388" s="3" t="str">
        <f>VLOOKUP('Programmes (ENG)'!AH388, 'CWM &amp; Location'!B:D, 2, FALSE)</f>
        <v>Safle I'w Gadarnhau</v>
      </c>
      <c r="AI388" s="3" t="str">
        <f>IF('Master List'!AW388="", VLOOKUP('Master List'!AV388, 'CWM &amp; Location'!B:D, 2, FALSE), CONCATENATE(VLOOKUP('Master List'!AV388, 'CWM &amp; Location'!B:D, 2, FALSE), " / ", VLOOKUP('Master List'!AW388, 'CWM &amp; Location'!B:D, 2, FALSE)))</f>
        <v>Arbenigedd I'w Gadarnhau</v>
      </c>
      <c r="AJ388" s="3" t="str">
        <f>IF('Programmes (ENG)'!AJ388="Supervisor to be confirmed", 'CWM &amp; Location'!$C$216, 'Programmes (ENG)'!AJ388)</f>
        <v>Goruchwyliwr I'w Gadarnhau</v>
      </c>
      <c r="AK388" s="5" t="str">
        <f>IF('Programmes (ENG)'!AK388="","",VLOOKUP('Programmes (ENG)'!AK388,'CWM &amp; Location'!B:D,2,FALSE))</f>
        <v/>
      </c>
      <c r="AL388" s="5" t="str">
        <f>IF('Programmes (ENG)'!AL388="", "", VLOOKUP('Programmes (ENG)'!AL388, 'CWM &amp; Location'!B:D, 2, FALSE))</f>
        <v/>
      </c>
      <c r="AM388" s="5" t="str">
        <f>IF('Programmes (ENG)'!AM388="","",VLOOKUP('Programmes (ENG)'!AM388,'CWM &amp; Location'!B:D,2,FALSE))</f>
        <v/>
      </c>
      <c r="AN388" s="5" t="str">
        <f>IF('Programmes (ENG)'!AN388="Supervisor to be confirmed", 'CWM &amp; Location'!$C$216, 'Programmes (ENG)'!AN388)</f>
        <v/>
      </c>
    </row>
    <row r="389" spans="1:40" ht="33.75" customHeight="1" x14ac:dyDescent="0.25">
      <c r="A389" s="3" t="str">
        <f>'Master List'!A389</f>
        <v>FPP/LIFT</v>
      </c>
      <c r="B389" s="3" t="str">
        <f>'Master List'!D389</f>
        <v>LFPP/7A2N/130a</v>
      </c>
      <c r="C389" s="3" t="str">
        <f>'Master List'!E389</f>
        <v>WAL/FP/130a</v>
      </c>
      <c r="D389" s="4">
        <f>'Programmes (ENG)'!D389</f>
        <v>1</v>
      </c>
      <c r="E389" s="9" t="str">
        <f>CONCATENATE("S1: ",J389,", ",N389,", ",R389,IF(V389="","",", "),IF(V389="","",V389),IF(V389="",""," ("),IF(V389="","",'Master List'!B389),IF(V389="","",")")," | S2: ",AA389,", ",AE389,", ",AI389,IF(AM389="","",", "),IF(AM389="","",AM389),IF(AM389="",""," ("),IF(AM389="","",'Master List'!C389),IF(AM389="","",")"))</f>
        <v>S1: Meddygaeth Gyffredinol (Mewnol) / Endocrinoleg a Diabetes Mellitus, Meddygaeth Gyffredinol (Mewnol) / Meddygaeth Geriatreg, Llawdriniaeth Gyffredinol / Wroleg, Practis Cyffredinol (FPP/LIFT) | S2: Meddygaeth Frys, Trawma Llawdriniaeth Orthopedig, Oncoleg Glinigol</v>
      </c>
      <c r="F389" s="5" t="str">
        <f>VLOOKUP('Programmes (ENG)'!F389, 'CWM &amp; Location'!B:D, 2, FALSE)</f>
        <v>Bwrdd Iechyd Prifysgol Hywel Dda</v>
      </c>
      <c r="G389" s="5" t="str">
        <f>IF('Programmes (ENG)'!G389="Supervisor to be confirmed", "Goruchwyliwr I'w Gadarnhau", 'Programmes (ENG)'!G389)</f>
        <v>Goruchwyliwr I'w Gadarnhau</v>
      </c>
      <c r="H389" s="3" t="str">
        <f>VLOOKUP('Programmes (ENG)'!H389, 'CWM &amp; Location'!B:D, 2, FALSE)</f>
        <v>Ysbyty Cyffredinol Bronglais</v>
      </c>
      <c r="I389" s="3" t="str">
        <f>VLOOKUP('Programmes (ENG)'!I389, 'CWM &amp; Location'!B:D, 2, FALSE)</f>
        <v>Aberystwyth</v>
      </c>
      <c r="J389" s="3" t="str">
        <f>IF('Master List'!K389="", VLOOKUP('Master List'!J389, 'CWM &amp; Location'!B:D, 2, FALSE), CONCATENATE(VLOOKUP('Master List'!J389, 'CWM &amp; Location'!B:D, 2, FALSE), " / ", VLOOKUP('Master List'!K389, 'CWM &amp; Location'!B:D, 2, FALSE)))</f>
        <v>Meddygaeth Gyffredinol (Mewnol) / Endocrinoleg a Diabetes Mellitus</v>
      </c>
      <c r="K389" s="3" t="str">
        <f>IF('Programmes (ENG)'!K389="Supervisor to be confirmed", "Goruchwyliwr I'w Gadarnhau", 'Programmes (ENG)'!K389)</f>
        <v>Dr Zubair-Ul-Hassan Syed</v>
      </c>
      <c r="L389" s="3" t="str">
        <f>VLOOKUP('Programmes (ENG)'!L389, 'CWM &amp; Location'!B:D, 2, FALSE)</f>
        <v>Ysbyty Cyffredinol Bronglais</v>
      </c>
      <c r="M389" s="3" t="str">
        <f>VLOOKUP('Programmes (ENG)'!M389, 'CWM &amp; Location'!B:D, 2, FALSE)</f>
        <v>Aberystwyth</v>
      </c>
      <c r="N389" s="3" t="str">
        <f>IF('Master List'!Q389="", VLOOKUP('Master List'!P389, 'CWM &amp; Location'!B:D, 2, FALSE), CONCATENATE(VLOOKUP('Master List'!P389, 'CWM &amp; Location'!B:D, 2, FALSE), " / ", VLOOKUP('Master List'!Q389, 'CWM &amp; Location'!B:D, 2, FALSE)))</f>
        <v>Meddygaeth Gyffredinol (Mewnol) / Meddygaeth Geriatreg</v>
      </c>
      <c r="O389" s="3" t="str">
        <f>IF('Programmes (ENG)'!O389="Supervisor to be confirmed", "Goruchwyliwr I'w Gadarnhau", 'Programmes (ENG)'!O389)</f>
        <v>Dr Ian Thompson</v>
      </c>
      <c r="P389" s="3" t="str">
        <f>VLOOKUP('Programmes (ENG)'!P389, 'CWM &amp; Location'!B:D, 2, FALSE)</f>
        <v>Ysbyty Cyffredinol Bronglais</v>
      </c>
      <c r="Q389" s="3" t="str">
        <f>VLOOKUP('Programmes (ENG)'!Q389, 'CWM &amp; Location'!B:D, 2, FALSE)</f>
        <v>Aberystwyth</v>
      </c>
      <c r="R389" s="3" t="str">
        <f>IF('Master List'!W389="", VLOOKUP('Master List'!V389, 'CWM &amp; Location'!B:D, 2, FALSE), CONCATENATE(VLOOKUP('Master List'!V389, 'CWM &amp; Location'!B:D, 2, FALSE), " / ", VLOOKUP('Master List'!W389, 'CWM &amp; Location'!B:D, 2, FALSE)))</f>
        <v>Llawdriniaeth Gyffredinol / Wroleg</v>
      </c>
      <c r="S389" s="3" t="str">
        <f>IF('Programmes (ENG)'!S389="Supervisor to be confirmed", "Goruchwyliwr I'w Gadarnhau", 'Programmes (ENG)'!S389)</f>
        <v>Mr Samy Mohamed</v>
      </c>
      <c r="T389" s="5" t="str">
        <f>IF('Master List'!AA389="", "", VLOOKUP('Programmes (ENG)'!T389, 'CWM &amp; Location'!B:D, 2, FALSE))</f>
        <v>Meddygfa Padarn</v>
      </c>
      <c r="U389" s="5" t="str">
        <f>IF(T389="", "", VLOOKUP('Programmes (ENG)'!U389, 'CWM &amp; Location'!B:D, 2, FALSE))</f>
        <v>Aberystwyth</v>
      </c>
      <c r="V389" s="5" t="str">
        <f>IF('Programmes (ENG)'!V389="", "", VLOOKUP('Programmes (ENG)'!V389, 'CWM &amp; Location'!B:D, 2, FALSE))</f>
        <v>Practis Cyffredinol</v>
      </c>
      <c r="W389" s="5" t="str">
        <f>IF('Programmes (ENG)'!W389="", "", IF('Programmes (ENG)'!W389="Supervisor to be confirmed", 'CWM &amp; Location'!$C$216, 'Programmes (ENG)'!W389))</f>
        <v>Dr Priti Kushwah</v>
      </c>
      <c r="X389" s="5" t="str">
        <f>IF('Programmes (ENG)'!X389="Supervisor to be confirmed", "Goruchwyliwr I'w Gadarnhau", 'Programmes (ENG)'!X389)</f>
        <v>Dr Alwyn Jones</v>
      </c>
      <c r="Y389" s="3" t="str">
        <f>VLOOKUP('Programmes (ENG)'!Y389, 'CWM &amp; Location'!B:D, 2, FALSE)</f>
        <v>Ysbyty Cyffredinol Bronglais</v>
      </c>
      <c r="Z389" s="3" t="str">
        <f>VLOOKUP('Programmes (ENG)'!Z389, 'CWM &amp; Location'!B:D, 2, FALSE)</f>
        <v>Aberystwyth</v>
      </c>
      <c r="AA389" s="3" t="str">
        <f>IF('Master List'!AK389="", VLOOKUP('Master List'!AJ389, 'CWM &amp; Location'!B:D, 2, FALSE), CONCATENATE(VLOOKUP('Master List'!AJ389, 'CWM &amp; Location'!B:D, 2, FALSE), " / ", VLOOKUP('Master List'!AK389, 'CWM &amp; Location'!B:D, 2, FALSE)))</f>
        <v>Meddygaeth Frys</v>
      </c>
      <c r="AB389" s="3" t="str">
        <f>IF('Programmes (ENG)'!AB389="Supervisor to be confirmed", 'CWM &amp; Location'!$C$216, 'Programmes (ENG)'!AB389)</f>
        <v>Dr Alwyn Jones</v>
      </c>
      <c r="AC389" s="3" t="str">
        <f>VLOOKUP('Programmes (ENG)'!AC389, 'CWM &amp; Location'!B:D, 2, FALSE)</f>
        <v>Ysbyty Cyffredinol Bronglais</v>
      </c>
      <c r="AD389" s="5" t="str">
        <f>VLOOKUP('Programmes (ENG)'!AD389, 'CWM &amp; Location'!B:D, 2, FALSE)</f>
        <v>Aberystwyth</v>
      </c>
      <c r="AE389" s="3" t="str">
        <f>IF('Master List'!AQ389="", VLOOKUP('Master List'!AP389, 'CWM &amp; Location'!B:D, 2, FALSE), CONCATENATE(VLOOKUP('Master List'!AP389, 'CWM &amp; Location'!B:D, 2, FALSE), " / ", VLOOKUP('Master List'!AQ389, 'CWM &amp; Location'!B:D, 2, FALSE)))</f>
        <v>Trawma Llawdriniaeth Orthopedig</v>
      </c>
      <c r="AF389" s="3" t="str">
        <f>IF('Programmes (ENG)'!AF389="Supervisor to be confirmed", 'CWM &amp; Location'!$C$216, 'Programmes (ENG)'!AF389)</f>
        <v>Mr Taha Mir</v>
      </c>
      <c r="AG389" s="3" t="str">
        <f>VLOOKUP('Programmes (ENG)'!AG389, 'CWM &amp; Location'!B:D, 2, FALSE)</f>
        <v>Ysbyty Cyffredinol Bronglais</v>
      </c>
      <c r="AH389" s="3" t="str">
        <f>VLOOKUP('Programmes (ENG)'!AH389, 'CWM &amp; Location'!B:D, 2, FALSE)</f>
        <v>Aberystwyth</v>
      </c>
      <c r="AI389" s="3" t="str">
        <f>IF('Master List'!AW389="", VLOOKUP('Master List'!AV389, 'CWM &amp; Location'!B:D, 2, FALSE), CONCATENATE(VLOOKUP('Master List'!AV389, 'CWM &amp; Location'!B:D, 2, FALSE), " / ", VLOOKUP('Master List'!AW389, 'CWM &amp; Location'!B:D, 2, FALSE)))</f>
        <v>Oncoleg Glinigol</v>
      </c>
      <c r="AJ389" s="3" t="str">
        <f>IF('Programmes (ENG)'!AJ389="Supervisor to be confirmed", 'CWM &amp; Location'!$C$216, 'Programmes (ENG)'!AJ389)</f>
        <v>Dr Elin Jones</v>
      </c>
      <c r="AK389" s="5" t="str">
        <f>IF('Programmes (ENG)'!AK389="","",VLOOKUP('Programmes (ENG)'!AK389,'CWM &amp; Location'!B:D,2,FALSE))</f>
        <v/>
      </c>
      <c r="AL389" s="5" t="str">
        <f>IF('Programmes (ENG)'!AL389="", "", VLOOKUP('Programmes (ENG)'!AL389, 'CWM &amp; Location'!B:D, 2, FALSE))</f>
        <v/>
      </c>
      <c r="AM389" s="5" t="str">
        <f>IF('Programmes (ENG)'!AM389="","",VLOOKUP('Programmes (ENG)'!AM389,'CWM &amp; Location'!B:D,2,FALSE))</f>
        <v/>
      </c>
      <c r="AN389" s="5" t="str">
        <f>IF('Programmes (ENG)'!AN389="Supervisor to be confirmed", 'CWM &amp; Location'!$C$216, 'Programmes (ENG)'!AN389)</f>
        <v/>
      </c>
    </row>
    <row r="390" spans="1:40" ht="33.75" customHeight="1" x14ac:dyDescent="0.25">
      <c r="A390" s="3" t="str">
        <f>'Master List'!A390</f>
        <v>FPP/LIFT</v>
      </c>
      <c r="B390" s="3" t="str">
        <f>'Master List'!D390</f>
        <v>LFPP/7A2N/130b</v>
      </c>
      <c r="C390" s="3" t="str">
        <f>'Master List'!E390</f>
        <v>WAL/FP/130b</v>
      </c>
      <c r="D390" s="4">
        <f>'Programmes (ENG)'!D390</f>
        <v>1</v>
      </c>
      <c r="E390" s="9" t="str">
        <f>CONCATENATE("S1: ",J390,", ",N390,", ",R390,IF(V390="","",", "),IF(V390="","",V390),IF(V390="",""," ("),IF(V390="","",'Master List'!B390),IF(V390="","",")")," | S2: ",AA390,", ",AE390,", ",AI390,IF(AM390="","",", "),IF(AM390="","",AM390),IF(AM390="",""," ("),IF(AM390="","",'Master List'!C390),IF(AM390="","",")"))</f>
        <v>S1: Llawdriniaeth Gyffredinol / Wroleg, Meddygaeth Gyffredinol (Mewnol) / Endocrinoleg a Diabetes Mellitus, Meddygaeth Gyffredinol (Mewnol) / Meddygaeth Geriatreg, Practis Cyffredinol (FPP/LIFT) | S2: Oncoleg Glinigol, Meddygaeth Frys, Trawma Llawdriniaeth Orthopedig</v>
      </c>
      <c r="F390" s="5" t="str">
        <f>VLOOKUP('Programmes (ENG)'!F390, 'CWM &amp; Location'!B:D, 2, FALSE)</f>
        <v>Bwrdd Iechyd Prifysgol Hywel Dda</v>
      </c>
      <c r="G390" s="5" t="str">
        <f>IF('Programmes (ENG)'!G390="Supervisor to be confirmed", "Goruchwyliwr I'w Gadarnhau", 'Programmes (ENG)'!G390)</f>
        <v>Dr Mohammed Imam</v>
      </c>
      <c r="H390" s="3" t="str">
        <f>VLOOKUP('Programmes (ENG)'!H390, 'CWM &amp; Location'!B:D, 2, FALSE)</f>
        <v>Ysbyty Cyffredinol Bronglais</v>
      </c>
      <c r="I390" s="3" t="str">
        <f>VLOOKUP('Programmes (ENG)'!I390, 'CWM &amp; Location'!B:D, 2, FALSE)</f>
        <v>Aberystwyth</v>
      </c>
      <c r="J390" s="3" t="str">
        <f>IF('Master List'!K390="", VLOOKUP('Master List'!J390, 'CWM &amp; Location'!B:D, 2, FALSE), CONCATENATE(VLOOKUP('Master List'!J390, 'CWM &amp; Location'!B:D, 2, FALSE), " / ", VLOOKUP('Master List'!K390, 'CWM &amp; Location'!B:D, 2, FALSE)))</f>
        <v>Llawdriniaeth Gyffredinol / Wroleg</v>
      </c>
      <c r="K390" s="3" t="str">
        <f>IF('Programmes (ENG)'!K390="Supervisor to be confirmed", "Goruchwyliwr I'w Gadarnhau", 'Programmes (ENG)'!K390)</f>
        <v>Mr Samy Mohamed</v>
      </c>
      <c r="L390" s="3" t="str">
        <f>VLOOKUP('Programmes (ENG)'!L390, 'CWM &amp; Location'!B:D, 2, FALSE)</f>
        <v>Ysbyty Cyffredinol Bronglais</v>
      </c>
      <c r="M390" s="3" t="str">
        <f>VLOOKUP('Programmes (ENG)'!M390, 'CWM &amp; Location'!B:D, 2, FALSE)</f>
        <v>Aberystwyth</v>
      </c>
      <c r="N390" s="3" t="str">
        <f>IF('Master List'!Q390="", VLOOKUP('Master List'!P390, 'CWM &amp; Location'!B:D, 2, FALSE), CONCATENATE(VLOOKUP('Master List'!P390, 'CWM &amp; Location'!B:D, 2, FALSE), " / ", VLOOKUP('Master List'!Q390, 'CWM &amp; Location'!B:D, 2, FALSE)))</f>
        <v>Meddygaeth Gyffredinol (Mewnol) / Endocrinoleg a Diabetes Mellitus</v>
      </c>
      <c r="O390" s="3" t="str">
        <f>IF('Programmes (ENG)'!O390="Supervisor to be confirmed", "Goruchwyliwr I'w Gadarnhau", 'Programmes (ENG)'!O390)</f>
        <v>Dr Zubair-Ul-Hassan Syed</v>
      </c>
      <c r="P390" s="3" t="str">
        <f>VLOOKUP('Programmes (ENG)'!P390, 'CWM &amp; Location'!B:D, 2, FALSE)</f>
        <v>Ysbyty Cyffredinol Bronglais</v>
      </c>
      <c r="Q390" s="3" t="str">
        <f>VLOOKUP('Programmes (ENG)'!Q390, 'CWM &amp; Location'!B:D, 2, FALSE)</f>
        <v>Aberystwyth</v>
      </c>
      <c r="R390" s="3" t="str">
        <f>IF('Master List'!W390="", VLOOKUP('Master List'!V390, 'CWM &amp; Location'!B:D, 2, FALSE), CONCATENATE(VLOOKUP('Master List'!V390, 'CWM &amp; Location'!B:D, 2, FALSE), " / ", VLOOKUP('Master List'!W390, 'CWM &amp; Location'!B:D, 2, FALSE)))</f>
        <v>Meddygaeth Gyffredinol (Mewnol) / Meddygaeth Geriatreg</v>
      </c>
      <c r="S390" s="3" t="str">
        <f>IF('Programmes (ENG)'!S390="Supervisor to be confirmed", "Goruchwyliwr I'w Gadarnhau", 'Programmes (ENG)'!S390)</f>
        <v>Dr Ian Thompson</v>
      </c>
      <c r="T390" s="5" t="str">
        <f>IF('Master List'!AA390="", "", VLOOKUP('Programmes (ENG)'!T390, 'CWM &amp; Location'!B:D, 2, FALSE))</f>
        <v>Llawfeddygaeth Taliesin</v>
      </c>
      <c r="U390" s="5" t="str">
        <f>IF(T390="", "", VLOOKUP('Programmes (ENG)'!U390, 'CWM &amp; Location'!B:D, 2, FALSE))</f>
        <v>Llanbedr Pont Steffan</v>
      </c>
      <c r="V390" s="5" t="str">
        <f>IF('Programmes (ENG)'!V390="", "", VLOOKUP('Programmes (ENG)'!V390, 'CWM &amp; Location'!B:D, 2, FALSE))</f>
        <v>Practis Cyffredinol</v>
      </c>
      <c r="W390" s="5" t="str">
        <f>IF('Programmes (ENG)'!W390="", "", IF('Programmes (ENG)'!W390="Supervisor to be confirmed", 'CWM &amp; Location'!$C$216, 'Programmes (ENG)'!W390))</f>
        <v>Dr Mohammed Imam</v>
      </c>
      <c r="X390" s="5" t="str">
        <f>IF('Programmes (ENG)'!X390="Supervisor to be confirmed", "Goruchwyliwr I'w Gadarnhau", 'Programmes (ENG)'!X390)</f>
        <v>Dr Elin Jones</v>
      </c>
      <c r="Y390" s="3" t="str">
        <f>VLOOKUP('Programmes (ENG)'!Y390, 'CWM &amp; Location'!B:D, 2, FALSE)</f>
        <v>Ysbyty Cyffredinol Bronglais</v>
      </c>
      <c r="Z390" s="3" t="str">
        <f>VLOOKUP('Programmes (ENG)'!Z390, 'CWM &amp; Location'!B:D, 2, FALSE)</f>
        <v>Aberystwyth</v>
      </c>
      <c r="AA390" s="3" t="str">
        <f>IF('Master List'!AK390="", VLOOKUP('Master List'!AJ390, 'CWM &amp; Location'!B:D, 2, FALSE), CONCATENATE(VLOOKUP('Master List'!AJ390, 'CWM &amp; Location'!B:D, 2, FALSE), " / ", VLOOKUP('Master List'!AK390, 'CWM &amp; Location'!B:D, 2, FALSE)))</f>
        <v>Oncoleg Glinigol</v>
      </c>
      <c r="AB390" s="3" t="str">
        <f>IF('Programmes (ENG)'!AB390="Supervisor to be confirmed", 'CWM &amp; Location'!$C$216, 'Programmes (ENG)'!AB390)</f>
        <v>Dr Elin Jones</v>
      </c>
      <c r="AC390" s="3" t="str">
        <f>VLOOKUP('Programmes (ENG)'!AC390, 'CWM &amp; Location'!B:D, 2, FALSE)</f>
        <v>Ysbyty Cyffredinol Bronglais</v>
      </c>
      <c r="AD390" s="5" t="str">
        <f>VLOOKUP('Programmes (ENG)'!AD390, 'CWM &amp; Location'!B:D, 2, FALSE)</f>
        <v>Aberystwyth</v>
      </c>
      <c r="AE390" s="3" t="str">
        <f>IF('Master List'!AQ390="", VLOOKUP('Master List'!AP390, 'CWM &amp; Location'!B:D, 2, FALSE), CONCATENATE(VLOOKUP('Master List'!AP390, 'CWM &amp; Location'!B:D, 2, FALSE), " / ", VLOOKUP('Master List'!AQ390, 'CWM &amp; Location'!B:D, 2, FALSE)))</f>
        <v>Meddygaeth Frys</v>
      </c>
      <c r="AF390" s="3" t="str">
        <f>IF('Programmes (ENG)'!AF390="Supervisor to be confirmed", 'CWM &amp; Location'!$C$216, 'Programmes (ENG)'!AF390)</f>
        <v>Dr Alwyn Jones</v>
      </c>
      <c r="AG390" s="3" t="str">
        <f>VLOOKUP('Programmes (ENG)'!AG390, 'CWM &amp; Location'!B:D, 2, FALSE)</f>
        <v>Ysbyty Cyffredinol Bronglais</v>
      </c>
      <c r="AH390" s="3" t="str">
        <f>VLOOKUP('Programmes (ENG)'!AH390, 'CWM &amp; Location'!B:D, 2, FALSE)</f>
        <v>Aberystwyth</v>
      </c>
      <c r="AI390" s="3" t="str">
        <f>IF('Master List'!AW390="", VLOOKUP('Master List'!AV390, 'CWM &amp; Location'!B:D, 2, FALSE), CONCATENATE(VLOOKUP('Master List'!AV390, 'CWM &amp; Location'!B:D, 2, FALSE), " / ", VLOOKUP('Master List'!AW390, 'CWM &amp; Location'!B:D, 2, FALSE)))</f>
        <v>Trawma Llawdriniaeth Orthopedig</v>
      </c>
      <c r="AJ390" s="3" t="str">
        <f>IF('Programmes (ENG)'!AJ390="Supervisor to be confirmed", 'CWM &amp; Location'!$C$216, 'Programmes (ENG)'!AJ390)</f>
        <v>Mr Taha Mir</v>
      </c>
      <c r="AK390" s="5" t="str">
        <f>IF('Programmes (ENG)'!AK390="","",VLOOKUP('Programmes (ENG)'!AK390,'CWM &amp; Location'!B:D,2,FALSE))</f>
        <v/>
      </c>
      <c r="AL390" s="5" t="str">
        <f>IF('Programmes (ENG)'!AL390="", "", VLOOKUP('Programmes (ENG)'!AL390, 'CWM &amp; Location'!B:D, 2, FALSE))</f>
        <v/>
      </c>
      <c r="AM390" s="5" t="str">
        <f>IF('Programmes (ENG)'!AM390="","",VLOOKUP('Programmes (ENG)'!AM390,'CWM &amp; Location'!B:D,2,FALSE))</f>
        <v/>
      </c>
      <c r="AN390" s="5" t="str">
        <f>IF('Programmes (ENG)'!AN390="Supervisor to be confirmed", 'CWM &amp; Location'!$C$216, 'Programmes (ENG)'!AN390)</f>
        <v/>
      </c>
    </row>
    <row r="391" spans="1:40" ht="33.75" customHeight="1" x14ac:dyDescent="0.25">
      <c r="A391" s="3" t="str">
        <f>'Master List'!A391</f>
        <v>FPP/LIFT</v>
      </c>
      <c r="B391" s="3" t="str">
        <f>'Master List'!D391</f>
        <v>LFPP/7A2N/130c</v>
      </c>
      <c r="C391" s="3" t="str">
        <f>'Master List'!E391</f>
        <v>WAL/FP/130c</v>
      </c>
      <c r="D391" s="4">
        <f>'Programmes (ENG)'!D391</f>
        <v>1</v>
      </c>
      <c r="E391" s="9" t="str">
        <f>CONCATENATE("S1: ",J391,", ",N391,", ",R391,IF(V391="","",", "),IF(V391="","",V391),IF(V391="",""," ("),IF(V391="","",'Master List'!B391),IF(V391="","",")")," | S2: ",AA391,", ",AE391,", ",AI391,IF(AM391="","",", "),IF(AM391="","",AM391),IF(AM391="",""," ("),IF(AM391="","",'Master List'!C391),IF(AM391="","",")"))</f>
        <v>S1: Meddygaeth Gyffredinol (Mewnol) / Meddygaeth Geriatreg, Llawdriniaeth Gyffredinol / Wroleg, Meddygaeth Gyffredinol (Mewnol) / Endocrinoleg a Diabetes Mellitus, Practis Cyffredinol (FPP/LIFT) | S2: Trawma Llawdriniaeth Orthopedig, Oncoleg Glinigol, Meddygaeth Frys</v>
      </c>
      <c r="F391" s="5" t="str">
        <f>VLOOKUP('Programmes (ENG)'!F391, 'CWM &amp; Location'!B:D, 2, FALSE)</f>
        <v>Bwrdd Iechyd Prifysgol Hywel Dda</v>
      </c>
      <c r="G391" s="5" t="str">
        <f>IF('Programmes (ENG)'!G391="Supervisor to be confirmed", "Goruchwyliwr I'w Gadarnhau", 'Programmes (ENG)'!G391)</f>
        <v>Dr Sue Fish</v>
      </c>
      <c r="H391" s="3" t="str">
        <f>VLOOKUP('Programmes (ENG)'!H391, 'CWM &amp; Location'!B:D, 2, FALSE)</f>
        <v>Ysbyty Cyffredinol Bronglais</v>
      </c>
      <c r="I391" s="3" t="str">
        <f>VLOOKUP('Programmes (ENG)'!I391, 'CWM &amp; Location'!B:D, 2, FALSE)</f>
        <v>Aberystwyth</v>
      </c>
      <c r="J391" s="3" t="str">
        <f>IF('Master List'!K391="", VLOOKUP('Master List'!J391, 'CWM &amp; Location'!B:D, 2, FALSE), CONCATENATE(VLOOKUP('Master List'!J391, 'CWM &amp; Location'!B:D, 2, FALSE), " / ", VLOOKUP('Master List'!K391, 'CWM &amp; Location'!B:D, 2, FALSE)))</f>
        <v>Meddygaeth Gyffredinol (Mewnol) / Meddygaeth Geriatreg</v>
      </c>
      <c r="K391" s="3" t="str">
        <f>IF('Programmes (ENG)'!K391="Supervisor to be confirmed", "Goruchwyliwr I'w Gadarnhau", 'Programmes (ENG)'!K391)</f>
        <v>Dr Ian Thompson</v>
      </c>
      <c r="L391" s="3" t="str">
        <f>VLOOKUP('Programmes (ENG)'!L391, 'CWM &amp; Location'!B:D, 2, FALSE)</f>
        <v>Ysbyty Cyffredinol Bronglais</v>
      </c>
      <c r="M391" s="3" t="str">
        <f>VLOOKUP('Programmes (ENG)'!M391, 'CWM &amp; Location'!B:D, 2, FALSE)</f>
        <v>Aberystwyth</v>
      </c>
      <c r="N391" s="3" t="str">
        <f>IF('Master List'!Q391="", VLOOKUP('Master List'!P391, 'CWM &amp; Location'!B:D, 2, FALSE), CONCATENATE(VLOOKUP('Master List'!P391, 'CWM &amp; Location'!B:D, 2, FALSE), " / ", VLOOKUP('Master List'!Q391, 'CWM &amp; Location'!B:D, 2, FALSE)))</f>
        <v>Llawdriniaeth Gyffredinol / Wroleg</v>
      </c>
      <c r="O391" s="3" t="str">
        <f>IF('Programmes (ENG)'!O391="Supervisor to be confirmed", "Goruchwyliwr I'w Gadarnhau", 'Programmes (ENG)'!O391)</f>
        <v>Mr Samy Mohamed</v>
      </c>
      <c r="P391" s="3" t="str">
        <f>VLOOKUP('Programmes (ENG)'!P391, 'CWM &amp; Location'!B:D, 2, FALSE)</f>
        <v>Ysbyty Cyffredinol Bronglais</v>
      </c>
      <c r="Q391" s="3" t="str">
        <f>VLOOKUP('Programmes (ENG)'!Q391, 'CWM &amp; Location'!B:D, 2, FALSE)</f>
        <v>Aberystwyth</v>
      </c>
      <c r="R391" s="3" t="str">
        <f>IF('Master List'!W391="", VLOOKUP('Master List'!V391, 'CWM &amp; Location'!B:D, 2, FALSE), CONCATENATE(VLOOKUP('Master List'!V391, 'CWM &amp; Location'!B:D, 2, FALSE), " / ", VLOOKUP('Master List'!W391, 'CWM &amp; Location'!B:D, 2, FALSE)))</f>
        <v>Meddygaeth Gyffredinol (Mewnol) / Endocrinoleg a Diabetes Mellitus</v>
      </c>
      <c r="S391" s="3" t="str">
        <f>IF('Programmes (ENG)'!S391="Supervisor to be confirmed", "Goruchwyliwr I'w Gadarnhau", 'Programmes (ENG)'!S391)</f>
        <v>Dr Zubair-Ul-Hassan Syed</v>
      </c>
      <c r="T391" s="5" t="str">
        <f>IF('Master List'!AA391="", "", VLOOKUP('Programmes (ENG)'!T391, 'CWM &amp; Location'!B:D, 2, FALSE))</f>
        <v>Meddygfa Borth</v>
      </c>
      <c r="U391" s="5" t="str">
        <f>IF(T391="", "", VLOOKUP('Programmes (ENG)'!U391, 'CWM &amp; Location'!B:D, 2, FALSE))</f>
        <v>Y Borth</v>
      </c>
      <c r="V391" s="5" t="str">
        <f>IF('Programmes (ENG)'!V391="", "", VLOOKUP('Programmes (ENG)'!V391, 'CWM &amp; Location'!B:D, 2, FALSE))</f>
        <v>Practis Cyffredinol</v>
      </c>
      <c r="W391" s="5" t="str">
        <f>IF('Programmes (ENG)'!W391="", "", IF('Programmes (ENG)'!W391="Supervisor to be confirmed", 'CWM &amp; Location'!$C$216, 'Programmes (ENG)'!W391))</f>
        <v>Dr Sue Fish</v>
      </c>
      <c r="X391" s="5" t="str">
        <f>IF('Programmes (ENG)'!X391="Supervisor to be confirmed", "Goruchwyliwr I'w Gadarnhau", 'Programmes (ENG)'!X391)</f>
        <v>Mr Taha Mir</v>
      </c>
      <c r="Y391" s="3" t="str">
        <f>VLOOKUP('Programmes (ENG)'!Y391, 'CWM &amp; Location'!B:D, 2, FALSE)</f>
        <v>Ysbyty Cyffredinol Bronglais</v>
      </c>
      <c r="Z391" s="3" t="str">
        <f>VLOOKUP('Programmes (ENG)'!Z391, 'CWM &amp; Location'!B:D, 2, FALSE)</f>
        <v>Aberystwyth</v>
      </c>
      <c r="AA391" s="3" t="str">
        <f>IF('Master List'!AK391="", VLOOKUP('Master List'!AJ391, 'CWM &amp; Location'!B:D, 2, FALSE), CONCATENATE(VLOOKUP('Master List'!AJ391, 'CWM &amp; Location'!B:D, 2, FALSE), " / ", VLOOKUP('Master List'!AK391, 'CWM &amp; Location'!B:D, 2, FALSE)))</f>
        <v>Trawma Llawdriniaeth Orthopedig</v>
      </c>
      <c r="AB391" s="3" t="str">
        <f>IF('Programmes (ENG)'!AB391="Supervisor to be confirmed", 'CWM &amp; Location'!$C$216, 'Programmes (ENG)'!AB391)</f>
        <v>Mr Taha Mir</v>
      </c>
      <c r="AC391" s="3" t="str">
        <f>VLOOKUP('Programmes (ENG)'!AC391, 'CWM &amp; Location'!B:D, 2, FALSE)</f>
        <v>Ysbyty Cyffredinol Bronglais</v>
      </c>
      <c r="AD391" s="5" t="str">
        <f>VLOOKUP('Programmes (ENG)'!AD391, 'CWM &amp; Location'!B:D, 2, FALSE)</f>
        <v>Aberystwyth</v>
      </c>
      <c r="AE391" s="3" t="str">
        <f>IF('Master List'!AQ391="", VLOOKUP('Master List'!AP391, 'CWM &amp; Location'!B:D, 2, FALSE), CONCATENATE(VLOOKUP('Master List'!AP391, 'CWM &amp; Location'!B:D, 2, FALSE), " / ", VLOOKUP('Master List'!AQ391, 'CWM &amp; Location'!B:D, 2, FALSE)))</f>
        <v>Oncoleg Glinigol</v>
      </c>
      <c r="AF391" s="3" t="str">
        <f>IF('Programmes (ENG)'!AF391="Supervisor to be confirmed", 'CWM &amp; Location'!$C$216, 'Programmes (ENG)'!AF391)</f>
        <v>Dr Elin Jones</v>
      </c>
      <c r="AG391" s="3" t="str">
        <f>VLOOKUP('Programmes (ENG)'!AG391, 'CWM &amp; Location'!B:D, 2, FALSE)</f>
        <v>Ysbyty Cyffredinol Bronglais</v>
      </c>
      <c r="AH391" s="3" t="str">
        <f>VLOOKUP('Programmes (ENG)'!AH391, 'CWM &amp; Location'!B:D, 2, FALSE)</f>
        <v>Aberystwyth</v>
      </c>
      <c r="AI391" s="3" t="str">
        <f>IF('Master List'!AW391="", VLOOKUP('Master List'!AV391, 'CWM &amp; Location'!B:D, 2, FALSE), CONCATENATE(VLOOKUP('Master List'!AV391, 'CWM &amp; Location'!B:D, 2, FALSE), " / ", VLOOKUP('Master List'!AW391, 'CWM &amp; Location'!B:D, 2, FALSE)))</f>
        <v>Meddygaeth Frys</v>
      </c>
      <c r="AJ391" s="3" t="str">
        <f>IF('Programmes (ENG)'!AJ391="Supervisor to be confirmed", 'CWM &amp; Location'!$C$216, 'Programmes (ENG)'!AJ391)</f>
        <v>Dr Alwyn Jones</v>
      </c>
      <c r="AK391" s="5" t="str">
        <f>IF('Programmes (ENG)'!AK391="","",VLOOKUP('Programmes (ENG)'!AK391,'CWM &amp; Location'!B:D,2,FALSE))</f>
        <v/>
      </c>
      <c r="AL391" s="5" t="str">
        <f>IF('Programmes (ENG)'!AL391="", "", VLOOKUP('Programmes (ENG)'!AL391, 'CWM &amp; Location'!B:D, 2, FALSE))</f>
        <v/>
      </c>
      <c r="AM391" s="5" t="str">
        <f>IF('Programmes (ENG)'!AM391="","",VLOOKUP('Programmes (ENG)'!AM391,'CWM &amp; Location'!B:D,2,FALSE))</f>
        <v/>
      </c>
      <c r="AN391" s="5" t="str">
        <f>IF('Programmes (ENG)'!AN391="Supervisor to be confirmed", 'CWM &amp; Location'!$C$216, 'Programmes (ENG)'!AN391)</f>
        <v/>
      </c>
    </row>
    <row r="392" spans="1:40" ht="33.75" customHeight="1" x14ac:dyDescent="0.25">
      <c r="A392" s="3" t="str">
        <f>'Master List'!A392</f>
        <v>LIFT</v>
      </c>
      <c r="B392" s="3" t="str">
        <f>'Master List'!D392</f>
        <v>LFP/7A2W/131a</v>
      </c>
      <c r="C392" s="3" t="str">
        <f>'Master List'!E392</f>
        <v>WAL/FP/131a</v>
      </c>
      <c r="D392" s="4">
        <f>'Programmes (ENG)'!D392</f>
        <v>1</v>
      </c>
      <c r="E392" s="9" t="str">
        <f>CONCATENATE("S1: ",J392,", ",N392,", ",R392,IF(V392="","",", "),IF(V392="","",V392),IF(V392="",""," ("),IF(V392="","",'Master List'!B392),IF(V392="","",")")," | S2: ",AA392,", ",AE392,", ",AI392,IF(AM392="","",", "),IF(AM392="","",AM392),IF(AM392="",""," ("),IF(AM392="","",'Master List'!C392),IF(AM392="","",")"))</f>
        <v>S1: Meddygaeth Fewnol Acíwt, Llawdriniaeth Gyffredinol, Meddygaeth Frys, Radioleg Glinigol (LIFT) | S2: Meddygaeth Gyffredinol (Mewnol) / Meddygaeth Geriatreg, Practis Cyffredinol, Llawdriniaeth Gyffredinol</v>
      </c>
      <c r="F392" s="5" t="str">
        <f>VLOOKUP('Programmes (ENG)'!F392, 'CWM &amp; Location'!B:D, 2, FALSE)</f>
        <v>Bwrdd Iechyd Prifysgol Hywel Dda</v>
      </c>
      <c r="G392" s="5" t="str">
        <f>IF('Programmes (ENG)'!G392="Supervisor to be confirmed", "Goruchwyliwr I'w Gadarnhau", 'Programmes (ENG)'!G392)</f>
        <v>Dr Karen Brown</v>
      </c>
      <c r="H392" s="3" t="str">
        <f>VLOOKUP('Programmes (ENG)'!H392, 'CWM &amp; Location'!B:D, 2, FALSE)</f>
        <v>Ysbyty Cyffredinol Llwynhelyg</v>
      </c>
      <c r="I392" s="3" t="str">
        <f>VLOOKUP('Programmes (ENG)'!I392, 'CWM &amp; Location'!B:D, 2, FALSE)</f>
        <v>Hwlffordd</v>
      </c>
      <c r="J392" s="3" t="str">
        <f>IF('Master List'!K392="", VLOOKUP('Master List'!J392, 'CWM &amp; Location'!B:D, 2, FALSE), CONCATENATE(VLOOKUP('Master List'!J392, 'CWM &amp; Location'!B:D, 2, FALSE), " / ", VLOOKUP('Master List'!K392, 'CWM &amp; Location'!B:D, 2, FALSE)))</f>
        <v>Meddygaeth Fewnol Acíwt</v>
      </c>
      <c r="K392" s="3" t="str">
        <f>IF('Programmes (ENG)'!K392="Supervisor to be confirmed", "Goruchwyliwr I'w Gadarnhau", 'Programmes (ENG)'!K392)</f>
        <v>Dr Karen Brown</v>
      </c>
      <c r="L392" s="3" t="str">
        <f>VLOOKUP('Programmes (ENG)'!L392, 'CWM &amp; Location'!B:D, 2, FALSE)</f>
        <v>Ysbyty Cyffredinol Llwynhelyg</v>
      </c>
      <c r="M392" s="3" t="str">
        <f>VLOOKUP('Programmes (ENG)'!M392, 'CWM &amp; Location'!B:D, 2, FALSE)</f>
        <v>Hwlffordd</v>
      </c>
      <c r="N392" s="3" t="str">
        <f>IF('Master List'!Q392="", VLOOKUP('Master List'!P392, 'CWM &amp; Location'!B:D, 2, FALSE), CONCATENATE(VLOOKUP('Master List'!P392, 'CWM &amp; Location'!B:D, 2, FALSE), " / ", VLOOKUP('Master List'!Q392, 'CWM &amp; Location'!B:D, 2, FALSE)))</f>
        <v>Llawdriniaeth Gyffredinol</v>
      </c>
      <c r="O392" s="3" t="str">
        <f>IF('Programmes (ENG)'!O392="Supervisor to be confirmed", "Goruchwyliwr I'w Gadarnhau", 'Programmes (ENG)'!O392)</f>
        <v>Mr Andrew Burns</v>
      </c>
      <c r="P392" s="3" t="str">
        <f>VLOOKUP('Programmes (ENG)'!P392, 'CWM &amp; Location'!B:D, 2, FALSE)</f>
        <v>Ysbyty Cyffredinol Llwynhelyg</v>
      </c>
      <c r="Q392" s="3" t="str">
        <f>VLOOKUP('Programmes (ENG)'!Q392, 'CWM &amp; Location'!B:D, 2, FALSE)</f>
        <v>Hwlffordd</v>
      </c>
      <c r="R392" s="3" t="str">
        <f>IF('Master List'!W392="", VLOOKUP('Master List'!V392, 'CWM &amp; Location'!B:D, 2, FALSE), CONCATENATE(VLOOKUP('Master List'!V392, 'CWM &amp; Location'!B:D, 2, FALSE), " / ", VLOOKUP('Master List'!W392, 'CWM &amp; Location'!B:D, 2, FALSE)))</f>
        <v>Meddygaeth Frys</v>
      </c>
      <c r="S392" s="3" t="str">
        <f>IF('Programmes (ENG)'!S392="Supervisor to be confirmed", "Goruchwyliwr I'w Gadarnhau", 'Programmes (ENG)'!S392)</f>
        <v>Dr Nicola Drake</v>
      </c>
      <c r="T392" s="5" t="str">
        <f>IF('Master List'!AA392="", "", VLOOKUP('Programmes (ENG)'!T392, 'CWM &amp; Location'!B:D, 2, FALSE))</f>
        <v>Ysbyty Cyffredinol Llwynhelyg</v>
      </c>
      <c r="U392" s="5" t="str">
        <f>IF(T392="", "", VLOOKUP('Programmes (ENG)'!U392, 'CWM &amp; Location'!B:D, 2, FALSE))</f>
        <v>Hwlffordd</v>
      </c>
      <c r="V392" s="5" t="str">
        <f>IF('Programmes (ENG)'!V392="", "", VLOOKUP('Programmes (ENG)'!V392, 'CWM &amp; Location'!B:D, 2, FALSE))</f>
        <v>Radioleg Glinigol</v>
      </c>
      <c r="W392" s="5" t="str">
        <f>IF('Programmes (ENG)'!W392="", "", IF('Programmes (ENG)'!W392="Supervisor to be confirmed", 'CWM &amp; Location'!$C$216, 'Programmes (ENG)'!W392))</f>
        <v>Goruchwyliwr I'w Gadarnhau</v>
      </c>
      <c r="X392" s="5" t="str">
        <f>IF('Programmes (ENG)'!X392="Supervisor to be confirmed", "Goruchwyliwr I'w Gadarnhau", 'Programmes (ENG)'!X392)</f>
        <v>Dr Sarah Davidson</v>
      </c>
      <c r="Y392" s="3" t="str">
        <f>VLOOKUP('Programmes (ENG)'!Y392, 'CWM &amp; Location'!B:D, 2, FALSE)</f>
        <v>Ysbyty Cyffredinol Llwynhelyg</v>
      </c>
      <c r="Z392" s="3" t="str">
        <f>VLOOKUP('Programmes (ENG)'!Z392, 'CWM &amp; Location'!B:D, 2, FALSE)</f>
        <v>Hwlffordd</v>
      </c>
      <c r="AA392" s="3" t="str">
        <f>IF('Master List'!AK392="", VLOOKUP('Master List'!AJ392, 'CWM &amp; Location'!B:D, 2, FALSE), CONCATENATE(VLOOKUP('Master List'!AJ392, 'CWM &amp; Location'!B:D, 2, FALSE), " / ", VLOOKUP('Master List'!AK392, 'CWM &amp; Location'!B:D, 2, FALSE)))</f>
        <v>Meddygaeth Gyffredinol (Mewnol) / Meddygaeth Geriatreg</v>
      </c>
      <c r="AB392" s="3" t="str">
        <f>IF('Programmes (ENG)'!AB392="Supervisor to be confirmed", 'CWM &amp; Location'!$C$216, 'Programmes (ENG)'!AB392)</f>
        <v>Dr Sarah Davidson</v>
      </c>
      <c r="AC392" s="3" t="str">
        <f>VLOOKUP('Programmes (ENG)'!AC392, 'CWM &amp; Location'!B:D, 2, FALSE)</f>
        <v>Barlow House Surgery</v>
      </c>
      <c r="AD392" s="5" t="str">
        <f>VLOOKUP('Programmes (ENG)'!AD392, 'CWM &amp; Location'!B:D, 2, FALSE)</f>
        <v>Aberdaugleddau</v>
      </c>
      <c r="AE392" s="3" t="str">
        <f>IF('Master List'!AQ392="", VLOOKUP('Master List'!AP392, 'CWM &amp; Location'!B:D, 2, FALSE), CONCATENATE(VLOOKUP('Master List'!AP392, 'CWM &amp; Location'!B:D, 2, FALSE), " / ", VLOOKUP('Master List'!AQ392, 'CWM &amp; Location'!B:D, 2, FALSE)))</f>
        <v>Practis Cyffredinol</v>
      </c>
      <c r="AF392" s="3" t="str">
        <f>IF('Programmes (ENG)'!AF392="Supervisor to be confirmed", 'CWM &amp; Location'!$C$216, 'Programmes (ENG)'!AF392)</f>
        <v>Dr Jennifer Randall</v>
      </c>
      <c r="AG392" s="3" t="str">
        <f>VLOOKUP('Programmes (ENG)'!AG392, 'CWM &amp; Location'!B:D, 2, FALSE)</f>
        <v>Ysbyty Cyffredinol Llwynhelyg</v>
      </c>
      <c r="AH392" s="3" t="str">
        <f>VLOOKUP('Programmes (ENG)'!AH392, 'CWM &amp; Location'!B:D, 2, FALSE)</f>
        <v>Hwlffordd</v>
      </c>
      <c r="AI392" s="3" t="str">
        <f>IF('Master List'!AW392="", VLOOKUP('Master List'!AV392, 'CWM &amp; Location'!B:D, 2, FALSE), CONCATENATE(VLOOKUP('Master List'!AV392, 'CWM &amp; Location'!B:D, 2, FALSE), " / ", VLOOKUP('Master List'!AW392, 'CWM &amp; Location'!B:D, 2, FALSE)))</f>
        <v>Llawdriniaeth Gyffredinol</v>
      </c>
      <c r="AJ392" s="3" t="str">
        <f>IF('Programmes (ENG)'!AJ392="Supervisor to be confirmed", 'CWM &amp; Location'!$C$216, 'Programmes (ENG)'!AJ392)</f>
        <v>Goruchwyliwr I'w Gadarnhau</v>
      </c>
      <c r="AK392" s="5" t="str">
        <f>IF('Programmes (ENG)'!AK392="","",VLOOKUP('Programmes (ENG)'!AK392,'CWM &amp; Location'!B:D,2,FALSE))</f>
        <v/>
      </c>
      <c r="AL392" s="5" t="str">
        <f>IF('Programmes (ENG)'!AL392="", "", VLOOKUP('Programmes (ENG)'!AL392, 'CWM &amp; Location'!B:D, 2, FALSE))</f>
        <v/>
      </c>
      <c r="AM392" s="5" t="str">
        <f>IF('Programmes (ENG)'!AM392="","",VLOOKUP('Programmes (ENG)'!AM392,'CWM &amp; Location'!B:D,2,FALSE))</f>
        <v/>
      </c>
      <c r="AN392" s="5" t="str">
        <f>IF('Programmes (ENG)'!AN392="Supervisor to be confirmed", 'CWM &amp; Location'!$C$216, 'Programmes (ENG)'!AN392)</f>
        <v/>
      </c>
    </row>
    <row r="393" spans="1:40" ht="33.75" customHeight="1" x14ac:dyDescent="0.25">
      <c r="A393" s="3" t="str">
        <f>'Master List'!A393</f>
        <v>LIFT</v>
      </c>
      <c r="B393" s="3" t="str">
        <f>'Master List'!D393</f>
        <v>LFP/7A2W/131b</v>
      </c>
      <c r="C393" s="3" t="str">
        <f>'Master List'!E393</f>
        <v>WAL/FP/131b</v>
      </c>
      <c r="D393" s="4">
        <f>'Programmes (ENG)'!D393</f>
        <v>1</v>
      </c>
      <c r="E393" s="9" t="str">
        <f>CONCATENATE("S1: ",J393,", ",N393,", ",R393,IF(V393="","",", "),IF(V393="","",V393),IF(V393="",""," ("),IF(V393="","",'Master List'!B393),IF(V393="","",")")," | S2: ",AA393,", ",AE393,", ",AI393,IF(AM393="","",", "),IF(AM393="","",AM393),IF(AM393="",""," ("),IF(AM393="","",'Master List'!C393),IF(AM393="","",")"))</f>
        <v>S1: Meddygaeth Frys, Meddygaeth Fewnol Acíwt, Llawdriniaeth Gyffredinol, Radioleg Glinigol (LIFT) | S2: Llawdriniaeth Gyffredinol, Meddygaeth Gyffredinol (Mewnol) / Meddygaeth Geriatreg, Practis Cyffredinol</v>
      </c>
      <c r="F393" s="5" t="str">
        <f>VLOOKUP('Programmes (ENG)'!F393, 'CWM &amp; Location'!B:D, 2, FALSE)</f>
        <v>Bwrdd Iechyd Prifysgol Hywel Dda</v>
      </c>
      <c r="G393" s="5" t="str">
        <f>IF('Programmes (ENG)'!G393="Supervisor to be confirmed", "Goruchwyliwr I'w Gadarnhau", 'Programmes (ENG)'!G393)</f>
        <v>Dr Nicola Drake</v>
      </c>
      <c r="H393" s="3" t="str">
        <f>VLOOKUP('Programmes (ENG)'!H393, 'CWM &amp; Location'!B:D, 2, FALSE)</f>
        <v>Ysbyty Cyffredinol Llwynhelyg</v>
      </c>
      <c r="I393" s="3" t="str">
        <f>VLOOKUP('Programmes (ENG)'!I393, 'CWM &amp; Location'!B:D, 2, FALSE)</f>
        <v>Hwlffordd</v>
      </c>
      <c r="J393" s="3" t="str">
        <f>IF('Master List'!K393="", VLOOKUP('Master List'!J393, 'CWM &amp; Location'!B:D, 2, FALSE), CONCATENATE(VLOOKUP('Master List'!J393, 'CWM &amp; Location'!B:D, 2, FALSE), " / ", VLOOKUP('Master List'!K393, 'CWM &amp; Location'!B:D, 2, FALSE)))</f>
        <v>Meddygaeth Frys</v>
      </c>
      <c r="K393" s="3" t="str">
        <f>IF('Programmes (ENG)'!K393="Supervisor to be confirmed", "Goruchwyliwr I'w Gadarnhau", 'Programmes (ENG)'!K393)</f>
        <v>Dr Nicola Drake</v>
      </c>
      <c r="L393" s="3" t="str">
        <f>VLOOKUP('Programmes (ENG)'!L393, 'CWM &amp; Location'!B:D, 2, FALSE)</f>
        <v>Ysbyty Cyffredinol Llwynhelyg</v>
      </c>
      <c r="M393" s="3" t="str">
        <f>VLOOKUP('Programmes (ENG)'!M393, 'CWM &amp; Location'!B:D, 2, FALSE)</f>
        <v>Hwlffordd</v>
      </c>
      <c r="N393" s="3" t="str">
        <f>IF('Master List'!Q393="", VLOOKUP('Master List'!P393, 'CWM &amp; Location'!B:D, 2, FALSE), CONCATENATE(VLOOKUP('Master List'!P393, 'CWM &amp; Location'!B:D, 2, FALSE), " / ", VLOOKUP('Master List'!Q393, 'CWM &amp; Location'!B:D, 2, FALSE)))</f>
        <v>Meddygaeth Fewnol Acíwt</v>
      </c>
      <c r="O393" s="3" t="str">
        <f>IF('Programmes (ENG)'!O393="Supervisor to be confirmed", "Goruchwyliwr I'w Gadarnhau", 'Programmes (ENG)'!O393)</f>
        <v>Dr Karen Brown</v>
      </c>
      <c r="P393" s="3" t="str">
        <f>VLOOKUP('Programmes (ENG)'!P393, 'CWM &amp; Location'!B:D, 2, FALSE)</f>
        <v>Ysbyty Cyffredinol Llwynhelyg</v>
      </c>
      <c r="Q393" s="3" t="str">
        <f>VLOOKUP('Programmes (ENG)'!Q393, 'CWM &amp; Location'!B:D, 2, FALSE)</f>
        <v>Hwlffordd</v>
      </c>
      <c r="R393" s="3" t="str">
        <f>IF('Master List'!W393="", VLOOKUP('Master List'!V393, 'CWM &amp; Location'!B:D, 2, FALSE), CONCATENATE(VLOOKUP('Master List'!V393, 'CWM &amp; Location'!B:D, 2, FALSE), " / ", VLOOKUP('Master List'!W393, 'CWM &amp; Location'!B:D, 2, FALSE)))</f>
        <v>Llawdriniaeth Gyffredinol</v>
      </c>
      <c r="S393" s="3" t="str">
        <f>IF('Programmes (ENG)'!S393="Supervisor to be confirmed", "Goruchwyliwr I'w Gadarnhau", 'Programmes (ENG)'!S393)</f>
        <v>Mr Andrew Burns</v>
      </c>
      <c r="T393" s="5" t="str">
        <f>IF('Master List'!AA393="", "", VLOOKUP('Programmes (ENG)'!T393, 'CWM &amp; Location'!B:D, 2, FALSE))</f>
        <v>Ysbyty Cyffredinol Llwynhelyg</v>
      </c>
      <c r="U393" s="5" t="str">
        <f>IF(T393="", "", VLOOKUP('Programmes (ENG)'!U393, 'CWM &amp; Location'!B:D, 2, FALSE))</f>
        <v>Hwlffordd</v>
      </c>
      <c r="V393" s="5" t="str">
        <f>IF('Programmes (ENG)'!V393="", "", VLOOKUP('Programmes (ENG)'!V393, 'CWM &amp; Location'!B:D, 2, FALSE))</f>
        <v>Radioleg Glinigol</v>
      </c>
      <c r="W393" s="5" t="str">
        <f>IF('Programmes (ENG)'!W393="", "", IF('Programmes (ENG)'!W393="Supervisor to be confirmed", 'CWM &amp; Location'!$C$216, 'Programmes (ENG)'!W393))</f>
        <v>Dr Angeliki Karatasiou</v>
      </c>
      <c r="X393" s="5" t="str">
        <f>IF('Programmes (ENG)'!X393="Supervisor to be confirmed", "Goruchwyliwr I'w Gadarnhau", 'Programmes (ENG)'!X393)</f>
        <v>Goruchwyliwr I'w Gadarnhau</v>
      </c>
      <c r="Y393" s="3" t="str">
        <f>VLOOKUP('Programmes (ENG)'!Y393, 'CWM &amp; Location'!B:D, 2, FALSE)</f>
        <v>Ysbyty Cyffredinol Llwynhelyg</v>
      </c>
      <c r="Z393" s="3" t="str">
        <f>VLOOKUP('Programmes (ENG)'!Z393, 'CWM &amp; Location'!B:D, 2, FALSE)</f>
        <v>Hwlffordd</v>
      </c>
      <c r="AA393" s="3" t="str">
        <f>IF('Master List'!AK393="", VLOOKUP('Master List'!AJ393, 'CWM &amp; Location'!B:D, 2, FALSE), CONCATENATE(VLOOKUP('Master List'!AJ393, 'CWM &amp; Location'!B:D, 2, FALSE), " / ", VLOOKUP('Master List'!AK393, 'CWM &amp; Location'!B:D, 2, FALSE)))</f>
        <v>Llawdriniaeth Gyffredinol</v>
      </c>
      <c r="AB393" s="3" t="str">
        <f>IF('Programmes (ENG)'!AB393="Supervisor to be confirmed", 'CWM &amp; Location'!$C$216, 'Programmes (ENG)'!AB393)</f>
        <v>Goruchwyliwr I'w Gadarnhau</v>
      </c>
      <c r="AC393" s="3" t="str">
        <f>VLOOKUP('Programmes (ENG)'!AC393, 'CWM &amp; Location'!B:D, 2, FALSE)</f>
        <v>Ysbyty Cyffredinol Llwynhelyg</v>
      </c>
      <c r="AD393" s="5" t="str">
        <f>VLOOKUP('Programmes (ENG)'!AD393, 'CWM &amp; Location'!B:D, 2, FALSE)</f>
        <v>Hwlffordd</v>
      </c>
      <c r="AE393" s="3" t="str">
        <f>IF('Master List'!AQ393="", VLOOKUP('Master List'!AP393, 'CWM &amp; Location'!B:D, 2, FALSE), CONCATENATE(VLOOKUP('Master List'!AP393, 'CWM &amp; Location'!B:D, 2, FALSE), " / ", VLOOKUP('Master List'!AQ393, 'CWM &amp; Location'!B:D, 2, FALSE)))</f>
        <v>Meddygaeth Gyffredinol (Mewnol) / Meddygaeth Geriatreg</v>
      </c>
      <c r="AF393" s="3" t="str">
        <f>IF('Programmes (ENG)'!AF393="Supervisor to be confirmed", 'CWM &amp; Location'!$C$216, 'Programmes (ENG)'!AF393)</f>
        <v>Dr Sarah Davidson</v>
      </c>
      <c r="AG393" s="3" t="str">
        <f>VLOOKUP('Programmes (ENG)'!AG393, 'CWM &amp; Location'!B:D, 2, FALSE)</f>
        <v>Barlow House Surgery</v>
      </c>
      <c r="AH393" s="3" t="str">
        <f>VLOOKUP('Programmes (ENG)'!AH393, 'CWM &amp; Location'!B:D, 2, FALSE)</f>
        <v>Aberdaugleddau</v>
      </c>
      <c r="AI393" s="3" t="str">
        <f>IF('Master List'!AW393="", VLOOKUP('Master List'!AV393, 'CWM &amp; Location'!B:D, 2, FALSE), CONCATENATE(VLOOKUP('Master List'!AV393, 'CWM &amp; Location'!B:D, 2, FALSE), " / ", VLOOKUP('Master List'!AW393, 'CWM &amp; Location'!B:D, 2, FALSE)))</f>
        <v>Practis Cyffredinol</v>
      </c>
      <c r="AJ393" s="3" t="str">
        <f>IF('Programmes (ENG)'!AJ393="Supervisor to be confirmed", 'CWM &amp; Location'!$C$216, 'Programmes (ENG)'!AJ393)</f>
        <v>Dr Jennifer Randall</v>
      </c>
      <c r="AK393" s="5" t="str">
        <f>IF('Programmes (ENG)'!AK393="","",VLOOKUP('Programmes (ENG)'!AK393,'CWM &amp; Location'!B:D,2,FALSE))</f>
        <v/>
      </c>
      <c r="AL393" s="5" t="str">
        <f>IF('Programmes (ENG)'!AL393="", "", VLOOKUP('Programmes (ENG)'!AL393, 'CWM &amp; Location'!B:D, 2, FALSE))</f>
        <v/>
      </c>
      <c r="AM393" s="5" t="str">
        <f>IF('Programmes (ENG)'!AM393="","",VLOOKUP('Programmes (ENG)'!AM393,'CWM &amp; Location'!B:D,2,FALSE))</f>
        <v/>
      </c>
      <c r="AN393" s="5" t="str">
        <f>IF('Programmes (ENG)'!AN393="Supervisor to be confirmed", 'CWM &amp; Location'!$C$216, 'Programmes (ENG)'!AN393)</f>
        <v/>
      </c>
    </row>
    <row r="394" spans="1:40" ht="33.75" customHeight="1" x14ac:dyDescent="0.25">
      <c r="A394" s="3" t="str">
        <f>'Master List'!A394</f>
        <v>LIFT</v>
      </c>
      <c r="B394" s="3" t="str">
        <f>'Master List'!D394</f>
        <v>LFP/7A2W/131c</v>
      </c>
      <c r="C394" s="3" t="str">
        <f>'Master List'!E394</f>
        <v>WAL/FP/131c</v>
      </c>
      <c r="D394" s="4">
        <f>'Programmes (ENG)'!D394</f>
        <v>1</v>
      </c>
      <c r="E394" s="9" t="str">
        <f>CONCATENATE("S1: ",J394,", ",N394,", ",R394,IF(V394="","",", "),IF(V394="","",V394),IF(V394="",""," ("),IF(V394="","",'Master List'!B394),IF(V394="","",")")," | S2: ",AA394,", ",AE394,", ",AI394,IF(AM394="","",", "),IF(AM394="","",AM394),IF(AM394="",""," ("),IF(AM394="","",'Master List'!C394),IF(AM394="","",")"))</f>
        <v>S1: Llawdriniaeth Gyffredinol, Meddygaeth Frys, Meddygaeth Fewnol Acíwt, Radioleg Glinigol (LIFT) | S2: Practis Cyffredinol, Llawdriniaeth Gyffredinol, Meddygaeth Gyffredinol (Mewnol) / Meddygaeth Geriatreg</v>
      </c>
      <c r="F394" s="5" t="str">
        <f>VLOOKUP('Programmes (ENG)'!F394, 'CWM &amp; Location'!B:D, 2, FALSE)</f>
        <v>Bwrdd Iechyd Prifysgol Hywel Dda</v>
      </c>
      <c r="G394" s="5" t="str">
        <f>IF('Programmes (ENG)'!G394="Supervisor to be confirmed", "Goruchwyliwr I'w Gadarnhau", 'Programmes (ENG)'!G394)</f>
        <v>Mr Andrew Burns</v>
      </c>
      <c r="H394" s="3" t="str">
        <f>VLOOKUP('Programmes (ENG)'!H394, 'CWM &amp; Location'!B:D, 2, FALSE)</f>
        <v>Ysbyty Cyffredinol Llwynhelyg</v>
      </c>
      <c r="I394" s="3" t="str">
        <f>VLOOKUP('Programmes (ENG)'!I394, 'CWM &amp; Location'!B:D, 2, FALSE)</f>
        <v>Hwlffordd</v>
      </c>
      <c r="J394" s="3" t="str">
        <f>IF('Master List'!K394="", VLOOKUP('Master List'!J394, 'CWM &amp; Location'!B:D, 2, FALSE), CONCATENATE(VLOOKUP('Master List'!J394, 'CWM &amp; Location'!B:D, 2, FALSE), " / ", VLOOKUP('Master List'!K394, 'CWM &amp; Location'!B:D, 2, FALSE)))</f>
        <v>Llawdriniaeth Gyffredinol</v>
      </c>
      <c r="K394" s="3" t="str">
        <f>IF('Programmes (ENG)'!K394="Supervisor to be confirmed", "Goruchwyliwr I'w Gadarnhau", 'Programmes (ENG)'!K394)</f>
        <v>Mr Andrew Burns</v>
      </c>
      <c r="L394" s="3" t="str">
        <f>VLOOKUP('Programmes (ENG)'!L394, 'CWM &amp; Location'!B:D, 2, FALSE)</f>
        <v>Ysbyty Cyffredinol Llwynhelyg</v>
      </c>
      <c r="M394" s="3" t="str">
        <f>VLOOKUP('Programmes (ENG)'!M394, 'CWM &amp; Location'!B:D, 2, FALSE)</f>
        <v>Hwlffordd</v>
      </c>
      <c r="N394" s="3" t="str">
        <f>IF('Master List'!Q394="", VLOOKUP('Master List'!P394, 'CWM &amp; Location'!B:D, 2, FALSE), CONCATENATE(VLOOKUP('Master List'!P394, 'CWM &amp; Location'!B:D, 2, FALSE), " / ", VLOOKUP('Master List'!Q394, 'CWM &amp; Location'!B:D, 2, FALSE)))</f>
        <v>Meddygaeth Frys</v>
      </c>
      <c r="O394" s="3" t="str">
        <f>IF('Programmes (ENG)'!O394="Supervisor to be confirmed", "Goruchwyliwr I'w Gadarnhau", 'Programmes (ENG)'!O394)</f>
        <v>Dr Nicola Drake</v>
      </c>
      <c r="P394" s="3" t="str">
        <f>VLOOKUP('Programmes (ENG)'!P394, 'CWM &amp; Location'!B:D, 2, FALSE)</f>
        <v>Ysbyty Cyffredinol Llwynhelyg</v>
      </c>
      <c r="Q394" s="3" t="str">
        <f>VLOOKUP('Programmes (ENG)'!Q394, 'CWM &amp; Location'!B:D, 2, FALSE)</f>
        <v>Hwlffordd</v>
      </c>
      <c r="R394" s="3" t="str">
        <f>IF('Master List'!W394="", VLOOKUP('Master List'!V394, 'CWM &amp; Location'!B:D, 2, FALSE), CONCATENATE(VLOOKUP('Master List'!V394, 'CWM &amp; Location'!B:D, 2, FALSE), " / ", VLOOKUP('Master List'!W394, 'CWM &amp; Location'!B:D, 2, FALSE)))</f>
        <v>Meddygaeth Fewnol Acíwt</v>
      </c>
      <c r="S394" s="3" t="str">
        <f>IF('Programmes (ENG)'!S394="Supervisor to be confirmed", "Goruchwyliwr I'w Gadarnhau", 'Programmes (ENG)'!S394)</f>
        <v>Dr Karen Brown</v>
      </c>
      <c r="T394" s="5" t="str">
        <f>IF('Master List'!AA394="", "", VLOOKUP('Programmes (ENG)'!T394, 'CWM &amp; Location'!B:D, 2, FALSE))</f>
        <v>Ysbyty Cyffredinol Llwynhelyg</v>
      </c>
      <c r="U394" s="5" t="str">
        <f>IF(T394="", "", VLOOKUP('Programmes (ENG)'!U394, 'CWM &amp; Location'!B:D, 2, FALSE))</f>
        <v>Hwlffordd</v>
      </c>
      <c r="V394" s="5" t="str">
        <f>IF('Programmes (ENG)'!V394="", "", VLOOKUP('Programmes (ENG)'!V394, 'CWM &amp; Location'!B:D, 2, FALSE))</f>
        <v>Radioleg Glinigol</v>
      </c>
      <c r="W394" s="5" t="str">
        <f>IF('Programmes (ENG)'!W394="", "", IF('Programmes (ENG)'!W394="Supervisor to be confirmed", 'CWM &amp; Location'!$C$216, 'Programmes (ENG)'!W394))</f>
        <v>Dr Sally Ozougwu</v>
      </c>
      <c r="X394" s="5" t="str">
        <f>IF('Programmes (ENG)'!X394="Supervisor to be confirmed", "Goruchwyliwr I'w Gadarnhau", 'Programmes (ENG)'!X394)</f>
        <v>Dr Jennifer Randall</v>
      </c>
      <c r="Y394" s="3" t="str">
        <f>VLOOKUP('Programmes (ENG)'!Y394, 'CWM &amp; Location'!B:D, 2, FALSE)</f>
        <v>Barlow House Surgery</v>
      </c>
      <c r="Z394" s="3" t="str">
        <f>VLOOKUP('Programmes (ENG)'!Z394, 'CWM &amp; Location'!B:D, 2, FALSE)</f>
        <v>Aberdaugleddau</v>
      </c>
      <c r="AA394" s="3" t="str">
        <f>IF('Master List'!AK394="", VLOOKUP('Master List'!AJ394, 'CWM &amp; Location'!B:D, 2, FALSE), CONCATENATE(VLOOKUP('Master List'!AJ394, 'CWM &amp; Location'!B:D, 2, FALSE), " / ", VLOOKUP('Master List'!AK394, 'CWM &amp; Location'!B:D, 2, FALSE)))</f>
        <v>Practis Cyffredinol</v>
      </c>
      <c r="AB394" s="3" t="str">
        <f>IF('Programmes (ENG)'!AB394="Supervisor to be confirmed", 'CWM &amp; Location'!$C$216, 'Programmes (ENG)'!AB394)</f>
        <v>Dr Jennifer Randall</v>
      </c>
      <c r="AC394" s="3" t="str">
        <f>VLOOKUP('Programmes (ENG)'!AC394, 'CWM &amp; Location'!B:D, 2, FALSE)</f>
        <v>Ysbyty Cyffredinol Llwynhelyg</v>
      </c>
      <c r="AD394" s="5" t="str">
        <f>VLOOKUP('Programmes (ENG)'!AD394, 'CWM &amp; Location'!B:D, 2, FALSE)</f>
        <v>Hwlffordd</v>
      </c>
      <c r="AE394" s="3" t="str">
        <f>IF('Master List'!AQ394="", VLOOKUP('Master List'!AP394, 'CWM &amp; Location'!B:D, 2, FALSE), CONCATENATE(VLOOKUP('Master List'!AP394, 'CWM &amp; Location'!B:D, 2, FALSE), " / ", VLOOKUP('Master List'!AQ394, 'CWM &amp; Location'!B:D, 2, FALSE)))</f>
        <v>Llawdriniaeth Gyffredinol</v>
      </c>
      <c r="AF394" s="3" t="str">
        <f>IF('Programmes (ENG)'!AF394="Supervisor to be confirmed", 'CWM &amp; Location'!$C$216, 'Programmes (ENG)'!AF394)</f>
        <v>Goruchwyliwr I'w Gadarnhau</v>
      </c>
      <c r="AG394" s="3" t="str">
        <f>VLOOKUP('Programmes (ENG)'!AG394, 'CWM &amp; Location'!B:D, 2, FALSE)</f>
        <v>Ysbyty Cyffredinol Llwynhelyg</v>
      </c>
      <c r="AH394" s="3" t="str">
        <f>VLOOKUP('Programmes (ENG)'!AH394, 'CWM &amp; Location'!B:D, 2, FALSE)</f>
        <v>Hwlffordd</v>
      </c>
      <c r="AI394" s="3" t="str">
        <f>IF('Master List'!AW394="", VLOOKUP('Master List'!AV394, 'CWM &amp; Location'!B:D, 2, FALSE), CONCATENATE(VLOOKUP('Master List'!AV394, 'CWM &amp; Location'!B:D, 2, FALSE), " / ", VLOOKUP('Master List'!AW394, 'CWM &amp; Location'!B:D, 2, FALSE)))</f>
        <v>Meddygaeth Gyffredinol (Mewnol) / Meddygaeth Geriatreg</v>
      </c>
      <c r="AJ394" s="3" t="str">
        <f>IF('Programmes (ENG)'!AJ394="Supervisor to be confirmed", 'CWM &amp; Location'!$C$216, 'Programmes (ENG)'!AJ394)</f>
        <v>Dr Sarah Davidson</v>
      </c>
      <c r="AK394" s="5" t="str">
        <f>IF('Programmes (ENG)'!AK394="","",VLOOKUP('Programmes (ENG)'!AK394,'CWM &amp; Location'!B:D,2,FALSE))</f>
        <v/>
      </c>
      <c r="AL394" s="5" t="str">
        <f>IF('Programmes (ENG)'!AL394="", "", VLOOKUP('Programmes (ENG)'!AL394, 'CWM &amp; Location'!B:D, 2, FALSE))</f>
        <v/>
      </c>
      <c r="AM394" s="5" t="str">
        <f>IF('Programmes (ENG)'!AM394="","",VLOOKUP('Programmes (ENG)'!AM394,'CWM &amp; Location'!B:D,2,FALSE))</f>
        <v/>
      </c>
      <c r="AN394" s="5" t="str">
        <f>IF('Programmes (ENG)'!AN394="Supervisor to be confirmed", 'CWM &amp; Location'!$C$216, 'Programmes (ENG)'!AN394)</f>
        <v/>
      </c>
    </row>
    <row r="395" spans="1:40" ht="33.75" customHeight="1" x14ac:dyDescent="0.25">
      <c r="A395" s="3" t="str">
        <f>'Master List'!A395</f>
        <v>LIFT</v>
      </c>
      <c r="B395" s="3" t="str">
        <f>'Master List'!D395</f>
        <v>LFP/7A2E/132a</v>
      </c>
      <c r="C395" s="3" t="str">
        <f>'Master List'!E395</f>
        <v>WAL/FP/132a</v>
      </c>
      <c r="D395" s="4">
        <f>'Programmes (ENG)'!D395</f>
        <v>1</v>
      </c>
      <c r="E395" s="9" t="str">
        <f>CONCATENATE("S1: ",J395,", ",N395,", ",R395,IF(V395="","",", "),IF(V395="","",V395),IF(V395="",""," ("),IF(V395="","",'Master List'!B395),IF(V395="","",")")," | S2: ",AA395,", ",AE395,", ",AI395,IF(AM395="","",", "),IF(AM395="","",AM395),IF(AM395="",""," ("),IF(AM395="","",'Master List'!C395),IF(AM395="","",")"))</f>
        <v>S1: Llawdriniaeth Gyffredinol / Llawdriniaeth ar y Fron, Meddygaeth Gyffredinol (Mewnol) / Cardioleg, Meddygaeth Gyffredinol (Mewnol) / Endocrinoleg a Diabetes Mellitus, Arbenigedd I'w Gadarnhau (LIFT) | S2: Meddygaeth Liniarol / Hematoleg, Trawma Llawdriniaeth Orthopedig, Meddygaeth Frys / Uned Asesu Meddygol Acíwt</v>
      </c>
      <c r="F395" s="5" t="str">
        <f>VLOOKUP('Programmes (ENG)'!F395, 'CWM &amp; Location'!B:D, 2, FALSE)</f>
        <v>Bwrdd Iechyd Prifysgol Hywel Dda</v>
      </c>
      <c r="G395" s="5" t="str">
        <f>IF('Programmes (ENG)'!G395="Supervisor to be confirmed", "Goruchwyliwr I'w Gadarnhau", 'Programmes (ENG)'!G395)</f>
        <v>Goruchwyliwr I'w Gadarnhau</v>
      </c>
      <c r="H395" s="3" t="str">
        <f>VLOOKUP('Programmes (ENG)'!H395, 'CWM &amp; Location'!B:D, 2, FALSE)</f>
        <v>Ysbyty'r Tywysog Philip (Ysbyty Cyffredinol Glangwili ar alwad)</v>
      </c>
      <c r="I395" s="3" t="str">
        <f>VLOOKUP('Programmes (ENG)'!I395, 'CWM &amp; Location'!B:D, 2, FALSE)</f>
        <v>Llanelli (Caerfyrddin)</v>
      </c>
      <c r="J395" s="3" t="str">
        <f>IF('Master List'!K395="", VLOOKUP('Master List'!J395, 'CWM &amp; Location'!B:D, 2, FALSE), CONCATENATE(VLOOKUP('Master List'!J395, 'CWM &amp; Location'!B:D, 2, FALSE), " / ", VLOOKUP('Master List'!K395, 'CWM &amp; Location'!B:D, 2, FALSE)))</f>
        <v>Llawdriniaeth Gyffredinol / Llawdriniaeth ar y Fron</v>
      </c>
      <c r="K395" s="3" t="str">
        <f>IF('Programmes (ENG)'!K395="Supervisor to be confirmed", "Goruchwyliwr I'w Gadarnhau", 'Programmes (ENG)'!K395)</f>
        <v>Mrs Saira Khawaja</v>
      </c>
      <c r="L395" s="3" t="str">
        <f>VLOOKUP('Programmes (ENG)'!L395, 'CWM &amp; Location'!B:D, 2, FALSE)</f>
        <v>Ysbyty'r Tywysog Philip</v>
      </c>
      <c r="M395" s="3" t="str">
        <f>VLOOKUP('Programmes (ENG)'!M395, 'CWM &amp; Location'!B:D, 2, FALSE)</f>
        <v>Llanelli</v>
      </c>
      <c r="N395" s="3" t="str">
        <f>IF('Master List'!Q395="", VLOOKUP('Master List'!P395, 'CWM &amp; Location'!B:D, 2, FALSE), CONCATENATE(VLOOKUP('Master List'!P395, 'CWM &amp; Location'!B:D, 2, FALSE), " / ", VLOOKUP('Master List'!Q395, 'CWM &amp; Location'!B:D, 2, FALSE)))</f>
        <v>Meddygaeth Gyffredinol (Mewnol) / Cardioleg</v>
      </c>
      <c r="O395" s="3" t="str">
        <f>IF('Programmes (ENG)'!O395="Supervisor to be confirmed", "Goruchwyliwr I'w Gadarnhau", 'Programmes (ENG)'!O395)</f>
        <v>Dr Senthil Elangovan</v>
      </c>
      <c r="P395" s="3" t="str">
        <f>VLOOKUP('Programmes (ENG)'!P395, 'CWM &amp; Location'!B:D, 2, FALSE)</f>
        <v>Ysbyty'r Tywysog Philip</v>
      </c>
      <c r="Q395" s="3" t="str">
        <f>VLOOKUP('Programmes (ENG)'!Q395, 'CWM &amp; Location'!B:D, 2, FALSE)</f>
        <v>Llanelli</v>
      </c>
      <c r="R395" s="3" t="str">
        <f>IF('Master List'!W395="", VLOOKUP('Master List'!V395, 'CWM &amp; Location'!B:D, 2, FALSE), CONCATENATE(VLOOKUP('Master List'!V395, 'CWM &amp; Location'!B:D, 2, FALSE), " / ", VLOOKUP('Master List'!W395, 'CWM &amp; Location'!B:D, 2, FALSE)))</f>
        <v>Meddygaeth Gyffredinol (Mewnol) / Endocrinoleg a Diabetes Mellitus</v>
      </c>
      <c r="S395" s="3" t="str">
        <f>IF('Programmes (ENG)'!S395="Supervisor to be confirmed", "Goruchwyliwr I'w Gadarnhau", 'Programmes (ENG)'!S395)</f>
        <v>Dr Akhila Mallipedhi</v>
      </c>
      <c r="T395" s="5" t="str">
        <f>IF('Master List'!AA395="", "", VLOOKUP('Programmes (ENG)'!T395, 'CWM &amp; Location'!B:D, 2, FALSE))</f>
        <v>Safle I'w Gadarnhau</v>
      </c>
      <c r="U395" s="5" t="str">
        <f>IF(T395="", "", VLOOKUP('Programmes (ENG)'!U395, 'CWM &amp; Location'!B:D, 2, FALSE))</f>
        <v>Safle I'w Gadarnhau</v>
      </c>
      <c r="V395" s="5" t="str">
        <f>IF('Programmes (ENG)'!V395="", "", VLOOKUP('Programmes (ENG)'!V395, 'CWM &amp; Location'!B:D, 2, FALSE))</f>
        <v>Arbenigedd I'w Gadarnhau</v>
      </c>
      <c r="W395" s="5" t="str">
        <f>IF('Programmes (ENG)'!W395="", "", IF('Programmes (ENG)'!W395="Supervisor to be confirmed", 'CWM &amp; Location'!$C$216, 'Programmes (ENG)'!W395))</f>
        <v>Goruchwyliwr I'w Gadarnhau</v>
      </c>
      <c r="X395" s="5" t="str">
        <f>IF('Programmes (ENG)'!X395="Supervisor to be confirmed", "Goruchwyliwr I'w Gadarnhau", 'Programmes (ENG)'!X395)</f>
        <v>Dr Helen Fielding</v>
      </c>
      <c r="Y395" s="3" t="str">
        <f>VLOOKUP('Programmes (ENG)'!Y395, 'CWM &amp; Location'!B:D, 2, FALSE)</f>
        <v>Ysbyty'r Tywysog Philip</v>
      </c>
      <c r="Z395" s="3" t="str">
        <f>VLOOKUP('Programmes (ENG)'!Z395, 'CWM &amp; Location'!B:D, 2, FALSE)</f>
        <v>Llanelli</v>
      </c>
      <c r="AA395" s="3" t="str">
        <f>IF('Master List'!AK395="", VLOOKUP('Master List'!AJ395, 'CWM &amp; Location'!B:D, 2, FALSE), CONCATENATE(VLOOKUP('Master List'!AJ395, 'CWM &amp; Location'!B:D, 2, FALSE), " / ", VLOOKUP('Master List'!AK395, 'CWM &amp; Location'!B:D, 2, FALSE)))</f>
        <v>Meddygaeth Liniarol / Hematoleg</v>
      </c>
      <c r="AB395" s="3" t="str">
        <f>IF('Programmes (ENG)'!AB395="Supervisor to be confirmed", 'CWM &amp; Location'!$C$216, 'Programmes (ENG)'!AB395)</f>
        <v>Dr Helen Fielding</v>
      </c>
      <c r="AC395" s="3" t="str">
        <f>VLOOKUP('Programmes (ENG)'!AC395, 'CWM &amp; Location'!B:D, 2, FALSE)</f>
        <v>Ysbyty Cyffredinol Glangwili</v>
      </c>
      <c r="AD395" s="5" t="str">
        <f>VLOOKUP('Programmes (ENG)'!AD395, 'CWM &amp; Location'!B:D, 2, FALSE)</f>
        <v>Caerfyrddin</v>
      </c>
      <c r="AE395" s="3" t="str">
        <f>IF('Master List'!AQ395="", VLOOKUP('Master List'!AP395, 'CWM &amp; Location'!B:D, 2, FALSE), CONCATENATE(VLOOKUP('Master List'!AP395, 'CWM &amp; Location'!B:D, 2, FALSE), " / ", VLOOKUP('Master List'!AQ395, 'CWM &amp; Location'!B:D, 2, FALSE)))</f>
        <v>Trawma Llawdriniaeth Orthopedig</v>
      </c>
      <c r="AF395" s="3" t="str">
        <f>IF('Programmes (ENG)'!AF395="Supervisor to be confirmed", 'CWM &amp; Location'!$C$216, 'Programmes (ENG)'!AF395)</f>
        <v>Mr Robert Yate</v>
      </c>
      <c r="AG395" s="3" t="str">
        <f>VLOOKUP('Programmes (ENG)'!AG395, 'CWM &amp; Location'!B:D, 2, FALSE)</f>
        <v>Ysbyty Cyffredinol Glangwili</v>
      </c>
      <c r="AH395" s="3" t="str">
        <f>VLOOKUP('Programmes (ENG)'!AH395, 'CWM &amp; Location'!B:D, 2, FALSE)</f>
        <v>Caerfyrddin</v>
      </c>
      <c r="AI395" s="3" t="str">
        <f>IF('Master List'!AW395="", VLOOKUP('Master List'!AV395, 'CWM &amp; Location'!B:D, 2, FALSE), CONCATENATE(VLOOKUP('Master List'!AV395, 'CWM &amp; Location'!B:D, 2, FALSE), " / ", VLOOKUP('Master List'!AW395, 'CWM &amp; Location'!B:D, 2, FALSE)))</f>
        <v>Meddygaeth Frys / Uned Asesu Meddygol Acíwt</v>
      </c>
      <c r="AJ395" s="3" t="str">
        <f>IF('Programmes (ENG)'!AJ395="Supervisor to be confirmed", 'CWM &amp; Location'!$C$216, 'Programmes (ENG)'!AJ395)</f>
        <v>Mr Nigel Waghorne</v>
      </c>
      <c r="AK395" s="5" t="str">
        <f>IF('Programmes (ENG)'!AK395="","",VLOOKUP('Programmes (ENG)'!AK395,'CWM &amp; Location'!B:D,2,FALSE))</f>
        <v/>
      </c>
      <c r="AL395" s="5" t="str">
        <f>IF('Programmes (ENG)'!AL395="", "", VLOOKUP('Programmes (ENG)'!AL395, 'CWM &amp; Location'!B:D, 2, FALSE))</f>
        <v/>
      </c>
      <c r="AM395" s="5" t="str">
        <f>IF('Programmes (ENG)'!AM395="","",VLOOKUP('Programmes (ENG)'!AM395,'CWM &amp; Location'!B:D,2,FALSE))</f>
        <v/>
      </c>
      <c r="AN395" s="5" t="str">
        <f>IF('Programmes (ENG)'!AN395="Supervisor to be confirmed", 'CWM &amp; Location'!$C$216, 'Programmes (ENG)'!AN395)</f>
        <v/>
      </c>
    </row>
    <row r="396" spans="1:40" ht="33.75" customHeight="1" x14ac:dyDescent="0.25">
      <c r="A396" s="3" t="str">
        <f>'Master List'!A396</f>
        <v>LIFT</v>
      </c>
      <c r="B396" s="3" t="str">
        <f>'Master List'!D396</f>
        <v>LFP/7A2E/132b</v>
      </c>
      <c r="C396" s="3" t="str">
        <f>'Master List'!E396</f>
        <v>WAL/FP/132b</v>
      </c>
      <c r="D396" s="4">
        <f>'Programmes (ENG)'!D396</f>
        <v>1</v>
      </c>
      <c r="E396" s="9" t="str">
        <f>CONCATENATE("S1: ",J396,", ",N396,", ",R396,IF(V396="","",", "),IF(V396="","",V396),IF(V396="",""," ("),IF(V396="","",'Master List'!B396),IF(V396="","",")")," | S2: ",AA396,", ",AE396,", ",AI396,IF(AM396="","",", "),IF(AM396="","",AM396),IF(AM396="",""," ("),IF(AM396="","",'Master List'!C396),IF(AM396="","",")"))</f>
        <v>S1: Meddygaeth Gyffredinol (Mewnol) / Endocrinoleg a Diabetes Mellitus, Llawdriniaeth Gyffredinol / Llawdriniaeth ar y Fron, Meddygaeth Gyffredinol (Mewnol) / Cardioleg, Practis Cyffredinol (LIFT) | S2: Meddygaeth Frys / Uned Asesu Meddygol Acíwt, Meddygaeth Liniarol / Hematoleg, Trawma Llawdriniaeth Orthopedig</v>
      </c>
      <c r="F396" s="5" t="str">
        <f>VLOOKUP('Programmes (ENG)'!F396, 'CWM &amp; Location'!B:D, 2, FALSE)</f>
        <v>Bwrdd Iechyd Prifysgol Hywel Dda</v>
      </c>
      <c r="G396" s="5" t="str">
        <f>IF('Programmes (ENG)'!G396="Supervisor to be confirmed", "Goruchwyliwr I'w Gadarnhau", 'Programmes (ENG)'!G396)</f>
        <v>Dr Sioned Jenkins</v>
      </c>
      <c r="H396" s="3" t="str">
        <f>VLOOKUP('Programmes (ENG)'!H396, 'CWM &amp; Location'!B:D, 2, FALSE)</f>
        <v>Ysbyty'r Tywysog Philip</v>
      </c>
      <c r="I396" s="3" t="str">
        <f>VLOOKUP('Programmes (ENG)'!I396, 'CWM &amp; Location'!B:D, 2, FALSE)</f>
        <v>Llanelli</v>
      </c>
      <c r="J396" s="3" t="str">
        <f>IF('Master List'!K396="", VLOOKUP('Master List'!J396, 'CWM &amp; Location'!B:D, 2, FALSE), CONCATENATE(VLOOKUP('Master List'!J396, 'CWM &amp; Location'!B:D, 2, FALSE), " / ", VLOOKUP('Master List'!K396, 'CWM &amp; Location'!B:D, 2, FALSE)))</f>
        <v>Meddygaeth Gyffredinol (Mewnol) / Endocrinoleg a Diabetes Mellitus</v>
      </c>
      <c r="K396" s="3" t="str">
        <f>IF('Programmes (ENG)'!K396="Supervisor to be confirmed", "Goruchwyliwr I'w Gadarnhau", 'Programmes (ENG)'!K396)</f>
        <v>Dr Akhila Mallipedhi</v>
      </c>
      <c r="L396" s="3" t="str">
        <f>VLOOKUP('Programmes (ENG)'!L396, 'CWM &amp; Location'!B:D, 2, FALSE)</f>
        <v>Ysbyty'r Tywysog Philip (Ysbyty Cyffredinol Glangwili ar alwad)</v>
      </c>
      <c r="M396" s="3" t="str">
        <f>VLOOKUP('Programmes (ENG)'!M396, 'CWM &amp; Location'!B:D, 2, FALSE)</f>
        <v>Llanelli (Caerfyrddin)</v>
      </c>
      <c r="N396" s="3" t="str">
        <f>IF('Master List'!Q396="", VLOOKUP('Master List'!P396, 'CWM &amp; Location'!B:D, 2, FALSE), CONCATENATE(VLOOKUP('Master List'!P396, 'CWM &amp; Location'!B:D, 2, FALSE), " / ", VLOOKUP('Master List'!Q396, 'CWM &amp; Location'!B:D, 2, FALSE)))</f>
        <v>Llawdriniaeth Gyffredinol / Llawdriniaeth ar y Fron</v>
      </c>
      <c r="O396" s="3" t="str">
        <f>IF('Programmes (ENG)'!O396="Supervisor to be confirmed", "Goruchwyliwr I'w Gadarnhau", 'Programmes (ENG)'!O396)</f>
        <v>Mrs Saira Khawaja</v>
      </c>
      <c r="P396" s="3" t="str">
        <f>VLOOKUP('Programmes (ENG)'!P396, 'CWM &amp; Location'!B:D, 2, FALSE)</f>
        <v>Ysbyty'r Tywysog Philip</v>
      </c>
      <c r="Q396" s="3" t="str">
        <f>VLOOKUP('Programmes (ENG)'!Q396, 'CWM &amp; Location'!B:D, 2, FALSE)</f>
        <v>Llanelli</v>
      </c>
      <c r="R396" s="3" t="str">
        <f>IF('Master List'!W396="", VLOOKUP('Master List'!V396, 'CWM &amp; Location'!B:D, 2, FALSE), CONCATENATE(VLOOKUP('Master List'!V396, 'CWM &amp; Location'!B:D, 2, FALSE), " / ", VLOOKUP('Master List'!W396, 'CWM &amp; Location'!B:D, 2, FALSE)))</f>
        <v>Meddygaeth Gyffredinol (Mewnol) / Cardioleg</v>
      </c>
      <c r="S396" s="3" t="str">
        <f>IF('Programmes (ENG)'!S396="Supervisor to be confirmed", "Goruchwyliwr I'w Gadarnhau", 'Programmes (ENG)'!S396)</f>
        <v>Dr Senthil Elangovan</v>
      </c>
      <c r="T396" s="5" t="str">
        <f>IF('Master List'!AA396="", "", VLOOKUP('Programmes (ENG)'!T396, 'CWM &amp; Location'!B:D, 2, FALSE))</f>
        <v>Meddygfa Tywyn Bach</v>
      </c>
      <c r="U396" s="5" t="str">
        <f>IF(T396="", "", VLOOKUP('Programmes (ENG)'!U396, 'CWM &amp; Location'!B:D, 2, FALSE))</f>
        <v>Porth Tywyn</v>
      </c>
      <c r="V396" s="5" t="str">
        <f>IF('Programmes (ENG)'!V396="", "", VLOOKUP('Programmes (ENG)'!V396, 'CWM &amp; Location'!B:D, 2, FALSE))</f>
        <v>Practis Cyffredinol</v>
      </c>
      <c r="W396" s="5" t="str">
        <f>IF('Programmes (ENG)'!W396="", "", IF('Programmes (ENG)'!W396="Supervisor to be confirmed", 'CWM &amp; Location'!$C$216, 'Programmes (ENG)'!W396))</f>
        <v>Dr Sioned Jenkins</v>
      </c>
      <c r="X396" s="5" t="str">
        <f>IF('Programmes (ENG)'!X396="Supervisor to be confirmed", "Goruchwyliwr I'w Gadarnhau", 'Programmes (ENG)'!X396)</f>
        <v>Mr Nigel Waghorne</v>
      </c>
      <c r="Y396" s="3" t="str">
        <f>VLOOKUP('Programmes (ENG)'!Y396, 'CWM &amp; Location'!B:D, 2, FALSE)</f>
        <v>Ysbyty Cyffredinol Glangwili</v>
      </c>
      <c r="Z396" s="3" t="str">
        <f>VLOOKUP('Programmes (ENG)'!Z396, 'CWM &amp; Location'!B:D, 2, FALSE)</f>
        <v>Caerfyrddin</v>
      </c>
      <c r="AA396" s="3" t="str">
        <f>IF('Master List'!AK396="", VLOOKUP('Master List'!AJ396, 'CWM &amp; Location'!B:D, 2, FALSE), CONCATENATE(VLOOKUP('Master List'!AJ396, 'CWM &amp; Location'!B:D, 2, FALSE), " / ", VLOOKUP('Master List'!AK396, 'CWM &amp; Location'!B:D, 2, FALSE)))</f>
        <v>Meddygaeth Frys / Uned Asesu Meddygol Acíwt</v>
      </c>
      <c r="AB396" s="3" t="str">
        <f>IF('Programmes (ENG)'!AB396="Supervisor to be confirmed", 'CWM &amp; Location'!$C$216, 'Programmes (ENG)'!AB396)</f>
        <v>Mr Nigel Waghorne</v>
      </c>
      <c r="AC396" s="3" t="str">
        <f>VLOOKUP('Programmes (ENG)'!AC396, 'CWM &amp; Location'!B:D, 2, FALSE)</f>
        <v>Ysbyty'r Tywysog Philip</v>
      </c>
      <c r="AD396" s="5" t="str">
        <f>VLOOKUP('Programmes (ENG)'!AD396, 'CWM &amp; Location'!B:D, 2, FALSE)</f>
        <v>Llanelli</v>
      </c>
      <c r="AE396" s="3" t="str">
        <f>IF('Master List'!AQ396="", VLOOKUP('Master List'!AP396, 'CWM &amp; Location'!B:D, 2, FALSE), CONCATENATE(VLOOKUP('Master List'!AP396, 'CWM &amp; Location'!B:D, 2, FALSE), " / ", VLOOKUP('Master List'!AQ396, 'CWM &amp; Location'!B:D, 2, FALSE)))</f>
        <v>Meddygaeth Liniarol / Hematoleg</v>
      </c>
      <c r="AF396" s="3" t="str">
        <f>IF('Programmes (ENG)'!AF396="Supervisor to be confirmed", 'CWM &amp; Location'!$C$216, 'Programmes (ENG)'!AF396)</f>
        <v>Dr Helen Fielding</v>
      </c>
      <c r="AG396" s="3" t="str">
        <f>VLOOKUP('Programmes (ENG)'!AG396, 'CWM &amp; Location'!B:D, 2, FALSE)</f>
        <v>Ysbyty Cyffredinol Glangwili</v>
      </c>
      <c r="AH396" s="3" t="str">
        <f>VLOOKUP('Programmes (ENG)'!AH396, 'CWM &amp; Location'!B:D, 2, FALSE)</f>
        <v>Caerfyrddin</v>
      </c>
      <c r="AI396" s="3" t="str">
        <f>IF('Master List'!AW396="", VLOOKUP('Master List'!AV396, 'CWM &amp; Location'!B:D, 2, FALSE), CONCATENATE(VLOOKUP('Master List'!AV396, 'CWM &amp; Location'!B:D, 2, FALSE), " / ", VLOOKUP('Master List'!AW396, 'CWM &amp; Location'!B:D, 2, FALSE)))</f>
        <v>Trawma Llawdriniaeth Orthopedig</v>
      </c>
      <c r="AJ396" s="3" t="str">
        <f>IF('Programmes (ENG)'!AJ396="Supervisor to be confirmed", 'CWM &amp; Location'!$C$216, 'Programmes (ENG)'!AJ396)</f>
        <v>Mr Robert Yate</v>
      </c>
      <c r="AK396" s="5" t="str">
        <f>IF('Programmes (ENG)'!AK396="","",VLOOKUP('Programmes (ENG)'!AK396,'CWM &amp; Location'!B:D,2,FALSE))</f>
        <v/>
      </c>
      <c r="AL396" s="5" t="str">
        <f>IF('Programmes (ENG)'!AL396="", "", VLOOKUP('Programmes (ENG)'!AL396, 'CWM &amp; Location'!B:D, 2, FALSE))</f>
        <v/>
      </c>
      <c r="AM396" s="5" t="str">
        <f>IF('Programmes (ENG)'!AM396="","",VLOOKUP('Programmes (ENG)'!AM396,'CWM &amp; Location'!B:D,2,FALSE))</f>
        <v/>
      </c>
      <c r="AN396" s="5" t="str">
        <f>IF('Programmes (ENG)'!AN396="Supervisor to be confirmed", 'CWM &amp; Location'!$C$216, 'Programmes (ENG)'!AN396)</f>
        <v/>
      </c>
    </row>
    <row r="397" spans="1:40" ht="33.75" customHeight="1" x14ac:dyDescent="0.25">
      <c r="A397" s="3" t="str">
        <f>'Master List'!A397</f>
        <v>LIFT</v>
      </c>
      <c r="B397" s="3" t="str">
        <f>'Master List'!D397</f>
        <v>LFP/7A2E/132c</v>
      </c>
      <c r="C397" s="3" t="str">
        <f>'Master List'!E397</f>
        <v>WAL/FP/132c</v>
      </c>
      <c r="D397" s="4">
        <f>'Programmes (ENG)'!D397</f>
        <v>1</v>
      </c>
      <c r="E397" s="9" t="str">
        <f>CONCATENATE("S1: ",J397,", ",N397,", ",R397,IF(V397="","",", "),IF(V397="","",V397),IF(V397="",""," ("),IF(V397="","",'Master List'!B397),IF(V397="","",")")," | S2: ",AA397,", ",AE397,", ",AI397,IF(AM397="","",", "),IF(AM397="","",AM397),IF(AM397="",""," ("),IF(AM397="","",'Master List'!C397),IF(AM397="","",")"))</f>
        <v>S1: Meddygaeth Gyffredinol (Mewnol) / Cardioleg, Meddygaeth Gyffredinol (Mewnol) / Endocrinoleg a Diabetes Mellitus, Llawdriniaeth Gyffredinol / Llawdriniaeth ar y Fron, Arbenigedd I'w Gadarnhau (LIFT) | S2: Trawma Llawdriniaeth Orthopedig, Meddygaeth Frys / Uned Asesu Meddygol Acíwt, Meddygaeth Liniarol / Hematoleg</v>
      </c>
      <c r="F397" s="5" t="str">
        <f>VLOOKUP('Programmes (ENG)'!F397, 'CWM &amp; Location'!B:D, 2, FALSE)</f>
        <v>Bwrdd Iechyd Prifysgol Hywel Dda</v>
      </c>
      <c r="G397" s="5" t="str">
        <f>IF('Programmes (ENG)'!G397="Supervisor to be confirmed", "Goruchwyliwr I'w Gadarnhau", 'Programmes (ENG)'!G397)</f>
        <v>Goruchwyliwr I'w Gadarnhau</v>
      </c>
      <c r="H397" s="3" t="str">
        <f>VLOOKUP('Programmes (ENG)'!H397, 'CWM &amp; Location'!B:D, 2, FALSE)</f>
        <v>Ysbyty'r Tywysog Philip</v>
      </c>
      <c r="I397" s="3" t="str">
        <f>VLOOKUP('Programmes (ENG)'!I397, 'CWM &amp; Location'!B:D, 2, FALSE)</f>
        <v>Llanelli</v>
      </c>
      <c r="J397" s="3" t="str">
        <f>IF('Master List'!K397="", VLOOKUP('Master List'!J397, 'CWM &amp; Location'!B:D, 2, FALSE), CONCATENATE(VLOOKUP('Master List'!J397, 'CWM &amp; Location'!B:D, 2, FALSE), " / ", VLOOKUP('Master List'!K397, 'CWM &amp; Location'!B:D, 2, FALSE)))</f>
        <v>Meddygaeth Gyffredinol (Mewnol) / Cardioleg</v>
      </c>
      <c r="K397" s="3" t="str">
        <f>IF('Programmes (ENG)'!K397="Supervisor to be confirmed", "Goruchwyliwr I'w Gadarnhau", 'Programmes (ENG)'!K397)</f>
        <v>Dr Senthil Elangovan</v>
      </c>
      <c r="L397" s="3" t="str">
        <f>VLOOKUP('Programmes (ENG)'!L397, 'CWM &amp; Location'!B:D, 2, FALSE)</f>
        <v>Ysbyty'r Tywysog Philip</v>
      </c>
      <c r="M397" s="3" t="str">
        <f>VLOOKUP('Programmes (ENG)'!M397, 'CWM &amp; Location'!B:D, 2, FALSE)</f>
        <v>Llanelli</v>
      </c>
      <c r="N397" s="3" t="str">
        <f>IF('Master List'!Q397="", VLOOKUP('Master List'!P397, 'CWM &amp; Location'!B:D, 2, FALSE), CONCATENATE(VLOOKUP('Master List'!P397, 'CWM &amp; Location'!B:D, 2, FALSE), " / ", VLOOKUP('Master List'!Q397, 'CWM &amp; Location'!B:D, 2, FALSE)))</f>
        <v>Meddygaeth Gyffredinol (Mewnol) / Endocrinoleg a Diabetes Mellitus</v>
      </c>
      <c r="O397" s="3" t="str">
        <f>IF('Programmes (ENG)'!O397="Supervisor to be confirmed", "Goruchwyliwr I'w Gadarnhau", 'Programmes (ENG)'!O397)</f>
        <v>Dr Akhila Mallipedhi</v>
      </c>
      <c r="P397" s="3" t="str">
        <f>VLOOKUP('Programmes (ENG)'!P397, 'CWM &amp; Location'!B:D, 2, FALSE)</f>
        <v>Ysbyty'r Tywysog Philip (Ysbyty Cyffredinol Glangwili ar alwad)</v>
      </c>
      <c r="Q397" s="3" t="str">
        <f>VLOOKUP('Programmes (ENG)'!Q397, 'CWM &amp; Location'!B:D, 2, FALSE)</f>
        <v>Llanelli (Caerfyrddin)</v>
      </c>
      <c r="R397" s="3" t="str">
        <f>IF('Master List'!W397="", VLOOKUP('Master List'!V397, 'CWM &amp; Location'!B:D, 2, FALSE), CONCATENATE(VLOOKUP('Master List'!V397, 'CWM &amp; Location'!B:D, 2, FALSE), " / ", VLOOKUP('Master List'!W397, 'CWM &amp; Location'!B:D, 2, FALSE)))</f>
        <v>Llawdriniaeth Gyffredinol / Llawdriniaeth ar y Fron</v>
      </c>
      <c r="S397" s="3" t="str">
        <f>IF('Programmes (ENG)'!S397="Supervisor to be confirmed", "Goruchwyliwr I'w Gadarnhau", 'Programmes (ENG)'!S397)</f>
        <v>Mrs Saira Khawaja</v>
      </c>
      <c r="T397" s="5" t="str">
        <f>IF('Master List'!AA397="", "", VLOOKUP('Programmes (ENG)'!T397, 'CWM &amp; Location'!B:D, 2, FALSE))</f>
        <v>Safle I'w Gadarnhau</v>
      </c>
      <c r="U397" s="5" t="str">
        <f>IF(T397="", "", VLOOKUP('Programmes (ENG)'!U397, 'CWM &amp; Location'!B:D, 2, FALSE))</f>
        <v>Safle I'w Gadarnhau</v>
      </c>
      <c r="V397" s="5" t="str">
        <f>IF('Programmes (ENG)'!V397="", "", VLOOKUP('Programmes (ENG)'!V397, 'CWM &amp; Location'!B:D, 2, FALSE))</f>
        <v>Arbenigedd I'w Gadarnhau</v>
      </c>
      <c r="W397" s="5" t="str">
        <f>IF('Programmes (ENG)'!W397="", "", IF('Programmes (ENG)'!W397="Supervisor to be confirmed", 'CWM &amp; Location'!$C$216, 'Programmes (ENG)'!W397))</f>
        <v>Goruchwyliwr I'w Gadarnhau</v>
      </c>
      <c r="X397" s="5" t="str">
        <f>IF('Programmes (ENG)'!X397="Supervisor to be confirmed", "Goruchwyliwr I'w Gadarnhau", 'Programmes (ENG)'!X397)</f>
        <v>Mr Robert Yate</v>
      </c>
      <c r="Y397" s="3" t="str">
        <f>VLOOKUP('Programmes (ENG)'!Y397, 'CWM &amp; Location'!B:D, 2, FALSE)</f>
        <v>Ysbyty Cyffredinol Glangwili</v>
      </c>
      <c r="Z397" s="3" t="str">
        <f>VLOOKUP('Programmes (ENG)'!Z397, 'CWM &amp; Location'!B:D, 2, FALSE)</f>
        <v>Caerfyrddin</v>
      </c>
      <c r="AA397" s="3" t="str">
        <f>IF('Master List'!AK397="", VLOOKUP('Master List'!AJ397, 'CWM &amp; Location'!B:D, 2, FALSE), CONCATENATE(VLOOKUP('Master List'!AJ397, 'CWM &amp; Location'!B:D, 2, FALSE), " / ", VLOOKUP('Master List'!AK397, 'CWM &amp; Location'!B:D, 2, FALSE)))</f>
        <v>Trawma Llawdriniaeth Orthopedig</v>
      </c>
      <c r="AB397" s="3" t="str">
        <f>IF('Programmes (ENG)'!AB397="Supervisor to be confirmed", 'CWM &amp; Location'!$C$216, 'Programmes (ENG)'!AB397)</f>
        <v>Mr Robert Yate</v>
      </c>
      <c r="AC397" s="3" t="str">
        <f>VLOOKUP('Programmes (ENG)'!AC397, 'CWM &amp; Location'!B:D, 2, FALSE)</f>
        <v>Ysbyty Cyffredinol Glangwili</v>
      </c>
      <c r="AD397" s="5" t="str">
        <f>VLOOKUP('Programmes (ENG)'!AD397, 'CWM &amp; Location'!B:D, 2, FALSE)</f>
        <v>Caerfyrddin</v>
      </c>
      <c r="AE397" s="3" t="str">
        <f>IF('Master List'!AQ397="", VLOOKUP('Master List'!AP397, 'CWM &amp; Location'!B:D, 2, FALSE), CONCATENATE(VLOOKUP('Master List'!AP397, 'CWM &amp; Location'!B:D, 2, FALSE), " / ", VLOOKUP('Master List'!AQ397, 'CWM &amp; Location'!B:D, 2, FALSE)))</f>
        <v>Meddygaeth Frys / Uned Asesu Meddygol Acíwt</v>
      </c>
      <c r="AF397" s="3" t="str">
        <f>IF('Programmes (ENG)'!AF397="Supervisor to be confirmed", 'CWM &amp; Location'!$C$216, 'Programmes (ENG)'!AF397)</f>
        <v>Mr Nigel Waghorne</v>
      </c>
      <c r="AG397" s="3" t="str">
        <f>VLOOKUP('Programmes (ENG)'!AG397, 'CWM &amp; Location'!B:D, 2, FALSE)</f>
        <v>Ysbyty'r Tywysog Philip</v>
      </c>
      <c r="AH397" s="3" t="str">
        <f>VLOOKUP('Programmes (ENG)'!AH397, 'CWM &amp; Location'!B:D, 2, FALSE)</f>
        <v>Llanelli</v>
      </c>
      <c r="AI397" s="3" t="str">
        <f>IF('Master List'!AW397="", VLOOKUP('Master List'!AV397, 'CWM &amp; Location'!B:D, 2, FALSE), CONCATENATE(VLOOKUP('Master List'!AV397, 'CWM &amp; Location'!B:D, 2, FALSE), " / ", VLOOKUP('Master List'!AW397, 'CWM &amp; Location'!B:D, 2, FALSE)))</f>
        <v>Meddygaeth Liniarol / Hematoleg</v>
      </c>
      <c r="AJ397" s="3" t="str">
        <f>IF('Programmes (ENG)'!AJ397="Supervisor to be confirmed", 'CWM &amp; Location'!$C$216, 'Programmes (ENG)'!AJ397)</f>
        <v>Dr Helen Fielding</v>
      </c>
      <c r="AK397" s="5" t="str">
        <f>IF('Programmes (ENG)'!AK397="","",VLOOKUP('Programmes (ENG)'!AK397,'CWM &amp; Location'!B:D,2,FALSE))</f>
        <v/>
      </c>
      <c r="AL397" s="5" t="str">
        <f>IF('Programmes (ENG)'!AL397="", "", VLOOKUP('Programmes (ENG)'!AL397, 'CWM &amp; Location'!B:D, 2, FALSE))</f>
        <v/>
      </c>
      <c r="AM397" s="5" t="str">
        <f>IF('Programmes (ENG)'!AM397="","",VLOOKUP('Programmes (ENG)'!AM397,'CWM &amp; Location'!B:D,2,FALSE))</f>
        <v/>
      </c>
      <c r="AN397" s="5" t="str">
        <f>IF('Programmes (ENG)'!AN397="Supervisor to be confirmed", 'CWM &amp; Location'!$C$216, 'Programmes (ENG)'!AN397)</f>
        <v/>
      </c>
    </row>
    <row r="398" spans="1:40" ht="33.75" customHeight="1" x14ac:dyDescent="0.25">
      <c r="A398" s="3" t="str">
        <f>'Master List'!A398</f>
        <v>LIFT</v>
      </c>
      <c r="B398" s="3" t="str">
        <f>'Master List'!D398</f>
        <v>LFP/7A3/133a</v>
      </c>
      <c r="C398" s="3" t="str">
        <f>'Master List'!E398</f>
        <v>WAL/FP/133a</v>
      </c>
      <c r="D398" s="4">
        <f>'Programmes (ENG)'!D398</f>
        <v>1</v>
      </c>
      <c r="E398" s="9" t="str">
        <f>CONCATENATE("S1: ",J398,", ",N398,", ",R398,IF(V398="","",", "),IF(V398="","",V398),IF(V398="",""," ("),IF(V398="","",'Master List'!B398),IF(V398="","",")")," | S2: ",AA398,", ",AE398,", ",AI398,IF(AM398="","",", "),IF(AM398="","",AM398),IF(AM398="",""," ("),IF(AM398="","",'Master List'!C398),IF(AM398="","",")"))</f>
        <v>S1: Meddygaeth Gyffredinol (Mewnol) / Endocrinoleg a Diabetes Mellitus, Llawdriniaeth Gyffredinol / Llawdriniaeth Gastroberfeddol Is, Seiciatreg Henaint, Niwroleg (LIFT) | S2: Llawdriniaeth Gosmetig, Meddygaeth Frys, Llawfeddygaeth Cardio-thorasig</v>
      </c>
      <c r="F398" s="5" t="str">
        <f>VLOOKUP('Programmes (ENG)'!F398, 'CWM &amp; Location'!B:D, 2, FALSE)</f>
        <v>Bwrdd Iechyd Prifysgol Bae Abertawe</v>
      </c>
      <c r="G398" s="5" t="str">
        <f>IF('Programmes (ENG)'!G398="Supervisor to be confirmed", "Goruchwyliwr I'w Gadarnhau", 'Programmes (ENG)'!G398)</f>
        <v xml:space="preserve">Dr Richard Chudleigh </v>
      </c>
      <c r="H398" s="3" t="str">
        <f>VLOOKUP('Programmes (ENG)'!H398, 'CWM &amp; Location'!B:D, 2, FALSE)</f>
        <v>Ysbyty Treforys</v>
      </c>
      <c r="I398" s="3" t="str">
        <f>VLOOKUP('Programmes (ENG)'!I398, 'CWM &amp; Location'!B:D, 2, FALSE)</f>
        <v>Abertawe</v>
      </c>
      <c r="J398" s="3" t="str">
        <f>IF('Master List'!K398="", VLOOKUP('Master List'!J398, 'CWM &amp; Location'!B:D, 2, FALSE), CONCATENATE(VLOOKUP('Master List'!J398, 'CWM &amp; Location'!B:D, 2, FALSE), " / ", VLOOKUP('Master List'!K398, 'CWM &amp; Location'!B:D, 2, FALSE)))</f>
        <v>Meddygaeth Gyffredinol (Mewnol) / Endocrinoleg a Diabetes Mellitus</v>
      </c>
      <c r="K398" s="3" t="str">
        <f>IF('Programmes (ENG)'!K398="Supervisor to be confirmed", "Goruchwyliwr I'w Gadarnhau", 'Programmes (ENG)'!K398)</f>
        <v xml:space="preserve">Dr Richard Chudleigh </v>
      </c>
      <c r="L398" s="3" t="str">
        <f>VLOOKUP('Programmes (ENG)'!L398, 'CWM &amp; Location'!B:D, 2, FALSE)</f>
        <v>Ysbyty Treforys</v>
      </c>
      <c r="M398" s="3" t="str">
        <f>VLOOKUP('Programmes (ENG)'!M398, 'CWM &amp; Location'!B:D, 2, FALSE)</f>
        <v>Abertawe</v>
      </c>
      <c r="N398" s="3" t="str">
        <f>IF('Master List'!Q398="", VLOOKUP('Master List'!P398, 'CWM &amp; Location'!B:D, 2, FALSE), CONCATENATE(VLOOKUP('Master List'!P398, 'CWM &amp; Location'!B:D, 2, FALSE), " / ", VLOOKUP('Master List'!Q398, 'CWM &amp; Location'!B:D, 2, FALSE)))</f>
        <v>Llawdriniaeth Gyffredinol / Llawdriniaeth Gastroberfeddol Is</v>
      </c>
      <c r="O398" s="3" t="str">
        <f>IF('Programmes (ENG)'!O398="Supervisor to be confirmed", "Goruchwyliwr I'w Gadarnhau", 'Programmes (ENG)'!O398)</f>
        <v xml:space="preserve">Mr Gregory Taylor </v>
      </c>
      <c r="P398" s="3" t="str">
        <f>VLOOKUP('Programmes (ENG)'!P398, 'CWM &amp; Location'!B:D, 2, FALSE)</f>
        <v>Ysbyty Cefn Coed / Clinigau Lleol</v>
      </c>
      <c r="Q398" s="3" t="str">
        <f>VLOOKUP('Programmes (ENG)'!Q398, 'CWM &amp; Location'!B:D, 2, FALSE)</f>
        <v>Abertawe</v>
      </c>
      <c r="R398" s="3" t="str">
        <f>IF('Master List'!W398="", VLOOKUP('Master List'!V398, 'CWM &amp; Location'!B:D, 2, FALSE), CONCATENATE(VLOOKUP('Master List'!V398, 'CWM &amp; Location'!B:D, 2, FALSE), " / ", VLOOKUP('Master List'!W398, 'CWM &amp; Location'!B:D, 2, FALSE)))</f>
        <v>Seiciatreg Henaint</v>
      </c>
      <c r="S398" s="3" t="str">
        <f>IF('Programmes (ENG)'!S398="Supervisor to be confirmed", "Goruchwyliwr I'w Gadarnhau", 'Programmes (ENG)'!S398)</f>
        <v>Dr Natalie Hill</v>
      </c>
      <c r="T398" s="5" t="str">
        <f>IF('Master List'!AA398="", "", VLOOKUP('Programmes (ENG)'!T398, 'CWM &amp; Location'!B:D, 2, FALSE))</f>
        <v>Ysbyty Treforys</v>
      </c>
      <c r="U398" s="5" t="str">
        <f>IF(T398="", "", VLOOKUP('Programmes (ENG)'!U398, 'CWM &amp; Location'!B:D, 2, FALSE))</f>
        <v>Abertawe</v>
      </c>
      <c r="V398" s="5" t="str">
        <f>IF('Programmes (ENG)'!V398="", "", VLOOKUP('Programmes (ENG)'!V398, 'CWM &amp; Location'!B:D, 2, FALSE))</f>
        <v>Niwroleg</v>
      </c>
      <c r="W398" s="5" t="str">
        <f>IF('Programmes (ENG)'!W398="", "", IF('Programmes (ENG)'!W398="Supervisor to be confirmed", 'CWM &amp; Location'!$C$216, 'Programmes (ENG)'!W398))</f>
        <v>Dr Marguerite Hill</v>
      </c>
      <c r="X398" s="5" t="str">
        <f>IF('Programmes (ENG)'!X398="Supervisor to be confirmed", "Goruchwyliwr I'w Gadarnhau", 'Programmes (ENG)'!X398)</f>
        <v>Mr Jeremy Yarrow</v>
      </c>
      <c r="Y398" s="3" t="str">
        <f>VLOOKUP('Programmes (ENG)'!Y398, 'CWM &amp; Location'!B:D, 2, FALSE)</f>
        <v>Ysbyty Treforys</v>
      </c>
      <c r="Z398" s="3" t="str">
        <f>VLOOKUP('Programmes (ENG)'!Z398, 'CWM &amp; Location'!B:D, 2, FALSE)</f>
        <v>Abertawe</v>
      </c>
      <c r="AA398" s="3" t="str">
        <f>IF('Master List'!AK398="", VLOOKUP('Master List'!AJ398, 'CWM &amp; Location'!B:D, 2, FALSE), CONCATENATE(VLOOKUP('Master List'!AJ398, 'CWM &amp; Location'!B:D, 2, FALSE), " / ", VLOOKUP('Master List'!AK398, 'CWM &amp; Location'!B:D, 2, FALSE)))</f>
        <v>Llawdriniaeth Gosmetig</v>
      </c>
      <c r="AB398" s="3" t="str">
        <f>IF('Programmes (ENG)'!AB398="Supervisor to be confirmed", 'CWM &amp; Location'!$C$216, 'Programmes (ENG)'!AB398)</f>
        <v>Mr Jeremy Yarrow</v>
      </c>
      <c r="AC398" s="3" t="str">
        <f>VLOOKUP('Programmes (ENG)'!AC398, 'CWM &amp; Location'!B:D, 2, FALSE)</f>
        <v>Ysbyty Treforys</v>
      </c>
      <c r="AD398" s="5" t="str">
        <f>VLOOKUP('Programmes (ENG)'!AD398, 'CWM &amp; Location'!B:D, 2, FALSE)</f>
        <v>Abertawe</v>
      </c>
      <c r="AE398" s="3" t="str">
        <f>IF('Master List'!AQ398="", VLOOKUP('Master List'!AP398, 'CWM &amp; Location'!B:D, 2, FALSE), CONCATENATE(VLOOKUP('Master List'!AP398, 'CWM &amp; Location'!B:D, 2, FALSE), " / ", VLOOKUP('Master List'!AQ398, 'CWM &amp; Location'!B:D, 2, FALSE)))</f>
        <v>Meddygaeth Frys</v>
      </c>
      <c r="AF398" s="3" t="str">
        <f>IF('Programmes (ENG)'!AF398="Supervisor to be confirmed", 'CWM &amp; Location'!$C$216, 'Programmes (ENG)'!AF398)</f>
        <v>Mr Brian Burgess</v>
      </c>
      <c r="AG398" s="3" t="str">
        <f>VLOOKUP('Programmes (ENG)'!AG398, 'CWM &amp; Location'!B:D, 2, FALSE)</f>
        <v>Ysbyty Treforys</v>
      </c>
      <c r="AH398" s="3" t="str">
        <f>VLOOKUP('Programmes (ENG)'!AH398, 'CWM &amp; Location'!B:D, 2, FALSE)</f>
        <v>Abertawe</v>
      </c>
      <c r="AI398" s="3" t="str">
        <f>IF('Master List'!AW398="", VLOOKUP('Master List'!AV398, 'CWM &amp; Location'!B:D, 2, FALSE), CONCATENATE(VLOOKUP('Master List'!AV398, 'CWM &amp; Location'!B:D, 2, FALSE), " / ", VLOOKUP('Master List'!AW398, 'CWM &amp; Location'!B:D, 2, FALSE)))</f>
        <v>Llawfeddygaeth Cardio-thorasig</v>
      </c>
      <c r="AJ398" s="3" t="str">
        <f>IF('Programmes (ENG)'!AJ398="Supervisor to be confirmed", 'CWM &amp; Location'!$C$216, 'Programmes (ENG)'!AJ398)</f>
        <v>Mr Saeed Ashraf</v>
      </c>
      <c r="AK398" s="5" t="str">
        <f>IF('Programmes (ENG)'!AK398="","",VLOOKUP('Programmes (ENG)'!AK398,'CWM &amp; Location'!B:D,2,FALSE))</f>
        <v/>
      </c>
      <c r="AL398" s="5" t="str">
        <f>IF('Programmes (ENG)'!AL398="", "", VLOOKUP('Programmes (ENG)'!AL398, 'CWM &amp; Location'!B:D, 2, FALSE))</f>
        <v/>
      </c>
      <c r="AM398" s="5" t="str">
        <f>IF('Programmes (ENG)'!AM398="","",VLOOKUP('Programmes (ENG)'!AM398,'CWM &amp; Location'!B:D,2,FALSE))</f>
        <v/>
      </c>
      <c r="AN398" s="5" t="str">
        <f>IF('Programmes (ENG)'!AN398="Supervisor to be confirmed", 'CWM &amp; Location'!$C$216, 'Programmes (ENG)'!AN398)</f>
        <v/>
      </c>
    </row>
    <row r="399" spans="1:40" ht="33.75" customHeight="1" x14ac:dyDescent="0.25">
      <c r="A399" s="3" t="str">
        <f>'Master List'!A399</f>
        <v>LIFT</v>
      </c>
      <c r="B399" s="3" t="str">
        <f>'Master List'!D399</f>
        <v>LFP/7A3/133b</v>
      </c>
      <c r="C399" s="3" t="str">
        <f>'Master List'!E399</f>
        <v>WAL/FP/133b</v>
      </c>
      <c r="D399" s="4">
        <f>'Programmes (ENG)'!D399</f>
        <v>1</v>
      </c>
      <c r="E399" s="9" t="str">
        <f>CONCATENATE("S1: ",J399,", ",N399,", ",R399,IF(V399="","",", "),IF(V399="","",V399),IF(V399="",""," ("),IF(V399="","",'Master List'!B399),IF(V399="","",")")," | S2: ",AA399,", ",AE399,", ",AI399,IF(AM399="","",", "),IF(AM399="","",AM399),IF(AM399="",""," ("),IF(AM399="","",'Master List'!C399),IF(AM399="","",")"))</f>
        <v>S1: Seiciatreg Henaint, Meddygaeth Gyffredinol (Mewnol) / Endocrinoleg a Diabetes Mellitus, Llawdriniaeth Gyffredinol / Llawdriniaeth Gastroberfeddol Is, Meddygaeth Liniarol (LIFT) | S2: Llawfeddygaeth Cardio-thorasig, Llawdriniaeth Gosmetig, Meddygaeth Frys</v>
      </c>
      <c r="F399" s="5" t="str">
        <f>VLOOKUP('Programmes (ENG)'!F399, 'CWM &amp; Location'!B:D, 2, FALSE)</f>
        <v>Bwrdd Iechyd Prifysgol Bae Abertawe</v>
      </c>
      <c r="G399" s="5" t="str">
        <f>IF('Programmes (ENG)'!G399="Supervisor to be confirmed", "Goruchwyliwr I'w Gadarnhau", 'Programmes (ENG)'!G399)</f>
        <v>Dr Andrew Williams</v>
      </c>
      <c r="H399" s="3" t="str">
        <f>VLOOKUP('Programmes (ENG)'!H399, 'CWM &amp; Location'!B:D, 2, FALSE)</f>
        <v>Ysbyty Cefn Coed / Clinigau Lleol</v>
      </c>
      <c r="I399" s="3" t="str">
        <f>VLOOKUP('Programmes (ENG)'!I399, 'CWM &amp; Location'!B:D, 2, FALSE)</f>
        <v>Abertawe</v>
      </c>
      <c r="J399" s="3" t="str">
        <f>IF('Master List'!K399="", VLOOKUP('Master List'!J399, 'CWM &amp; Location'!B:D, 2, FALSE), CONCATENATE(VLOOKUP('Master List'!J399, 'CWM &amp; Location'!B:D, 2, FALSE), " / ", VLOOKUP('Master List'!K399, 'CWM &amp; Location'!B:D, 2, FALSE)))</f>
        <v>Seiciatreg Henaint</v>
      </c>
      <c r="K399" s="3" t="str">
        <f>IF('Programmes (ENG)'!K399="Supervisor to be confirmed", "Goruchwyliwr I'w Gadarnhau", 'Programmes (ENG)'!K399)</f>
        <v>Dr Natalie Hill</v>
      </c>
      <c r="L399" s="3" t="str">
        <f>VLOOKUP('Programmes (ENG)'!L399, 'CWM &amp; Location'!B:D, 2, FALSE)</f>
        <v>Ysbyty Treforys</v>
      </c>
      <c r="M399" s="3" t="str">
        <f>VLOOKUP('Programmes (ENG)'!M399, 'CWM &amp; Location'!B:D, 2, FALSE)</f>
        <v>Abertawe</v>
      </c>
      <c r="N399" s="3" t="str">
        <f>IF('Master List'!Q399="", VLOOKUP('Master List'!P399, 'CWM &amp; Location'!B:D, 2, FALSE), CONCATENATE(VLOOKUP('Master List'!P399, 'CWM &amp; Location'!B:D, 2, FALSE), " / ", VLOOKUP('Master List'!Q399, 'CWM &amp; Location'!B:D, 2, FALSE)))</f>
        <v>Meddygaeth Gyffredinol (Mewnol) / Endocrinoleg a Diabetes Mellitus</v>
      </c>
      <c r="O399" s="3" t="str">
        <f>IF('Programmes (ENG)'!O399="Supervisor to be confirmed", "Goruchwyliwr I'w Gadarnhau", 'Programmes (ENG)'!O399)</f>
        <v xml:space="preserve">Dr Richard Chudleigh </v>
      </c>
      <c r="P399" s="3" t="str">
        <f>VLOOKUP('Programmes (ENG)'!P399, 'CWM &amp; Location'!B:D, 2, FALSE)</f>
        <v>Ysbyty Treforys</v>
      </c>
      <c r="Q399" s="3" t="str">
        <f>VLOOKUP('Programmes (ENG)'!Q399, 'CWM &amp; Location'!B:D, 2, FALSE)</f>
        <v>Abertawe</v>
      </c>
      <c r="R399" s="3" t="str">
        <f>IF('Master List'!W399="", VLOOKUP('Master List'!V399, 'CWM &amp; Location'!B:D, 2, FALSE), CONCATENATE(VLOOKUP('Master List'!V399, 'CWM &amp; Location'!B:D, 2, FALSE), " / ", VLOOKUP('Master List'!W399, 'CWM &amp; Location'!B:D, 2, FALSE)))</f>
        <v>Llawdriniaeth Gyffredinol / Llawdriniaeth Gastroberfeddol Is</v>
      </c>
      <c r="S399" s="3" t="str">
        <f>IF('Programmes (ENG)'!S399="Supervisor to be confirmed", "Goruchwyliwr I'w Gadarnhau", 'Programmes (ENG)'!S399)</f>
        <v xml:space="preserve">Mr Gregory Taylor </v>
      </c>
      <c r="T399" s="5" t="str">
        <f>IF('Master List'!AA399="", "", VLOOKUP('Programmes (ENG)'!T399, 'CWM &amp; Location'!B:D, 2, FALSE))</f>
        <v>Ysbyty Treforys / Hosbis Tŷ Olwen</v>
      </c>
      <c r="U399" s="5" t="str">
        <f>IF(T399="", "", VLOOKUP('Programmes (ENG)'!U399, 'CWM &amp; Location'!B:D, 2, FALSE))</f>
        <v>Abertawe</v>
      </c>
      <c r="V399" s="5" t="str">
        <f>IF('Programmes (ENG)'!V399="", "", VLOOKUP('Programmes (ENG)'!V399, 'CWM &amp; Location'!B:D, 2, FALSE))</f>
        <v>Meddygaeth Liniarol</v>
      </c>
      <c r="W399" s="5" t="str">
        <f>IF('Programmes (ENG)'!W399="", "", IF('Programmes (ENG)'!W399="Supervisor to be confirmed", 'CWM &amp; Location'!$C$216, 'Programmes (ENG)'!W399))</f>
        <v>Dr Andrew Williams</v>
      </c>
      <c r="X399" s="5" t="str">
        <f>IF('Programmes (ENG)'!X399="Supervisor to be confirmed", "Goruchwyliwr I'w Gadarnhau", 'Programmes (ENG)'!X399)</f>
        <v>Mr Saeed Ashraf</v>
      </c>
      <c r="Y399" s="3" t="str">
        <f>VLOOKUP('Programmes (ENG)'!Y399, 'CWM &amp; Location'!B:D, 2, FALSE)</f>
        <v>Ysbyty Treforys</v>
      </c>
      <c r="Z399" s="3" t="str">
        <f>VLOOKUP('Programmes (ENG)'!Z399, 'CWM &amp; Location'!B:D, 2, FALSE)</f>
        <v>Abertawe</v>
      </c>
      <c r="AA399" s="3" t="str">
        <f>IF('Master List'!AK399="", VLOOKUP('Master List'!AJ399, 'CWM &amp; Location'!B:D, 2, FALSE), CONCATENATE(VLOOKUP('Master List'!AJ399, 'CWM &amp; Location'!B:D, 2, FALSE), " / ", VLOOKUP('Master List'!AK399, 'CWM &amp; Location'!B:D, 2, FALSE)))</f>
        <v>Llawfeddygaeth Cardio-thorasig</v>
      </c>
      <c r="AB399" s="3" t="str">
        <f>IF('Programmes (ENG)'!AB399="Supervisor to be confirmed", 'CWM &amp; Location'!$C$216, 'Programmes (ENG)'!AB399)</f>
        <v>Mr Saeed Ashraf</v>
      </c>
      <c r="AC399" s="3" t="str">
        <f>VLOOKUP('Programmes (ENG)'!AC399, 'CWM &amp; Location'!B:D, 2, FALSE)</f>
        <v>Ysbyty Treforys</v>
      </c>
      <c r="AD399" s="5" t="str">
        <f>VLOOKUP('Programmes (ENG)'!AD399, 'CWM &amp; Location'!B:D, 2, FALSE)</f>
        <v>Abertawe</v>
      </c>
      <c r="AE399" s="3" t="str">
        <f>IF('Master List'!AQ399="", VLOOKUP('Master List'!AP399, 'CWM &amp; Location'!B:D, 2, FALSE), CONCATENATE(VLOOKUP('Master List'!AP399, 'CWM &amp; Location'!B:D, 2, FALSE), " / ", VLOOKUP('Master List'!AQ399, 'CWM &amp; Location'!B:D, 2, FALSE)))</f>
        <v>Llawdriniaeth Gosmetig</v>
      </c>
      <c r="AF399" s="3" t="str">
        <f>IF('Programmes (ENG)'!AF399="Supervisor to be confirmed", 'CWM &amp; Location'!$C$216, 'Programmes (ENG)'!AF399)</f>
        <v>Mr Jeremy Yarrow</v>
      </c>
      <c r="AG399" s="3" t="str">
        <f>VLOOKUP('Programmes (ENG)'!AG399, 'CWM &amp; Location'!B:D, 2, FALSE)</f>
        <v>Ysbyty Treforys</v>
      </c>
      <c r="AH399" s="3" t="str">
        <f>VLOOKUP('Programmes (ENG)'!AH399, 'CWM &amp; Location'!B:D, 2, FALSE)</f>
        <v>Abertawe</v>
      </c>
      <c r="AI399" s="3" t="str">
        <f>IF('Master List'!AW399="", VLOOKUP('Master List'!AV399, 'CWM &amp; Location'!B:D, 2, FALSE), CONCATENATE(VLOOKUP('Master List'!AV399, 'CWM &amp; Location'!B:D, 2, FALSE), " / ", VLOOKUP('Master List'!AW399, 'CWM &amp; Location'!B:D, 2, FALSE)))</f>
        <v>Meddygaeth Frys</v>
      </c>
      <c r="AJ399" s="3" t="str">
        <f>IF('Programmes (ENG)'!AJ399="Supervisor to be confirmed", 'CWM &amp; Location'!$C$216, 'Programmes (ENG)'!AJ399)</f>
        <v>Mr Brian Burgess</v>
      </c>
      <c r="AK399" s="5" t="str">
        <f>IF('Programmes (ENG)'!AK399="","",VLOOKUP('Programmes (ENG)'!AK399,'CWM &amp; Location'!B:D,2,FALSE))</f>
        <v/>
      </c>
      <c r="AL399" s="5" t="str">
        <f>IF('Programmes (ENG)'!AL399="", "", VLOOKUP('Programmes (ENG)'!AL399, 'CWM &amp; Location'!B:D, 2, FALSE))</f>
        <v/>
      </c>
      <c r="AM399" s="5" t="str">
        <f>IF('Programmes (ENG)'!AM399="","",VLOOKUP('Programmes (ENG)'!AM399,'CWM &amp; Location'!B:D,2,FALSE))</f>
        <v/>
      </c>
      <c r="AN399" s="5" t="str">
        <f>IF('Programmes (ENG)'!AN399="Supervisor to be confirmed", 'CWM &amp; Location'!$C$216, 'Programmes (ENG)'!AN399)</f>
        <v/>
      </c>
    </row>
    <row r="400" spans="1:40" ht="33.75" customHeight="1" x14ac:dyDescent="0.25">
      <c r="A400" s="3" t="str">
        <f>'Master List'!A400</f>
        <v>LIFT</v>
      </c>
      <c r="B400" s="3" t="str">
        <f>'Master List'!D400</f>
        <v>LFP/7A3/133c</v>
      </c>
      <c r="C400" s="3" t="str">
        <f>'Master List'!E400</f>
        <v>WAL/FP/133c</v>
      </c>
      <c r="D400" s="4">
        <f>'Programmes (ENG)'!D400</f>
        <v>1</v>
      </c>
      <c r="E400" s="9" t="str">
        <f>CONCATENATE("S1: ",J400,", ",N400,", ",R400,IF(V400="","",", "),IF(V400="","",V400),IF(V400="",""," ("),IF(V400="","",'Master List'!B400),IF(V400="","",")")," | S2: ",AA400,", ",AE400,", ",AI400,IF(AM400="","",", "),IF(AM400="","",AM400),IF(AM400="",""," ("),IF(AM400="","",'Master List'!C400),IF(AM400="","",")"))</f>
        <v>S1: Llawdriniaeth Gyffredinol / Llawdriniaeth Gastroberfeddol Is, Seiciatreg Henaint, Meddygaeth Gyffredinol (Mewnol) / Endocrinoleg a Diabetes Mellitus, Meddygaeth Arennol (LIFT) | S2: Meddygaeth Frys, Llawfeddygaeth Cardio-thorasig, Llawdriniaeth Gosmetig</v>
      </c>
      <c r="F400" s="5" t="str">
        <f>VLOOKUP('Programmes (ENG)'!F400, 'CWM &amp; Location'!B:D, 2, FALSE)</f>
        <v>Bwrdd Iechyd Prifysgol Bae Abertawe</v>
      </c>
      <c r="G400" s="5" t="str">
        <f>IF('Programmes (ENG)'!G400="Supervisor to be confirmed", "Goruchwyliwr I'w Gadarnhau", 'Programmes (ENG)'!G400)</f>
        <v>Dr Clare Parker</v>
      </c>
      <c r="H400" s="3" t="str">
        <f>VLOOKUP('Programmes (ENG)'!H400, 'CWM &amp; Location'!B:D, 2, FALSE)</f>
        <v>Ysbyty Treforys</v>
      </c>
      <c r="I400" s="3" t="str">
        <f>VLOOKUP('Programmes (ENG)'!I400, 'CWM &amp; Location'!B:D, 2, FALSE)</f>
        <v>Abertawe</v>
      </c>
      <c r="J400" s="3" t="str">
        <f>IF('Master List'!K400="", VLOOKUP('Master List'!J400, 'CWM &amp; Location'!B:D, 2, FALSE), CONCATENATE(VLOOKUP('Master List'!J400, 'CWM &amp; Location'!B:D, 2, FALSE), " / ", VLOOKUP('Master List'!K400, 'CWM &amp; Location'!B:D, 2, FALSE)))</f>
        <v>Llawdriniaeth Gyffredinol / Llawdriniaeth Gastroberfeddol Is</v>
      </c>
      <c r="K400" s="3" t="str">
        <f>IF('Programmes (ENG)'!K400="Supervisor to be confirmed", "Goruchwyliwr I'w Gadarnhau", 'Programmes (ENG)'!K400)</f>
        <v xml:space="preserve">Mr Gregory Taylor </v>
      </c>
      <c r="L400" s="3" t="str">
        <f>VLOOKUP('Programmes (ENG)'!L400, 'CWM &amp; Location'!B:D, 2, FALSE)</f>
        <v>Ysbyty Cefn Coed / Clinigau Lleol</v>
      </c>
      <c r="M400" s="3" t="str">
        <f>VLOOKUP('Programmes (ENG)'!M400, 'CWM &amp; Location'!B:D, 2, FALSE)</f>
        <v>Abertawe</v>
      </c>
      <c r="N400" s="3" t="str">
        <f>IF('Master List'!Q400="", VLOOKUP('Master List'!P400, 'CWM &amp; Location'!B:D, 2, FALSE), CONCATENATE(VLOOKUP('Master List'!P400, 'CWM &amp; Location'!B:D, 2, FALSE), " / ", VLOOKUP('Master List'!Q400, 'CWM &amp; Location'!B:D, 2, FALSE)))</f>
        <v>Seiciatreg Henaint</v>
      </c>
      <c r="O400" s="3" t="str">
        <f>IF('Programmes (ENG)'!O400="Supervisor to be confirmed", "Goruchwyliwr I'w Gadarnhau", 'Programmes (ENG)'!O400)</f>
        <v>Dr Natalie Hill</v>
      </c>
      <c r="P400" s="3" t="str">
        <f>VLOOKUP('Programmes (ENG)'!P400, 'CWM &amp; Location'!B:D, 2, FALSE)</f>
        <v>Ysbyty Treforys</v>
      </c>
      <c r="Q400" s="3" t="str">
        <f>VLOOKUP('Programmes (ENG)'!Q400, 'CWM &amp; Location'!B:D, 2, FALSE)</f>
        <v>Abertawe</v>
      </c>
      <c r="R400" s="3" t="str">
        <f>IF('Master List'!W400="", VLOOKUP('Master List'!V400, 'CWM &amp; Location'!B:D, 2, FALSE), CONCATENATE(VLOOKUP('Master List'!V400, 'CWM &amp; Location'!B:D, 2, FALSE), " / ", VLOOKUP('Master List'!W400, 'CWM &amp; Location'!B:D, 2, FALSE)))</f>
        <v>Meddygaeth Gyffredinol (Mewnol) / Endocrinoleg a Diabetes Mellitus</v>
      </c>
      <c r="S400" s="3" t="str">
        <f>IF('Programmes (ENG)'!S400="Supervisor to be confirmed", "Goruchwyliwr I'w Gadarnhau", 'Programmes (ENG)'!S400)</f>
        <v xml:space="preserve">Dr Richard Chudleigh </v>
      </c>
      <c r="T400" s="5" t="str">
        <f>IF('Master List'!AA400="", "", VLOOKUP('Programmes (ENG)'!T400, 'CWM &amp; Location'!B:D, 2, FALSE))</f>
        <v>Ysbyty Treforys</v>
      </c>
      <c r="U400" s="5" t="str">
        <f>IF(T400="", "", VLOOKUP('Programmes (ENG)'!U400, 'CWM &amp; Location'!B:D, 2, FALSE))</f>
        <v>Abertawe</v>
      </c>
      <c r="V400" s="5" t="str">
        <f>IF('Programmes (ENG)'!V400="", "", VLOOKUP('Programmes (ENG)'!V400, 'CWM &amp; Location'!B:D, 2, FALSE))</f>
        <v>Meddygaeth Arennol</v>
      </c>
      <c r="W400" s="5" t="str">
        <f>IF('Programmes (ENG)'!W400="", "", IF('Programmes (ENG)'!W400="Supervisor to be confirmed", 'CWM &amp; Location'!$C$216, 'Programmes (ENG)'!W400))</f>
        <v>Dr Clare Parker</v>
      </c>
      <c r="X400" s="5" t="str">
        <f>IF('Programmes (ENG)'!X400="Supervisor to be confirmed", "Goruchwyliwr I'w Gadarnhau", 'Programmes (ENG)'!X400)</f>
        <v>Mr Brian Burgess</v>
      </c>
      <c r="Y400" s="3" t="str">
        <f>VLOOKUP('Programmes (ENG)'!Y400, 'CWM &amp; Location'!B:D, 2, FALSE)</f>
        <v>Ysbyty Treforys</v>
      </c>
      <c r="Z400" s="3" t="str">
        <f>VLOOKUP('Programmes (ENG)'!Z400, 'CWM &amp; Location'!B:D, 2, FALSE)</f>
        <v>Abertawe</v>
      </c>
      <c r="AA400" s="3" t="str">
        <f>IF('Master List'!AK400="", VLOOKUP('Master List'!AJ400, 'CWM &amp; Location'!B:D, 2, FALSE), CONCATENATE(VLOOKUP('Master List'!AJ400, 'CWM &amp; Location'!B:D, 2, FALSE), " / ", VLOOKUP('Master List'!AK400, 'CWM &amp; Location'!B:D, 2, FALSE)))</f>
        <v>Meddygaeth Frys</v>
      </c>
      <c r="AB400" s="3" t="str">
        <f>IF('Programmes (ENG)'!AB400="Supervisor to be confirmed", 'CWM &amp; Location'!$C$216, 'Programmes (ENG)'!AB400)</f>
        <v>Mr Brian Burgess</v>
      </c>
      <c r="AC400" s="3" t="str">
        <f>VLOOKUP('Programmes (ENG)'!AC400, 'CWM &amp; Location'!B:D, 2, FALSE)</f>
        <v>Ysbyty Treforys</v>
      </c>
      <c r="AD400" s="5" t="str">
        <f>VLOOKUP('Programmes (ENG)'!AD400, 'CWM &amp; Location'!B:D, 2, FALSE)</f>
        <v>Abertawe</v>
      </c>
      <c r="AE400" s="3" t="str">
        <f>IF('Master List'!AQ400="", VLOOKUP('Master List'!AP400, 'CWM &amp; Location'!B:D, 2, FALSE), CONCATENATE(VLOOKUP('Master List'!AP400, 'CWM &amp; Location'!B:D, 2, FALSE), " / ", VLOOKUP('Master List'!AQ400, 'CWM &amp; Location'!B:D, 2, FALSE)))</f>
        <v>Llawfeddygaeth Cardio-thorasig</v>
      </c>
      <c r="AF400" s="3" t="str">
        <f>IF('Programmes (ENG)'!AF400="Supervisor to be confirmed", 'CWM &amp; Location'!$C$216, 'Programmes (ENG)'!AF400)</f>
        <v>Mr Saeed Ashraf</v>
      </c>
      <c r="AG400" s="3" t="str">
        <f>VLOOKUP('Programmes (ENG)'!AG400, 'CWM &amp; Location'!B:D, 2, FALSE)</f>
        <v>Ysbyty Treforys</v>
      </c>
      <c r="AH400" s="3" t="str">
        <f>VLOOKUP('Programmes (ENG)'!AH400, 'CWM &amp; Location'!B:D, 2, FALSE)</f>
        <v>Abertawe</v>
      </c>
      <c r="AI400" s="3" t="str">
        <f>IF('Master List'!AW400="", VLOOKUP('Master List'!AV400, 'CWM &amp; Location'!B:D, 2, FALSE), CONCATENATE(VLOOKUP('Master List'!AV400, 'CWM &amp; Location'!B:D, 2, FALSE), " / ", VLOOKUP('Master List'!AW400, 'CWM &amp; Location'!B:D, 2, FALSE)))</f>
        <v>Llawdriniaeth Gosmetig</v>
      </c>
      <c r="AJ400" s="3" t="str">
        <f>IF('Programmes (ENG)'!AJ400="Supervisor to be confirmed", 'CWM &amp; Location'!$C$216, 'Programmes (ENG)'!AJ400)</f>
        <v>Mr Jeremy Yarrow</v>
      </c>
      <c r="AK400" s="5" t="str">
        <f>IF('Programmes (ENG)'!AK400="","",VLOOKUP('Programmes (ENG)'!AK400,'CWM &amp; Location'!B:D,2,FALSE))</f>
        <v/>
      </c>
      <c r="AL400" s="5" t="str">
        <f>IF('Programmes (ENG)'!AL400="", "", VLOOKUP('Programmes (ENG)'!AL400, 'CWM &amp; Location'!B:D, 2, FALSE))</f>
        <v/>
      </c>
      <c r="AM400" s="5" t="str">
        <f>IF('Programmes (ENG)'!AM400="","",VLOOKUP('Programmes (ENG)'!AM400,'CWM &amp; Location'!B:D,2,FALSE))</f>
        <v/>
      </c>
      <c r="AN400" s="5" t="str">
        <f>IF('Programmes (ENG)'!AN400="Supervisor to be confirmed", 'CWM &amp; Location'!$C$216, 'Programmes (ENG)'!AN400)</f>
        <v/>
      </c>
    </row>
    <row r="401" spans="1:40" ht="33.75" customHeight="1" x14ac:dyDescent="0.25">
      <c r="A401" s="3" t="str">
        <f>'Master List'!A401</f>
        <v>LIFT</v>
      </c>
      <c r="B401" s="3" t="str">
        <f>'Master List'!D401</f>
        <v>LFP/7A3/134a</v>
      </c>
      <c r="C401" s="3" t="str">
        <f>'Master List'!E401</f>
        <v>WAL/FP/134a</v>
      </c>
      <c r="D401" s="4">
        <f>'Programmes (ENG)'!D401</f>
        <v>1</v>
      </c>
      <c r="E401" s="9" t="str">
        <f>CONCATENATE("S1: ",J401,", ",N401,", ",R401,IF(V401="","",", "),IF(V401="","",V401),IF(V401="",""," ("),IF(V401="","",'Master List'!B401),IF(V401="","",")")," | S2: ",AA401,", ",AE401,", ",AI401,IF(AM401="","",", "),IF(AM401="","",AM401),IF(AM401="",""," ("),IF(AM401="","",'Master List'!C401),IF(AM401="","",")"))</f>
        <v>S1: Meddygaeth Gyffredinol (Mewnol) / Gastroenteroleg, Llawdriniaeth Gyffredinol, Meddygaeth Gyffredinol (Mewnol) / Meddygaeth Geriatreg, Practis Cyffredinol (LIFT) | S2: Meddygaeth Frys, Meddygaeth Arennol, Llawdriniaeth Gosmetig</v>
      </c>
      <c r="F401" s="5" t="str">
        <f>VLOOKUP('Programmes (ENG)'!F401, 'CWM &amp; Location'!B:D, 2, FALSE)</f>
        <v>Bwrdd Iechyd Prifysgol Bae Abertawe</v>
      </c>
      <c r="G401" s="5" t="str">
        <f>IF('Programmes (ENG)'!G401="Supervisor to be confirmed", "Goruchwyliwr I'w Gadarnhau", 'Programmes (ENG)'!G401)</f>
        <v>Dr Ceri Todd</v>
      </c>
      <c r="H401" s="3" t="str">
        <f>VLOOKUP('Programmes (ENG)'!H401, 'CWM &amp; Location'!B:D, 2, FALSE)</f>
        <v>Ysbyty Treforys</v>
      </c>
      <c r="I401" s="3" t="str">
        <f>VLOOKUP('Programmes (ENG)'!I401, 'CWM &amp; Location'!B:D, 2, FALSE)</f>
        <v>Abertawe</v>
      </c>
      <c r="J401" s="3" t="str">
        <f>IF('Master List'!K401="", VLOOKUP('Master List'!J401, 'CWM &amp; Location'!B:D, 2, FALSE), CONCATENATE(VLOOKUP('Master List'!J401, 'CWM &amp; Location'!B:D, 2, FALSE), " / ", VLOOKUP('Master List'!K401, 'CWM &amp; Location'!B:D, 2, FALSE)))</f>
        <v>Meddygaeth Gyffredinol (Mewnol) / Gastroenteroleg</v>
      </c>
      <c r="K401" s="3" t="str">
        <f>IF('Programmes (ENG)'!K401="Supervisor to be confirmed", "Goruchwyliwr I'w Gadarnhau", 'Programmes (ENG)'!K401)</f>
        <v xml:space="preserve">Dr Sophie Henson </v>
      </c>
      <c r="L401" s="3" t="str">
        <f>VLOOKUP('Programmes (ENG)'!L401, 'CWM &amp; Location'!B:D, 2, FALSE)</f>
        <v>Ysbyty Treforys</v>
      </c>
      <c r="M401" s="3" t="str">
        <f>VLOOKUP('Programmes (ENG)'!M401, 'CWM &amp; Location'!B:D, 2, FALSE)</f>
        <v>Abertawe</v>
      </c>
      <c r="N401" s="3" t="str">
        <f>IF('Master List'!Q401="", VLOOKUP('Master List'!P401, 'CWM &amp; Location'!B:D, 2, FALSE), CONCATENATE(VLOOKUP('Master List'!P401, 'CWM &amp; Location'!B:D, 2, FALSE), " / ", VLOOKUP('Master List'!Q401, 'CWM &amp; Location'!B:D, 2, FALSE)))</f>
        <v>Llawdriniaeth Gyffredinol</v>
      </c>
      <c r="O401" s="3" t="str">
        <f>IF('Programmes (ENG)'!O401="Supervisor to be confirmed", "Goruchwyliwr I'w Gadarnhau", 'Programmes (ENG)'!O401)</f>
        <v>Miss Rhiannon Harries</v>
      </c>
      <c r="P401" s="3" t="str">
        <f>VLOOKUP('Programmes (ENG)'!P401, 'CWM &amp; Location'!B:D, 2, FALSE)</f>
        <v>Ysbyty Treforys</v>
      </c>
      <c r="Q401" s="3" t="str">
        <f>VLOOKUP('Programmes (ENG)'!Q401, 'CWM &amp; Location'!B:D, 2, FALSE)</f>
        <v>Abertawe</v>
      </c>
      <c r="R401" s="3" t="str">
        <f>IF('Master List'!W401="", VLOOKUP('Master List'!V401, 'CWM &amp; Location'!B:D, 2, FALSE), CONCATENATE(VLOOKUP('Master List'!V401, 'CWM &amp; Location'!B:D, 2, FALSE), " / ", VLOOKUP('Master List'!W401, 'CWM &amp; Location'!B:D, 2, FALSE)))</f>
        <v>Meddygaeth Gyffredinol (Mewnol) / Meddygaeth Geriatreg</v>
      </c>
      <c r="S401" s="3" t="str">
        <f>IF('Programmes (ENG)'!S401="Supervisor to be confirmed", "Goruchwyliwr I'w Gadarnhau", 'Programmes (ENG)'!S401)</f>
        <v xml:space="preserve">Dr Elizabeth Davies </v>
      </c>
      <c r="T401" s="5" t="str">
        <f>IF('Master List'!AA401="", "", VLOOKUP('Programmes (ENG)'!T401, 'CWM &amp; Location'!B:D, 2, FALSE))</f>
        <v>Meddygfa Abertawe</v>
      </c>
      <c r="U401" s="5" t="str">
        <f>IF(T401="", "", VLOOKUP('Programmes (ENG)'!U401, 'CWM &amp; Location'!B:D, 2, FALSE))</f>
        <v>Abertawe</v>
      </c>
      <c r="V401" s="5" t="str">
        <f>IF('Programmes (ENG)'!V401="", "", VLOOKUP('Programmes (ENG)'!V401, 'CWM &amp; Location'!B:D, 2, FALSE))</f>
        <v>Practis Cyffredinol</v>
      </c>
      <c r="W401" s="5" t="str">
        <f>IF('Programmes (ENG)'!W401="", "", IF('Programmes (ENG)'!W401="Supervisor to be confirmed", 'CWM &amp; Location'!$C$216, 'Programmes (ENG)'!W401))</f>
        <v>Dr Ceri Todd</v>
      </c>
      <c r="X401" s="5" t="str">
        <f>IF('Programmes (ENG)'!X401="Supervisor to be confirmed", "Goruchwyliwr I'w Gadarnhau", 'Programmes (ENG)'!X401)</f>
        <v>Dr Sue West-Jones</v>
      </c>
      <c r="Y401" s="3" t="str">
        <f>VLOOKUP('Programmes (ENG)'!Y401, 'CWM &amp; Location'!B:D, 2, FALSE)</f>
        <v>Ysbyty Treforys</v>
      </c>
      <c r="Z401" s="3" t="str">
        <f>VLOOKUP('Programmes (ENG)'!Z401, 'CWM &amp; Location'!B:D, 2, FALSE)</f>
        <v>Abertawe</v>
      </c>
      <c r="AA401" s="3" t="str">
        <f>IF('Master List'!AK401="", VLOOKUP('Master List'!AJ401, 'CWM &amp; Location'!B:D, 2, FALSE), CONCATENATE(VLOOKUP('Master List'!AJ401, 'CWM &amp; Location'!B:D, 2, FALSE), " / ", VLOOKUP('Master List'!AK401, 'CWM &amp; Location'!B:D, 2, FALSE)))</f>
        <v>Meddygaeth Frys</v>
      </c>
      <c r="AB401" s="3" t="str">
        <f>IF('Programmes (ENG)'!AB401="Supervisor to be confirmed", 'CWM &amp; Location'!$C$216, 'Programmes (ENG)'!AB401)</f>
        <v>Dr Sue West-Jones</v>
      </c>
      <c r="AC401" s="3" t="str">
        <f>VLOOKUP('Programmes (ENG)'!AC401, 'CWM &amp; Location'!B:D, 2, FALSE)</f>
        <v>Ysbyty Treforys</v>
      </c>
      <c r="AD401" s="5" t="str">
        <f>VLOOKUP('Programmes (ENG)'!AD401, 'CWM &amp; Location'!B:D, 2, FALSE)</f>
        <v>Abertawe</v>
      </c>
      <c r="AE401" s="3" t="str">
        <f>IF('Master List'!AQ401="", VLOOKUP('Master List'!AP401, 'CWM &amp; Location'!B:D, 2, FALSE), CONCATENATE(VLOOKUP('Master List'!AP401, 'CWM &amp; Location'!B:D, 2, FALSE), " / ", VLOOKUP('Master List'!AQ401, 'CWM &amp; Location'!B:D, 2, FALSE)))</f>
        <v>Meddygaeth Arennol</v>
      </c>
      <c r="AF401" s="3" t="str">
        <f>IF('Programmes (ENG)'!AF401="Supervisor to be confirmed", 'CWM &amp; Location'!$C$216, 'Programmes (ENG)'!AF401)</f>
        <v>Dr Angharad Marks</v>
      </c>
      <c r="AG401" s="3" t="str">
        <f>VLOOKUP('Programmes (ENG)'!AG401, 'CWM &amp; Location'!B:D, 2, FALSE)</f>
        <v>Ysbyty Treforys</v>
      </c>
      <c r="AH401" s="3" t="str">
        <f>VLOOKUP('Programmes (ENG)'!AH401, 'CWM &amp; Location'!B:D, 2, FALSE)</f>
        <v>Abertawe</v>
      </c>
      <c r="AI401" s="3" t="str">
        <f>IF('Master List'!AW401="", VLOOKUP('Master List'!AV401, 'CWM &amp; Location'!B:D, 2, FALSE), CONCATENATE(VLOOKUP('Master List'!AV401, 'CWM &amp; Location'!B:D, 2, FALSE), " / ", VLOOKUP('Master List'!AW401, 'CWM &amp; Location'!B:D, 2, FALSE)))</f>
        <v>Llawdriniaeth Gosmetig</v>
      </c>
      <c r="AJ401" s="3" t="str">
        <f>IF('Programmes (ENG)'!AJ401="Supervisor to be confirmed", 'CWM &amp; Location'!$C$216, 'Programmes (ENG)'!AJ401)</f>
        <v>Mr Jeremy Yarrow</v>
      </c>
      <c r="AK401" s="5" t="str">
        <f>IF('Programmes (ENG)'!AK401="","",VLOOKUP('Programmes (ENG)'!AK401,'CWM &amp; Location'!B:D,2,FALSE))</f>
        <v/>
      </c>
      <c r="AL401" s="5" t="str">
        <f>IF('Programmes (ENG)'!AL401="", "", VLOOKUP('Programmes (ENG)'!AL401, 'CWM &amp; Location'!B:D, 2, FALSE))</f>
        <v/>
      </c>
      <c r="AM401" s="5" t="str">
        <f>IF('Programmes (ENG)'!AM401="","",VLOOKUP('Programmes (ENG)'!AM401,'CWM &amp; Location'!B:D,2,FALSE))</f>
        <v/>
      </c>
      <c r="AN401" s="5" t="str">
        <f>IF('Programmes (ENG)'!AN401="Supervisor to be confirmed", 'CWM &amp; Location'!$C$216, 'Programmes (ENG)'!AN401)</f>
        <v/>
      </c>
    </row>
    <row r="402" spans="1:40" ht="33.75" customHeight="1" x14ac:dyDescent="0.25">
      <c r="A402" s="3" t="str">
        <f>'Master List'!A402</f>
        <v>LIFT</v>
      </c>
      <c r="B402" s="3" t="str">
        <f>'Master List'!D402</f>
        <v>LFP/7A3/134b</v>
      </c>
      <c r="C402" s="3" t="str">
        <f>'Master List'!E402</f>
        <v>WAL/FP/134b</v>
      </c>
      <c r="D402" s="4">
        <f>'Programmes (ENG)'!D402</f>
        <v>1</v>
      </c>
      <c r="E402" s="9" t="str">
        <f>CONCATENATE("S1: ",J402,", ",N402,", ",R402,IF(V402="","",", "),IF(V402="","",V402),IF(V402="",""," ("),IF(V402="","",'Master List'!B402),IF(V402="","",")")," | S2: ",AA402,", ",AE402,", ",AI402,IF(AM402="","",", "),IF(AM402="","",AM402),IF(AM402="",""," ("),IF(AM402="","",'Master List'!C402),IF(AM402="","",")"))</f>
        <v>S1: Meddygaeth Gyffredinol (Mewnol) / Meddygaeth Geriatreg, Meddygaeth Gyffredinol (Mewnol) / Gastroenteroleg, Llawdriniaeth Gyffredinol, Practis Cyffredinol (LIFT) | S2: Llawdriniaeth Gosmetig, Meddygaeth Frys, Meddygaeth Arennol</v>
      </c>
      <c r="F402" s="5" t="str">
        <f>VLOOKUP('Programmes (ENG)'!F402, 'CWM &amp; Location'!B:D, 2, FALSE)</f>
        <v>Bwrdd Iechyd Prifysgol Bae Abertawe</v>
      </c>
      <c r="G402" s="5" t="str">
        <f>IF('Programmes (ENG)'!G402="Supervisor to be confirmed", "Goruchwyliwr I'w Gadarnhau", 'Programmes (ENG)'!G402)</f>
        <v>Dr Bethan Morgan</v>
      </c>
      <c r="H402" s="3" t="str">
        <f>VLOOKUP('Programmes (ENG)'!H402, 'CWM &amp; Location'!B:D, 2, FALSE)</f>
        <v>Ysbyty Treforys</v>
      </c>
      <c r="I402" s="3" t="str">
        <f>VLOOKUP('Programmes (ENG)'!I402, 'CWM &amp; Location'!B:D, 2, FALSE)</f>
        <v>Abertawe</v>
      </c>
      <c r="J402" s="3" t="str">
        <f>IF('Master List'!K402="", VLOOKUP('Master List'!J402, 'CWM &amp; Location'!B:D, 2, FALSE), CONCATENATE(VLOOKUP('Master List'!J402, 'CWM &amp; Location'!B:D, 2, FALSE), " / ", VLOOKUP('Master List'!K402, 'CWM &amp; Location'!B:D, 2, FALSE)))</f>
        <v>Meddygaeth Gyffredinol (Mewnol) / Meddygaeth Geriatreg</v>
      </c>
      <c r="K402" s="3" t="str">
        <f>IF('Programmes (ENG)'!K402="Supervisor to be confirmed", "Goruchwyliwr I'w Gadarnhau", 'Programmes (ENG)'!K402)</f>
        <v xml:space="preserve">Dr Elizabeth Davies </v>
      </c>
      <c r="L402" s="3" t="str">
        <f>VLOOKUP('Programmes (ENG)'!L402, 'CWM &amp; Location'!B:D, 2, FALSE)</f>
        <v>Ysbyty Treforys</v>
      </c>
      <c r="M402" s="3" t="str">
        <f>VLOOKUP('Programmes (ENG)'!M402, 'CWM &amp; Location'!B:D, 2, FALSE)</f>
        <v>Abertawe</v>
      </c>
      <c r="N402" s="3" t="str">
        <f>IF('Master List'!Q402="", VLOOKUP('Master List'!P402, 'CWM &amp; Location'!B:D, 2, FALSE), CONCATENATE(VLOOKUP('Master List'!P402, 'CWM &amp; Location'!B:D, 2, FALSE), " / ", VLOOKUP('Master List'!Q402, 'CWM &amp; Location'!B:D, 2, FALSE)))</f>
        <v>Meddygaeth Gyffredinol (Mewnol) / Gastroenteroleg</v>
      </c>
      <c r="O402" s="3" t="str">
        <f>IF('Programmes (ENG)'!O402="Supervisor to be confirmed", "Goruchwyliwr I'w Gadarnhau", 'Programmes (ENG)'!O402)</f>
        <v xml:space="preserve">Dr Sophie Henson </v>
      </c>
      <c r="P402" s="3" t="str">
        <f>VLOOKUP('Programmes (ENG)'!P402, 'CWM &amp; Location'!B:D, 2, FALSE)</f>
        <v>Ysbyty Treforys</v>
      </c>
      <c r="Q402" s="3" t="str">
        <f>VLOOKUP('Programmes (ENG)'!Q402, 'CWM &amp; Location'!B:D, 2, FALSE)</f>
        <v>Abertawe</v>
      </c>
      <c r="R402" s="3" t="str">
        <f>IF('Master List'!W402="", VLOOKUP('Master List'!V402, 'CWM &amp; Location'!B:D, 2, FALSE), CONCATENATE(VLOOKUP('Master List'!V402, 'CWM &amp; Location'!B:D, 2, FALSE), " / ", VLOOKUP('Master List'!W402, 'CWM &amp; Location'!B:D, 2, FALSE)))</f>
        <v>Llawdriniaeth Gyffredinol</v>
      </c>
      <c r="S402" s="3" t="str">
        <f>IF('Programmes (ENG)'!S402="Supervisor to be confirmed", "Goruchwyliwr I'w Gadarnhau", 'Programmes (ENG)'!S402)</f>
        <v>Miss Rhiannon Harries</v>
      </c>
      <c r="T402" s="5" t="e">
        <f>IF('Master List'!AA402="", "", VLOOKUP('Programmes (ENG)'!T402, 'CWM &amp; Location'!B:D, 2, FALSE))</f>
        <v>#N/A</v>
      </c>
      <c r="U402" s="5" t="e">
        <f>IF(T402="", "", VLOOKUP('Programmes (ENG)'!U402, 'CWM &amp; Location'!B:D, 2, FALSE))</f>
        <v>#N/A</v>
      </c>
      <c r="V402" s="5" t="str">
        <f>IF('Programmes (ENG)'!V402="", "", VLOOKUP('Programmes (ENG)'!V402, 'CWM &amp; Location'!B:D, 2, FALSE))</f>
        <v>Practis Cyffredinol</v>
      </c>
      <c r="W402" s="5" t="str">
        <f>IF('Programmes (ENG)'!W402="", "", IF('Programmes (ENG)'!W402="Supervisor to be confirmed", 'CWM &amp; Location'!$C$216, 'Programmes (ENG)'!W402))</f>
        <v>Dr Bethan Morgan</v>
      </c>
      <c r="X402" s="5" t="str">
        <f>IF('Programmes (ENG)'!X402="Supervisor to be confirmed", "Goruchwyliwr I'w Gadarnhau", 'Programmes (ENG)'!X402)</f>
        <v>Mr Jeremy Yarrow</v>
      </c>
      <c r="Y402" s="3" t="str">
        <f>VLOOKUP('Programmes (ENG)'!Y402, 'CWM &amp; Location'!B:D, 2, FALSE)</f>
        <v>Ysbyty Treforys</v>
      </c>
      <c r="Z402" s="3" t="str">
        <f>VLOOKUP('Programmes (ENG)'!Z402, 'CWM &amp; Location'!B:D, 2, FALSE)</f>
        <v>Abertawe</v>
      </c>
      <c r="AA402" s="3" t="str">
        <f>IF('Master List'!AK402="", VLOOKUP('Master List'!AJ402, 'CWM &amp; Location'!B:D, 2, FALSE), CONCATENATE(VLOOKUP('Master List'!AJ402, 'CWM &amp; Location'!B:D, 2, FALSE), " / ", VLOOKUP('Master List'!AK402, 'CWM &amp; Location'!B:D, 2, FALSE)))</f>
        <v>Llawdriniaeth Gosmetig</v>
      </c>
      <c r="AB402" s="3" t="str">
        <f>IF('Programmes (ENG)'!AB402="Supervisor to be confirmed", 'CWM &amp; Location'!$C$216, 'Programmes (ENG)'!AB402)</f>
        <v>Mr Jeremy Yarrow</v>
      </c>
      <c r="AC402" s="3" t="str">
        <f>VLOOKUP('Programmes (ENG)'!AC402, 'CWM &amp; Location'!B:D, 2, FALSE)</f>
        <v>Ysbyty Treforys</v>
      </c>
      <c r="AD402" s="5" t="str">
        <f>VLOOKUP('Programmes (ENG)'!AD402, 'CWM &amp; Location'!B:D, 2, FALSE)</f>
        <v>Abertawe</v>
      </c>
      <c r="AE402" s="3" t="str">
        <f>IF('Master List'!AQ402="", VLOOKUP('Master List'!AP402, 'CWM &amp; Location'!B:D, 2, FALSE), CONCATENATE(VLOOKUP('Master List'!AP402, 'CWM &amp; Location'!B:D, 2, FALSE), " / ", VLOOKUP('Master List'!AQ402, 'CWM &amp; Location'!B:D, 2, FALSE)))</f>
        <v>Meddygaeth Frys</v>
      </c>
      <c r="AF402" s="3" t="str">
        <f>IF('Programmes (ENG)'!AF402="Supervisor to be confirmed", 'CWM &amp; Location'!$C$216, 'Programmes (ENG)'!AF402)</f>
        <v>Dr Sue West-Jones</v>
      </c>
      <c r="AG402" s="3" t="str">
        <f>VLOOKUP('Programmes (ENG)'!AG402, 'CWM &amp; Location'!B:D, 2, FALSE)</f>
        <v>Ysbyty Treforys</v>
      </c>
      <c r="AH402" s="3" t="str">
        <f>VLOOKUP('Programmes (ENG)'!AH402, 'CWM &amp; Location'!B:D, 2, FALSE)</f>
        <v>Abertawe</v>
      </c>
      <c r="AI402" s="3" t="str">
        <f>IF('Master List'!AW402="", VLOOKUP('Master List'!AV402, 'CWM &amp; Location'!B:D, 2, FALSE), CONCATENATE(VLOOKUP('Master List'!AV402, 'CWM &amp; Location'!B:D, 2, FALSE), " / ", VLOOKUP('Master List'!AW402, 'CWM &amp; Location'!B:D, 2, FALSE)))</f>
        <v>Meddygaeth Arennol</v>
      </c>
      <c r="AJ402" s="3" t="str">
        <f>IF('Programmes (ENG)'!AJ402="Supervisor to be confirmed", 'CWM &amp; Location'!$C$216, 'Programmes (ENG)'!AJ402)</f>
        <v>Dr Angharad Marks</v>
      </c>
      <c r="AK402" s="5" t="str">
        <f>IF('Programmes (ENG)'!AK402="","",VLOOKUP('Programmes (ENG)'!AK402,'CWM &amp; Location'!B:D,2,FALSE))</f>
        <v/>
      </c>
      <c r="AL402" s="5" t="str">
        <f>IF('Programmes (ENG)'!AL402="", "", VLOOKUP('Programmes (ENG)'!AL402, 'CWM &amp; Location'!B:D, 2, FALSE))</f>
        <v/>
      </c>
      <c r="AM402" s="5" t="str">
        <f>IF('Programmes (ENG)'!AM402="","",VLOOKUP('Programmes (ENG)'!AM402,'CWM &amp; Location'!B:D,2,FALSE))</f>
        <v/>
      </c>
      <c r="AN402" s="5" t="str">
        <f>IF('Programmes (ENG)'!AN402="Supervisor to be confirmed", 'CWM &amp; Location'!$C$216, 'Programmes (ENG)'!AN402)</f>
        <v/>
      </c>
    </row>
    <row r="403" spans="1:40" ht="33.75" customHeight="1" x14ac:dyDescent="0.25">
      <c r="A403" s="3" t="str">
        <f>'Master List'!A403</f>
        <v>LIFT</v>
      </c>
      <c r="B403" s="3" t="str">
        <f>'Master List'!D403</f>
        <v>LFP/7A3/134c</v>
      </c>
      <c r="C403" s="3" t="str">
        <f>'Master List'!E403</f>
        <v>WAL/FP/134c</v>
      </c>
      <c r="D403" s="4">
        <f>'Programmes (ENG)'!D403</f>
        <v>1</v>
      </c>
      <c r="E403" s="9" t="str">
        <f>CONCATENATE("S1: ",J403,", ",N403,", ",R403,IF(V403="","",", "),IF(V403="","",V403),IF(V403="",""," ("),IF(V403="","",'Master List'!B403),IF(V403="","",")")," | S2: ",AA403,", ",AE403,", ",AI403,IF(AM403="","",", "),IF(AM403="","",AM403),IF(AM403="",""," ("),IF(AM403="","",'Master List'!C403),IF(AM403="","",")"))</f>
        <v>S1: Llawdriniaeth Gyffredinol, Meddygaeth Gyffredinol (Mewnol) / Meddygaeth Geriatreg, Meddygaeth Gyffredinol (Mewnol) / Gastroenteroleg, Practis Cyffredinol (LIFT) | S2: Meddygaeth Arennol, Llawdriniaeth Gosmetig, Meddygaeth Frys</v>
      </c>
      <c r="F403" s="5" t="str">
        <f>VLOOKUP('Programmes (ENG)'!F403, 'CWM &amp; Location'!B:D, 2, FALSE)</f>
        <v>Bwrdd Iechyd Prifysgol Bae Abertawe</v>
      </c>
      <c r="G403" s="5" t="str">
        <f>IF('Programmes (ENG)'!G403="Supervisor to be confirmed", "Goruchwyliwr I'w Gadarnhau", 'Programmes (ENG)'!G403)</f>
        <v>Goruchwyliwr I'w Gadarnhau</v>
      </c>
      <c r="H403" s="3" t="str">
        <f>VLOOKUP('Programmes (ENG)'!H403, 'CWM &amp; Location'!B:D, 2, FALSE)</f>
        <v>Ysbyty Treforys</v>
      </c>
      <c r="I403" s="3" t="str">
        <f>VLOOKUP('Programmes (ENG)'!I403, 'CWM &amp; Location'!B:D, 2, FALSE)</f>
        <v>Abertawe</v>
      </c>
      <c r="J403" s="3" t="str">
        <f>IF('Master List'!K403="", VLOOKUP('Master List'!J403, 'CWM &amp; Location'!B:D, 2, FALSE), CONCATENATE(VLOOKUP('Master List'!J403, 'CWM &amp; Location'!B:D, 2, FALSE), " / ", VLOOKUP('Master List'!K403, 'CWM &amp; Location'!B:D, 2, FALSE)))</f>
        <v>Llawdriniaeth Gyffredinol</v>
      </c>
      <c r="K403" s="3" t="str">
        <f>IF('Programmes (ENG)'!K403="Supervisor to be confirmed", "Goruchwyliwr I'w Gadarnhau", 'Programmes (ENG)'!K403)</f>
        <v>Miss Rhiannon Harries</v>
      </c>
      <c r="L403" s="3" t="str">
        <f>VLOOKUP('Programmes (ENG)'!L403, 'CWM &amp; Location'!B:D, 2, FALSE)</f>
        <v>Ysbyty Treforys</v>
      </c>
      <c r="M403" s="3" t="str">
        <f>VLOOKUP('Programmes (ENG)'!M403, 'CWM &amp; Location'!B:D, 2, FALSE)</f>
        <v>Abertawe</v>
      </c>
      <c r="N403" s="3" t="str">
        <f>IF('Master List'!Q403="", VLOOKUP('Master List'!P403, 'CWM &amp; Location'!B:D, 2, FALSE), CONCATENATE(VLOOKUP('Master List'!P403, 'CWM &amp; Location'!B:D, 2, FALSE), " / ", VLOOKUP('Master List'!Q403, 'CWM &amp; Location'!B:D, 2, FALSE)))</f>
        <v>Meddygaeth Gyffredinol (Mewnol) / Meddygaeth Geriatreg</v>
      </c>
      <c r="O403" s="3" t="str">
        <f>IF('Programmes (ENG)'!O403="Supervisor to be confirmed", "Goruchwyliwr I'w Gadarnhau", 'Programmes (ENG)'!O403)</f>
        <v xml:space="preserve">Dr Elizabeth Davies </v>
      </c>
      <c r="P403" s="3" t="str">
        <f>VLOOKUP('Programmes (ENG)'!P403, 'CWM &amp; Location'!B:D, 2, FALSE)</f>
        <v>Ysbyty Treforys</v>
      </c>
      <c r="Q403" s="3" t="str">
        <f>VLOOKUP('Programmes (ENG)'!Q403, 'CWM &amp; Location'!B:D, 2, FALSE)</f>
        <v>Abertawe</v>
      </c>
      <c r="R403" s="3" t="str">
        <f>IF('Master List'!W403="", VLOOKUP('Master List'!V403, 'CWM &amp; Location'!B:D, 2, FALSE), CONCATENATE(VLOOKUP('Master List'!V403, 'CWM &amp; Location'!B:D, 2, FALSE), " / ", VLOOKUP('Master List'!W403, 'CWM &amp; Location'!B:D, 2, FALSE)))</f>
        <v>Meddygaeth Gyffredinol (Mewnol) / Gastroenteroleg</v>
      </c>
      <c r="S403" s="3" t="str">
        <f>IF('Programmes (ENG)'!S403="Supervisor to be confirmed", "Goruchwyliwr I'w Gadarnhau", 'Programmes (ENG)'!S403)</f>
        <v xml:space="preserve">Dr Sophie Henson </v>
      </c>
      <c r="T403" s="5" t="str">
        <f>IF('Master List'!AA403="", "", VLOOKUP('Programmes (ENG)'!T403, 'CWM &amp; Location'!B:D, 2, FALSE))</f>
        <v>Canolfan Iechyd Glannau'r Harbwr</v>
      </c>
      <c r="U403" s="5" t="str">
        <f>IF(T403="", "", VLOOKUP('Programmes (ENG)'!U403, 'CWM &amp; Location'!B:D, 2, FALSE))</f>
        <v>Abertawe</v>
      </c>
      <c r="V403" s="5" t="str">
        <f>IF('Programmes (ENG)'!V403="", "", VLOOKUP('Programmes (ENG)'!V403, 'CWM &amp; Location'!B:D, 2, FALSE))</f>
        <v>Practis Cyffredinol</v>
      </c>
      <c r="W403" s="5" t="str">
        <f>IF('Programmes (ENG)'!W403="", "", IF('Programmes (ENG)'!W403="Supervisor to be confirmed", 'CWM &amp; Location'!$C$216, 'Programmes (ENG)'!W403))</f>
        <v>Goruchwyliwr I'w Gadarnhau</v>
      </c>
      <c r="X403" s="5" t="str">
        <f>IF('Programmes (ENG)'!X403="Supervisor to be confirmed", "Goruchwyliwr I'w Gadarnhau", 'Programmes (ENG)'!X403)</f>
        <v>Dr Angharad Marks</v>
      </c>
      <c r="Y403" s="3" t="str">
        <f>VLOOKUP('Programmes (ENG)'!Y403, 'CWM &amp; Location'!B:D, 2, FALSE)</f>
        <v>Ysbyty Treforys</v>
      </c>
      <c r="Z403" s="3" t="str">
        <f>VLOOKUP('Programmes (ENG)'!Z403, 'CWM &amp; Location'!B:D, 2, FALSE)</f>
        <v>Abertawe</v>
      </c>
      <c r="AA403" s="3" t="str">
        <f>IF('Master List'!AK403="", VLOOKUP('Master List'!AJ403, 'CWM &amp; Location'!B:D, 2, FALSE), CONCATENATE(VLOOKUP('Master List'!AJ403, 'CWM &amp; Location'!B:D, 2, FALSE), " / ", VLOOKUP('Master List'!AK403, 'CWM &amp; Location'!B:D, 2, FALSE)))</f>
        <v>Meddygaeth Arennol</v>
      </c>
      <c r="AB403" s="3" t="str">
        <f>IF('Programmes (ENG)'!AB403="Supervisor to be confirmed", 'CWM &amp; Location'!$C$216, 'Programmes (ENG)'!AB403)</f>
        <v>Dr Angharad Marks</v>
      </c>
      <c r="AC403" s="3" t="str">
        <f>VLOOKUP('Programmes (ENG)'!AC403, 'CWM &amp; Location'!B:D, 2, FALSE)</f>
        <v>Ysbyty Treforys</v>
      </c>
      <c r="AD403" s="5" t="str">
        <f>VLOOKUP('Programmes (ENG)'!AD403, 'CWM &amp; Location'!B:D, 2, FALSE)</f>
        <v>Abertawe</v>
      </c>
      <c r="AE403" s="3" t="str">
        <f>IF('Master List'!AQ403="", VLOOKUP('Master List'!AP403, 'CWM &amp; Location'!B:D, 2, FALSE), CONCATENATE(VLOOKUP('Master List'!AP403, 'CWM &amp; Location'!B:D, 2, FALSE), " / ", VLOOKUP('Master List'!AQ403, 'CWM &amp; Location'!B:D, 2, FALSE)))</f>
        <v>Llawdriniaeth Gosmetig</v>
      </c>
      <c r="AF403" s="3" t="str">
        <f>IF('Programmes (ENG)'!AF403="Supervisor to be confirmed", 'CWM &amp; Location'!$C$216, 'Programmes (ENG)'!AF403)</f>
        <v>Mr Jeremy Yarrow</v>
      </c>
      <c r="AG403" s="3" t="str">
        <f>VLOOKUP('Programmes (ENG)'!AG403, 'CWM &amp; Location'!B:D, 2, FALSE)</f>
        <v>Ysbyty Treforys</v>
      </c>
      <c r="AH403" s="3" t="str">
        <f>VLOOKUP('Programmes (ENG)'!AH403, 'CWM &amp; Location'!B:D, 2, FALSE)</f>
        <v>Abertawe</v>
      </c>
      <c r="AI403" s="3" t="str">
        <f>IF('Master List'!AW403="", VLOOKUP('Master List'!AV403, 'CWM &amp; Location'!B:D, 2, FALSE), CONCATENATE(VLOOKUP('Master List'!AV403, 'CWM &amp; Location'!B:D, 2, FALSE), " / ", VLOOKUP('Master List'!AW403, 'CWM &amp; Location'!B:D, 2, FALSE)))</f>
        <v>Meddygaeth Frys</v>
      </c>
      <c r="AJ403" s="3" t="str">
        <f>IF('Programmes (ENG)'!AJ403="Supervisor to be confirmed", 'CWM &amp; Location'!$C$216, 'Programmes (ENG)'!AJ403)</f>
        <v>Dr Sue West-Jones</v>
      </c>
      <c r="AK403" s="5" t="str">
        <f>IF('Programmes (ENG)'!AK403="","",VLOOKUP('Programmes (ENG)'!AK403,'CWM &amp; Location'!B:D,2,FALSE))</f>
        <v/>
      </c>
      <c r="AL403" s="5" t="str">
        <f>IF('Programmes (ENG)'!AL403="", "", VLOOKUP('Programmes (ENG)'!AL403, 'CWM &amp; Location'!B:D, 2, FALSE))</f>
        <v/>
      </c>
      <c r="AM403" s="5" t="str">
        <f>IF('Programmes (ENG)'!AM403="","",VLOOKUP('Programmes (ENG)'!AM403,'CWM &amp; Location'!B:D,2,FALSE))</f>
        <v/>
      </c>
      <c r="AN403" s="5" t="str">
        <f>IF('Programmes (ENG)'!AN403="Supervisor to be confirmed", 'CWM &amp; Location'!$C$216, 'Programmes (ENG)'!AN403)</f>
        <v/>
      </c>
    </row>
    <row r="404" spans="1:40" ht="33.75" customHeight="1" x14ac:dyDescent="0.25">
      <c r="A404" s="3" t="str">
        <f>'Master List'!A404</f>
        <v>LIFT</v>
      </c>
      <c r="B404" s="3" t="str">
        <f>'Master List'!D404</f>
        <v>LFP/7A4/135a</v>
      </c>
      <c r="C404" s="3" t="str">
        <f>'Master List'!E404</f>
        <v>WAL/FP/135a</v>
      </c>
      <c r="D404" s="4">
        <f>'Programmes (ENG)'!D404</f>
        <v>1</v>
      </c>
      <c r="E404" s="9" t="str">
        <f>CONCATENATE("S1: ",J404,", ",N404,", ",R404,IF(V404="","",", "),IF(V404="","",V404),IF(V404="",""," ("),IF(V404="","",'Master List'!B404),IF(V404="","",")")," | S2: ",AA404,", ",AE404,", ",AI404,IF(AM404="","",", "),IF(AM404="","",AM404),IF(AM404="",""," ("),IF(AM404="","",'Master List'!C404),IF(AM404="","",")"))</f>
        <v>S1: Pediatreg / Llawfeddygaeth Pediatrig, Meddygaeth Gyffredinol (Mewnol) / Endocrinoleg a Diabetes Mellitus, Llawdriniaeth Gyffredinol / Llawdriniaeth Hepato-Pancreatico-Biliary, Meddygaeth Gofal Dwys (LIFT) | S2: Llawdriniaeth Gyffredinol / Llawdriniaeth Gastroberfeddol Usaf, Meddygaeth Liniarol, Meddygaeth Gyffredinol (Mewnol) / Uned Asesu Meddygol Acíwt</v>
      </c>
      <c r="F404" s="5" t="str">
        <f>VLOOKUP('Programmes (ENG)'!F404, 'CWM &amp; Location'!B:D, 2, FALSE)</f>
        <v>Bwrdd Iechyd Prifysgol Caerdydd a'r Fro</v>
      </c>
      <c r="G404" s="5" t="str">
        <f>IF('Programmes (ENG)'!G404="Supervisor to be confirmed", "Goruchwyliwr I'w Gadarnhau", 'Programmes (ENG)'!G404)</f>
        <v>Miss Eleanor Clare Carpenter</v>
      </c>
      <c r="H404" s="3" t="str">
        <f>VLOOKUP('Programmes (ENG)'!H404, 'CWM &amp; Location'!B:D, 2, FALSE)</f>
        <v>Ysbyty Athrofaol Cymru</v>
      </c>
      <c r="I404" s="3" t="str">
        <f>VLOOKUP('Programmes (ENG)'!I404, 'CWM &amp; Location'!B:D, 2, FALSE)</f>
        <v>Caerdydd</v>
      </c>
      <c r="J404" s="3" t="str">
        <f>IF('Master List'!K404="", VLOOKUP('Master List'!J404, 'CWM &amp; Location'!B:D, 2, FALSE), CONCATENATE(VLOOKUP('Master List'!J404, 'CWM &amp; Location'!B:D, 2, FALSE), " / ", VLOOKUP('Master List'!K404, 'CWM &amp; Location'!B:D, 2, FALSE)))</f>
        <v>Pediatreg / Llawfeddygaeth Pediatrig</v>
      </c>
      <c r="K404" s="3" t="str">
        <f>IF('Programmes (ENG)'!K404="Supervisor to be confirmed", "Goruchwyliwr I'w Gadarnhau", 'Programmes (ENG)'!K404)</f>
        <v>Miss Eleanor Clare Carpenter</v>
      </c>
      <c r="L404" s="3" t="str">
        <f>VLOOKUP('Programmes (ENG)'!L404, 'CWM &amp; Location'!B:D, 2, FALSE)</f>
        <v>Ysbyty Athrofaol Llandochau</v>
      </c>
      <c r="M404" s="3" t="str">
        <f>VLOOKUP('Programmes (ENG)'!M404, 'CWM &amp; Location'!B:D, 2, FALSE)</f>
        <v>Penarth</v>
      </c>
      <c r="N404" s="3" t="str">
        <f>IF('Master List'!Q404="", VLOOKUP('Master List'!P404, 'CWM &amp; Location'!B:D, 2, FALSE), CONCATENATE(VLOOKUP('Master List'!P404, 'CWM &amp; Location'!B:D, 2, FALSE), " / ", VLOOKUP('Master List'!Q404, 'CWM &amp; Location'!B:D, 2, FALSE)))</f>
        <v>Meddygaeth Gyffredinol (Mewnol) / Endocrinoleg a Diabetes Mellitus</v>
      </c>
      <c r="O404" s="3" t="str">
        <f>IF('Programmes (ENG)'!O404="Supervisor to be confirmed", "Goruchwyliwr I'w Gadarnhau", 'Programmes (ENG)'!O404)</f>
        <v xml:space="preserve">Dr Lindsay David George </v>
      </c>
      <c r="P404" s="3" t="str">
        <f>VLOOKUP('Programmes (ENG)'!P404, 'CWM &amp; Location'!B:D, 2, FALSE)</f>
        <v>Ysbyty Athrofaol Cymru</v>
      </c>
      <c r="Q404" s="3" t="str">
        <f>VLOOKUP('Programmes (ENG)'!Q404, 'CWM &amp; Location'!B:D, 2, FALSE)</f>
        <v>Caerdydd</v>
      </c>
      <c r="R404" s="3" t="str">
        <f>IF('Master List'!W404="", VLOOKUP('Master List'!V404, 'CWM &amp; Location'!B:D, 2, FALSE), CONCATENATE(VLOOKUP('Master List'!V404, 'CWM &amp; Location'!B:D, 2, FALSE), " / ", VLOOKUP('Master List'!W404, 'CWM &amp; Location'!B:D, 2, FALSE)))</f>
        <v>Llawdriniaeth Gyffredinol / Llawdriniaeth Hepato-Pancreatico-Biliary</v>
      </c>
      <c r="S404" s="3" t="str">
        <f>IF('Programmes (ENG)'!S404="Supervisor to be confirmed", "Goruchwyliwr I'w Gadarnhau", 'Programmes (ENG)'!S404)</f>
        <v>Mrs Patricia Duncan</v>
      </c>
      <c r="T404" s="5" t="str">
        <f>IF('Master List'!AA404="", "", VLOOKUP('Programmes (ENG)'!T404, 'CWM &amp; Location'!B:D, 2, FALSE))</f>
        <v>Ysbyty Athrofaol Cymru</v>
      </c>
      <c r="U404" s="5" t="str">
        <f>IF(T404="", "", VLOOKUP('Programmes (ENG)'!U404, 'CWM &amp; Location'!B:D, 2, FALSE))</f>
        <v>Caerdydd</v>
      </c>
      <c r="V404" s="5" t="str">
        <f>IF('Programmes (ENG)'!V404="", "", VLOOKUP('Programmes (ENG)'!V404, 'CWM &amp; Location'!B:D, 2, FALSE))</f>
        <v>Meddygaeth Gofal Dwys</v>
      </c>
      <c r="W404" s="5" t="str">
        <f>IF('Programmes (ENG)'!W404="", "", IF('Programmes (ENG)'!W404="Supervisor to be confirmed", 'CWM &amp; Location'!$C$216, 'Programmes (ENG)'!W404))</f>
        <v>Dr Mark Raper</v>
      </c>
      <c r="X404" s="5" t="str">
        <f>IF('Programmes (ENG)'!X404="Supervisor to be confirmed", "Goruchwyliwr I'w Gadarnhau", 'Programmes (ENG)'!X404)</f>
        <v>Mr Tarig Abdelrahman</v>
      </c>
      <c r="Y404" s="3" t="str">
        <f>VLOOKUP('Programmes (ENG)'!Y404, 'CWM &amp; Location'!B:D, 2, FALSE)</f>
        <v>Ysbyty Athrofaol Cymru</v>
      </c>
      <c r="Z404" s="3" t="str">
        <f>VLOOKUP('Programmes (ENG)'!Z404, 'CWM &amp; Location'!B:D, 2, FALSE)</f>
        <v>Caerdydd</v>
      </c>
      <c r="AA404" s="3" t="str">
        <f>IF('Master List'!AK404="", VLOOKUP('Master List'!AJ404, 'CWM &amp; Location'!B:D, 2, FALSE), CONCATENATE(VLOOKUP('Master List'!AJ404, 'CWM &amp; Location'!B:D, 2, FALSE), " / ", VLOOKUP('Master List'!AK404, 'CWM &amp; Location'!B:D, 2, FALSE)))</f>
        <v>Llawdriniaeth Gyffredinol / Llawdriniaeth Gastroberfeddol Usaf</v>
      </c>
      <c r="AB404" s="3" t="str">
        <f>IF('Programmes (ENG)'!AB404="Supervisor to be confirmed", 'CWM &amp; Location'!$C$216, 'Programmes (ENG)'!AB404)</f>
        <v>Mr Tarig Abdelrahman</v>
      </c>
      <c r="AC404" s="3" t="str">
        <f>VLOOKUP('Programmes (ENG)'!AC404, 'CWM &amp; Location'!B:D, 2, FALSE)</f>
        <v>Hosbis Marie Curie</v>
      </c>
      <c r="AD404" s="5" t="str">
        <f>VLOOKUP('Programmes (ENG)'!AD404, 'CWM &amp; Location'!B:D, 2, FALSE)</f>
        <v>Penarth</v>
      </c>
      <c r="AE404" s="3" t="str">
        <f>IF('Master List'!AQ404="", VLOOKUP('Master List'!AP404, 'CWM &amp; Location'!B:D, 2, FALSE), CONCATENATE(VLOOKUP('Master List'!AP404, 'CWM &amp; Location'!B:D, 2, FALSE), " / ", VLOOKUP('Master List'!AQ404, 'CWM &amp; Location'!B:D, 2, FALSE)))</f>
        <v>Meddygaeth Liniarol</v>
      </c>
      <c r="AF404" s="3" t="str">
        <f>IF('Programmes (ENG)'!AF404="Supervisor to be confirmed", 'CWM &amp; Location'!$C$216, 'Programmes (ENG)'!AF404)</f>
        <v>Dr Siwan Seaman</v>
      </c>
      <c r="AG404" s="3" t="str">
        <f>VLOOKUP('Programmes (ENG)'!AG404, 'CWM &amp; Location'!B:D, 2, FALSE)</f>
        <v>Ysbyty Athrofaol Cymru</v>
      </c>
      <c r="AH404" s="3" t="str">
        <f>VLOOKUP('Programmes (ENG)'!AH404, 'CWM &amp; Location'!B:D, 2, FALSE)</f>
        <v>Caerdydd</v>
      </c>
      <c r="AI404" s="3" t="str">
        <f>IF('Master List'!AW404="", VLOOKUP('Master List'!AV404, 'CWM &amp; Location'!B:D, 2, FALSE), CONCATENATE(VLOOKUP('Master List'!AV404, 'CWM &amp; Location'!B:D, 2, FALSE), " / ", VLOOKUP('Master List'!AW404, 'CWM &amp; Location'!B:D, 2, FALSE)))</f>
        <v>Meddygaeth Gyffredinol (Mewnol) / Uned Asesu Meddygol Acíwt</v>
      </c>
      <c r="AJ404" s="3" t="str">
        <f>IF('Programmes (ENG)'!AJ404="Supervisor to be confirmed", 'CWM &amp; Location'!$C$216, 'Programmes (ENG)'!AJ404)</f>
        <v>Dr Amlan Bhattacharya</v>
      </c>
      <c r="AK404" s="5" t="str">
        <f>IF('Programmes (ENG)'!AK404="","",VLOOKUP('Programmes (ENG)'!AK404,'CWM &amp; Location'!B:D,2,FALSE))</f>
        <v/>
      </c>
      <c r="AL404" s="5" t="str">
        <f>IF('Programmes (ENG)'!AL404="", "", VLOOKUP('Programmes (ENG)'!AL404, 'CWM &amp; Location'!B:D, 2, FALSE))</f>
        <v/>
      </c>
      <c r="AM404" s="5" t="str">
        <f>IF('Programmes (ENG)'!AM404="","",VLOOKUP('Programmes (ENG)'!AM404,'CWM &amp; Location'!B:D,2,FALSE))</f>
        <v/>
      </c>
      <c r="AN404" s="5" t="str">
        <f>IF('Programmes (ENG)'!AN404="Supervisor to be confirmed", 'CWM &amp; Location'!$C$216, 'Programmes (ENG)'!AN404)</f>
        <v/>
      </c>
    </row>
    <row r="405" spans="1:40" ht="33.75" customHeight="1" x14ac:dyDescent="0.25">
      <c r="A405" s="3" t="str">
        <f>'Master List'!A405</f>
        <v>LIFT</v>
      </c>
      <c r="B405" s="3" t="str">
        <f>'Master List'!D405</f>
        <v>LFP/7A4/135b</v>
      </c>
      <c r="C405" s="3" t="str">
        <f>'Master List'!E405</f>
        <v>WAL/FP/135b</v>
      </c>
      <c r="D405" s="4">
        <f>'Programmes (ENG)'!D405</f>
        <v>1</v>
      </c>
      <c r="E405" s="9" t="str">
        <f>CONCATENATE("S1: ",J405,", ",N405,", ",R405,IF(V405="","",", "),IF(V405="","",V405),IF(V405="",""," ("),IF(V405="","",'Master List'!B405),IF(V405="","",")")," | S2: ",AA405,", ",AE405,", ",AI405,IF(AM405="","",", "),IF(AM405="","",AM405),IF(AM405="",""," ("),IF(AM405="","",'Master List'!C405),IF(AM405="","",")"))</f>
        <v>S1: Llawdriniaeth Gyffredinol / Llawdriniaeth Hepato-Pancreatico-Biliary, Pediatreg / Llawfeddygaeth Pediatrig, Meddygaeth Gyffredinol (Mewnol) / Endocrinoleg a Diabetes Mellitus, Seiciatreg Anabledd Dysgu (LIFT) | S2: Meddygaeth Gyffredinol (Mewnol) / Uned Asesu Meddygol Acíwt, Llawdriniaeth Gyffredinol / Llawdriniaeth Gastroberfeddol Usaf, Meddygaeth Liniarol</v>
      </c>
      <c r="F405" s="5" t="str">
        <f>VLOOKUP('Programmes (ENG)'!F405, 'CWM &amp; Location'!B:D, 2, FALSE)</f>
        <v>Bwrdd Iechyd Prifysgol Caerdydd a'r Fro</v>
      </c>
      <c r="G405" s="5" t="str">
        <f>IF('Programmes (ENG)'!G405="Supervisor to be confirmed", "Goruchwyliwr I'w Gadarnhau", 'Programmes (ENG)'!G405)</f>
        <v>Mrs Patricia Duncan</v>
      </c>
      <c r="H405" s="3" t="str">
        <f>VLOOKUP('Programmes (ENG)'!H405, 'CWM &amp; Location'!B:D, 2, FALSE)</f>
        <v>Ysbyty Athrofaol Cymru</v>
      </c>
      <c r="I405" s="3" t="str">
        <f>VLOOKUP('Programmes (ENG)'!I405, 'CWM &amp; Location'!B:D, 2, FALSE)</f>
        <v>Caerdydd</v>
      </c>
      <c r="J405" s="3" t="str">
        <f>IF('Master List'!K405="", VLOOKUP('Master List'!J405, 'CWM &amp; Location'!B:D, 2, FALSE), CONCATENATE(VLOOKUP('Master List'!J405, 'CWM &amp; Location'!B:D, 2, FALSE), " / ", VLOOKUP('Master List'!K405, 'CWM &amp; Location'!B:D, 2, FALSE)))</f>
        <v>Llawdriniaeth Gyffredinol / Llawdriniaeth Hepato-Pancreatico-Biliary</v>
      </c>
      <c r="K405" s="3" t="str">
        <f>IF('Programmes (ENG)'!K405="Supervisor to be confirmed", "Goruchwyliwr I'w Gadarnhau", 'Programmes (ENG)'!K405)</f>
        <v>Mrs Patricia Duncan</v>
      </c>
      <c r="L405" s="3" t="str">
        <f>VLOOKUP('Programmes (ENG)'!L405, 'CWM &amp; Location'!B:D, 2, FALSE)</f>
        <v>Ysbyty Athrofaol Cymru</v>
      </c>
      <c r="M405" s="3" t="str">
        <f>VLOOKUP('Programmes (ENG)'!M405, 'CWM &amp; Location'!B:D, 2, FALSE)</f>
        <v>Caerdydd</v>
      </c>
      <c r="N405" s="3" t="str">
        <f>IF('Master List'!Q405="", VLOOKUP('Master List'!P405, 'CWM &amp; Location'!B:D, 2, FALSE), CONCATENATE(VLOOKUP('Master List'!P405, 'CWM &amp; Location'!B:D, 2, FALSE), " / ", VLOOKUP('Master List'!Q405, 'CWM &amp; Location'!B:D, 2, FALSE)))</f>
        <v>Pediatreg / Llawfeddygaeth Pediatrig</v>
      </c>
      <c r="O405" s="3" t="str">
        <f>IF('Programmes (ENG)'!O405="Supervisor to be confirmed", "Goruchwyliwr I'w Gadarnhau", 'Programmes (ENG)'!O405)</f>
        <v>Miss Eleanor Clare Carpenter</v>
      </c>
      <c r="P405" s="3" t="str">
        <f>VLOOKUP('Programmes (ENG)'!P405, 'CWM &amp; Location'!B:D, 2, FALSE)</f>
        <v>Ysbyty Athrofaol Llandochau</v>
      </c>
      <c r="Q405" s="3" t="str">
        <f>VLOOKUP('Programmes (ENG)'!Q405, 'CWM &amp; Location'!B:D, 2, FALSE)</f>
        <v>Penarth</v>
      </c>
      <c r="R405" s="3" t="str">
        <f>IF('Master List'!W405="", VLOOKUP('Master List'!V405, 'CWM &amp; Location'!B:D, 2, FALSE), CONCATENATE(VLOOKUP('Master List'!V405, 'CWM &amp; Location'!B:D, 2, FALSE), " / ", VLOOKUP('Master List'!W405, 'CWM &amp; Location'!B:D, 2, FALSE)))</f>
        <v>Meddygaeth Gyffredinol (Mewnol) / Endocrinoleg a Diabetes Mellitus</v>
      </c>
      <c r="S405" s="3" t="str">
        <f>IF('Programmes (ENG)'!S405="Supervisor to be confirmed", "Goruchwyliwr I'w Gadarnhau", 'Programmes (ENG)'!S405)</f>
        <v xml:space="preserve">Dr Lindsay David George </v>
      </c>
      <c r="T405" s="5" t="str">
        <f>IF('Master List'!AA405="", "", VLOOKUP('Programmes (ENG)'!T405, 'CWM &amp; Location'!B:D, 2, FALSE))</f>
        <v>Safle I'w Gadarnhau</v>
      </c>
      <c r="U405" s="5" t="str">
        <f>IF(T405="", "", VLOOKUP('Programmes (ENG)'!U405, 'CWM &amp; Location'!B:D, 2, FALSE))</f>
        <v>Safle I'w Gadarnhau</v>
      </c>
      <c r="V405" s="5" t="str">
        <f>IF('Programmes (ENG)'!V405="", "", VLOOKUP('Programmes (ENG)'!V405, 'CWM &amp; Location'!B:D, 2, FALSE))</f>
        <v>Seiciatreg Anabledd Dysgu</v>
      </c>
      <c r="W405" s="5" t="str">
        <f>IF('Programmes (ENG)'!W405="", "", IF('Programmes (ENG)'!W405="Supervisor to be confirmed", 'CWM &amp; Location'!$C$216, 'Programmes (ENG)'!W405))</f>
        <v>Prof. Lance Watkins</v>
      </c>
      <c r="X405" s="5" t="str">
        <f>IF('Programmes (ENG)'!X405="Supervisor to be confirmed", "Goruchwyliwr I'w Gadarnhau", 'Programmes (ENG)'!X405)</f>
        <v>Dr Amlan Bhattacharya</v>
      </c>
      <c r="Y405" s="3" t="str">
        <f>VLOOKUP('Programmes (ENG)'!Y405, 'CWM &amp; Location'!B:D, 2, FALSE)</f>
        <v>Ysbyty Athrofaol Cymru</v>
      </c>
      <c r="Z405" s="3" t="str">
        <f>VLOOKUP('Programmes (ENG)'!Z405, 'CWM &amp; Location'!B:D, 2, FALSE)</f>
        <v>Caerdydd</v>
      </c>
      <c r="AA405" s="3" t="str">
        <f>IF('Master List'!AK405="", VLOOKUP('Master List'!AJ405, 'CWM &amp; Location'!B:D, 2, FALSE), CONCATENATE(VLOOKUP('Master List'!AJ405, 'CWM &amp; Location'!B:D, 2, FALSE), " / ", VLOOKUP('Master List'!AK405, 'CWM &amp; Location'!B:D, 2, FALSE)))</f>
        <v>Meddygaeth Gyffredinol (Mewnol) / Uned Asesu Meddygol Acíwt</v>
      </c>
      <c r="AB405" s="3" t="str">
        <f>IF('Programmes (ENG)'!AB405="Supervisor to be confirmed", 'CWM &amp; Location'!$C$216, 'Programmes (ENG)'!AB405)</f>
        <v>Dr Amlan Bhattacharya</v>
      </c>
      <c r="AC405" s="3" t="str">
        <f>VLOOKUP('Programmes (ENG)'!AC405, 'CWM &amp; Location'!B:D, 2, FALSE)</f>
        <v>Ysbyty Athrofaol Cymru</v>
      </c>
      <c r="AD405" s="5" t="str">
        <f>VLOOKUP('Programmes (ENG)'!AD405, 'CWM &amp; Location'!B:D, 2, FALSE)</f>
        <v>Caerdydd</v>
      </c>
      <c r="AE405" s="3" t="str">
        <f>IF('Master List'!AQ405="", VLOOKUP('Master List'!AP405, 'CWM &amp; Location'!B:D, 2, FALSE), CONCATENATE(VLOOKUP('Master List'!AP405, 'CWM &amp; Location'!B:D, 2, FALSE), " / ", VLOOKUP('Master List'!AQ405, 'CWM &amp; Location'!B:D, 2, FALSE)))</f>
        <v>Llawdriniaeth Gyffredinol / Llawdriniaeth Gastroberfeddol Usaf</v>
      </c>
      <c r="AF405" s="3" t="str">
        <f>IF('Programmes (ENG)'!AF405="Supervisor to be confirmed", 'CWM &amp; Location'!$C$216, 'Programmes (ENG)'!AF405)</f>
        <v>Mr Tarig Abdelrahman</v>
      </c>
      <c r="AG405" s="3" t="str">
        <f>VLOOKUP('Programmes (ENG)'!AG405, 'CWM &amp; Location'!B:D, 2, FALSE)</f>
        <v>Hosbis Marie Curie</v>
      </c>
      <c r="AH405" s="3" t="str">
        <f>VLOOKUP('Programmes (ENG)'!AH405, 'CWM &amp; Location'!B:D, 2, FALSE)</f>
        <v>Penarth</v>
      </c>
      <c r="AI405" s="3" t="str">
        <f>IF('Master List'!AW405="", VLOOKUP('Master List'!AV405, 'CWM &amp; Location'!B:D, 2, FALSE), CONCATENATE(VLOOKUP('Master List'!AV405, 'CWM &amp; Location'!B:D, 2, FALSE), " / ", VLOOKUP('Master List'!AW405, 'CWM &amp; Location'!B:D, 2, FALSE)))</f>
        <v>Meddygaeth Liniarol</v>
      </c>
      <c r="AJ405" s="3" t="str">
        <f>IF('Programmes (ENG)'!AJ405="Supervisor to be confirmed", 'CWM &amp; Location'!$C$216, 'Programmes (ENG)'!AJ405)</f>
        <v>Dr Siwan Seaman</v>
      </c>
      <c r="AK405" s="5" t="str">
        <f>IF('Programmes (ENG)'!AK405="","",VLOOKUP('Programmes (ENG)'!AK405,'CWM &amp; Location'!B:D,2,FALSE))</f>
        <v/>
      </c>
      <c r="AL405" s="5" t="str">
        <f>IF('Programmes (ENG)'!AL405="", "", VLOOKUP('Programmes (ENG)'!AL405, 'CWM &amp; Location'!B:D, 2, FALSE))</f>
        <v/>
      </c>
      <c r="AM405" s="5" t="str">
        <f>IF('Programmes (ENG)'!AM405="","",VLOOKUP('Programmes (ENG)'!AM405,'CWM &amp; Location'!B:D,2,FALSE))</f>
        <v/>
      </c>
      <c r="AN405" s="5" t="str">
        <f>IF('Programmes (ENG)'!AN405="Supervisor to be confirmed", 'CWM &amp; Location'!$C$216, 'Programmes (ENG)'!AN405)</f>
        <v/>
      </c>
    </row>
    <row r="406" spans="1:40" ht="33.75" customHeight="1" x14ac:dyDescent="0.25">
      <c r="A406" s="3" t="str">
        <f>'Master List'!A406</f>
        <v>LIFT</v>
      </c>
      <c r="B406" s="3" t="str">
        <f>'Master List'!D406</f>
        <v>LFP/7A4/135c</v>
      </c>
      <c r="C406" s="3" t="str">
        <f>'Master List'!E406</f>
        <v>WAL/FP/135c</v>
      </c>
      <c r="D406" s="4">
        <f>'Programmes (ENG)'!D406</f>
        <v>1</v>
      </c>
      <c r="E406" s="9" t="str">
        <f>CONCATENATE("S1: ",J406,", ",N406,", ",R406,IF(V406="","",", "),IF(V406="","",V406),IF(V406="",""," ("),IF(V406="","",'Master List'!B406),IF(V406="","",")")," | S2: ",AA406,", ",AE406,", ",AI406,IF(AM406="","",", "),IF(AM406="","",AM406),IF(AM406="",""," ("),IF(AM406="","",'Master List'!C406),IF(AM406="","",")"))</f>
        <v>S1: Meddygaeth Gyffredinol (Mewnol) / Endocrinoleg a Diabetes Mellitus, Llawdriniaeth Gyffredinol / Llawdriniaeth Hepato-Pancreatico-Biliary, Pediatreg / Llawfeddygaeth Pediatrig, Practis Cyffredinol (LIFT) | S2: Meddygaeth Liniarol, Meddygaeth Gyffredinol (Mewnol) / Uned Asesu Meddygol Acíwt, Llawdriniaeth Gyffredinol / Llawdriniaeth Gastroberfeddol Usaf</v>
      </c>
      <c r="F406" s="5" t="str">
        <f>VLOOKUP('Programmes (ENG)'!F406, 'CWM &amp; Location'!B:D, 2, FALSE)</f>
        <v>Bwrdd Iechyd Prifysgol Caerdydd a'r Fro</v>
      </c>
      <c r="G406" s="5" t="str">
        <f>IF('Programmes (ENG)'!G406="Supervisor to be confirmed", "Goruchwyliwr I'w Gadarnhau", 'Programmes (ENG)'!G406)</f>
        <v xml:space="preserve">Dr Lindsay David George </v>
      </c>
      <c r="H406" s="3" t="str">
        <f>VLOOKUP('Programmes (ENG)'!H406, 'CWM &amp; Location'!B:D, 2, FALSE)</f>
        <v>Ysbyty Athrofaol Llandochau</v>
      </c>
      <c r="I406" s="3" t="str">
        <f>VLOOKUP('Programmes (ENG)'!I406, 'CWM &amp; Location'!B:D, 2, FALSE)</f>
        <v>Penarth</v>
      </c>
      <c r="J406" s="3" t="str">
        <f>IF('Master List'!K406="", VLOOKUP('Master List'!J406, 'CWM &amp; Location'!B:D, 2, FALSE), CONCATENATE(VLOOKUP('Master List'!J406, 'CWM &amp; Location'!B:D, 2, FALSE), " / ", VLOOKUP('Master List'!K406, 'CWM &amp; Location'!B:D, 2, FALSE)))</f>
        <v>Meddygaeth Gyffredinol (Mewnol) / Endocrinoleg a Diabetes Mellitus</v>
      </c>
      <c r="K406" s="3" t="str">
        <f>IF('Programmes (ENG)'!K406="Supervisor to be confirmed", "Goruchwyliwr I'w Gadarnhau", 'Programmes (ENG)'!K406)</f>
        <v xml:space="preserve">Dr Lindsay David George </v>
      </c>
      <c r="L406" s="3" t="str">
        <f>VLOOKUP('Programmes (ENG)'!L406, 'CWM &amp; Location'!B:D, 2, FALSE)</f>
        <v>Ysbyty Athrofaol Cymru</v>
      </c>
      <c r="M406" s="3" t="str">
        <f>VLOOKUP('Programmes (ENG)'!M406, 'CWM &amp; Location'!B:D, 2, FALSE)</f>
        <v>Caerdydd</v>
      </c>
      <c r="N406" s="3" t="str">
        <f>IF('Master List'!Q406="", VLOOKUP('Master List'!P406, 'CWM &amp; Location'!B:D, 2, FALSE), CONCATENATE(VLOOKUP('Master List'!P406, 'CWM &amp; Location'!B:D, 2, FALSE), " / ", VLOOKUP('Master List'!Q406, 'CWM &amp; Location'!B:D, 2, FALSE)))</f>
        <v>Llawdriniaeth Gyffredinol / Llawdriniaeth Hepato-Pancreatico-Biliary</v>
      </c>
      <c r="O406" s="3" t="str">
        <f>IF('Programmes (ENG)'!O406="Supervisor to be confirmed", "Goruchwyliwr I'w Gadarnhau", 'Programmes (ENG)'!O406)</f>
        <v>Mrs Patricia Duncan</v>
      </c>
      <c r="P406" s="3" t="str">
        <f>VLOOKUP('Programmes (ENG)'!P406, 'CWM &amp; Location'!B:D, 2, FALSE)</f>
        <v>Ysbyty Athrofaol Cymru</v>
      </c>
      <c r="Q406" s="3" t="str">
        <f>VLOOKUP('Programmes (ENG)'!Q406, 'CWM &amp; Location'!B:D, 2, FALSE)</f>
        <v>Caerdydd</v>
      </c>
      <c r="R406" s="3" t="str">
        <f>IF('Master List'!W406="", VLOOKUP('Master List'!V406, 'CWM &amp; Location'!B:D, 2, FALSE), CONCATENATE(VLOOKUP('Master List'!V406, 'CWM &amp; Location'!B:D, 2, FALSE), " / ", VLOOKUP('Master List'!W406, 'CWM &amp; Location'!B:D, 2, FALSE)))</f>
        <v>Pediatreg / Llawfeddygaeth Pediatrig</v>
      </c>
      <c r="S406" s="3" t="str">
        <f>IF('Programmes (ENG)'!S406="Supervisor to be confirmed", "Goruchwyliwr I'w Gadarnhau", 'Programmes (ENG)'!S406)</f>
        <v>Miss Eleanor Clare Carpenter</v>
      </c>
      <c r="T406" s="5" t="str">
        <f>IF('Master List'!AA406="", "", VLOOKUP('Programmes (ENG)'!T406, 'CWM &amp; Location'!B:D, 2, FALSE))</f>
        <v>Canolfan Feddygol Dinas Powys</v>
      </c>
      <c r="U406" s="5" t="str">
        <f>IF(T406="", "", VLOOKUP('Programmes (ENG)'!U406, 'CWM &amp; Location'!B:D, 2, FALSE))</f>
        <v>Dinas Powys</v>
      </c>
      <c r="V406" s="5" t="str">
        <f>IF('Programmes (ENG)'!V406="", "", VLOOKUP('Programmes (ENG)'!V406, 'CWM &amp; Location'!B:D, 2, FALSE))</f>
        <v>Practis Cyffredinol</v>
      </c>
      <c r="W406" s="5" t="str">
        <f>IF('Programmes (ENG)'!W406="", "", IF('Programmes (ENG)'!W406="Supervisor to be confirmed", 'CWM &amp; Location'!$C$216, 'Programmes (ENG)'!W406))</f>
        <v>Dr Huw Reynolds</v>
      </c>
      <c r="X406" s="5" t="str">
        <f>IF('Programmes (ENG)'!X406="Supervisor to be confirmed", "Goruchwyliwr I'w Gadarnhau", 'Programmes (ENG)'!X406)</f>
        <v>Dr Siwan Seaman</v>
      </c>
      <c r="Y406" s="3" t="str">
        <f>VLOOKUP('Programmes (ENG)'!Y406, 'CWM &amp; Location'!B:D, 2, FALSE)</f>
        <v>Hosbis Marie Curie</v>
      </c>
      <c r="Z406" s="3" t="str">
        <f>VLOOKUP('Programmes (ENG)'!Z406, 'CWM &amp; Location'!B:D, 2, FALSE)</f>
        <v>Penarth</v>
      </c>
      <c r="AA406" s="3" t="str">
        <f>IF('Master List'!AK406="", VLOOKUP('Master List'!AJ406, 'CWM &amp; Location'!B:D, 2, FALSE), CONCATENATE(VLOOKUP('Master List'!AJ406, 'CWM &amp; Location'!B:D, 2, FALSE), " / ", VLOOKUP('Master List'!AK406, 'CWM &amp; Location'!B:D, 2, FALSE)))</f>
        <v>Meddygaeth Liniarol</v>
      </c>
      <c r="AB406" s="3" t="str">
        <f>IF('Programmes (ENG)'!AB406="Supervisor to be confirmed", 'CWM &amp; Location'!$C$216, 'Programmes (ENG)'!AB406)</f>
        <v>Dr Siwan Seaman</v>
      </c>
      <c r="AC406" s="3" t="str">
        <f>VLOOKUP('Programmes (ENG)'!AC406, 'CWM &amp; Location'!B:D, 2, FALSE)</f>
        <v>Ysbyty Athrofaol Cymru</v>
      </c>
      <c r="AD406" s="5" t="str">
        <f>VLOOKUP('Programmes (ENG)'!AD406, 'CWM &amp; Location'!B:D, 2, FALSE)</f>
        <v>Caerdydd</v>
      </c>
      <c r="AE406" s="3" t="str">
        <f>IF('Master List'!AQ406="", VLOOKUP('Master List'!AP406, 'CWM &amp; Location'!B:D, 2, FALSE), CONCATENATE(VLOOKUP('Master List'!AP406, 'CWM &amp; Location'!B:D, 2, FALSE), " / ", VLOOKUP('Master List'!AQ406, 'CWM &amp; Location'!B:D, 2, FALSE)))</f>
        <v>Meddygaeth Gyffredinol (Mewnol) / Uned Asesu Meddygol Acíwt</v>
      </c>
      <c r="AF406" s="3" t="str">
        <f>IF('Programmes (ENG)'!AF406="Supervisor to be confirmed", 'CWM &amp; Location'!$C$216, 'Programmes (ENG)'!AF406)</f>
        <v>Dr Amlan Bhattacharya</v>
      </c>
      <c r="AG406" s="3" t="str">
        <f>VLOOKUP('Programmes (ENG)'!AG406, 'CWM &amp; Location'!B:D, 2, FALSE)</f>
        <v>Ysbyty Athrofaol Cymru</v>
      </c>
      <c r="AH406" s="3" t="str">
        <f>VLOOKUP('Programmes (ENG)'!AH406, 'CWM &amp; Location'!B:D, 2, FALSE)</f>
        <v>Caerdydd</v>
      </c>
      <c r="AI406" s="3" t="str">
        <f>IF('Master List'!AW406="", VLOOKUP('Master List'!AV406, 'CWM &amp; Location'!B:D, 2, FALSE), CONCATENATE(VLOOKUP('Master List'!AV406, 'CWM &amp; Location'!B:D, 2, FALSE), " / ", VLOOKUP('Master List'!AW406, 'CWM &amp; Location'!B:D, 2, FALSE)))</f>
        <v>Llawdriniaeth Gyffredinol / Llawdriniaeth Gastroberfeddol Usaf</v>
      </c>
      <c r="AJ406" s="3" t="str">
        <f>IF('Programmes (ENG)'!AJ406="Supervisor to be confirmed", 'CWM &amp; Location'!$C$216, 'Programmes (ENG)'!AJ406)</f>
        <v>Mr Tarig Abdelrahman</v>
      </c>
      <c r="AK406" s="5" t="str">
        <f>IF('Programmes (ENG)'!AK406="","",VLOOKUP('Programmes (ENG)'!AK406,'CWM &amp; Location'!B:D,2,FALSE))</f>
        <v/>
      </c>
      <c r="AL406" s="5" t="str">
        <f>IF('Programmes (ENG)'!AL406="", "", VLOOKUP('Programmes (ENG)'!AL406, 'CWM &amp; Location'!B:D, 2, FALSE))</f>
        <v/>
      </c>
      <c r="AM406" s="5" t="str">
        <f>IF('Programmes (ENG)'!AM406="","",VLOOKUP('Programmes (ENG)'!AM406,'CWM &amp; Location'!B:D,2,FALSE))</f>
        <v/>
      </c>
      <c r="AN406" s="5" t="str">
        <f>IF('Programmes (ENG)'!AN406="Supervisor to be confirmed", 'CWM &amp; Location'!$C$216, 'Programmes (ENG)'!AN406)</f>
        <v/>
      </c>
    </row>
    <row r="407" spans="1:40" ht="33.75" customHeight="1" x14ac:dyDescent="0.25">
      <c r="A407" s="3" t="str">
        <f>'Master List'!A407</f>
        <v>LIFT</v>
      </c>
      <c r="B407" s="3" t="str">
        <f>'Master List'!D407</f>
        <v>LFP/7A5W/136a</v>
      </c>
      <c r="C407" s="3" t="str">
        <f>'Master List'!E407</f>
        <v>WAL/FP/136a</v>
      </c>
      <c r="D407" s="4">
        <f>'Programmes (ENG)'!D407</f>
        <v>1</v>
      </c>
      <c r="E407" s="9" t="str">
        <f>CONCATENATE("S1: ",J407,", ",N407,", ",R407,IF(V407="","",", "),IF(V407="","",V407),IF(V407="",""," ("),IF(V407="","",'Master List'!B407),IF(V407="","",")")," | S2: ",AA407,", ",AE407,", ",AI407,IF(AM407="","",", "),IF(AM407="","",AM407),IF(AM407="",""," ("),IF(AM407="","",'Master List'!C407),IF(AM407="","",")"))</f>
        <v>S1: Meddygaeth Fewnol Acíwt, Llawdriniaeth Gyffredinol, Seiciatreg Henaint, Anestheteg (LIFT) | S2: Meddygaeth Gyffredinol (Mewnol) / Meddygaeth Anadlol, Practis Cyffredinol, Pediatreg</v>
      </c>
      <c r="F407" s="5" t="str">
        <f>VLOOKUP('Programmes (ENG)'!F407, 'CWM &amp; Location'!B:D, 2, FALSE)</f>
        <v>Bwrdd Iechyd Prifysgol Cwm Taf Morgannwg</v>
      </c>
      <c r="G407" s="5" t="str">
        <f>IF('Programmes (ENG)'!G407="Supervisor to be confirmed", "Goruchwyliwr I'w Gadarnhau", 'Programmes (ENG)'!G407)</f>
        <v xml:space="preserve">Dr John Hounsell </v>
      </c>
      <c r="H407" s="3" t="str">
        <f>VLOOKUP('Programmes (ENG)'!H407, 'CWM &amp; Location'!B:D, 2, FALSE)</f>
        <v>Ysbyty Tywysoges Cymru</v>
      </c>
      <c r="I407" s="3" t="str">
        <f>VLOOKUP('Programmes (ENG)'!I407, 'CWM &amp; Location'!B:D, 2, FALSE)</f>
        <v>Pen-y-bont</v>
      </c>
      <c r="J407" s="3" t="str">
        <f>IF('Master List'!K407="", VLOOKUP('Master List'!J407, 'CWM &amp; Location'!B:D, 2, FALSE), CONCATENATE(VLOOKUP('Master List'!J407, 'CWM &amp; Location'!B:D, 2, FALSE), " / ", VLOOKUP('Master List'!K407, 'CWM &amp; Location'!B:D, 2, FALSE)))</f>
        <v>Meddygaeth Fewnol Acíwt</v>
      </c>
      <c r="K407" s="3" t="str">
        <f>IF('Programmes (ENG)'!K407="Supervisor to be confirmed", "Goruchwyliwr I'w Gadarnhau", 'Programmes (ENG)'!K407)</f>
        <v xml:space="preserve">Dr John Hounsell </v>
      </c>
      <c r="L407" s="3" t="str">
        <f>VLOOKUP('Programmes (ENG)'!L407, 'CWM &amp; Location'!B:D, 2, FALSE)</f>
        <v>Ysbyty Tywysoges Cymru</v>
      </c>
      <c r="M407" s="3" t="str">
        <f>VLOOKUP('Programmes (ENG)'!M407, 'CWM &amp; Location'!B:D, 2, FALSE)</f>
        <v>Pen-y-bont</v>
      </c>
      <c r="N407" s="3" t="str">
        <f>IF('Master List'!Q407="", VLOOKUP('Master List'!P407, 'CWM &amp; Location'!B:D, 2, FALSE), CONCATENATE(VLOOKUP('Master List'!P407, 'CWM &amp; Location'!B:D, 2, FALSE), " / ", VLOOKUP('Master List'!Q407, 'CWM &amp; Location'!B:D, 2, FALSE)))</f>
        <v>Llawdriniaeth Gyffredinol</v>
      </c>
      <c r="O407" s="3" t="str">
        <f>IF('Programmes (ENG)'!O407="Supervisor to be confirmed", "Goruchwyliwr I'w Gadarnhau", 'Programmes (ENG)'!O407)</f>
        <v>Ms Joy Singh</v>
      </c>
      <c r="P407" s="3" t="str">
        <f>VLOOKUP('Programmes (ENG)'!P407, 'CWM &amp; Location'!B:D, 2, FALSE)</f>
        <v>Ysbyty Tywysoges Cymru</v>
      </c>
      <c r="Q407" s="3" t="str">
        <f>VLOOKUP('Programmes (ENG)'!Q407, 'CWM &amp; Location'!B:D, 2, FALSE)</f>
        <v>Pen-y-bont</v>
      </c>
      <c r="R407" s="3" t="str">
        <f>IF('Master List'!W407="", VLOOKUP('Master List'!V407, 'CWM &amp; Location'!B:D, 2, FALSE), CONCATENATE(VLOOKUP('Master List'!V407, 'CWM &amp; Location'!B:D, 2, FALSE), " / ", VLOOKUP('Master List'!W407, 'CWM &amp; Location'!B:D, 2, FALSE)))</f>
        <v>Seiciatreg Henaint</v>
      </c>
      <c r="S407" s="3" t="str">
        <f>IF('Programmes (ENG)'!S407="Supervisor to be confirmed", "Goruchwyliwr I'w Gadarnhau", 'Programmes (ENG)'!S407)</f>
        <v>Dr Timothy Chan</v>
      </c>
      <c r="T407" s="5" t="str">
        <f>IF('Master List'!AA407="", "", VLOOKUP('Programmes (ENG)'!T407, 'CWM &amp; Location'!B:D, 2, FALSE))</f>
        <v>Ysbyty Tywysoges Cymru</v>
      </c>
      <c r="U407" s="5" t="str">
        <f>IF(T407="", "", VLOOKUP('Programmes (ENG)'!U407, 'CWM &amp; Location'!B:D, 2, FALSE))</f>
        <v>Pen-y-bont</v>
      </c>
      <c r="V407" s="5" t="str">
        <f>IF('Programmes (ENG)'!V407="", "", VLOOKUP('Programmes (ENG)'!V407, 'CWM &amp; Location'!B:D, 2, FALSE))</f>
        <v>Anestheteg</v>
      </c>
      <c r="W407" s="5" t="str">
        <f>IF('Programmes (ENG)'!W407="", "", IF('Programmes (ENG)'!W407="Supervisor to be confirmed", 'CWM &amp; Location'!$C$216, 'Programmes (ENG)'!W407))</f>
        <v>Dr Anthony Funnell</v>
      </c>
      <c r="X407" s="5" t="str">
        <f>IF('Programmes (ENG)'!X407="Supervisor to be confirmed", "Goruchwyliwr I'w Gadarnhau", 'Programmes (ENG)'!X407)</f>
        <v>Dr Jacqueline Woolley</v>
      </c>
      <c r="Y407" s="3" t="str">
        <f>VLOOKUP('Programmes (ENG)'!Y407, 'CWM &amp; Location'!B:D, 2, FALSE)</f>
        <v>Ysbyty Tywysoges Cymru</v>
      </c>
      <c r="Z407" s="3" t="str">
        <f>VLOOKUP('Programmes (ENG)'!Z407, 'CWM &amp; Location'!B:D, 2, FALSE)</f>
        <v>Pen-y-bont</v>
      </c>
      <c r="AA407" s="3" t="str">
        <f>IF('Master List'!AK407="", VLOOKUP('Master List'!AJ407, 'CWM &amp; Location'!B:D, 2, FALSE), CONCATENATE(VLOOKUP('Master List'!AJ407, 'CWM &amp; Location'!B:D, 2, FALSE), " / ", VLOOKUP('Master List'!AK407, 'CWM &amp; Location'!B:D, 2, FALSE)))</f>
        <v>Meddygaeth Gyffredinol (Mewnol) / Meddygaeth Anadlol</v>
      </c>
      <c r="AB407" s="3" t="str">
        <f>IF('Programmes (ENG)'!AB407="Supervisor to be confirmed", 'CWM &amp; Location'!$C$216, 'Programmes (ENG)'!AB407)</f>
        <v>Dr Jacqueline Woolley</v>
      </c>
      <c r="AC407" s="3" t="str">
        <f>VLOOKUP('Programmes (ENG)'!AC407, 'CWM &amp; Location'!B:D, 2, FALSE)</f>
        <v>Meddygfa Coed Derwen</v>
      </c>
      <c r="AD407" s="5" t="str">
        <f>VLOOKUP('Programmes (ENG)'!AD407, 'CWM &amp; Location'!B:D, 2, FALSE)</f>
        <v>Pen-y-bont</v>
      </c>
      <c r="AE407" s="3" t="str">
        <f>IF('Master List'!AQ407="", VLOOKUP('Master List'!AP407, 'CWM &amp; Location'!B:D, 2, FALSE), CONCATENATE(VLOOKUP('Master List'!AP407, 'CWM &amp; Location'!B:D, 2, FALSE), " / ", VLOOKUP('Master List'!AQ407, 'CWM &amp; Location'!B:D, 2, FALSE)))</f>
        <v>Practis Cyffredinol</v>
      </c>
      <c r="AF407" s="3" t="str">
        <f>IF('Programmes (ENG)'!AF407="Supervisor to be confirmed", 'CWM &amp; Location'!$C$216, 'Programmes (ENG)'!AF407)</f>
        <v>Dr Jan Kletta</v>
      </c>
      <c r="AG407" s="3" t="str">
        <f>VLOOKUP('Programmes (ENG)'!AG407, 'CWM &amp; Location'!B:D, 2, FALSE)</f>
        <v>Ysbyty Tywysoges Cymru</v>
      </c>
      <c r="AH407" s="3" t="str">
        <f>VLOOKUP('Programmes (ENG)'!AH407, 'CWM &amp; Location'!B:D, 2, FALSE)</f>
        <v>Pen-y-bont</v>
      </c>
      <c r="AI407" s="3" t="str">
        <f>IF('Master List'!AW407="", VLOOKUP('Master List'!AV407, 'CWM &amp; Location'!B:D, 2, FALSE), CONCATENATE(VLOOKUP('Master List'!AV407, 'CWM &amp; Location'!B:D, 2, FALSE), " / ", VLOOKUP('Master List'!AW407, 'CWM &amp; Location'!B:D, 2, FALSE)))</f>
        <v>Pediatreg</v>
      </c>
      <c r="AJ407" s="3" t="str">
        <f>IF('Programmes (ENG)'!AJ407="Supervisor to be confirmed", 'CWM &amp; Location'!$C$216, 'Programmes (ENG)'!AJ407)</f>
        <v>Dr Torsten Hildebrandt</v>
      </c>
      <c r="AK407" s="5" t="str">
        <f>IF('Programmes (ENG)'!AK407="","",VLOOKUP('Programmes (ENG)'!AK407,'CWM &amp; Location'!B:D,2,FALSE))</f>
        <v/>
      </c>
      <c r="AL407" s="5" t="str">
        <f>IF('Programmes (ENG)'!AL407="", "", VLOOKUP('Programmes (ENG)'!AL407, 'CWM &amp; Location'!B:D, 2, FALSE))</f>
        <v/>
      </c>
      <c r="AM407" s="5" t="str">
        <f>IF('Programmes (ENG)'!AM407="","",VLOOKUP('Programmes (ENG)'!AM407,'CWM &amp; Location'!B:D,2,FALSE))</f>
        <v/>
      </c>
      <c r="AN407" s="5" t="str">
        <f>IF('Programmes (ENG)'!AN407="Supervisor to be confirmed", 'CWM &amp; Location'!$C$216, 'Programmes (ENG)'!AN407)</f>
        <v/>
      </c>
    </row>
    <row r="408" spans="1:40" ht="33.75" customHeight="1" x14ac:dyDescent="0.25">
      <c r="A408" s="3" t="str">
        <f>'Master List'!A408</f>
        <v>LIFT</v>
      </c>
      <c r="B408" s="3" t="str">
        <f>'Master List'!D408</f>
        <v>LFP/7A5W/136b</v>
      </c>
      <c r="C408" s="3" t="str">
        <f>'Master List'!E408</f>
        <v>WAL/FP/136b</v>
      </c>
      <c r="D408" s="4">
        <f>'Programmes (ENG)'!D408</f>
        <v>1</v>
      </c>
      <c r="E408" s="9" t="str">
        <f>CONCATENATE("S1: ",J408,", ",N408,", ",R408,IF(V408="","",", "),IF(V408="","",V408),IF(V408="",""," ("),IF(V408="","",'Master List'!B408),IF(V408="","",")")," | S2: ",AA408,", ",AE408,", ",AI408,IF(AM408="","",", "),IF(AM408="","",AM408),IF(AM408="",""," ("),IF(AM408="","",'Master List'!C408),IF(AM408="","",")"))</f>
        <v>S1: Seiciatreg Henaint, Meddygaeth Fewnol Acíwt, Llawdriniaeth Gyffredinol, Anestheteg (LIFT) | S2: Pediatreg, Meddygaeth Gyffredinol (Mewnol) / Meddygaeth Anadlol, Practis Cyffredinol</v>
      </c>
      <c r="F408" s="5" t="str">
        <f>VLOOKUP('Programmes (ENG)'!F408, 'CWM &amp; Location'!B:D, 2, FALSE)</f>
        <v>Bwrdd Iechyd Prifysgol Cwm Taf Morgannwg</v>
      </c>
      <c r="G408" s="5" t="str">
        <f>IF('Programmes (ENG)'!G408="Supervisor to be confirmed", "Goruchwyliwr I'w Gadarnhau", 'Programmes (ENG)'!G408)</f>
        <v>Dr Timothy Chan</v>
      </c>
      <c r="H408" s="3" t="str">
        <f>VLOOKUP('Programmes (ENG)'!H408, 'CWM &amp; Location'!B:D, 2, FALSE)</f>
        <v>Ysbyty Tywysoges Cymru</v>
      </c>
      <c r="I408" s="3" t="str">
        <f>VLOOKUP('Programmes (ENG)'!I408, 'CWM &amp; Location'!B:D, 2, FALSE)</f>
        <v>Pen-y-bont</v>
      </c>
      <c r="J408" s="3" t="str">
        <f>IF('Master List'!K408="", VLOOKUP('Master List'!J408, 'CWM &amp; Location'!B:D, 2, FALSE), CONCATENATE(VLOOKUP('Master List'!J408, 'CWM &amp; Location'!B:D, 2, FALSE), " / ", VLOOKUP('Master List'!K408, 'CWM &amp; Location'!B:D, 2, FALSE)))</f>
        <v>Seiciatreg Henaint</v>
      </c>
      <c r="K408" s="3" t="str">
        <f>IF('Programmes (ENG)'!K408="Supervisor to be confirmed", "Goruchwyliwr I'w Gadarnhau", 'Programmes (ENG)'!K408)</f>
        <v>Dr Timothy Chan</v>
      </c>
      <c r="L408" s="3" t="str">
        <f>VLOOKUP('Programmes (ENG)'!L408, 'CWM &amp; Location'!B:D, 2, FALSE)</f>
        <v>Ysbyty Tywysoges Cymru</v>
      </c>
      <c r="M408" s="3" t="str">
        <f>VLOOKUP('Programmes (ENG)'!M408, 'CWM &amp; Location'!B:D, 2, FALSE)</f>
        <v>Pen-y-bont</v>
      </c>
      <c r="N408" s="3" t="str">
        <f>IF('Master List'!Q408="", VLOOKUP('Master List'!P408, 'CWM &amp; Location'!B:D, 2, FALSE), CONCATENATE(VLOOKUP('Master List'!P408, 'CWM &amp; Location'!B:D, 2, FALSE), " / ", VLOOKUP('Master List'!Q408, 'CWM &amp; Location'!B:D, 2, FALSE)))</f>
        <v>Meddygaeth Fewnol Acíwt</v>
      </c>
      <c r="O408" s="3" t="str">
        <f>IF('Programmes (ENG)'!O408="Supervisor to be confirmed", "Goruchwyliwr I'w Gadarnhau", 'Programmes (ENG)'!O408)</f>
        <v xml:space="preserve">Dr John Hounsell </v>
      </c>
      <c r="P408" s="3" t="str">
        <f>VLOOKUP('Programmes (ENG)'!P408, 'CWM &amp; Location'!B:D, 2, FALSE)</f>
        <v>Ysbyty Tywysoges Cymru</v>
      </c>
      <c r="Q408" s="3" t="str">
        <f>VLOOKUP('Programmes (ENG)'!Q408, 'CWM &amp; Location'!B:D, 2, FALSE)</f>
        <v>Pen-y-bont</v>
      </c>
      <c r="R408" s="3" t="str">
        <f>IF('Master List'!W408="", VLOOKUP('Master List'!V408, 'CWM &amp; Location'!B:D, 2, FALSE), CONCATENATE(VLOOKUP('Master List'!V408, 'CWM &amp; Location'!B:D, 2, FALSE), " / ", VLOOKUP('Master List'!W408, 'CWM &amp; Location'!B:D, 2, FALSE)))</f>
        <v>Llawdriniaeth Gyffredinol</v>
      </c>
      <c r="S408" s="3" t="str">
        <f>IF('Programmes (ENG)'!S408="Supervisor to be confirmed", "Goruchwyliwr I'w Gadarnhau", 'Programmes (ENG)'!S408)</f>
        <v>Ms Joy Singh</v>
      </c>
      <c r="T408" s="5" t="str">
        <f>IF('Master List'!AA408="", "", VLOOKUP('Programmes (ENG)'!T408, 'CWM &amp; Location'!B:D, 2, FALSE))</f>
        <v>Ysbyty Tywysoges Cymru</v>
      </c>
      <c r="U408" s="5" t="str">
        <f>IF(T408="", "", VLOOKUP('Programmes (ENG)'!U408, 'CWM &amp; Location'!B:D, 2, FALSE))</f>
        <v>Pen-y-bont</v>
      </c>
      <c r="V408" s="5" t="str">
        <f>IF('Programmes (ENG)'!V408="", "", VLOOKUP('Programmes (ENG)'!V408, 'CWM &amp; Location'!B:D, 2, FALSE))</f>
        <v>Anestheteg</v>
      </c>
      <c r="W408" s="5" t="str">
        <f>IF('Programmes (ENG)'!W408="", "", IF('Programmes (ENG)'!W408="Supervisor to be confirmed", 'CWM &amp; Location'!$C$216, 'Programmes (ENG)'!W408))</f>
        <v>Dr Anthony Funnell</v>
      </c>
      <c r="X408" s="5" t="str">
        <f>IF('Programmes (ENG)'!X408="Supervisor to be confirmed", "Goruchwyliwr I'w Gadarnhau", 'Programmes (ENG)'!X408)</f>
        <v>Dr Torsten Hildebrandt</v>
      </c>
      <c r="Y408" s="3" t="str">
        <f>VLOOKUP('Programmes (ENG)'!Y408, 'CWM &amp; Location'!B:D, 2, FALSE)</f>
        <v>Ysbyty Tywysoges Cymru</v>
      </c>
      <c r="Z408" s="3" t="str">
        <f>VLOOKUP('Programmes (ENG)'!Z408, 'CWM &amp; Location'!B:D, 2, FALSE)</f>
        <v>Pen-y-bont</v>
      </c>
      <c r="AA408" s="3" t="str">
        <f>IF('Master List'!AK408="", VLOOKUP('Master List'!AJ408, 'CWM &amp; Location'!B:D, 2, FALSE), CONCATENATE(VLOOKUP('Master List'!AJ408, 'CWM &amp; Location'!B:D, 2, FALSE), " / ", VLOOKUP('Master List'!AK408, 'CWM &amp; Location'!B:D, 2, FALSE)))</f>
        <v>Pediatreg</v>
      </c>
      <c r="AB408" s="3" t="str">
        <f>IF('Programmes (ENG)'!AB408="Supervisor to be confirmed", 'CWM &amp; Location'!$C$216, 'Programmes (ENG)'!AB408)</f>
        <v>Dr Torsten Hildebrandt</v>
      </c>
      <c r="AC408" s="3" t="str">
        <f>VLOOKUP('Programmes (ENG)'!AC408, 'CWM &amp; Location'!B:D, 2, FALSE)</f>
        <v>Ysbyty Tywysoges Cymru</v>
      </c>
      <c r="AD408" s="5" t="str">
        <f>VLOOKUP('Programmes (ENG)'!AD408, 'CWM &amp; Location'!B:D, 2, FALSE)</f>
        <v>Pen-y-bont</v>
      </c>
      <c r="AE408" s="3" t="str">
        <f>IF('Master List'!AQ408="", VLOOKUP('Master List'!AP408, 'CWM &amp; Location'!B:D, 2, FALSE), CONCATENATE(VLOOKUP('Master List'!AP408, 'CWM &amp; Location'!B:D, 2, FALSE), " / ", VLOOKUP('Master List'!AQ408, 'CWM &amp; Location'!B:D, 2, FALSE)))</f>
        <v>Meddygaeth Gyffredinol (Mewnol) / Meddygaeth Anadlol</v>
      </c>
      <c r="AF408" s="3" t="str">
        <f>IF('Programmes (ENG)'!AF408="Supervisor to be confirmed", 'CWM &amp; Location'!$C$216, 'Programmes (ENG)'!AF408)</f>
        <v>Dr Jacqueline Woolley</v>
      </c>
      <c r="AG408" s="3" t="str">
        <f>VLOOKUP('Programmes (ENG)'!AG408, 'CWM &amp; Location'!B:D, 2, FALSE)</f>
        <v>Meddygfa Coed Derwen</v>
      </c>
      <c r="AH408" s="3" t="str">
        <f>VLOOKUP('Programmes (ENG)'!AH408, 'CWM &amp; Location'!B:D, 2, FALSE)</f>
        <v>Pen-y-bont</v>
      </c>
      <c r="AI408" s="3" t="str">
        <f>IF('Master List'!AW408="", VLOOKUP('Master List'!AV408, 'CWM &amp; Location'!B:D, 2, FALSE), CONCATENATE(VLOOKUP('Master List'!AV408, 'CWM &amp; Location'!B:D, 2, FALSE), " / ", VLOOKUP('Master List'!AW408, 'CWM &amp; Location'!B:D, 2, FALSE)))</f>
        <v>Practis Cyffredinol</v>
      </c>
      <c r="AJ408" s="3" t="str">
        <f>IF('Programmes (ENG)'!AJ408="Supervisor to be confirmed", 'CWM &amp; Location'!$C$216, 'Programmes (ENG)'!AJ408)</f>
        <v>Dr Jan Kletta</v>
      </c>
      <c r="AK408" s="5" t="str">
        <f>IF('Programmes (ENG)'!AK408="","",VLOOKUP('Programmes (ENG)'!AK408,'CWM &amp; Location'!B:D,2,FALSE))</f>
        <v/>
      </c>
      <c r="AL408" s="5" t="str">
        <f>IF('Programmes (ENG)'!AL408="", "", VLOOKUP('Programmes (ENG)'!AL408, 'CWM &amp; Location'!B:D, 2, FALSE))</f>
        <v/>
      </c>
      <c r="AM408" s="5" t="str">
        <f>IF('Programmes (ENG)'!AM408="","",VLOOKUP('Programmes (ENG)'!AM408,'CWM &amp; Location'!B:D,2,FALSE))</f>
        <v/>
      </c>
      <c r="AN408" s="5" t="str">
        <f>IF('Programmes (ENG)'!AN408="Supervisor to be confirmed", 'CWM &amp; Location'!$C$216, 'Programmes (ENG)'!AN408)</f>
        <v/>
      </c>
    </row>
    <row r="409" spans="1:40" ht="33.75" customHeight="1" x14ac:dyDescent="0.25">
      <c r="A409" s="3" t="str">
        <f>'Master List'!A409</f>
        <v>LIFT</v>
      </c>
      <c r="B409" s="3" t="str">
        <f>'Master List'!D409</f>
        <v>LFP/7A5W/136c</v>
      </c>
      <c r="C409" s="3" t="str">
        <f>'Master List'!E409</f>
        <v>WAL/FP/136c</v>
      </c>
      <c r="D409" s="4">
        <f>'Programmes (ENG)'!D409</f>
        <v>1</v>
      </c>
      <c r="E409" s="9" t="str">
        <f>CONCATENATE("S1: ",J409,", ",N409,", ",R409,IF(V409="","",", "),IF(V409="","",V409),IF(V409="",""," ("),IF(V409="","",'Master List'!B409),IF(V409="","",")")," | S2: ",AA409,", ",AE409,", ",AI409,IF(AM409="","",", "),IF(AM409="","",AM409),IF(AM409="",""," ("),IF(AM409="","",'Master List'!C409),IF(AM409="","",")"))</f>
        <v>S1: Llawdriniaeth Gyffredinol, Seiciatreg Henaint, Meddygaeth Fewnol Acíwt, Anestheteg (LIFT) | S2: Practis Cyffredinol, Pediatreg, Meddygaeth Gyffredinol (Mewnol) / Meddygaeth Anadlol</v>
      </c>
      <c r="F409" s="5" t="str">
        <f>VLOOKUP('Programmes (ENG)'!F409, 'CWM &amp; Location'!B:D, 2, FALSE)</f>
        <v>Bwrdd Iechyd Prifysgol Cwm Taf Morgannwg</v>
      </c>
      <c r="G409" s="5" t="str">
        <f>IF('Programmes (ENG)'!G409="Supervisor to be confirmed", "Goruchwyliwr I'w Gadarnhau", 'Programmes (ENG)'!G409)</f>
        <v>Ms Joy Singh</v>
      </c>
      <c r="H409" s="3" t="str">
        <f>VLOOKUP('Programmes (ENG)'!H409, 'CWM &amp; Location'!B:D, 2, FALSE)</f>
        <v>Ysbyty Tywysoges Cymru</v>
      </c>
      <c r="I409" s="3" t="str">
        <f>VLOOKUP('Programmes (ENG)'!I409, 'CWM &amp; Location'!B:D, 2, FALSE)</f>
        <v>Pen-y-bont</v>
      </c>
      <c r="J409" s="3" t="str">
        <f>IF('Master List'!K409="", VLOOKUP('Master List'!J409, 'CWM &amp; Location'!B:D, 2, FALSE), CONCATENATE(VLOOKUP('Master List'!J409, 'CWM &amp; Location'!B:D, 2, FALSE), " / ", VLOOKUP('Master List'!K409, 'CWM &amp; Location'!B:D, 2, FALSE)))</f>
        <v>Llawdriniaeth Gyffredinol</v>
      </c>
      <c r="K409" s="3" t="str">
        <f>IF('Programmes (ENG)'!K409="Supervisor to be confirmed", "Goruchwyliwr I'w Gadarnhau", 'Programmes (ENG)'!K409)</f>
        <v>Ms Joy Singh</v>
      </c>
      <c r="L409" s="3" t="str">
        <f>VLOOKUP('Programmes (ENG)'!L409, 'CWM &amp; Location'!B:D, 2, FALSE)</f>
        <v>Ysbyty Tywysoges Cymru</v>
      </c>
      <c r="M409" s="3" t="str">
        <f>VLOOKUP('Programmes (ENG)'!M409, 'CWM &amp; Location'!B:D, 2, FALSE)</f>
        <v>Pen-y-bont</v>
      </c>
      <c r="N409" s="3" t="str">
        <f>IF('Master List'!Q409="", VLOOKUP('Master List'!P409, 'CWM &amp; Location'!B:D, 2, FALSE), CONCATENATE(VLOOKUP('Master List'!P409, 'CWM &amp; Location'!B:D, 2, FALSE), " / ", VLOOKUP('Master List'!Q409, 'CWM &amp; Location'!B:D, 2, FALSE)))</f>
        <v>Seiciatreg Henaint</v>
      </c>
      <c r="O409" s="3" t="str">
        <f>IF('Programmes (ENG)'!O409="Supervisor to be confirmed", "Goruchwyliwr I'w Gadarnhau", 'Programmes (ENG)'!O409)</f>
        <v>Dr Timothy Chan</v>
      </c>
      <c r="P409" s="3" t="str">
        <f>VLOOKUP('Programmes (ENG)'!P409, 'CWM &amp; Location'!B:D, 2, FALSE)</f>
        <v>Ysbyty Tywysoges Cymru</v>
      </c>
      <c r="Q409" s="3" t="str">
        <f>VLOOKUP('Programmes (ENG)'!Q409, 'CWM &amp; Location'!B:D, 2, FALSE)</f>
        <v>Pen-y-bont</v>
      </c>
      <c r="R409" s="3" t="str">
        <f>IF('Master List'!W409="", VLOOKUP('Master List'!V409, 'CWM &amp; Location'!B:D, 2, FALSE), CONCATENATE(VLOOKUP('Master List'!V409, 'CWM &amp; Location'!B:D, 2, FALSE), " / ", VLOOKUP('Master List'!W409, 'CWM &amp; Location'!B:D, 2, FALSE)))</f>
        <v>Meddygaeth Fewnol Acíwt</v>
      </c>
      <c r="S409" s="3" t="str">
        <f>IF('Programmes (ENG)'!S409="Supervisor to be confirmed", "Goruchwyliwr I'w Gadarnhau", 'Programmes (ENG)'!S409)</f>
        <v xml:space="preserve">Dr John Hounsell </v>
      </c>
      <c r="T409" s="5" t="str">
        <f>IF('Master List'!AA409="", "", VLOOKUP('Programmes (ENG)'!T409, 'CWM &amp; Location'!B:D, 2, FALSE))</f>
        <v>Ysbyty Tywysoges Cymru</v>
      </c>
      <c r="U409" s="5" t="str">
        <f>IF(T409="", "", VLOOKUP('Programmes (ENG)'!U409, 'CWM &amp; Location'!B:D, 2, FALSE))</f>
        <v>Pen-y-bont</v>
      </c>
      <c r="V409" s="5" t="str">
        <f>IF('Programmes (ENG)'!V409="", "", VLOOKUP('Programmes (ENG)'!V409, 'CWM &amp; Location'!B:D, 2, FALSE))</f>
        <v>Anestheteg</v>
      </c>
      <c r="W409" s="5" t="str">
        <f>IF('Programmes (ENG)'!W409="", "", IF('Programmes (ENG)'!W409="Supervisor to be confirmed", 'CWM &amp; Location'!$C$216, 'Programmes (ENG)'!W409))</f>
        <v>Dr Anthony Funnell</v>
      </c>
      <c r="X409" s="5" t="str">
        <f>IF('Programmes (ENG)'!X409="Supervisor to be confirmed", "Goruchwyliwr I'w Gadarnhau", 'Programmes (ENG)'!X409)</f>
        <v>Dr Jan Kletta</v>
      </c>
      <c r="Y409" s="3" t="str">
        <f>VLOOKUP('Programmes (ENG)'!Y409, 'CWM &amp; Location'!B:D, 2, FALSE)</f>
        <v>Meddygfa Coed Derwen</v>
      </c>
      <c r="Z409" s="3" t="str">
        <f>VLOOKUP('Programmes (ENG)'!Z409, 'CWM &amp; Location'!B:D, 2, FALSE)</f>
        <v>Pen-y-bont</v>
      </c>
      <c r="AA409" s="3" t="str">
        <f>IF('Master List'!AK409="", VLOOKUP('Master List'!AJ409, 'CWM &amp; Location'!B:D, 2, FALSE), CONCATENATE(VLOOKUP('Master List'!AJ409, 'CWM &amp; Location'!B:D, 2, FALSE), " / ", VLOOKUP('Master List'!AK409, 'CWM &amp; Location'!B:D, 2, FALSE)))</f>
        <v>Practis Cyffredinol</v>
      </c>
      <c r="AB409" s="3" t="str">
        <f>IF('Programmes (ENG)'!AB409="Supervisor to be confirmed", 'CWM &amp; Location'!$C$216, 'Programmes (ENG)'!AB409)</f>
        <v>Dr Jan Kletta</v>
      </c>
      <c r="AC409" s="3" t="str">
        <f>VLOOKUP('Programmes (ENG)'!AC409, 'CWM &amp; Location'!B:D, 2, FALSE)</f>
        <v>Ysbyty Tywysoges Cymru</v>
      </c>
      <c r="AD409" s="5" t="str">
        <f>VLOOKUP('Programmes (ENG)'!AD409, 'CWM &amp; Location'!B:D, 2, FALSE)</f>
        <v>Pen-y-bont</v>
      </c>
      <c r="AE409" s="3" t="str">
        <f>IF('Master List'!AQ409="", VLOOKUP('Master List'!AP409, 'CWM &amp; Location'!B:D, 2, FALSE), CONCATENATE(VLOOKUP('Master List'!AP409, 'CWM &amp; Location'!B:D, 2, FALSE), " / ", VLOOKUP('Master List'!AQ409, 'CWM &amp; Location'!B:D, 2, FALSE)))</f>
        <v>Pediatreg</v>
      </c>
      <c r="AF409" s="3" t="str">
        <f>IF('Programmes (ENG)'!AF409="Supervisor to be confirmed", 'CWM &amp; Location'!$C$216, 'Programmes (ENG)'!AF409)</f>
        <v>Dr Torsten Hildebrandt</v>
      </c>
      <c r="AG409" s="3" t="str">
        <f>VLOOKUP('Programmes (ENG)'!AG409, 'CWM &amp; Location'!B:D, 2, FALSE)</f>
        <v>Ysbyty Tywysoges Cymru</v>
      </c>
      <c r="AH409" s="3" t="str">
        <f>VLOOKUP('Programmes (ENG)'!AH409, 'CWM &amp; Location'!B:D, 2, FALSE)</f>
        <v>Pen-y-bont</v>
      </c>
      <c r="AI409" s="3" t="str">
        <f>IF('Master List'!AW409="", VLOOKUP('Master List'!AV409, 'CWM &amp; Location'!B:D, 2, FALSE), CONCATENATE(VLOOKUP('Master List'!AV409, 'CWM &amp; Location'!B:D, 2, FALSE), " / ", VLOOKUP('Master List'!AW409, 'CWM &amp; Location'!B:D, 2, FALSE)))</f>
        <v>Meddygaeth Gyffredinol (Mewnol) / Meddygaeth Anadlol</v>
      </c>
      <c r="AJ409" s="3" t="str">
        <f>IF('Programmes (ENG)'!AJ409="Supervisor to be confirmed", 'CWM &amp; Location'!$C$216, 'Programmes (ENG)'!AJ409)</f>
        <v>Dr Jacqueline Woolley</v>
      </c>
      <c r="AK409" s="5" t="str">
        <f>IF('Programmes (ENG)'!AK409="","",VLOOKUP('Programmes (ENG)'!AK409,'CWM &amp; Location'!B:D,2,FALSE))</f>
        <v/>
      </c>
      <c r="AL409" s="5" t="str">
        <f>IF('Programmes (ENG)'!AL409="", "", VLOOKUP('Programmes (ENG)'!AL409, 'CWM &amp; Location'!B:D, 2, FALSE))</f>
        <v/>
      </c>
      <c r="AM409" s="5" t="str">
        <f>IF('Programmes (ENG)'!AM409="","",VLOOKUP('Programmes (ENG)'!AM409,'CWM &amp; Location'!B:D,2,FALSE))</f>
        <v/>
      </c>
      <c r="AN409" s="5" t="str">
        <f>IF('Programmes (ENG)'!AN409="Supervisor to be confirmed", 'CWM &amp; Location'!$C$216, 'Programmes (ENG)'!AN409)</f>
        <v/>
      </c>
    </row>
    <row r="410" spans="1:40" ht="33.75" customHeight="1" x14ac:dyDescent="0.25">
      <c r="A410" s="3" t="str">
        <f>'Master List'!A410</f>
        <v>LIFT</v>
      </c>
      <c r="B410" s="3" t="str">
        <f>'Master List'!D410</f>
        <v>LFP/7A6/137a</v>
      </c>
      <c r="C410" s="3" t="str">
        <f>'Master List'!E410</f>
        <v>WAL/FP/137a</v>
      </c>
      <c r="D410" s="4">
        <f>'Programmes (ENG)'!D410</f>
        <v>1</v>
      </c>
      <c r="E410" s="9" t="str">
        <f>CONCATENATE("S1: ",J410,", ",N410,", ",R410,IF(V410="","",", "),IF(V410="","",V410),IF(V410="",""," ("),IF(V410="","",'Master List'!B410),IF(V410="","",")")," | S2: ",AA410,", ",AE410,", ",AI410,IF(AM410="","",", "),IF(AM410="","",AM410),IF(AM410="",""," ("),IF(AM410="","",'Master List'!C410),IF(AM410="","",")"))</f>
        <v>S1: Meddygaeth Geriatreg / Orthogeriatreg, Meddygaeth Gyffredinol (Mewnol) / Cardioleg, Llawdriniaeth Gyffredinol, Meddygaeth Liniarol (LIFT) | S2: Pediatreg, Meddygaeth Gyffredinol (Mewnol) / Meddygaeth Geriatreg, Meddygaeth Fewnol Acíwt</v>
      </c>
      <c r="F410" s="5" t="str">
        <f>VLOOKUP('Programmes (ENG)'!F410, 'CWM &amp; Location'!B:D, 2, FALSE)</f>
        <v>Bwrdd Iechyd Prifysgol Aneurin Bevan</v>
      </c>
      <c r="G410" s="5" t="str">
        <f>IF('Programmes (ENG)'!G410="Supervisor to be confirmed", "Goruchwyliwr I'w Gadarnhau", 'Programmes (ENG)'!G410)</f>
        <v>Dr Allen Wilson</v>
      </c>
      <c r="H410" s="3" t="str">
        <f>VLOOKUP('Programmes (ENG)'!H410, 'CWM &amp; Location'!B:D, 2, FALSE)</f>
        <v>Ysbyty Brenhinol Gwent</v>
      </c>
      <c r="I410" s="3" t="str">
        <f>VLOOKUP('Programmes (ENG)'!I410, 'CWM &amp; Location'!B:D, 2, FALSE)</f>
        <v>Casnewydd</v>
      </c>
      <c r="J410" s="3" t="str">
        <f>IF('Master List'!K410="", VLOOKUP('Master List'!J410, 'CWM &amp; Location'!B:D, 2, FALSE), CONCATENATE(VLOOKUP('Master List'!J410, 'CWM &amp; Location'!B:D, 2, FALSE), " / ", VLOOKUP('Master List'!K410, 'CWM &amp; Location'!B:D, 2, FALSE)))</f>
        <v>Meddygaeth Geriatreg / Orthogeriatreg</v>
      </c>
      <c r="K410" s="3" t="str">
        <f>IF('Programmes (ENG)'!K410="Supervisor to be confirmed", "Goruchwyliwr I'w Gadarnhau", 'Programmes (ENG)'!K410)</f>
        <v>Dr Allen Wilson</v>
      </c>
      <c r="L410" s="3" t="str">
        <f>VLOOKUP('Programmes (ENG)'!L410, 'CWM &amp; Location'!B:D, 2, FALSE)</f>
        <v>Ysbyty Prifysgol y Faenor</v>
      </c>
      <c r="M410" s="3" t="str">
        <f>VLOOKUP('Programmes (ENG)'!M410, 'CWM &amp; Location'!B:D, 2, FALSE)</f>
        <v>Cwmbrân</v>
      </c>
      <c r="N410" s="3" t="str">
        <f>IF('Master List'!Q410="", VLOOKUP('Master List'!P410, 'CWM &amp; Location'!B:D, 2, FALSE), CONCATENATE(VLOOKUP('Master List'!P410, 'CWM &amp; Location'!B:D, 2, FALSE), " / ", VLOOKUP('Master List'!Q410, 'CWM &amp; Location'!B:D, 2, FALSE)))</f>
        <v>Meddygaeth Gyffredinol (Mewnol) / Cardioleg</v>
      </c>
      <c r="O410" s="3" t="str">
        <f>IF('Programmes (ENG)'!O410="Supervisor to be confirmed", "Goruchwyliwr I'w Gadarnhau", 'Programmes (ENG)'!O410)</f>
        <v>Dr Freya Lodge</v>
      </c>
      <c r="P410" s="3" t="str">
        <f>VLOOKUP('Programmes (ENG)'!P410, 'CWM &amp; Location'!B:D, 2, FALSE)</f>
        <v>Ysbyty Prifysgol y Faenor / Ysbyty Brenhinol Gwent</v>
      </c>
      <c r="Q410" s="3" t="str">
        <f>VLOOKUP('Programmes (ENG)'!Q410, 'CWM &amp; Location'!B:D, 2, FALSE)</f>
        <v>Cwmbrân / Casnewydd</v>
      </c>
      <c r="R410" s="3" t="str">
        <f>IF('Master List'!W410="", VLOOKUP('Master List'!V410, 'CWM &amp; Location'!B:D, 2, FALSE), CONCATENATE(VLOOKUP('Master List'!V410, 'CWM &amp; Location'!B:D, 2, FALSE), " / ", VLOOKUP('Master List'!W410, 'CWM &amp; Location'!B:D, 2, FALSE)))</f>
        <v>Llawdriniaeth Gyffredinol</v>
      </c>
      <c r="S410" s="3" t="str">
        <f>IF('Programmes (ENG)'!S410="Supervisor to be confirmed", "Goruchwyliwr I'w Gadarnhau", 'Programmes (ENG)'!S410)</f>
        <v>Mr Krishnamurthy Somasekar</v>
      </c>
      <c r="T410" s="5" t="str">
        <f>IF('Master List'!AA410="", "", VLOOKUP('Programmes (ENG)'!T410, 'CWM &amp; Location'!B:D, 2, FALSE))</f>
        <v>Ysbyty Prifysgol y Faenor / Hosbis Y Cymoedd</v>
      </c>
      <c r="U410" s="5" t="str">
        <f>IF(T410="", "", VLOOKUP('Programmes (ENG)'!U410, 'CWM &amp; Location'!B:D, 2, FALSE))</f>
        <v>Cwmbrân / Glynebwy</v>
      </c>
      <c r="V410" s="5" t="str">
        <f>IF('Programmes (ENG)'!V410="", "", VLOOKUP('Programmes (ENG)'!V410, 'CWM &amp; Location'!B:D, 2, FALSE))</f>
        <v>Meddygaeth Liniarol</v>
      </c>
      <c r="W410" s="5" t="str">
        <f>IF('Programmes (ENG)'!W410="", "", IF('Programmes (ENG)'!W410="Supervisor to be confirmed", 'CWM &amp; Location'!$C$216, 'Programmes (ENG)'!W410))</f>
        <v>Dr Aiofe Gleeson</v>
      </c>
      <c r="X410" s="5" t="str">
        <f>IF('Programmes (ENG)'!X410="Supervisor to be confirmed", "Goruchwyliwr I'w Gadarnhau", 'Programmes (ENG)'!X410)</f>
        <v>Dr Rachel Bebb</v>
      </c>
      <c r="Y410" s="3" t="str">
        <f>VLOOKUP('Programmes (ENG)'!Y410, 'CWM &amp; Location'!B:D, 2, FALSE)</f>
        <v>Ysbyty Prifysgol y Faenor</v>
      </c>
      <c r="Z410" s="3" t="str">
        <f>VLOOKUP('Programmes (ENG)'!Z410, 'CWM &amp; Location'!B:D, 2, FALSE)</f>
        <v>Cwmbrân</v>
      </c>
      <c r="AA410" s="3" t="str">
        <f>IF('Master List'!AK410="", VLOOKUP('Master List'!AJ410, 'CWM &amp; Location'!B:D, 2, FALSE), CONCATENATE(VLOOKUP('Master List'!AJ410, 'CWM &amp; Location'!B:D, 2, FALSE), " / ", VLOOKUP('Master List'!AK410, 'CWM &amp; Location'!B:D, 2, FALSE)))</f>
        <v>Pediatreg</v>
      </c>
      <c r="AB410" s="3" t="str">
        <f>IF('Programmes (ENG)'!AB410="Supervisor to be confirmed", 'CWM &amp; Location'!$C$216, 'Programmes (ENG)'!AB410)</f>
        <v>Dr Rachel Bebb</v>
      </c>
      <c r="AC410" s="3" t="str">
        <f>VLOOKUP('Programmes (ENG)'!AC410, 'CWM &amp; Location'!B:D, 2, FALSE)</f>
        <v>Ysbyty Ystrad Fawr</v>
      </c>
      <c r="AD410" s="5" t="str">
        <f>VLOOKUP('Programmes (ENG)'!AD410, 'CWM &amp; Location'!B:D, 2, FALSE)</f>
        <v>Ystrad Mynach</v>
      </c>
      <c r="AE410" s="3" t="str">
        <f>IF('Master List'!AQ410="", VLOOKUP('Master List'!AP410, 'CWM &amp; Location'!B:D, 2, FALSE), CONCATENATE(VLOOKUP('Master List'!AP410, 'CWM &amp; Location'!B:D, 2, FALSE), " / ", VLOOKUP('Master List'!AQ410, 'CWM &amp; Location'!B:D, 2, FALSE)))</f>
        <v>Meddygaeth Gyffredinol (Mewnol) / Meddygaeth Geriatreg</v>
      </c>
      <c r="AF410" s="3" t="str">
        <f>IF('Programmes (ENG)'!AF410="Supervisor to be confirmed", 'CWM &amp; Location'!$C$216, 'Programmes (ENG)'!AF410)</f>
        <v>Dr Zahid Subhan</v>
      </c>
      <c r="AG410" s="3" t="str">
        <f>VLOOKUP('Programmes (ENG)'!AG410, 'CWM &amp; Location'!B:D, 2, FALSE)</f>
        <v>Ysbyty Prifysgol y Faenor</v>
      </c>
      <c r="AH410" s="3" t="str">
        <f>VLOOKUP('Programmes (ENG)'!AH410, 'CWM &amp; Location'!B:D, 2, FALSE)</f>
        <v>Cwmbrân</v>
      </c>
      <c r="AI410" s="3" t="str">
        <f>IF('Master List'!AW410="", VLOOKUP('Master List'!AV410, 'CWM &amp; Location'!B:D, 2, FALSE), CONCATENATE(VLOOKUP('Master List'!AV410, 'CWM &amp; Location'!B:D, 2, FALSE), " / ", VLOOKUP('Master List'!AW410, 'CWM &amp; Location'!B:D, 2, FALSE)))</f>
        <v>Meddygaeth Fewnol Acíwt</v>
      </c>
      <c r="AJ410" s="3" t="str">
        <f>IF('Programmes (ENG)'!AJ410="Supervisor to be confirmed", 'CWM &amp; Location'!$C$216, 'Programmes (ENG)'!AJ410)</f>
        <v>Dr Haris Saleem</v>
      </c>
      <c r="AK410" s="5" t="str">
        <f>IF('Programmes (ENG)'!AK410="","",VLOOKUP('Programmes (ENG)'!AK410,'CWM &amp; Location'!B:D,2,FALSE))</f>
        <v/>
      </c>
      <c r="AL410" s="5" t="str">
        <f>IF('Programmes (ENG)'!AL410="", "", VLOOKUP('Programmes (ENG)'!AL410, 'CWM &amp; Location'!B:D, 2, FALSE))</f>
        <v/>
      </c>
      <c r="AM410" s="5" t="str">
        <f>IF('Programmes (ENG)'!AM410="","",VLOOKUP('Programmes (ENG)'!AM410,'CWM &amp; Location'!B:D,2,FALSE))</f>
        <v/>
      </c>
      <c r="AN410" s="5" t="str">
        <f>IF('Programmes (ENG)'!AN410="Supervisor to be confirmed", 'CWM &amp; Location'!$C$216, 'Programmes (ENG)'!AN410)</f>
        <v/>
      </c>
    </row>
    <row r="411" spans="1:40" ht="33.75" customHeight="1" x14ac:dyDescent="0.25">
      <c r="A411" s="3" t="str">
        <f>'Master List'!A411</f>
        <v>LIFT</v>
      </c>
      <c r="B411" s="3" t="str">
        <f>'Master List'!D411</f>
        <v>LFP/7A6/137b</v>
      </c>
      <c r="C411" s="3" t="str">
        <f>'Master List'!E411</f>
        <v>WAL/FP/137b</v>
      </c>
      <c r="D411" s="4">
        <f>'Programmes (ENG)'!D411</f>
        <v>1</v>
      </c>
      <c r="E411" s="9" t="str">
        <f>CONCATENATE("S1: ",J411,", ",N411,", ",R411,IF(V411="","",", "),IF(V411="","",V411),IF(V411="",""," ("),IF(V411="","",'Master List'!B411),IF(V411="","",")")," | S2: ",AA411,", ",AE411,", ",AI411,IF(AM411="","",", "),IF(AM411="","",AM411),IF(AM411="",""," ("),IF(AM411="","",'Master List'!C411),IF(AM411="","",")"))</f>
        <v>S1: Llawdriniaeth Gyffredinol, Meddygaeth Geriatreg / Orthogeriatreg, Meddygaeth Gyffredinol (Mewnol) / Cardioleg, Meddygaeth Liniarol (LIFT) | S2: Meddygaeth Fewnol Acíwt, Pediatreg, Meddygaeth Gyffredinol (Mewnol) / Meddygaeth Geriatreg</v>
      </c>
      <c r="F411" s="5" t="str">
        <f>VLOOKUP('Programmes (ENG)'!F411, 'CWM &amp; Location'!B:D, 2, FALSE)</f>
        <v>Bwrdd Iechyd Prifysgol Aneurin Bevan</v>
      </c>
      <c r="G411" s="5" t="str">
        <f>IF('Programmes (ENG)'!G411="Supervisor to be confirmed", "Goruchwyliwr I'w Gadarnhau", 'Programmes (ENG)'!G411)</f>
        <v>Mr Krishnamurthy Somasekar</v>
      </c>
      <c r="H411" s="3" t="str">
        <f>VLOOKUP('Programmes (ENG)'!H411, 'CWM &amp; Location'!B:D, 2, FALSE)</f>
        <v>Ysbyty Prifysgol y Faenor / Ysbyty Brenhinol Gwent</v>
      </c>
      <c r="I411" s="3" t="str">
        <f>VLOOKUP('Programmes (ENG)'!I411, 'CWM &amp; Location'!B:D, 2, FALSE)</f>
        <v>Cwmbrân / Casnewydd</v>
      </c>
      <c r="J411" s="3" t="str">
        <f>IF('Master List'!K411="", VLOOKUP('Master List'!J411, 'CWM &amp; Location'!B:D, 2, FALSE), CONCATENATE(VLOOKUP('Master List'!J411, 'CWM &amp; Location'!B:D, 2, FALSE), " / ", VLOOKUP('Master List'!K411, 'CWM &amp; Location'!B:D, 2, FALSE)))</f>
        <v>Llawdriniaeth Gyffredinol</v>
      </c>
      <c r="K411" s="3" t="str">
        <f>IF('Programmes (ENG)'!K411="Supervisor to be confirmed", "Goruchwyliwr I'w Gadarnhau", 'Programmes (ENG)'!K411)</f>
        <v>Mr Krishnamurthy Somasekar</v>
      </c>
      <c r="L411" s="3" t="str">
        <f>VLOOKUP('Programmes (ENG)'!L411, 'CWM &amp; Location'!B:D, 2, FALSE)</f>
        <v>Ysbyty Brenhinol Gwent</v>
      </c>
      <c r="M411" s="3" t="str">
        <f>VLOOKUP('Programmes (ENG)'!M411, 'CWM &amp; Location'!B:D, 2, FALSE)</f>
        <v>Casnewydd</v>
      </c>
      <c r="N411" s="3" t="str">
        <f>IF('Master List'!Q411="", VLOOKUP('Master List'!P411, 'CWM &amp; Location'!B:D, 2, FALSE), CONCATENATE(VLOOKUP('Master List'!P411, 'CWM &amp; Location'!B:D, 2, FALSE), " / ", VLOOKUP('Master List'!Q411, 'CWM &amp; Location'!B:D, 2, FALSE)))</f>
        <v>Meddygaeth Geriatreg / Orthogeriatreg</v>
      </c>
      <c r="O411" s="3" t="str">
        <f>IF('Programmes (ENG)'!O411="Supervisor to be confirmed", "Goruchwyliwr I'w Gadarnhau", 'Programmes (ENG)'!O411)</f>
        <v>Dr Allen Wilson</v>
      </c>
      <c r="P411" s="3" t="str">
        <f>VLOOKUP('Programmes (ENG)'!P411, 'CWM &amp; Location'!B:D, 2, FALSE)</f>
        <v>Ysbyty Prifysgol y Faenor</v>
      </c>
      <c r="Q411" s="3" t="str">
        <f>VLOOKUP('Programmes (ENG)'!Q411, 'CWM &amp; Location'!B:D, 2, FALSE)</f>
        <v>Cwmbrân</v>
      </c>
      <c r="R411" s="3" t="str">
        <f>IF('Master List'!W411="", VLOOKUP('Master List'!V411, 'CWM &amp; Location'!B:D, 2, FALSE), CONCATENATE(VLOOKUP('Master List'!V411, 'CWM &amp; Location'!B:D, 2, FALSE), " / ", VLOOKUP('Master List'!W411, 'CWM &amp; Location'!B:D, 2, FALSE)))</f>
        <v>Meddygaeth Gyffredinol (Mewnol) / Cardioleg</v>
      </c>
      <c r="S411" s="3" t="str">
        <f>IF('Programmes (ENG)'!S411="Supervisor to be confirmed", "Goruchwyliwr I'w Gadarnhau", 'Programmes (ENG)'!S411)</f>
        <v>Dr Freya Lodge</v>
      </c>
      <c r="T411" s="5" t="str">
        <f>IF('Master List'!AA411="", "", VLOOKUP('Programmes (ENG)'!T411, 'CWM &amp; Location'!B:D, 2, FALSE))</f>
        <v>Ysbyty Prifysgol y Faenor / Hosbis Y Cymoedd</v>
      </c>
      <c r="U411" s="5" t="str">
        <f>IF(T411="", "", VLOOKUP('Programmes (ENG)'!U411, 'CWM &amp; Location'!B:D, 2, FALSE))</f>
        <v>Cwmbrân / Glynebwy</v>
      </c>
      <c r="V411" s="5" t="str">
        <f>IF('Programmes (ENG)'!V411="", "", VLOOKUP('Programmes (ENG)'!V411, 'CWM &amp; Location'!B:D, 2, FALSE))</f>
        <v>Meddygaeth Liniarol</v>
      </c>
      <c r="W411" s="5" t="str">
        <f>IF('Programmes (ENG)'!W411="", "", IF('Programmes (ENG)'!W411="Supervisor to be confirmed", 'CWM &amp; Location'!$C$216, 'Programmes (ENG)'!W411))</f>
        <v>Dr Aiofe Gleeson</v>
      </c>
      <c r="X411" s="5" t="str">
        <f>IF('Programmes (ENG)'!X411="Supervisor to be confirmed", "Goruchwyliwr I'w Gadarnhau", 'Programmes (ENG)'!X411)</f>
        <v>Dr Haris Saleem</v>
      </c>
      <c r="Y411" s="3" t="str">
        <f>VLOOKUP('Programmes (ENG)'!Y411, 'CWM &amp; Location'!B:D, 2, FALSE)</f>
        <v>Ysbyty Prifysgol y Faenor</v>
      </c>
      <c r="Z411" s="3" t="str">
        <f>VLOOKUP('Programmes (ENG)'!Z411, 'CWM &amp; Location'!B:D, 2, FALSE)</f>
        <v>Cwmbrân</v>
      </c>
      <c r="AA411" s="3" t="str">
        <f>IF('Master List'!AK411="", VLOOKUP('Master List'!AJ411, 'CWM &amp; Location'!B:D, 2, FALSE), CONCATENATE(VLOOKUP('Master List'!AJ411, 'CWM &amp; Location'!B:D, 2, FALSE), " / ", VLOOKUP('Master List'!AK411, 'CWM &amp; Location'!B:D, 2, FALSE)))</f>
        <v>Meddygaeth Fewnol Acíwt</v>
      </c>
      <c r="AB411" s="3" t="str">
        <f>IF('Programmes (ENG)'!AB411="Supervisor to be confirmed", 'CWM &amp; Location'!$C$216, 'Programmes (ENG)'!AB411)</f>
        <v>Dr Haris Saleem</v>
      </c>
      <c r="AC411" s="3" t="str">
        <f>VLOOKUP('Programmes (ENG)'!AC411, 'CWM &amp; Location'!B:D, 2, FALSE)</f>
        <v>Ysbyty Prifysgol y Faenor</v>
      </c>
      <c r="AD411" s="5" t="str">
        <f>VLOOKUP('Programmes (ENG)'!AD411, 'CWM &amp; Location'!B:D, 2, FALSE)</f>
        <v>Cwmbrân</v>
      </c>
      <c r="AE411" s="3" t="str">
        <f>IF('Master List'!AQ411="", VLOOKUP('Master List'!AP411, 'CWM &amp; Location'!B:D, 2, FALSE), CONCATENATE(VLOOKUP('Master List'!AP411, 'CWM &amp; Location'!B:D, 2, FALSE), " / ", VLOOKUP('Master List'!AQ411, 'CWM &amp; Location'!B:D, 2, FALSE)))</f>
        <v>Pediatreg</v>
      </c>
      <c r="AF411" s="3" t="str">
        <f>IF('Programmes (ENG)'!AF411="Supervisor to be confirmed", 'CWM &amp; Location'!$C$216, 'Programmes (ENG)'!AF411)</f>
        <v>Dr Rachel Bebb</v>
      </c>
      <c r="AG411" s="3" t="str">
        <f>VLOOKUP('Programmes (ENG)'!AG411, 'CWM &amp; Location'!B:D, 2, FALSE)</f>
        <v>Ysbyty Ystrad Fawr</v>
      </c>
      <c r="AH411" s="3" t="str">
        <f>VLOOKUP('Programmes (ENG)'!AH411, 'CWM &amp; Location'!B:D, 2, FALSE)</f>
        <v>Ystrad Mynach</v>
      </c>
      <c r="AI411" s="3" t="str">
        <f>IF('Master List'!AW411="", VLOOKUP('Master List'!AV411, 'CWM &amp; Location'!B:D, 2, FALSE), CONCATENATE(VLOOKUP('Master List'!AV411, 'CWM &amp; Location'!B:D, 2, FALSE), " / ", VLOOKUP('Master List'!AW411, 'CWM &amp; Location'!B:D, 2, FALSE)))</f>
        <v>Meddygaeth Gyffredinol (Mewnol) / Meddygaeth Geriatreg</v>
      </c>
      <c r="AJ411" s="3" t="str">
        <f>IF('Programmes (ENG)'!AJ411="Supervisor to be confirmed", 'CWM &amp; Location'!$C$216, 'Programmes (ENG)'!AJ411)</f>
        <v>Dr Zahid Subhan</v>
      </c>
      <c r="AK411" s="5" t="str">
        <f>IF('Programmes (ENG)'!AK411="","",VLOOKUP('Programmes (ENG)'!AK411,'CWM &amp; Location'!B:D,2,FALSE))</f>
        <v/>
      </c>
      <c r="AL411" s="5" t="str">
        <f>IF('Programmes (ENG)'!AL411="", "", VLOOKUP('Programmes (ENG)'!AL411, 'CWM &amp; Location'!B:D, 2, FALSE))</f>
        <v/>
      </c>
      <c r="AM411" s="5" t="str">
        <f>IF('Programmes (ENG)'!AM411="","",VLOOKUP('Programmes (ENG)'!AM411,'CWM &amp; Location'!B:D,2,FALSE))</f>
        <v/>
      </c>
      <c r="AN411" s="5" t="str">
        <f>IF('Programmes (ENG)'!AN411="Supervisor to be confirmed", 'CWM &amp; Location'!$C$216, 'Programmes (ENG)'!AN411)</f>
        <v/>
      </c>
    </row>
    <row r="412" spans="1:40" ht="33.75" customHeight="1" x14ac:dyDescent="0.25">
      <c r="A412" s="3" t="str">
        <f>'Master List'!A412</f>
        <v>LIFT</v>
      </c>
      <c r="B412" s="3" t="str">
        <f>'Master List'!D412</f>
        <v>LFP/7A6/137c</v>
      </c>
      <c r="C412" s="3" t="str">
        <f>'Master List'!E412</f>
        <v>WAL/FP/137c</v>
      </c>
      <c r="D412" s="4">
        <f>'Programmes (ENG)'!D412</f>
        <v>1</v>
      </c>
      <c r="E412" s="9" t="str">
        <f>CONCATENATE("S1: ",J412,", ",N412,", ",R412,IF(V412="","",", "),IF(V412="","",V412),IF(V412="",""," ("),IF(V412="","",'Master List'!B412),IF(V412="","",")")," | S2: ",AA412,", ",AE412,", ",AI412,IF(AM412="","",", "),IF(AM412="","",AM412),IF(AM412="",""," ("),IF(AM412="","",'Master List'!C412),IF(AM412="","",")"))</f>
        <v>S1: Meddygaeth Gyffredinol (Mewnol) / Cardioleg, Llawdriniaeth Gyffredinol, Meddygaeth Geriatreg / Orthogeriatreg, Meddygaeth Liniarol (LIFT) | S2: Meddygaeth Gyffredinol (Mewnol) / Meddygaeth Geriatreg, Meddygaeth Fewnol Acíwt, Pediatreg</v>
      </c>
      <c r="F412" s="5" t="str">
        <f>VLOOKUP('Programmes (ENG)'!F412, 'CWM &amp; Location'!B:D, 2, FALSE)</f>
        <v>Bwrdd Iechyd Prifysgol Aneurin Bevan</v>
      </c>
      <c r="G412" s="5" t="str">
        <f>IF('Programmes (ENG)'!G412="Supervisor to be confirmed", "Goruchwyliwr I'w Gadarnhau", 'Programmes (ENG)'!G412)</f>
        <v>Dr Freya Lodge</v>
      </c>
      <c r="H412" s="3" t="str">
        <f>VLOOKUP('Programmes (ENG)'!H412, 'CWM &amp; Location'!B:D, 2, FALSE)</f>
        <v>Ysbyty Prifysgol y Faenor</v>
      </c>
      <c r="I412" s="3" t="str">
        <f>VLOOKUP('Programmes (ENG)'!I412, 'CWM &amp; Location'!B:D, 2, FALSE)</f>
        <v>Cwmbrân</v>
      </c>
      <c r="J412" s="3" t="str">
        <f>IF('Master List'!K412="", VLOOKUP('Master List'!J412, 'CWM &amp; Location'!B:D, 2, FALSE), CONCATENATE(VLOOKUP('Master List'!J412, 'CWM &amp; Location'!B:D, 2, FALSE), " / ", VLOOKUP('Master List'!K412, 'CWM &amp; Location'!B:D, 2, FALSE)))</f>
        <v>Meddygaeth Gyffredinol (Mewnol) / Cardioleg</v>
      </c>
      <c r="K412" s="3" t="str">
        <f>IF('Programmes (ENG)'!K412="Supervisor to be confirmed", "Goruchwyliwr I'w Gadarnhau", 'Programmes (ENG)'!K412)</f>
        <v>Dr Freya Lodge</v>
      </c>
      <c r="L412" s="3" t="str">
        <f>VLOOKUP('Programmes (ENG)'!L412, 'CWM &amp; Location'!B:D, 2, FALSE)</f>
        <v>Ysbyty Prifysgol y Faenor / Ysbyty Brenhinol Gwent</v>
      </c>
      <c r="M412" s="3" t="str">
        <f>VLOOKUP('Programmes (ENG)'!M412, 'CWM &amp; Location'!B:D, 2, FALSE)</f>
        <v>Cwmbrân / Casnewydd</v>
      </c>
      <c r="N412" s="3" t="str">
        <f>IF('Master List'!Q412="", VLOOKUP('Master List'!P412, 'CWM &amp; Location'!B:D, 2, FALSE), CONCATENATE(VLOOKUP('Master List'!P412, 'CWM &amp; Location'!B:D, 2, FALSE), " / ", VLOOKUP('Master List'!Q412, 'CWM &amp; Location'!B:D, 2, FALSE)))</f>
        <v>Llawdriniaeth Gyffredinol</v>
      </c>
      <c r="O412" s="3" t="str">
        <f>IF('Programmes (ENG)'!O412="Supervisor to be confirmed", "Goruchwyliwr I'w Gadarnhau", 'Programmes (ENG)'!O412)</f>
        <v>Mr Krishnamurthy Somasekar</v>
      </c>
      <c r="P412" s="3" t="str">
        <f>VLOOKUP('Programmes (ENG)'!P412, 'CWM &amp; Location'!B:D, 2, FALSE)</f>
        <v>Ysbyty Brenhinol Gwent</v>
      </c>
      <c r="Q412" s="3" t="str">
        <f>VLOOKUP('Programmes (ENG)'!Q412, 'CWM &amp; Location'!B:D, 2, FALSE)</f>
        <v>Casnewydd</v>
      </c>
      <c r="R412" s="3" t="str">
        <f>IF('Master List'!W412="", VLOOKUP('Master List'!V412, 'CWM &amp; Location'!B:D, 2, FALSE), CONCATENATE(VLOOKUP('Master List'!V412, 'CWM &amp; Location'!B:D, 2, FALSE), " / ", VLOOKUP('Master List'!W412, 'CWM &amp; Location'!B:D, 2, FALSE)))</f>
        <v>Meddygaeth Geriatreg / Orthogeriatreg</v>
      </c>
      <c r="S412" s="3" t="str">
        <f>IF('Programmes (ENG)'!S412="Supervisor to be confirmed", "Goruchwyliwr I'w Gadarnhau", 'Programmes (ENG)'!S412)</f>
        <v>Dr Allen Wilson</v>
      </c>
      <c r="T412" s="5" t="str">
        <f>IF('Master List'!AA412="", "", VLOOKUP('Programmes (ENG)'!T412, 'CWM &amp; Location'!B:D, 2, FALSE))</f>
        <v>Ysbyty Prifysgol y Faenor / Hosbis Y Cymoedd</v>
      </c>
      <c r="U412" s="5" t="str">
        <f>IF(T412="", "", VLOOKUP('Programmes (ENG)'!U412, 'CWM &amp; Location'!B:D, 2, FALSE))</f>
        <v>Cwmbrân / Glynebwy</v>
      </c>
      <c r="V412" s="5" t="str">
        <f>IF('Programmes (ENG)'!V412="", "", VLOOKUP('Programmes (ENG)'!V412, 'CWM &amp; Location'!B:D, 2, FALSE))</f>
        <v>Meddygaeth Liniarol</v>
      </c>
      <c r="W412" s="5" t="str">
        <f>IF('Programmes (ENG)'!W412="", "", IF('Programmes (ENG)'!W412="Supervisor to be confirmed", 'CWM &amp; Location'!$C$216, 'Programmes (ENG)'!W412))</f>
        <v>Dr Aiofe Gleeson</v>
      </c>
      <c r="X412" s="5" t="str">
        <f>IF('Programmes (ENG)'!X412="Supervisor to be confirmed", "Goruchwyliwr I'w Gadarnhau", 'Programmes (ENG)'!X412)</f>
        <v>Dr Zahid Subhan</v>
      </c>
      <c r="Y412" s="3" t="str">
        <f>VLOOKUP('Programmes (ENG)'!Y412, 'CWM &amp; Location'!B:D, 2, FALSE)</f>
        <v>Ysbyty Ystrad Fawr</v>
      </c>
      <c r="Z412" s="3" t="str">
        <f>VLOOKUP('Programmes (ENG)'!Z412, 'CWM &amp; Location'!B:D, 2, FALSE)</f>
        <v>Ystrad Mynach</v>
      </c>
      <c r="AA412" s="3" t="str">
        <f>IF('Master List'!AK412="", VLOOKUP('Master List'!AJ412, 'CWM &amp; Location'!B:D, 2, FALSE), CONCATENATE(VLOOKUP('Master List'!AJ412, 'CWM &amp; Location'!B:D, 2, FALSE), " / ", VLOOKUP('Master List'!AK412, 'CWM &amp; Location'!B:D, 2, FALSE)))</f>
        <v>Meddygaeth Gyffredinol (Mewnol) / Meddygaeth Geriatreg</v>
      </c>
      <c r="AB412" s="3" t="str">
        <f>IF('Programmes (ENG)'!AB412="Supervisor to be confirmed", 'CWM &amp; Location'!$C$216, 'Programmes (ENG)'!AB412)</f>
        <v>Dr Zahid Subhan</v>
      </c>
      <c r="AC412" s="3" t="str">
        <f>VLOOKUP('Programmes (ENG)'!AC412, 'CWM &amp; Location'!B:D, 2, FALSE)</f>
        <v>Ysbyty Prifysgol y Faenor</v>
      </c>
      <c r="AD412" s="5" t="str">
        <f>VLOOKUP('Programmes (ENG)'!AD412, 'CWM &amp; Location'!B:D, 2, FALSE)</f>
        <v>Cwmbrân</v>
      </c>
      <c r="AE412" s="3" t="str">
        <f>IF('Master List'!AQ412="", VLOOKUP('Master List'!AP412, 'CWM &amp; Location'!B:D, 2, FALSE), CONCATENATE(VLOOKUP('Master List'!AP412, 'CWM &amp; Location'!B:D, 2, FALSE), " / ", VLOOKUP('Master List'!AQ412, 'CWM &amp; Location'!B:D, 2, FALSE)))</f>
        <v>Meddygaeth Fewnol Acíwt</v>
      </c>
      <c r="AF412" s="3" t="str">
        <f>IF('Programmes (ENG)'!AF412="Supervisor to be confirmed", 'CWM &amp; Location'!$C$216, 'Programmes (ENG)'!AF412)</f>
        <v>Dr Haris Saleem</v>
      </c>
      <c r="AG412" s="3" t="str">
        <f>VLOOKUP('Programmes (ENG)'!AG412, 'CWM &amp; Location'!B:D, 2, FALSE)</f>
        <v>Ysbyty Prifysgol y Faenor</v>
      </c>
      <c r="AH412" s="3" t="str">
        <f>VLOOKUP('Programmes (ENG)'!AH412, 'CWM &amp; Location'!B:D, 2, FALSE)</f>
        <v>Cwmbrân</v>
      </c>
      <c r="AI412" s="3" t="str">
        <f>IF('Master List'!AW412="", VLOOKUP('Master List'!AV412, 'CWM &amp; Location'!B:D, 2, FALSE), CONCATENATE(VLOOKUP('Master List'!AV412, 'CWM &amp; Location'!B:D, 2, FALSE), " / ", VLOOKUP('Master List'!AW412, 'CWM &amp; Location'!B:D, 2, FALSE)))</f>
        <v>Pediatreg</v>
      </c>
      <c r="AJ412" s="3" t="str">
        <f>IF('Programmes (ENG)'!AJ412="Supervisor to be confirmed", 'CWM &amp; Location'!$C$216, 'Programmes (ENG)'!AJ412)</f>
        <v>Dr Rachel Bebb</v>
      </c>
      <c r="AK412" s="5" t="str">
        <f>IF('Programmes (ENG)'!AK412="","",VLOOKUP('Programmes (ENG)'!AK412,'CWM &amp; Location'!B:D,2,FALSE))</f>
        <v/>
      </c>
      <c r="AL412" s="5" t="str">
        <f>IF('Programmes (ENG)'!AL412="", "", VLOOKUP('Programmes (ENG)'!AL412, 'CWM &amp; Location'!B:D, 2, FALSE))</f>
        <v/>
      </c>
      <c r="AM412" s="5" t="str">
        <f>IF('Programmes (ENG)'!AM412="","",VLOOKUP('Programmes (ENG)'!AM412,'CWM &amp; Location'!B:D,2,FALSE))</f>
        <v/>
      </c>
      <c r="AN412" s="5" t="str">
        <f>IF('Programmes (ENG)'!AN412="Supervisor to be confirmed", 'CWM &amp; Location'!$C$216, 'Programmes (ENG)'!AN412)</f>
        <v/>
      </c>
    </row>
    <row r="413" spans="1:40" ht="33.75" customHeight="1" x14ac:dyDescent="0.25">
      <c r="A413" s="3" t="e">
        <f>'Master List'!#REF!</f>
        <v>#REF!</v>
      </c>
      <c r="B413" s="3" t="e">
        <f>'Master List'!#REF!</f>
        <v>#REF!</v>
      </c>
      <c r="C413" s="3" t="e">
        <f>'Master List'!#REF!</f>
        <v>#REF!</v>
      </c>
      <c r="D413" s="4">
        <f>'Programmes (ENG)'!D413</f>
        <v>1</v>
      </c>
      <c r="E413" s="9" t="e">
        <f>CONCATENATE("S1: ",J413,", ",N413,", ",R413,IF(V413="","",", "),IF(V413="","",V413),IF(V413="",""," ("),IF(V413="","",'Master List'!#REF!),IF(V413="","",")")," | S2: ",AA413,", ",AE413,", ",AI413,IF(AM413="","",", "),IF(AM413="","",AM413),IF(AM413="",""," ("),IF(AM413="","",'Master List'!#REF!),IF(AM413="","",")"))</f>
        <v>#REF!</v>
      </c>
      <c r="F413" s="5" t="e">
        <f>VLOOKUP('Programmes (ENG)'!F413, 'CWM &amp; Location'!B:D, 2, FALSE)</f>
        <v>#REF!</v>
      </c>
      <c r="G413" s="5" t="e">
        <f>IF('Programmes (ENG)'!G413="Supervisor to be confirmed", "Goruchwyliwr I'w Gadarnhau", 'Programmes (ENG)'!G413)</f>
        <v>#REF!</v>
      </c>
      <c r="H413" s="3" t="e">
        <f>VLOOKUP('Programmes (ENG)'!H413, 'CWM &amp; Location'!B:D, 2, FALSE)</f>
        <v>#REF!</v>
      </c>
      <c r="I413" s="3" t="e">
        <f>VLOOKUP('Programmes (ENG)'!I413, 'CWM &amp; Location'!B:D, 2, FALSE)</f>
        <v>#REF!</v>
      </c>
      <c r="J413" s="3" t="e">
        <f>IF('Master List'!#REF!="", VLOOKUP('Master List'!#REF!, 'CWM &amp; Location'!B:D, 2, FALSE), CONCATENATE(VLOOKUP('Master List'!#REF!, 'CWM &amp; Location'!B:D, 2, FALSE), " / ", VLOOKUP('Master List'!#REF!, 'CWM &amp; Location'!B:D, 2, FALSE)))</f>
        <v>#REF!</v>
      </c>
      <c r="K413" s="3" t="e">
        <f>IF('Programmes (ENG)'!K413="Supervisor to be confirmed", "Goruchwyliwr I'w Gadarnhau", 'Programmes (ENG)'!K413)</f>
        <v>#REF!</v>
      </c>
      <c r="L413" s="3" t="e">
        <f>VLOOKUP('Programmes (ENG)'!L413, 'CWM &amp; Location'!B:D, 2, FALSE)</f>
        <v>#REF!</v>
      </c>
      <c r="M413" s="3" t="e">
        <f>VLOOKUP('Programmes (ENG)'!M413, 'CWM &amp; Location'!B:D, 2, FALSE)</f>
        <v>#REF!</v>
      </c>
      <c r="N413" s="3" t="e">
        <f>IF('Master List'!#REF!="", VLOOKUP('Master List'!#REF!, 'CWM &amp; Location'!B:D, 2, FALSE), CONCATENATE(VLOOKUP('Master List'!#REF!, 'CWM &amp; Location'!B:D, 2, FALSE), " / ", VLOOKUP('Master List'!#REF!, 'CWM &amp; Location'!B:D, 2, FALSE)))</f>
        <v>#REF!</v>
      </c>
      <c r="O413" s="3" t="e">
        <f>IF('Programmes (ENG)'!O413="Supervisor to be confirmed", "Goruchwyliwr I'w Gadarnhau", 'Programmes (ENG)'!O413)</f>
        <v>#REF!</v>
      </c>
      <c r="P413" s="3" t="e">
        <f>VLOOKUP('Programmes (ENG)'!P413, 'CWM &amp; Location'!B:D, 2, FALSE)</f>
        <v>#REF!</v>
      </c>
      <c r="Q413" s="3" t="e">
        <f>VLOOKUP('Programmes (ENG)'!Q413, 'CWM &amp; Location'!B:D, 2, FALSE)</f>
        <v>#REF!</v>
      </c>
      <c r="R413" s="3" t="e">
        <f>IF('Master List'!#REF!="", VLOOKUP('Master List'!#REF!, 'CWM &amp; Location'!B:D, 2, FALSE), CONCATENATE(VLOOKUP('Master List'!#REF!, 'CWM &amp; Location'!B:D, 2, FALSE), " / ", VLOOKUP('Master List'!#REF!, 'CWM &amp; Location'!B:D, 2, FALSE)))</f>
        <v>#REF!</v>
      </c>
      <c r="S413" s="3" t="e">
        <f>IF('Programmes (ENG)'!S413="Supervisor to be confirmed", "Goruchwyliwr I'w Gadarnhau", 'Programmes (ENG)'!S413)</f>
        <v>#REF!</v>
      </c>
      <c r="T413" s="5" t="e">
        <f>IF('Master List'!#REF!="", "", VLOOKUP('Programmes (ENG)'!T413, 'CWM &amp; Location'!B:D, 2, FALSE))</f>
        <v>#REF!</v>
      </c>
      <c r="U413" s="5" t="e">
        <f>IF(T413="", "", VLOOKUP('Programmes (ENG)'!U413, 'CWM &amp; Location'!B:D, 2, FALSE))</f>
        <v>#REF!</v>
      </c>
      <c r="V413" s="5" t="e">
        <f>IF('Programmes (ENG)'!V413="", "", VLOOKUP('Programmes (ENG)'!V413, 'CWM &amp; Location'!B:D, 2, FALSE))</f>
        <v>#REF!</v>
      </c>
      <c r="W413" s="5" t="e">
        <f>IF('Programmes (ENG)'!W413="", "", IF('Programmes (ENG)'!W413="Supervisor to be confirmed", 'CWM &amp; Location'!$C$216, 'Programmes (ENG)'!W413))</f>
        <v>#REF!</v>
      </c>
      <c r="X413" s="5" t="e">
        <f>IF('Programmes (ENG)'!X413="Supervisor to be confirmed", "Goruchwyliwr I'w Gadarnhau", 'Programmes (ENG)'!X413)</f>
        <v>#REF!</v>
      </c>
      <c r="Y413" s="3" t="e">
        <f>VLOOKUP('Programmes (ENG)'!Y413, 'CWM &amp; Location'!B:D, 2, FALSE)</f>
        <v>#REF!</v>
      </c>
      <c r="Z413" s="3" t="e">
        <f>VLOOKUP('Programmes (ENG)'!Z413, 'CWM &amp; Location'!B:D, 2, FALSE)</f>
        <v>#REF!</v>
      </c>
      <c r="AA413" s="3" t="e">
        <f>IF('Master List'!#REF!="", VLOOKUP('Master List'!#REF!, 'CWM &amp; Location'!B:D, 2, FALSE), CONCATENATE(VLOOKUP('Master List'!#REF!, 'CWM &amp; Location'!B:D, 2, FALSE), " / ", VLOOKUP('Master List'!#REF!, 'CWM &amp; Location'!B:D, 2, FALSE)))</f>
        <v>#REF!</v>
      </c>
      <c r="AB413" s="3" t="e">
        <f>IF('Programmes (ENG)'!AB413="Supervisor to be confirmed", 'CWM &amp; Location'!$C$216, 'Programmes (ENG)'!AB413)</f>
        <v>#REF!</v>
      </c>
      <c r="AC413" s="3" t="e">
        <f>VLOOKUP('Programmes (ENG)'!AC413, 'CWM &amp; Location'!B:D, 2, FALSE)</f>
        <v>#REF!</v>
      </c>
      <c r="AD413" s="5" t="e">
        <f>VLOOKUP('Programmes (ENG)'!AD413, 'CWM &amp; Location'!B:D, 2, FALSE)</f>
        <v>#REF!</v>
      </c>
      <c r="AE413" s="3" t="e">
        <f>IF('Master List'!#REF!="", VLOOKUP('Master List'!#REF!, 'CWM &amp; Location'!B:D, 2, FALSE), CONCATENATE(VLOOKUP('Master List'!#REF!, 'CWM &amp; Location'!B:D, 2, FALSE), " / ", VLOOKUP('Master List'!#REF!, 'CWM &amp; Location'!B:D, 2, FALSE)))</f>
        <v>#REF!</v>
      </c>
      <c r="AF413" s="3" t="e">
        <f>IF('Programmes (ENG)'!AF413="Supervisor to be confirmed", 'CWM &amp; Location'!$C$216, 'Programmes (ENG)'!AF413)</f>
        <v>#REF!</v>
      </c>
      <c r="AG413" s="3" t="e">
        <f>VLOOKUP('Programmes (ENG)'!AG413, 'CWM &amp; Location'!B:D, 2, FALSE)</f>
        <v>#REF!</v>
      </c>
      <c r="AH413" s="3" t="e">
        <f>VLOOKUP('Programmes (ENG)'!AH413, 'CWM &amp; Location'!B:D, 2, FALSE)</f>
        <v>#REF!</v>
      </c>
      <c r="AI413" s="3" t="e">
        <f>IF('Master List'!#REF!="", VLOOKUP('Master List'!#REF!, 'CWM &amp; Location'!B:D, 2, FALSE), CONCATENATE(VLOOKUP('Master List'!#REF!, 'CWM &amp; Location'!B:D, 2, FALSE), " / ", VLOOKUP('Master List'!#REF!, 'CWM &amp; Location'!B:D, 2, FALSE)))</f>
        <v>#REF!</v>
      </c>
      <c r="AJ413" s="3" t="e">
        <f>IF('Programmes (ENG)'!AJ413="Supervisor to be confirmed", 'CWM &amp; Location'!$C$216, 'Programmes (ENG)'!AJ413)</f>
        <v>#REF!</v>
      </c>
      <c r="AK413" s="5" t="e">
        <f>IF('Programmes (ENG)'!AK413="","",VLOOKUP('Programmes (ENG)'!AK413,'CWM &amp; Location'!B:D,2,FALSE))</f>
        <v>#REF!</v>
      </c>
      <c r="AL413" s="5" t="e">
        <f>IF('Programmes (ENG)'!AL413="", "", VLOOKUP('Programmes (ENG)'!AL413, 'CWM &amp; Location'!B:D, 2, FALSE))</f>
        <v>#REF!</v>
      </c>
      <c r="AM413" s="5" t="e">
        <f>IF('Programmes (ENG)'!AM413="","",VLOOKUP('Programmes (ENG)'!AM413,'CWM &amp; Location'!B:D,2,FALSE))</f>
        <v>#REF!</v>
      </c>
      <c r="AN413" s="5" t="e">
        <f>IF('Programmes (ENG)'!AN413="Supervisor to be confirmed", 'CWM &amp; Location'!$C$216, 'Programmes (ENG)'!AN413)</f>
        <v>#REF!</v>
      </c>
    </row>
    <row r="414" spans="1:40" ht="33.75" customHeight="1" x14ac:dyDescent="0.25">
      <c r="A414" s="3" t="e">
        <f>'Master List'!#REF!</f>
        <v>#REF!</v>
      </c>
      <c r="B414" s="3" t="e">
        <f>'Master List'!#REF!</f>
        <v>#REF!</v>
      </c>
      <c r="C414" s="3" t="e">
        <f>'Master List'!#REF!</f>
        <v>#REF!</v>
      </c>
      <c r="D414" s="4">
        <f>'Programmes (ENG)'!D414</f>
        <v>1</v>
      </c>
      <c r="E414" s="9" t="e">
        <f>CONCATENATE("S1: ",J414,", ",N414,", ",R414,IF(V414="","",", "),IF(V414="","",V414),IF(V414="",""," ("),IF(V414="","",'Master List'!#REF!),IF(V414="","",")")," | S2: ",AA414,", ",AE414,", ",AI414,IF(AM414="","",", "),IF(AM414="","",AM414),IF(AM414="",""," ("),IF(AM414="","",'Master List'!#REF!),IF(AM414="","",")"))</f>
        <v>#REF!</v>
      </c>
      <c r="F414" s="5" t="e">
        <f>VLOOKUP('Programmes (ENG)'!F414, 'CWM &amp; Location'!B:D, 2, FALSE)</f>
        <v>#REF!</v>
      </c>
      <c r="G414" s="5" t="e">
        <f>IF('Programmes (ENG)'!G414="Supervisor to be confirmed", "Goruchwyliwr I'w Gadarnhau", 'Programmes (ENG)'!G414)</f>
        <v>#REF!</v>
      </c>
      <c r="H414" s="3" t="e">
        <f>VLOOKUP('Programmes (ENG)'!H414, 'CWM &amp; Location'!B:D, 2, FALSE)</f>
        <v>#REF!</v>
      </c>
      <c r="I414" s="3" t="e">
        <f>VLOOKUP('Programmes (ENG)'!I414, 'CWM &amp; Location'!B:D, 2, FALSE)</f>
        <v>#REF!</v>
      </c>
      <c r="J414" s="3" t="e">
        <f>IF('Master List'!#REF!="", VLOOKUP('Master List'!#REF!, 'CWM &amp; Location'!B:D, 2, FALSE), CONCATENATE(VLOOKUP('Master List'!#REF!, 'CWM &amp; Location'!B:D, 2, FALSE), " / ", VLOOKUP('Master List'!#REF!, 'CWM &amp; Location'!B:D, 2, FALSE)))</f>
        <v>#REF!</v>
      </c>
      <c r="K414" s="3" t="e">
        <f>IF('Programmes (ENG)'!K414="Supervisor to be confirmed", "Goruchwyliwr I'w Gadarnhau", 'Programmes (ENG)'!K414)</f>
        <v>#REF!</v>
      </c>
      <c r="L414" s="3" t="e">
        <f>VLOOKUP('Programmes (ENG)'!L414, 'CWM &amp; Location'!B:D, 2, FALSE)</f>
        <v>#REF!</v>
      </c>
      <c r="M414" s="3" t="e">
        <f>VLOOKUP('Programmes (ENG)'!M414, 'CWM &amp; Location'!B:D, 2, FALSE)</f>
        <v>#REF!</v>
      </c>
      <c r="N414" s="3" t="e">
        <f>IF('Master List'!#REF!="", VLOOKUP('Master List'!#REF!, 'CWM &amp; Location'!B:D, 2, FALSE), CONCATENATE(VLOOKUP('Master List'!#REF!, 'CWM &amp; Location'!B:D, 2, FALSE), " / ", VLOOKUP('Master List'!#REF!, 'CWM &amp; Location'!B:D, 2, FALSE)))</f>
        <v>#REF!</v>
      </c>
      <c r="O414" s="3" t="e">
        <f>IF('Programmes (ENG)'!O414="Supervisor to be confirmed", "Goruchwyliwr I'w Gadarnhau", 'Programmes (ENG)'!O414)</f>
        <v>#REF!</v>
      </c>
      <c r="P414" s="3" t="e">
        <f>VLOOKUP('Programmes (ENG)'!P414, 'CWM &amp; Location'!B:D, 2, FALSE)</f>
        <v>#REF!</v>
      </c>
      <c r="Q414" s="3" t="e">
        <f>VLOOKUP('Programmes (ENG)'!Q414, 'CWM &amp; Location'!B:D, 2, FALSE)</f>
        <v>#REF!</v>
      </c>
      <c r="R414" s="3" t="e">
        <f>IF('Master List'!#REF!="", VLOOKUP('Master List'!#REF!, 'CWM &amp; Location'!B:D, 2, FALSE), CONCATENATE(VLOOKUP('Master List'!#REF!, 'CWM &amp; Location'!B:D, 2, FALSE), " / ", VLOOKUP('Master List'!#REF!, 'CWM &amp; Location'!B:D, 2, FALSE)))</f>
        <v>#REF!</v>
      </c>
      <c r="S414" s="3" t="e">
        <f>IF('Programmes (ENG)'!S414="Supervisor to be confirmed", "Goruchwyliwr I'w Gadarnhau", 'Programmes (ENG)'!S414)</f>
        <v>#REF!</v>
      </c>
      <c r="T414" s="5" t="e">
        <f>IF('Master List'!#REF!="", "", VLOOKUP('Programmes (ENG)'!T414, 'CWM &amp; Location'!B:D, 2, FALSE))</f>
        <v>#REF!</v>
      </c>
      <c r="U414" s="5" t="e">
        <f>IF(T414="", "", VLOOKUP('Programmes (ENG)'!U414, 'CWM &amp; Location'!B:D, 2, FALSE))</f>
        <v>#REF!</v>
      </c>
      <c r="V414" s="5" t="e">
        <f>IF('Programmes (ENG)'!V414="", "", VLOOKUP('Programmes (ENG)'!V414, 'CWM &amp; Location'!B:D, 2, FALSE))</f>
        <v>#REF!</v>
      </c>
      <c r="W414" s="5" t="e">
        <f>IF('Programmes (ENG)'!W414="", "", IF('Programmes (ENG)'!W414="Supervisor to be confirmed", 'CWM &amp; Location'!$C$216, 'Programmes (ENG)'!W414))</f>
        <v>#REF!</v>
      </c>
      <c r="X414" s="5" t="e">
        <f>IF('Programmes (ENG)'!X414="Supervisor to be confirmed", "Goruchwyliwr I'w Gadarnhau", 'Programmes (ENG)'!X414)</f>
        <v>#REF!</v>
      </c>
      <c r="Y414" s="3" t="e">
        <f>VLOOKUP('Programmes (ENG)'!Y414, 'CWM &amp; Location'!B:D, 2, FALSE)</f>
        <v>#REF!</v>
      </c>
      <c r="Z414" s="3" t="e">
        <f>VLOOKUP('Programmes (ENG)'!Z414, 'CWM &amp; Location'!B:D, 2, FALSE)</f>
        <v>#REF!</v>
      </c>
      <c r="AA414" s="3" t="e">
        <f>IF('Master List'!#REF!="", VLOOKUP('Master List'!#REF!, 'CWM &amp; Location'!B:D, 2, FALSE), CONCATENATE(VLOOKUP('Master List'!#REF!, 'CWM &amp; Location'!B:D, 2, FALSE), " / ", VLOOKUP('Master List'!#REF!, 'CWM &amp; Location'!B:D, 2, FALSE)))</f>
        <v>#REF!</v>
      </c>
      <c r="AB414" s="3" t="e">
        <f>IF('Programmes (ENG)'!AB414="Supervisor to be confirmed", 'CWM &amp; Location'!$C$216, 'Programmes (ENG)'!AB414)</f>
        <v>#REF!</v>
      </c>
      <c r="AC414" s="3" t="e">
        <f>VLOOKUP('Programmes (ENG)'!AC414, 'CWM &amp; Location'!B:D, 2, FALSE)</f>
        <v>#REF!</v>
      </c>
      <c r="AD414" s="5" t="e">
        <f>VLOOKUP('Programmes (ENG)'!AD414, 'CWM &amp; Location'!B:D, 2, FALSE)</f>
        <v>#REF!</v>
      </c>
      <c r="AE414" s="3" t="e">
        <f>IF('Master List'!#REF!="", VLOOKUP('Master List'!#REF!, 'CWM &amp; Location'!B:D, 2, FALSE), CONCATENATE(VLOOKUP('Master List'!#REF!, 'CWM &amp; Location'!B:D, 2, FALSE), " / ", VLOOKUP('Master List'!#REF!, 'CWM &amp; Location'!B:D, 2, FALSE)))</f>
        <v>#REF!</v>
      </c>
      <c r="AF414" s="3" t="e">
        <f>IF('Programmes (ENG)'!AF414="Supervisor to be confirmed", 'CWM &amp; Location'!$C$216, 'Programmes (ENG)'!AF414)</f>
        <v>#REF!</v>
      </c>
      <c r="AG414" s="3" t="e">
        <f>VLOOKUP('Programmes (ENG)'!AG414, 'CWM &amp; Location'!B:D, 2, FALSE)</f>
        <v>#REF!</v>
      </c>
      <c r="AH414" s="3" t="e">
        <f>VLOOKUP('Programmes (ENG)'!AH414, 'CWM &amp; Location'!B:D, 2, FALSE)</f>
        <v>#REF!</v>
      </c>
      <c r="AI414" s="3" t="e">
        <f>IF('Master List'!#REF!="", VLOOKUP('Master List'!#REF!, 'CWM &amp; Location'!B:D, 2, FALSE), CONCATENATE(VLOOKUP('Master List'!#REF!, 'CWM &amp; Location'!B:D, 2, FALSE), " / ", VLOOKUP('Master List'!#REF!, 'CWM &amp; Location'!B:D, 2, FALSE)))</f>
        <v>#REF!</v>
      </c>
      <c r="AJ414" s="3" t="e">
        <f>IF('Programmes (ENG)'!AJ414="Supervisor to be confirmed", 'CWM &amp; Location'!$C$216, 'Programmes (ENG)'!AJ414)</f>
        <v>#REF!</v>
      </c>
      <c r="AK414" s="5" t="e">
        <f>IF('Programmes (ENG)'!AK414="","",VLOOKUP('Programmes (ENG)'!AK414,'CWM &amp; Location'!B:D,2,FALSE))</f>
        <v>#REF!</v>
      </c>
      <c r="AL414" s="5" t="e">
        <f>IF('Programmes (ENG)'!AL414="", "", VLOOKUP('Programmes (ENG)'!AL414, 'CWM &amp; Location'!B:D, 2, FALSE))</f>
        <v>#REF!</v>
      </c>
      <c r="AM414" s="5" t="e">
        <f>IF('Programmes (ENG)'!AM414="","",VLOOKUP('Programmes (ENG)'!AM414,'CWM &amp; Location'!B:D,2,FALSE))</f>
        <v>#REF!</v>
      </c>
      <c r="AN414" s="5" t="e">
        <f>IF('Programmes (ENG)'!AN414="Supervisor to be confirmed", 'CWM &amp; Location'!$C$216, 'Programmes (ENG)'!AN414)</f>
        <v>#REF!</v>
      </c>
    </row>
    <row r="415" spans="1:40" ht="33.75" customHeight="1" x14ac:dyDescent="0.25">
      <c r="A415" s="3" t="e">
        <f>'Master List'!#REF!</f>
        <v>#REF!</v>
      </c>
      <c r="B415" s="3" t="e">
        <f>'Master List'!#REF!</f>
        <v>#REF!</v>
      </c>
      <c r="C415" s="3" t="e">
        <f>'Master List'!#REF!</f>
        <v>#REF!</v>
      </c>
      <c r="D415" s="4">
        <f>'Programmes (ENG)'!D415</f>
        <v>1</v>
      </c>
      <c r="E415" s="9" t="e">
        <f>CONCATENATE("S1: ",J415,", ",N415,", ",R415,IF(V415="","",", "),IF(V415="","",V415),IF(V415="",""," ("),IF(V415="","",'Master List'!#REF!),IF(V415="","",")")," | S2: ",AA415,", ",AE415,", ",AI415,IF(AM415="","",", "),IF(AM415="","",AM415),IF(AM415="",""," ("),IF(AM415="","",'Master List'!#REF!),IF(AM415="","",")"))</f>
        <v>#REF!</v>
      </c>
      <c r="F415" s="5" t="e">
        <f>VLOOKUP('Programmes (ENG)'!F415, 'CWM &amp; Location'!B:D, 2, FALSE)</f>
        <v>#REF!</v>
      </c>
      <c r="G415" s="5" t="e">
        <f>IF('Programmes (ENG)'!G415="Supervisor to be confirmed", "Goruchwyliwr I'w Gadarnhau", 'Programmes (ENG)'!G415)</f>
        <v>#REF!</v>
      </c>
      <c r="H415" s="3" t="e">
        <f>VLOOKUP('Programmes (ENG)'!H415, 'CWM &amp; Location'!B:D, 2, FALSE)</f>
        <v>#REF!</v>
      </c>
      <c r="I415" s="3" t="e">
        <f>VLOOKUP('Programmes (ENG)'!I415, 'CWM &amp; Location'!B:D, 2, FALSE)</f>
        <v>#REF!</v>
      </c>
      <c r="J415" s="3" t="e">
        <f>IF('Master List'!#REF!="", VLOOKUP('Master List'!#REF!, 'CWM &amp; Location'!B:D, 2, FALSE), CONCATENATE(VLOOKUP('Master List'!#REF!, 'CWM &amp; Location'!B:D, 2, FALSE), " / ", VLOOKUP('Master List'!#REF!, 'CWM &amp; Location'!B:D, 2, FALSE)))</f>
        <v>#REF!</v>
      </c>
      <c r="K415" s="3" t="e">
        <f>IF('Programmes (ENG)'!K415="Supervisor to be confirmed", "Goruchwyliwr I'w Gadarnhau", 'Programmes (ENG)'!K415)</f>
        <v>#REF!</v>
      </c>
      <c r="L415" s="3" t="e">
        <f>VLOOKUP('Programmes (ENG)'!L415, 'CWM &amp; Location'!B:D, 2, FALSE)</f>
        <v>#REF!</v>
      </c>
      <c r="M415" s="3" t="e">
        <f>VLOOKUP('Programmes (ENG)'!M415, 'CWM &amp; Location'!B:D, 2, FALSE)</f>
        <v>#REF!</v>
      </c>
      <c r="N415" s="3" t="e">
        <f>IF('Master List'!#REF!="", VLOOKUP('Master List'!#REF!, 'CWM &amp; Location'!B:D, 2, FALSE), CONCATENATE(VLOOKUP('Master List'!#REF!, 'CWM &amp; Location'!B:D, 2, FALSE), " / ", VLOOKUP('Master List'!#REF!, 'CWM &amp; Location'!B:D, 2, FALSE)))</f>
        <v>#REF!</v>
      </c>
      <c r="O415" s="3" t="e">
        <f>IF('Programmes (ENG)'!O415="Supervisor to be confirmed", "Goruchwyliwr I'w Gadarnhau", 'Programmes (ENG)'!O415)</f>
        <v>#REF!</v>
      </c>
      <c r="P415" s="3" t="e">
        <f>VLOOKUP('Programmes (ENG)'!P415, 'CWM &amp; Location'!B:D, 2, FALSE)</f>
        <v>#REF!</v>
      </c>
      <c r="Q415" s="3" t="e">
        <f>VLOOKUP('Programmes (ENG)'!Q415, 'CWM &amp; Location'!B:D, 2, FALSE)</f>
        <v>#REF!</v>
      </c>
      <c r="R415" s="3" t="e">
        <f>IF('Master List'!#REF!="", VLOOKUP('Master List'!#REF!, 'CWM &amp; Location'!B:D, 2, FALSE), CONCATENATE(VLOOKUP('Master List'!#REF!, 'CWM &amp; Location'!B:D, 2, FALSE), " / ", VLOOKUP('Master List'!#REF!, 'CWM &amp; Location'!B:D, 2, FALSE)))</f>
        <v>#REF!</v>
      </c>
      <c r="S415" s="3" t="e">
        <f>IF('Programmes (ENG)'!S415="Supervisor to be confirmed", "Goruchwyliwr I'w Gadarnhau", 'Programmes (ENG)'!S415)</f>
        <v>#REF!</v>
      </c>
      <c r="T415" s="5" t="e">
        <f>IF('Master List'!#REF!="", "", VLOOKUP('Programmes (ENG)'!T415, 'CWM &amp; Location'!B:D, 2, FALSE))</f>
        <v>#REF!</v>
      </c>
      <c r="U415" s="5" t="e">
        <f>IF(T415="", "", VLOOKUP('Programmes (ENG)'!U415, 'CWM &amp; Location'!B:D, 2, FALSE))</f>
        <v>#REF!</v>
      </c>
      <c r="V415" s="5" t="e">
        <f>IF('Programmes (ENG)'!V415="", "", VLOOKUP('Programmes (ENG)'!V415, 'CWM &amp; Location'!B:D, 2, FALSE))</f>
        <v>#REF!</v>
      </c>
      <c r="W415" s="5" t="e">
        <f>IF('Programmes (ENG)'!W415="", "", IF('Programmes (ENG)'!W415="Supervisor to be confirmed", 'CWM &amp; Location'!$C$216, 'Programmes (ENG)'!W415))</f>
        <v>#REF!</v>
      </c>
      <c r="X415" s="5" t="e">
        <f>IF('Programmes (ENG)'!X415="Supervisor to be confirmed", "Goruchwyliwr I'w Gadarnhau", 'Programmes (ENG)'!X415)</f>
        <v>#REF!</v>
      </c>
      <c r="Y415" s="3" t="e">
        <f>VLOOKUP('Programmes (ENG)'!Y415, 'CWM &amp; Location'!B:D, 2, FALSE)</f>
        <v>#REF!</v>
      </c>
      <c r="Z415" s="3" t="e">
        <f>VLOOKUP('Programmes (ENG)'!Z415, 'CWM &amp; Location'!B:D, 2, FALSE)</f>
        <v>#REF!</v>
      </c>
      <c r="AA415" s="3" t="e">
        <f>IF('Master List'!#REF!="", VLOOKUP('Master List'!#REF!, 'CWM &amp; Location'!B:D, 2, FALSE), CONCATENATE(VLOOKUP('Master List'!#REF!, 'CWM &amp; Location'!B:D, 2, FALSE), " / ", VLOOKUP('Master List'!#REF!, 'CWM &amp; Location'!B:D, 2, FALSE)))</f>
        <v>#REF!</v>
      </c>
      <c r="AB415" s="3" t="e">
        <f>IF('Programmes (ENG)'!AB415="Supervisor to be confirmed", 'CWM &amp; Location'!$C$216, 'Programmes (ENG)'!AB415)</f>
        <v>#REF!</v>
      </c>
      <c r="AC415" s="3" t="e">
        <f>VLOOKUP('Programmes (ENG)'!AC415, 'CWM &amp; Location'!B:D, 2, FALSE)</f>
        <v>#REF!</v>
      </c>
      <c r="AD415" s="5" t="e">
        <f>VLOOKUP('Programmes (ENG)'!AD415, 'CWM &amp; Location'!B:D, 2, FALSE)</f>
        <v>#REF!</v>
      </c>
      <c r="AE415" s="3" t="e">
        <f>IF('Master List'!#REF!="", VLOOKUP('Master List'!#REF!, 'CWM &amp; Location'!B:D, 2, FALSE), CONCATENATE(VLOOKUP('Master List'!#REF!, 'CWM &amp; Location'!B:D, 2, FALSE), " / ", VLOOKUP('Master List'!#REF!, 'CWM &amp; Location'!B:D, 2, FALSE)))</f>
        <v>#REF!</v>
      </c>
      <c r="AF415" s="3" t="e">
        <f>IF('Programmes (ENG)'!AF415="Supervisor to be confirmed", 'CWM &amp; Location'!$C$216, 'Programmes (ENG)'!AF415)</f>
        <v>#REF!</v>
      </c>
      <c r="AG415" s="3" t="e">
        <f>VLOOKUP('Programmes (ENG)'!AG415, 'CWM &amp; Location'!B:D, 2, FALSE)</f>
        <v>#REF!</v>
      </c>
      <c r="AH415" s="3" t="e">
        <f>VLOOKUP('Programmes (ENG)'!AH415, 'CWM &amp; Location'!B:D, 2, FALSE)</f>
        <v>#REF!</v>
      </c>
      <c r="AI415" s="3" t="e">
        <f>IF('Master List'!#REF!="", VLOOKUP('Master List'!#REF!, 'CWM &amp; Location'!B:D, 2, FALSE), CONCATENATE(VLOOKUP('Master List'!#REF!, 'CWM &amp; Location'!B:D, 2, FALSE), " / ", VLOOKUP('Master List'!#REF!, 'CWM &amp; Location'!B:D, 2, FALSE)))</f>
        <v>#REF!</v>
      </c>
      <c r="AJ415" s="3" t="e">
        <f>IF('Programmes (ENG)'!AJ415="Supervisor to be confirmed", 'CWM &amp; Location'!$C$216, 'Programmes (ENG)'!AJ415)</f>
        <v>#REF!</v>
      </c>
      <c r="AK415" s="5" t="e">
        <f>IF('Programmes (ENG)'!AK415="","",VLOOKUP('Programmes (ENG)'!AK415,'CWM &amp; Location'!B:D,2,FALSE))</f>
        <v>#REF!</v>
      </c>
      <c r="AL415" s="5" t="e">
        <f>IF('Programmes (ENG)'!AL415="", "", VLOOKUP('Programmes (ENG)'!AL415, 'CWM &amp; Location'!B:D, 2, FALSE))</f>
        <v>#REF!</v>
      </c>
      <c r="AM415" s="5" t="e">
        <f>IF('Programmes (ENG)'!AM415="","",VLOOKUP('Programmes (ENG)'!AM415,'CWM &amp; Location'!B:D,2,FALSE))</f>
        <v>#REF!</v>
      </c>
      <c r="AN415" s="5" t="e">
        <f>IF('Programmes (ENG)'!AN415="Supervisor to be confirmed", 'CWM &amp; Location'!$C$216, 'Programmes (ENG)'!AN415)</f>
        <v>#REF!</v>
      </c>
    </row>
    <row r="416" spans="1:40" ht="33.75" customHeight="1" x14ac:dyDescent="0.25">
      <c r="A416" s="3" t="e">
        <f>'Master List'!#REF!</f>
        <v>#REF!</v>
      </c>
      <c r="B416" s="3" t="e">
        <f>'Master List'!#REF!</f>
        <v>#REF!</v>
      </c>
      <c r="C416" s="3" t="e">
        <f>'Master List'!#REF!</f>
        <v>#REF!</v>
      </c>
      <c r="D416" s="4">
        <f>'Programmes (ENG)'!D416</f>
        <v>1</v>
      </c>
      <c r="E416" s="9" t="e">
        <f>CONCATENATE("S1: ",J416,", ",N416,", ",R416,IF(V416="","",", "),IF(V416="","",V416),IF(V416="",""," ("),IF(V416="","",'Master List'!#REF!),IF(V416="","",")")," | S2: ",AA416,", ",AE416,", ",AI416,IF(AM416="","",", "),IF(AM416="","",AM416),IF(AM416="",""," ("),IF(AM416="","",'Master List'!#REF!),IF(AM416="","",")"))</f>
        <v>#REF!</v>
      </c>
      <c r="F416" s="5" t="e">
        <f>VLOOKUP('Programmes (ENG)'!F416, 'CWM &amp; Location'!B:D, 2, FALSE)</f>
        <v>#REF!</v>
      </c>
      <c r="G416" s="5" t="e">
        <f>IF('Programmes (ENG)'!G416="Supervisor to be confirmed", "Goruchwyliwr I'w Gadarnhau", 'Programmes (ENG)'!G416)</f>
        <v>#REF!</v>
      </c>
      <c r="H416" s="3" t="e">
        <f>VLOOKUP('Programmes (ENG)'!H416, 'CWM &amp; Location'!B:D, 2, FALSE)</f>
        <v>#REF!</v>
      </c>
      <c r="I416" s="3" t="e">
        <f>VLOOKUP('Programmes (ENG)'!I416, 'CWM &amp; Location'!B:D, 2, FALSE)</f>
        <v>#REF!</v>
      </c>
      <c r="J416" s="3" t="e">
        <f>IF('Master List'!#REF!="", VLOOKUP('Master List'!#REF!, 'CWM &amp; Location'!B:D, 2, FALSE), CONCATENATE(VLOOKUP('Master List'!#REF!, 'CWM &amp; Location'!B:D, 2, FALSE), " / ", VLOOKUP('Master List'!#REF!, 'CWM &amp; Location'!B:D, 2, FALSE)))</f>
        <v>#REF!</v>
      </c>
      <c r="K416" s="3" t="e">
        <f>IF('Programmes (ENG)'!K416="Supervisor to be confirmed", "Goruchwyliwr I'w Gadarnhau", 'Programmes (ENG)'!K416)</f>
        <v>#REF!</v>
      </c>
      <c r="L416" s="3" t="e">
        <f>VLOOKUP('Programmes (ENG)'!L416, 'CWM &amp; Location'!B:D, 2, FALSE)</f>
        <v>#REF!</v>
      </c>
      <c r="M416" s="3" t="e">
        <f>VLOOKUP('Programmes (ENG)'!M416, 'CWM &amp; Location'!B:D, 2, FALSE)</f>
        <v>#REF!</v>
      </c>
      <c r="N416" s="3" t="e">
        <f>IF('Master List'!#REF!="", VLOOKUP('Master List'!#REF!, 'CWM &amp; Location'!B:D, 2, FALSE), CONCATENATE(VLOOKUP('Master List'!#REF!, 'CWM &amp; Location'!B:D, 2, FALSE), " / ", VLOOKUP('Master List'!#REF!, 'CWM &amp; Location'!B:D, 2, FALSE)))</f>
        <v>#REF!</v>
      </c>
      <c r="O416" s="3" t="e">
        <f>IF('Programmes (ENG)'!O416="Supervisor to be confirmed", "Goruchwyliwr I'w Gadarnhau", 'Programmes (ENG)'!O416)</f>
        <v>#REF!</v>
      </c>
      <c r="P416" s="3" t="e">
        <f>VLOOKUP('Programmes (ENG)'!P416, 'CWM &amp; Location'!B:D, 2, FALSE)</f>
        <v>#REF!</v>
      </c>
      <c r="Q416" s="3" t="e">
        <f>VLOOKUP('Programmes (ENG)'!Q416, 'CWM &amp; Location'!B:D, 2, FALSE)</f>
        <v>#REF!</v>
      </c>
      <c r="R416" s="3" t="e">
        <f>IF('Master List'!#REF!="", VLOOKUP('Master List'!#REF!, 'CWM &amp; Location'!B:D, 2, FALSE), CONCATENATE(VLOOKUP('Master List'!#REF!, 'CWM &amp; Location'!B:D, 2, FALSE), " / ", VLOOKUP('Master List'!#REF!, 'CWM &amp; Location'!B:D, 2, FALSE)))</f>
        <v>#REF!</v>
      </c>
      <c r="S416" s="3" t="e">
        <f>IF('Programmes (ENG)'!S416="Supervisor to be confirmed", "Goruchwyliwr I'w Gadarnhau", 'Programmes (ENG)'!S416)</f>
        <v>#REF!</v>
      </c>
      <c r="T416" s="5" t="e">
        <f>IF('Master List'!#REF!="", "", VLOOKUP('Programmes (ENG)'!T416, 'CWM &amp; Location'!B:D, 2, FALSE))</f>
        <v>#REF!</v>
      </c>
      <c r="U416" s="5" t="e">
        <f>IF(T416="", "", VLOOKUP('Programmes (ENG)'!U416, 'CWM &amp; Location'!B:D, 2, FALSE))</f>
        <v>#REF!</v>
      </c>
      <c r="V416" s="5" t="e">
        <f>IF('Programmes (ENG)'!V416="", "", VLOOKUP('Programmes (ENG)'!V416, 'CWM &amp; Location'!B:D, 2, FALSE))</f>
        <v>#REF!</v>
      </c>
      <c r="W416" s="5" t="e">
        <f>IF('Programmes (ENG)'!W416="", "", IF('Programmes (ENG)'!W416="Supervisor to be confirmed", 'CWM &amp; Location'!$C$216, 'Programmes (ENG)'!W416))</f>
        <v>#REF!</v>
      </c>
      <c r="X416" s="5" t="e">
        <f>IF('Programmes (ENG)'!X416="Supervisor to be confirmed", "Goruchwyliwr I'w Gadarnhau", 'Programmes (ENG)'!X416)</f>
        <v>#REF!</v>
      </c>
      <c r="Y416" s="3" t="e">
        <f>VLOOKUP('Programmes (ENG)'!Y416, 'CWM &amp; Location'!B:D, 2, FALSE)</f>
        <v>#REF!</v>
      </c>
      <c r="Z416" s="3" t="e">
        <f>VLOOKUP('Programmes (ENG)'!Z416, 'CWM &amp; Location'!B:D, 2, FALSE)</f>
        <v>#REF!</v>
      </c>
      <c r="AA416" s="3" t="e">
        <f>IF('Master List'!#REF!="", VLOOKUP('Master List'!#REF!, 'CWM &amp; Location'!B:D, 2, FALSE), CONCATENATE(VLOOKUP('Master List'!#REF!, 'CWM &amp; Location'!B:D, 2, FALSE), " / ", VLOOKUP('Master List'!#REF!, 'CWM &amp; Location'!B:D, 2, FALSE)))</f>
        <v>#REF!</v>
      </c>
      <c r="AB416" s="3" t="e">
        <f>IF('Programmes (ENG)'!AB416="Supervisor to be confirmed", 'CWM &amp; Location'!$C$216, 'Programmes (ENG)'!AB416)</f>
        <v>#REF!</v>
      </c>
      <c r="AC416" s="3" t="e">
        <f>VLOOKUP('Programmes (ENG)'!AC416, 'CWM &amp; Location'!B:D, 2, FALSE)</f>
        <v>#REF!</v>
      </c>
      <c r="AD416" s="5" t="e">
        <f>VLOOKUP('Programmes (ENG)'!AD416, 'CWM &amp; Location'!B:D, 2, FALSE)</f>
        <v>#REF!</v>
      </c>
      <c r="AE416" s="3" t="e">
        <f>IF('Master List'!#REF!="", VLOOKUP('Master List'!#REF!, 'CWM &amp; Location'!B:D, 2, FALSE), CONCATENATE(VLOOKUP('Master List'!#REF!, 'CWM &amp; Location'!B:D, 2, FALSE), " / ", VLOOKUP('Master List'!#REF!, 'CWM &amp; Location'!B:D, 2, FALSE)))</f>
        <v>#REF!</v>
      </c>
      <c r="AF416" s="3" t="e">
        <f>IF('Programmes (ENG)'!AF416="Supervisor to be confirmed", 'CWM &amp; Location'!$C$216, 'Programmes (ENG)'!AF416)</f>
        <v>#REF!</v>
      </c>
      <c r="AG416" s="3" t="e">
        <f>VLOOKUP('Programmes (ENG)'!AG416, 'CWM &amp; Location'!B:D, 2, FALSE)</f>
        <v>#REF!</v>
      </c>
      <c r="AH416" s="3" t="e">
        <f>VLOOKUP('Programmes (ENG)'!AH416, 'CWM &amp; Location'!B:D, 2, FALSE)</f>
        <v>#REF!</v>
      </c>
      <c r="AI416" s="3" t="e">
        <f>IF('Master List'!#REF!="", VLOOKUP('Master List'!#REF!, 'CWM &amp; Location'!B:D, 2, FALSE), CONCATENATE(VLOOKUP('Master List'!#REF!, 'CWM &amp; Location'!B:D, 2, FALSE), " / ", VLOOKUP('Master List'!#REF!, 'CWM &amp; Location'!B:D, 2, FALSE)))</f>
        <v>#REF!</v>
      </c>
      <c r="AJ416" s="3" t="e">
        <f>IF('Programmes (ENG)'!AJ416="Supervisor to be confirmed", 'CWM &amp; Location'!$C$216, 'Programmes (ENG)'!AJ416)</f>
        <v>#REF!</v>
      </c>
      <c r="AK416" s="5" t="e">
        <f>IF('Programmes (ENG)'!AK416="","",VLOOKUP('Programmes (ENG)'!AK416,'CWM &amp; Location'!B:D,2,FALSE))</f>
        <v>#REF!</v>
      </c>
      <c r="AL416" s="5" t="e">
        <f>IF('Programmes (ENG)'!AL416="", "", VLOOKUP('Programmes (ENG)'!AL416, 'CWM &amp; Location'!B:D, 2, FALSE))</f>
        <v>#REF!</v>
      </c>
      <c r="AM416" s="5" t="e">
        <f>IF('Programmes (ENG)'!AM416="","",VLOOKUP('Programmes (ENG)'!AM416,'CWM &amp; Location'!B:D,2,FALSE))</f>
        <v>#REF!</v>
      </c>
      <c r="AN416" s="5" t="e">
        <f>IF('Programmes (ENG)'!AN416="Supervisor to be confirmed", 'CWM &amp; Location'!$C$216, 'Programmes (ENG)'!AN416)</f>
        <v>#REF!</v>
      </c>
    </row>
    <row r="417" spans="1:40" ht="33.75" customHeight="1" x14ac:dyDescent="0.25">
      <c r="A417" s="3" t="e">
        <f>'Master List'!#REF!</f>
        <v>#REF!</v>
      </c>
      <c r="B417" s="3" t="e">
        <f>'Master List'!#REF!</f>
        <v>#REF!</v>
      </c>
      <c r="C417" s="3" t="e">
        <f>'Master List'!#REF!</f>
        <v>#REF!</v>
      </c>
      <c r="D417" s="4">
        <f>'Programmes (ENG)'!D417</f>
        <v>1</v>
      </c>
      <c r="E417" s="9" t="e">
        <f>CONCATENATE("S1: ",J417,", ",N417,", ",R417,IF(V417="","",", "),IF(V417="","",V417),IF(V417="",""," ("),IF(V417="","",'Master List'!#REF!),IF(V417="","",")")," | S2: ",AA417,", ",AE417,", ",AI417,IF(AM417="","",", "),IF(AM417="","",AM417),IF(AM417="",""," ("),IF(AM417="","",'Master List'!#REF!),IF(AM417="","",")"))</f>
        <v>#REF!</v>
      </c>
      <c r="F417" s="5" t="e">
        <f>VLOOKUP('Programmes (ENG)'!F417, 'CWM &amp; Location'!B:D, 2, FALSE)</f>
        <v>#REF!</v>
      </c>
      <c r="G417" s="5" t="e">
        <f>IF('Programmes (ENG)'!G417="Supervisor to be confirmed", "Goruchwyliwr I'w Gadarnhau", 'Programmes (ENG)'!G417)</f>
        <v>#REF!</v>
      </c>
      <c r="H417" s="3" t="e">
        <f>VLOOKUP('Programmes (ENG)'!H417, 'CWM &amp; Location'!B:D, 2, FALSE)</f>
        <v>#REF!</v>
      </c>
      <c r="I417" s="3" t="e">
        <f>VLOOKUP('Programmes (ENG)'!I417, 'CWM &amp; Location'!B:D, 2, FALSE)</f>
        <v>#REF!</v>
      </c>
      <c r="J417" s="3" t="e">
        <f>IF('Master List'!#REF!="", VLOOKUP('Master List'!#REF!, 'CWM &amp; Location'!B:D, 2, FALSE), CONCATENATE(VLOOKUP('Master List'!#REF!, 'CWM &amp; Location'!B:D, 2, FALSE), " / ", VLOOKUP('Master List'!#REF!, 'CWM &amp; Location'!B:D, 2, FALSE)))</f>
        <v>#REF!</v>
      </c>
      <c r="K417" s="3" t="e">
        <f>IF('Programmes (ENG)'!K417="Supervisor to be confirmed", "Goruchwyliwr I'w Gadarnhau", 'Programmes (ENG)'!K417)</f>
        <v>#REF!</v>
      </c>
      <c r="L417" s="3" t="e">
        <f>VLOOKUP('Programmes (ENG)'!L417, 'CWM &amp; Location'!B:D, 2, FALSE)</f>
        <v>#REF!</v>
      </c>
      <c r="M417" s="3" t="e">
        <f>VLOOKUP('Programmes (ENG)'!M417, 'CWM &amp; Location'!B:D, 2, FALSE)</f>
        <v>#REF!</v>
      </c>
      <c r="N417" s="3" t="e">
        <f>IF('Master List'!#REF!="", VLOOKUP('Master List'!#REF!, 'CWM &amp; Location'!B:D, 2, FALSE), CONCATENATE(VLOOKUP('Master List'!#REF!, 'CWM &amp; Location'!B:D, 2, FALSE), " / ", VLOOKUP('Master List'!#REF!, 'CWM &amp; Location'!B:D, 2, FALSE)))</f>
        <v>#REF!</v>
      </c>
      <c r="O417" s="3" t="e">
        <f>IF('Programmes (ENG)'!O417="Supervisor to be confirmed", "Goruchwyliwr I'w Gadarnhau", 'Programmes (ENG)'!O417)</f>
        <v>#REF!</v>
      </c>
      <c r="P417" s="3" t="e">
        <f>VLOOKUP('Programmes (ENG)'!P417, 'CWM &amp; Location'!B:D, 2, FALSE)</f>
        <v>#REF!</v>
      </c>
      <c r="Q417" s="3" t="e">
        <f>VLOOKUP('Programmes (ENG)'!Q417, 'CWM &amp; Location'!B:D, 2, FALSE)</f>
        <v>#REF!</v>
      </c>
      <c r="R417" s="3" t="e">
        <f>IF('Master List'!#REF!="", VLOOKUP('Master List'!#REF!, 'CWM &amp; Location'!B:D, 2, FALSE), CONCATENATE(VLOOKUP('Master List'!#REF!, 'CWM &amp; Location'!B:D, 2, FALSE), " / ", VLOOKUP('Master List'!#REF!, 'CWM &amp; Location'!B:D, 2, FALSE)))</f>
        <v>#REF!</v>
      </c>
      <c r="S417" s="3" t="e">
        <f>IF('Programmes (ENG)'!S417="Supervisor to be confirmed", "Goruchwyliwr I'w Gadarnhau", 'Programmes (ENG)'!S417)</f>
        <v>#REF!</v>
      </c>
      <c r="T417" s="5" t="e">
        <f>IF('Master List'!#REF!="", "", VLOOKUP('Programmes (ENG)'!T417, 'CWM &amp; Location'!B:D, 2, FALSE))</f>
        <v>#REF!</v>
      </c>
      <c r="U417" s="5" t="e">
        <f>IF(T417="", "", VLOOKUP('Programmes (ENG)'!U417, 'CWM &amp; Location'!B:D, 2, FALSE))</f>
        <v>#REF!</v>
      </c>
      <c r="V417" s="5" t="e">
        <f>IF('Programmes (ENG)'!V417="", "", VLOOKUP('Programmes (ENG)'!V417, 'CWM &amp; Location'!B:D, 2, FALSE))</f>
        <v>#REF!</v>
      </c>
      <c r="W417" s="5" t="e">
        <f>IF('Programmes (ENG)'!W417="", "", IF('Programmes (ENG)'!W417="Supervisor to be confirmed", 'CWM &amp; Location'!$C$216, 'Programmes (ENG)'!W417))</f>
        <v>#REF!</v>
      </c>
      <c r="X417" s="5" t="e">
        <f>IF('Programmes (ENG)'!X417="Supervisor to be confirmed", "Goruchwyliwr I'w Gadarnhau", 'Programmes (ENG)'!X417)</f>
        <v>#REF!</v>
      </c>
      <c r="Y417" s="3" t="e">
        <f>VLOOKUP('Programmes (ENG)'!Y417, 'CWM &amp; Location'!B:D, 2, FALSE)</f>
        <v>#REF!</v>
      </c>
      <c r="Z417" s="3" t="e">
        <f>VLOOKUP('Programmes (ENG)'!Z417, 'CWM &amp; Location'!B:D, 2, FALSE)</f>
        <v>#REF!</v>
      </c>
      <c r="AA417" s="3" t="e">
        <f>IF('Master List'!#REF!="", VLOOKUP('Master List'!#REF!, 'CWM &amp; Location'!B:D, 2, FALSE), CONCATENATE(VLOOKUP('Master List'!#REF!, 'CWM &amp; Location'!B:D, 2, FALSE), " / ", VLOOKUP('Master List'!#REF!, 'CWM &amp; Location'!B:D, 2, FALSE)))</f>
        <v>#REF!</v>
      </c>
      <c r="AB417" s="3" t="e">
        <f>IF('Programmes (ENG)'!AB417="Supervisor to be confirmed", 'CWM &amp; Location'!$C$216, 'Programmes (ENG)'!AB417)</f>
        <v>#REF!</v>
      </c>
      <c r="AC417" s="3" t="e">
        <f>VLOOKUP('Programmes (ENG)'!AC417, 'CWM &amp; Location'!B:D, 2, FALSE)</f>
        <v>#REF!</v>
      </c>
      <c r="AD417" s="5" t="e">
        <f>VLOOKUP('Programmes (ENG)'!AD417, 'CWM &amp; Location'!B:D, 2, FALSE)</f>
        <v>#REF!</v>
      </c>
      <c r="AE417" s="3" t="e">
        <f>IF('Master List'!#REF!="", VLOOKUP('Master List'!#REF!, 'CWM &amp; Location'!B:D, 2, FALSE), CONCATENATE(VLOOKUP('Master List'!#REF!, 'CWM &amp; Location'!B:D, 2, FALSE), " / ", VLOOKUP('Master List'!#REF!, 'CWM &amp; Location'!B:D, 2, FALSE)))</f>
        <v>#REF!</v>
      </c>
      <c r="AF417" s="3" t="e">
        <f>IF('Programmes (ENG)'!AF417="Supervisor to be confirmed", 'CWM &amp; Location'!$C$216, 'Programmes (ENG)'!AF417)</f>
        <v>#REF!</v>
      </c>
      <c r="AG417" s="3" t="e">
        <f>VLOOKUP('Programmes (ENG)'!AG417, 'CWM &amp; Location'!B:D, 2, FALSE)</f>
        <v>#REF!</v>
      </c>
      <c r="AH417" s="3" t="e">
        <f>VLOOKUP('Programmes (ENG)'!AH417, 'CWM &amp; Location'!B:D, 2, FALSE)</f>
        <v>#REF!</v>
      </c>
      <c r="AI417" s="3" t="e">
        <f>IF('Master List'!#REF!="", VLOOKUP('Master List'!#REF!, 'CWM &amp; Location'!B:D, 2, FALSE), CONCATENATE(VLOOKUP('Master List'!#REF!, 'CWM &amp; Location'!B:D, 2, FALSE), " / ", VLOOKUP('Master List'!#REF!, 'CWM &amp; Location'!B:D, 2, FALSE)))</f>
        <v>#REF!</v>
      </c>
      <c r="AJ417" s="3" t="e">
        <f>IF('Programmes (ENG)'!AJ417="Supervisor to be confirmed", 'CWM &amp; Location'!$C$216, 'Programmes (ENG)'!AJ417)</f>
        <v>#REF!</v>
      </c>
      <c r="AK417" s="5" t="e">
        <f>IF('Programmes (ENG)'!AK417="","",VLOOKUP('Programmes (ENG)'!AK417,'CWM &amp; Location'!B:D,2,FALSE))</f>
        <v>#REF!</v>
      </c>
      <c r="AL417" s="5" t="e">
        <f>IF('Programmes (ENG)'!AL417="", "", VLOOKUP('Programmes (ENG)'!AL417, 'CWM &amp; Location'!B:D, 2, FALSE))</f>
        <v>#REF!</v>
      </c>
      <c r="AM417" s="5" t="e">
        <f>IF('Programmes (ENG)'!AM417="","",VLOOKUP('Programmes (ENG)'!AM417,'CWM &amp; Location'!B:D,2,FALSE))</f>
        <v>#REF!</v>
      </c>
      <c r="AN417" s="5" t="e">
        <f>IF('Programmes (ENG)'!AN417="Supervisor to be confirmed", 'CWM &amp; Location'!$C$216, 'Programmes (ENG)'!AN417)</f>
        <v>#REF!</v>
      </c>
    </row>
    <row r="418" spans="1:40" ht="33.75" customHeight="1" x14ac:dyDescent="0.25">
      <c r="A418" s="3" t="e">
        <f>'Master List'!#REF!</f>
        <v>#REF!</v>
      </c>
      <c r="B418" s="3" t="e">
        <f>'Master List'!#REF!</f>
        <v>#REF!</v>
      </c>
      <c r="C418" s="3" t="e">
        <f>'Master List'!#REF!</f>
        <v>#REF!</v>
      </c>
      <c r="D418" s="4">
        <f>'Programmes (ENG)'!D418</f>
        <v>1</v>
      </c>
      <c r="E418" s="9" t="e">
        <f>CONCATENATE("S1: ",J418,", ",N418,", ",R418,IF(V418="","",", "),IF(V418="","",V418),IF(V418="",""," ("),IF(V418="","",'Master List'!#REF!),IF(V418="","",")")," | S2: ",AA418,", ",AE418,", ",AI418,IF(AM418="","",", "),IF(AM418="","",AM418),IF(AM418="",""," ("),IF(AM418="","",'Master List'!#REF!),IF(AM418="","",")"))</f>
        <v>#REF!</v>
      </c>
      <c r="F418" s="5" t="e">
        <f>VLOOKUP('Programmes (ENG)'!F418, 'CWM &amp; Location'!B:D, 2, FALSE)</f>
        <v>#REF!</v>
      </c>
      <c r="G418" s="5" t="e">
        <f>IF('Programmes (ENG)'!G418="Supervisor to be confirmed", "Goruchwyliwr I'w Gadarnhau", 'Programmes (ENG)'!G418)</f>
        <v>#REF!</v>
      </c>
      <c r="H418" s="3" t="e">
        <f>VLOOKUP('Programmes (ENG)'!H418, 'CWM &amp; Location'!B:D, 2, FALSE)</f>
        <v>#REF!</v>
      </c>
      <c r="I418" s="3" t="e">
        <f>VLOOKUP('Programmes (ENG)'!I418, 'CWM &amp; Location'!B:D, 2, FALSE)</f>
        <v>#REF!</v>
      </c>
      <c r="J418" s="3" t="e">
        <f>IF('Master List'!#REF!="", VLOOKUP('Master List'!#REF!, 'CWM &amp; Location'!B:D, 2, FALSE), CONCATENATE(VLOOKUP('Master List'!#REF!, 'CWM &amp; Location'!B:D, 2, FALSE), " / ", VLOOKUP('Master List'!#REF!, 'CWM &amp; Location'!B:D, 2, FALSE)))</f>
        <v>#REF!</v>
      </c>
      <c r="K418" s="3" t="e">
        <f>IF('Programmes (ENG)'!K418="Supervisor to be confirmed", "Goruchwyliwr I'w Gadarnhau", 'Programmes (ENG)'!K418)</f>
        <v>#REF!</v>
      </c>
      <c r="L418" s="3" t="e">
        <f>VLOOKUP('Programmes (ENG)'!L418, 'CWM &amp; Location'!B:D, 2, FALSE)</f>
        <v>#REF!</v>
      </c>
      <c r="M418" s="3" t="e">
        <f>VLOOKUP('Programmes (ENG)'!M418, 'CWM &amp; Location'!B:D, 2, FALSE)</f>
        <v>#REF!</v>
      </c>
      <c r="N418" s="3" t="e">
        <f>IF('Master List'!#REF!="", VLOOKUP('Master List'!#REF!, 'CWM &amp; Location'!B:D, 2, FALSE), CONCATENATE(VLOOKUP('Master List'!#REF!, 'CWM &amp; Location'!B:D, 2, FALSE), " / ", VLOOKUP('Master List'!#REF!, 'CWM &amp; Location'!B:D, 2, FALSE)))</f>
        <v>#REF!</v>
      </c>
      <c r="O418" s="3" t="e">
        <f>IF('Programmes (ENG)'!O418="Supervisor to be confirmed", "Goruchwyliwr I'w Gadarnhau", 'Programmes (ENG)'!O418)</f>
        <v>#REF!</v>
      </c>
      <c r="P418" s="3" t="e">
        <f>VLOOKUP('Programmes (ENG)'!P418, 'CWM &amp; Location'!B:D, 2, FALSE)</f>
        <v>#REF!</v>
      </c>
      <c r="Q418" s="3" t="e">
        <f>VLOOKUP('Programmes (ENG)'!Q418, 'CWM &amp; Location'!B:D, 2, FALSE)</f>
        <v>#REF!</v>
      </c>
      <c r="R418" s="3" t="e">
        <f>IF('Master List'!#REF!="", VLOOKUP('Master List'!#REF!, 'CWM &amp; Location'!B:D, 2, FALSE), CONCATENATE(VLOOKUP('Master List'!#REF!, 'CWM &amp; Location'!B:D, 2, FALSE), " / ", VLOOKUP('Master List'!#REF!, 'CWM &amp; Location'!B:D, 2, FALSE)))</f>
        <v>#REF!</v>
      </c>
      <c r="S418" s="3" t="e">
        <f>IF('Programmes (ENG)'!S418="Supervisor to be confirmed", "Goruchwyliwr I'w Gadarnhau", 'Programmes (ENG)'!S418)</f>
        <v>#REF!</v>
      </c>
      <c r="T418" s="5" t="e">
        <f>IF('Master List'!#REF!="", "", VLOOKUP('Programmes (ENG)'!T418, 'CWM &amp; Location'!B:D, 2, FALSE))</f>
        <v>#REF!</v>
      </c>
      <c r="U418" s="5" t="e">
        <f>IF(T418="", "", VLOOKUP('Programmes (ENG)'!U418, 'CWM &amp; Location'!B:D, 2, FALSE))</f>
        <v>#REF!</v>
      </c>
      <c r="V418" s="5" t="e">
        <f>IF('Programmes (ENG)'!V418="", "", VLOOKUP('Programmes (ENG)'!V418, 'CWM &amp; Location'!B:D, 2, FALSE))</f>
        <v>#REF!</v>
      </c>
      <c r="W418" s="5" t="e">
        <f>IF('Programmes (ENG)'!W418="", "", IF('Programmes (ENG)'!W418="Supervisor to be confirmed", 'CWM &amp; Location'!$C$216, 'Programmes (ENG)'!W418))</f>
        <v>#REF!</v>
      </c>
      <c r="X418" s="5" t="e">
        <f>IF('Programmes (ENG)'!X418="Supervisor to be confirmed", "Goruchwyliwr I'w Gadarnhau", 'Programmes (ENG)'!X418)</f>
        <v>#REF!</v>
      </c>
      <c r="Y418" s="3" t="e">
        <f>VLOOKUP('Programmes (ENG)'!Y418, 'CWM &amp; Location'!B:D, 2, FALSE)</f>
        <v>#REF!</v>
      </c>
      <c r="Z418" s="3" t="e">
        <f>VLOOKUP('Programmes (ENG)'!Z418, 'CWM &amp; Location'!B:D, 2, FALSE)</f>
        <v>#REF!</v>
      </c>
      <c r="AA418" s="3" t="e">
        <f>IF('Master List'!#REF!="", VLOOKUP('Master List'!#REF!, 'CWM &amp; Location'!B:D, 2, FALSE), CONCATENATE(VLOOKUP('Master List'!#REF!, 'CWM &amp; Location'!B:D, 2, FALSE), " / ", VLOOKUP('Master List'!#REF!, 'CWM &amp; Location'!B:D, 2, FALSE)))</f>
        <v>#REF!</v>
      </c>
      <c r="AB418" s="3" t="e">
        <f>IF('Programmes (ENG)'!AB418="Supervisor to be confirmed", 'CWM &amp; Location'!$C$216, 'Programmes (ENG)'!AB418)</f>
        <v>#REF!</v>
      </c>
      <c r="AC418" s="3" t="e">
        <f>VLOOKUP('Programmes (ENG)'!AC418, 'CWM &amp; Location'!B:D, 2, FALSE)</f>
        <v>#REF!</v>
      </c>
      <c r="AD418" s="5" t="e">
        <f>VLOOKUP('Programmes (ENG)'!AD418, 'CWM &amp; Location'!B:D, 2, FALSE)</f>
        <v>#REF!</v>
      </c>
      <c r="AE418" s="3" t="e">
        <f>IF('Master List'!#REF!="", VLOOKUP('Master List'!#REF!, 'CWM &amp; Location'!B:D, 2, FALSE), CONCATENATE(VLOOKUP('Master List'!#REF!, 'CWM &amp; Location'!B:D, 2, FALSE), " / ", VLOOKUP('Master List'!#REF!, 'CWM &amp; Location'!B:D, 2, FALSE)))</f>
        <v>#REF!</v>
      </c>
      <c r="AF418" s="3" t="e">
        <f>IF('Programmes (ENG)'!AF418="Supervisor to be confirmed", 'CWM &amp; Location'!$C$216, 'Programmes (ENG)'!AF418)</f>
        <v>#REF!</v>
      </c>
      <c r="AG418" s="3" t="e">
        <f>VLOOKUP('Programmes (ENG)'!AG418, 'CWM &amp; Location'!B:D, 2, FALSE)</f>
        <v>#REF!</v>
      </c>
      <c r="AH418" s="3" t="e">
        <f>VLOOKUP('Programmes (ENG)'!AH418, 'CWM &amp; Location'!B:D, 2, FALSE)</f>
        <v>#REF!</v>
      </c>
      <c r="AI418" s="3" t="e">
        <f>IF('Master List'!#REF!="", VLOOKUP('Master List'!#REF!, 'CWM &amp; Location'!B:D, 2, FALSE), CONCATENATE(VLOOKUP('Master List'!#REF!, 'CWM &amp; Location'!B:D, 2, FALSE), " / ", VLOOKUP('Master List'!#REF!, 'CWM &amp; Location'!B:D, 2, FALSE)))</f>
        <v>#REF!</v>
      </c>
      <c r="AJ418" s="3" t="e">
        <f>IF('Programmes (ENG)'!AJ418="Supervisor to be confirmed", 'CWM &amp; Location'!$C$216, 'Programmes (ENG)'!AJ418)</f>
        <v>#REF!</v>
      </c>
      <c r="AK418" s="5" t="e">
        <f>IF('Programmes (ENG)'!AK418="","",VLOOKUP('Programmes (ENG)'!AK418,'CWM &amp; Location'!B:D,2,FALSE))</f>
        <v>#REF!</v>
      </c>
      <c r="AL418" s="5" t="e">
        <f>IF('Programmes (ENG)'!AL418="", "", VLOOKUP('Programmes (ENG)'!AL418, 'CWM &amp; Location'!B:D, 2, FALSE))</f>
        <v>#REF!</v>
      </c>
      <c r="AM418" s="5" t="e">
        <f>IF('Programmes (ENG)'!AM418="","",VLOOKUP('Programmes (ENG)'!AM418,'CWM &amp; Location'!B:D,2,FALSE))</f>
        <v>#REF!</v>
      </c>
      <c r="AN418" s="5" t="e">
        <f>IF('Programmes (ENG)'!AN418="Supervisor to be confirmed", 'CWM &amp; Location'!$C$216, 'Programmes (ENG)'!AN418)</f>
        <v>#REF!</v>
      </c>
    </row>
    <row r="419" spans="1:40" ht="33.75" customHeight="1" x14ac:dyDescent="0.25">
      <c r="A419" s="3" t="e">
        <f>'Master List'!#REF!</f>
        <v>#REF!</v>
      </c>
      <c r="B419" s="3" t="e">
        <f>'Master List'!#REF!</f>
        <v>#REF!</v>
      </c>
      <c r="C419" s="3" t="e">
        <f>'Master List'!#REF!</f>
        <v>#REF!</v>
      </c>
      <c r="D419" s="4">
        <f>'Programmes (ENG)'!D419</f>
        <v>1</v>
      </c>
      <c r="E419" s="9" t="e">
        <f>CONCATENATE("S1: ",J419,", ",N419,", ",R419,IF(V419="","",", "),IF(V419="","",V419),IF(V419="",""," ("),IF(V419="","",'Master List'!#REF!),IF(V419="","",")")," | S2: ",AA419,", ",AE419,", ",AI419,IF(AM419="","",", "),IF(AM419="","",AM419),IF(AM419="",""," ("),IF(AM419="","",'Master List'!#REF!),IF(AM419="","",")"))</f>
        <v>#REF!</v>
      </c>
      <c r="F419" s="5" t="e">
        <f>VLOOKUP('Programmes (ENG)'!F419, 'CWM &amp; Location'!B:D, 2, FALSE)</f>
        <v>#REF!</v>
      </c>
      <c r="G419" s="5" t="e">
        <f>IF('Programmes (ENG)'!G419="Supervisor to be confirmed", "Goruchwyliwr I'w Gadarnhau", 'Programmes (ENG)'!G419)</f>
        <v>#REF!</v>
      </c>
      <c r="H419" s="3" t="e">
        <f>VLOOKUP('Programmes (ENG)'!H419, 'CWM &amp; Location'!B:D, 2, FALSE)</f>
        <v>#REF!</v>
      </c>
      <c r="I419" s="3" t="e">
        <f>VLOOKUP('Programmes (ENG)'!I419, 'CWM &amp; Location'!B:D, 2, FALSE)</f>
        <v>#REF!</v>
      </c>
      <c r="J419" s="3" t="e">
        <f>IF('Master List'!#REF!="", VLOOKUP('Master List'!#REF!, 'CWM &amp; Location'!B:D, 2, FALSE), CONCATENATE(VLOOKUP('Master List'!#REF!, 'CWM &amp; Location'!B:D, 2, FALSE), " / ", VLOOKUP('Master List'!#REF!, 'CWM &amp; Location'!B:D, 2, FALSE)))</f>
        <v>#REF!</v>
      </c>
      <c r="K419" s="3" t="e">
        <f>IF('Programmes (ENG)'!K419="Supervisor to be confirmed", "Goruchwyliwr I'w Gadarnhau", 'Programmes (ENG)'!K419)</f>
        <v>#REF!</v>
      </c>
      <c r="L419" s="3" t="e">
        <f>VLOOKUP('Programmes (ENG)'!L419, 'CWM &amp; Location'!B:D, 2, FALSE)</f>
        <v>#REF!</v>
      </c>
      <c r="M419" s="3" t="e">
        <f>VLOOKUP('Programmes (ENG)'!M419, 'CWM &amp; Location'!B:D, 2, FALSE)</f>
        <v>#REF!</v>
      </c>
      <c r="N419" s="3" t="e">
        <f>IF('Master List'!#REF!="", VLOOKUP('Master List'!#REF!, 'CWM &amp; Location'!B:D, 2, FALSE), CONCATENATE(VLOOKUP('Master List'!#REF!, 'CWM &amp; Location'!B:D, 2, FALSE), " / ", VLOOKUP('Master List'!#REF!, 'CWM &amp; Location'!B:D, 2, FALSE)))</f>
        <v>#REF!</v>
      </c>
      <c r="O419" s="3" t="e">
        <f>IF('Programmes (ENG)'!O419="Supervisor to be confirmed", "Goruchwyliwr I'w Gadarnhau", 'Programmes (ENG)'!O419)</f>
        <v>#REF!</v>
      </c>
      <c r="P419" s="3" t="e">
        <f>VLOOKUP('Programmes (ENG)'!P419, 'CWM &amp; Location'!B:D, 2, FALSE)</f>
        <v>#REF!</v>
      </c>
      <c r="Q419" s="3" t="e">
        <f>VLOOKUP('Programmes (ENG)'!Q419, 'CWM &amp; Location'!B:D, 2, FALSE)</f>
        <v>#REF!</v>
      </c>
      <c r="R419" s="3" t="e">
        <f>IF('Master List'!#REF!="", VLOOKUP('Master List'!#REF!, 'CWM &amp; Location'!B:D, 2, FALSE), CONCATENATE(VLOOKUP('Master List'!#REF!, 'CWM &amp; Location'!B:D, 2, FALSE), " / ", VLOOKUP('Master List'!#REF!, 'CWM &amp; Location'!B:D, 2, FALSE)))</f>
        <v>#REF!</v>
      </c>
      <c r="S419" s="3" t="e">
        <f>IF('Programmes (ENG)'!S419="Supervisor to be confirmed", "Goruchwyliwr I'w Gadarnhau", 'Programmes (ENG)'!S419)</f>
        <v>#REF!</v>
      </c>
      <c r="T419" s="5" t="e">
        <f>IF('Master List'!#REF!="", "", VLOOKUP('Programmes (ENG)'!T419, 'CWM &amp; Location'!B:D, 2, FALSE))</f>
        <v>#REF!</v>
      </c>
      <c r="U419" s="5" t="e">
        <f>IF(T419="", "", VLOOKUP('Programmes (ENG)'!U419, 'CWM &amp; Location'!B:D, 2, FALSE))</f>
        <v>#REF!</v>
      </c>
      <c r="V419" s="5" t="e">
        <f>IF('Programmes (ENG)'!V419="", "", VLOOKUP('Programmes (ENG)'!V419, 'CWM &amp; Location'!B:D, 2, FALSE))</f>
        <v>#REF!</v>
      </c>
      <c r="W419" s="5" t="e">
        <f>IF('Programmes (ENG)'!W419="", "", IF('Programmes (ENG)'!W419="Supervisor to be confirmed", 'CWM &amp; Location'!$C$216, 'Programmes (ENG)'!W419))</f>
        <v>#REF!</v>
      </c>
      <c r="X419" s="5" t="e">
        <f>IF('Programmes (ENG)'!X419="Supervisor to be confirmed", "Goruchwyliwr I'w Gadarnhau", 'Programmes (ENG)'!X419)</f>
        <v>#REF!</v>
      </c>
      <c r="Y419" s="3" t="e">
        <f>VLOOKUP('Programmes (ENG)'!Y419, 'CWM &amp; Location'!B:D, 2, FALSE)</f>
        <v>#REF!</v>
      </c>
      <c r="Z419" s="3" t="e">
        <f>VLOOKUP('Programmes (ENG)'!Z419, 'CWM &amp; Location'!B:D, 2, FALSE)</f>
        <v>#REF!</v>
      </c>
      <c r="AA419" s="3" t="e">
        <f>IF('Master List'!#REF!="", VLOOKUP('Master List'!#REF!, 'CWM &amp; Location'!B:D, 2, FALSE), CONCATENATE(VLOOKUP('Master List'!#REF!, 'CWM &amp; Location'!B:D, 2, FALSE), " / ", VLOOKUP('Master List'!#REF!, 'CWM &amp; Location'!B:D, 2, FALSE)))</f>
        <v>#REF!</v>
      </c>
      <c r="AB419" s="3" t="e">
        <f>IF('Programmes (ENG)'!AB419="Supervisor to be confirmed", 'CWM &amp; Location'!$C$216, 'Programmes (ENG)'!AB419)</f>
        <v>#REF!</v>
      </c>
      <c r="AC419" s="3" t="e">
        <f>VLOOKUP('Programmes (ENG)'!AC419, 'CWM &amp; Location'!B:D, 2, FALSE)</f>
        <v>#REF!</v>
      </c>
      <c r="AD419" s="5" t="e">
        <f>VLOOKUP('Programmes (ENG)'!AD419, 'CWM &amp; Location'!B:D, 2, FALSE)</f>
        <v>#REF!</v>
      </c>
      <c r="AE419" s="3" t="e">
        <f>IF('Master List'!#REF!="", VLOOKUP('Master List'!#REF!, 'CWM &amp; Location'!B:D, 2, FALSE), CONCATENATE(VLOOKUP('Master List'!#REF!, 'CWM &amp; Location'!B:D, 2, FALSE), " / ", VLOOKUP('Master List'!#REF!, 'CWM &amp; Location'!B:D, 2, FALSE)))</f>
        <v>#REF!</v>
      </c>
      <c r="AF419" s="3" t="e">
        <f>IF('Programmes (ENG)'!AF419="Supervisor to be confirmed", 'CWM &amp; Location'!$C$216, 'Programmes (ENG)'!AF419)</f>
        <v>#REF!</v>
      </c>
      <c r="AG419" s="3" t="e">
        <f>VLOOKUP('Programmes (ENG)'!AG419, 'CWM &amp; Location'!B:D, 2, FALSE)</f>
        <v>#REF!</v>
      </c>
      <c r="AH419" s="3" t="e">
        <f>VLOOKUP('Programmes (ENG)'!AH419, 'CWM &amp; Location'!B:D, 2, FALSE)</f>
        <v>#REF!</v>
      </c>
      <c r="AI419" s="3" t="e">
        <f>IF('Master List'!#REF!="", VLOOKUP('Master List'!#REF!, 'CWM &amp; Location'!B:D, 2, FALSE), CONCATENATE(VLOOKUP('Master List'!#REF!, 'CWM &amp; Location'!B:D, 2, FALSE), " / ", VLOOKUP('Master List'!#REF!, 'CWM &amp; Location'!B:D, 2, FALSE)))</f>
        <v>#REF!</v>
      </c>
      <c r="AJ419" s="3" t="e">
        <f>IF('Programmes (ENG)'!AJ419="Supervisor to be confirmed", 'CWM &amp; Location'!$C$216, 'Programmes (ENG)'!AJ419)</f>
        <v>#REF!</v>
      </c>
      <c r="AK419" s="5" t="e">
        <f>IF('Programmes (ENG)'!AK419="","",VLOOKUP('Programmes (ENG)'!AK419,'CWM &amp; Location'!B:D,2,FALSE))</f>
        <v>#REF!</v>
      </c>
      <c r="AL419" s="5" t="e">
        <f>IF('Programmes (ENG)'!AL419="", "", VLOOKUP('Programmes (ENG)'!AL419, 'CWM &amp; Location'!B:D, 2, FALSE))</f>
        <v>#REF!</v>
      </c>
      <c r="AM419" s="5" t="e">
        <f>IF('Programmes (ENG)'!AM419="","",VLOOKUP('Programmes (ENG)'!AM419,'CWM &amp; Location'!B:D,2,FALSE))</f>
        <v>#REF!</v>
      </c>
      <c r="AN419" s="5" t="e">
        <f>IF('Programmes (ENG)'!AN419="Supervisor to be confirmed", 'CWM &amp; Location'!$C$216, 'Programmes (ENG)'!AN419)</f>
        <v>#REF!</v>
      </c>
    </row>
    <row r="420" spans="1:40" ht="33.75" customHeight="1" x14ac:dyDescent="0.25">
      <c r="A420" s="3" t="e">
        <f>'Master List'!#REF!</f>
        <v>#REF!</v>
      </c>
      <c r="B420" s="3" t="e">
        <f>'Master List'!#REF!</f>
        <v>#REF!</v>
      </c>
      <c r="C420" s="3" t="e">
        <f>'Master List'!#REF!</f>
        <v>#REF!</v>
      </c>
      <c r="D420" s="4">
        <f>'Programmes (ENG)'!D420</f>
        <v>1</v>
      </c>
      <c r="E420" s="9" t="e">
        <f>CONCATENATE("S1: ",J420,", ",N420,", ",R420,IF(V420="","",", "),IF(V420="","",V420),IF(V420="",""," ("),IF(V420="","",'Master List'!#REF!),IF(V420="","",")")," | S2: ",AA420,", ",AE420,", ",AI420,IF(AM420="","",", "),IF(AM420="","",AM420),IF(AM420="",""," ("),IF(AM420="","",'Master List'!#REF!),IF(AM420="","",")"))</f>
        <v>#REF!</v>
      </c>
      <c r="F420" s="5" t="e">
        <f>VLOOKUP('Programmes (ENG)'!F420, 'CWM &amp; Location'!B:D, 2, FALSE)</f>
        <v>#REF!</v>
      </c>
      <c r="G420" s="5" t="e">
        <f>IF('Programmes (ENG)'!G420="Supervisor to be confirmed", "Goruchwyliwr I'w Gadarnhau", 'Programmes (ENG)'!G420)</f>
        <v>#REF!</v>
      </c>
      <c r="H420" s="3" t="e">
        <f>VLOOKUP('Programmes (ENG)'!H420, 'CWM &amp; Location'!B:D, 2, FALSE)</f>
        <v>#REF!</v>
      </c>
      <c r="I420" s="3" t="e">
        <f>VLOOKUP('Programmes (ENG)'!I420, 'CWM &amp; Location'!B:D, 2, FALSE)</f>
        <v>#REF!</v>
      </c>
      <c r="J420" s="3" t="e">
        <f>IF('Master List'!#REF!="", VLOOKUP('Master List'!#REF!, 'CWM &amp; Location'!B:D, 2, FALSE), CONCATENATE(VLOOKUP('Master List'!#REF!, 'CWM &amp; Location'!B:D, 2, FALSE), " / ", VLOOKUP('Master List'!#REF!, 'CWM &amp; Location'!B:D, 2, FALSE)))</f>
        <v>#REF!</v>
      </c>
      <c r="K420" s="3" t="e">
        <f>IF('Programmes (ENG)'!K420="Supervisor to be confirmed", "Goruchwyliwr I'w Gadarnhau", 'Programmes (ENG)'!K420)</f>
        <v>#REF!</v>
      </c>
      <c r="L420" s="3" t="e">
        <f>VLOOKUP('Programmes (ENG)'!L420, 'CWM &amp; Location'!B:D, 2, FALSE)</f>
        <v>#REF!</v>
      </c>
      <c r="M420" s="3" t="e">
        <f>VLOOKUP('Programmes (ENG)'!M420, 'CWM &amp; Location'!B:D, 2, FALSE)</f>
        <v>#REF!</v>
      </c>
      <c r="N420" s="3" t="e">
        <f>IF('Master List'!#REF!="", VLOOKUP('Master List'!#REF!, 'CWM &amp; Location'!B:D, 2, FALSE), CONCATENATE(VLOOKUP('Master List'!#REF!, 'CWM &amp; Location'!B:D, 2, FALSE), " / ", VLOOKUP('Master List'!#REF!, 'CWM &amp; Location'!B:D, 2, FALSE)))</f>
        <v>#REF!</v>
      </c>
      <c r="O420" s="3" t="e">
        <f>IF('Programmes (ENG)'!O420="Supervisor to be confirmed", "Goruchwyliwr I'w Gadarnhau", 'Programmes (ENG)'!O420)</f>
        <v>#REF!</v>
      </c>
      <c r="P420" s="3" t="e">
        <f>VLOOKUP('Programmes (ENG)'!P420, 'CWM &amp; Location'!B:D, 2, FALSE)</f>
        <v>#REF!</v>
      </c>
      <c r="Q420" s="3" t="e">
        <f>VLOOKUP('Programmes (ENG)'!Q420, 'CWM &amp; Location'!B:D, 2, FALSE)</f>
        <v>#REF!</v>
      </c>
      <c r="R420" s="3" t="e">
        <f>IF('Master List'!#REF!="", VLOOKUP('Master List'!#REF!, 'CWM &amp; Location'!B:D, 2, FALSE), CONCATENATE(VLOOKUP('Master List'!#REF!, 'CWM &amp; Location'!B:D, 2, FALSE), " / ", VLOOKUP('Master List'!#REF!, 'CWM &amp; Location'!B:D, 2, FALSE)))</f>
        <v>#REF!</v>
      </c>
      <c r="S420" s="3" t="e">
        <f>IF('Programmes (ENG)'!S420="Supervisor to be confirmed", "Goruchwyliwr I'w Gadarnhau", 'Programmes (ENG)'!S420)</f>
        <v>#REF!</v>
      </c>
      <c r="T420" s="5" t="e">
        <f>IF('Master List'!#REF!="", "", VLOOKUP('Programmes (ENG)'!T420, 'CWM &amp; Location'!B:D, 2, FALSE))</f>
        <v>#REF!</v>
      </c>
      <c r="U420" s="5" t="e">
        <f>IF(T420="", "", VLOOKUP('Programmes (ENG)'!U420, 'CWM &amp; Location'!B:D, 2, FALSE))</f>
        <v>#REF!</v>
      </c>
      <c r="V420" s="5" t="e">
        <f>IF('Programmes (ENG)'!V420="", "", VLOOKUP('Programmes (ENG)'!V420, 'CWM &amp; Location'!B:D, 2, FALSE))</f>
        <v>#REF!</v>
      </c>
      <c r="W420" s="5" t="e">
        <f>IF('Programmes (ENG)'!W420="", "", IF('Programmes (ENG)'!W420="Supervisor to be confirmed", 'CWM &amp; Location'!$C$216, 'Programmes (ENG)'!W420))</f>
        <v>#REF!</v>
      </c>
      <c r="X420" s="5" t="e">
        <f>IF('Programmes (ENG)'!X420="Supervisor to be confirmed", "Goruchwyliwr I'w Gadarnhau", 'Programmes (ENG)'!X420)</f>
        <v>#REF!</v>
      </c>
      <c r="Y420" s="3" t="e">
        <f>VLOOKUP('Programmes (ENG)'!Y420, 'CWM &amp; Location'!B:D, 2, FALSE)</f>
        <v>#REF!</v>
      </c>
      <c r="Z420" s="3" t="e">
        <f>VLOOKUP('Programmes (ENG)'!Z420, 'CWM &amp; Location'!B:D, 2, FALSE)</f>
        <v>#REF!</v>
      </c>
      <c r="AA420" s="3" t="e">
        <f>IF('Master List'!#REF!="", VLOOKUP('Master List'!#REF!, 'CWM &amp; Location'!B:D, 2, FALSE), CONCATENATE(VLOOKUP('Master List'!#REF!, 'CWM &amp; Location'!B:D, 2, FALSE), " / ", VLOOKUP('Master List'!#REF!, 'CWM &amp; Location'!B:D, 2, FALSE)))</f>
        <v>#REF!</v>
      </c>
      <c r="AB420" s="3" t="e">
        <f>IF('Programmes (ENG)'!AB420="Supervisor to be confirmed", 'CWM &amp; Location'!$C$216, 'Programmes (ENG)'!AB420)</f>
        <v>#REF!</v>
      </c>
      <c r="AC420" s="3" t="e">
        <f>VLOOKUP('Programmes (ENG)'!AC420, 'CWM &amp; Location'!B:D, 2, FALSE)</f>
        <v>#REF!</v>
      </c>
      <c r="AD420" s="5" t="e">
        <f>VLOOKUP('Programmes (ENG)'!AD420, 'CWM &amp; Location'!B:D, 2, FALSE)</f>
        <v>#REF!</v>
      </c>
      <c r="AE420" s="3" t="e">
        <f>IF('Master List'!#REF!="", VLOOKUP('Master List'!#REF!, 'CWM &amp; Location'!B:D, 2, FALSE), CONCATENATE(VLOOKUP('Master List'!#REF!, 'CWM &amp; Location'!B:D, 2, FALSE), " / ", VLOOKUP('Master List'!#REF!, 'CWM &amp; Location'!B:D, 2, FALSE)))</f>
        <v>#REF!</v>
      </c>
      <c r="AF420" s="3" t="e">
        <f>IF('Programmes (ENG)'!AF420="Supervisor to be confirmed", 'CWM &amp; Location'!$C$216, 'Programmes (ENG)'!AF420)</f>
        <v>#REF!</v>
      </c>
      <c r="AG420" s="3" t="e">
        <f>VLOOKUP('Programmes (ENG)'!AG420, 'CWM &amp; Location'!B:D, 2, FALSE)</f>
        <v>#REF!</v>
      </c>
      <c r="AH420" s="3" t="e">
        <f>VLOOKUP('Programmes (ENG)'!AH420, 'CWM &amp; Location'!B:D, 2, FALSE)</f>
        <v>#REF!</v>
      </c>
      <c r="AI420" s="3" t="e">
        <f>IF('Master List'!#REF!="", VLOOKUP('Master List'!#REF!, 'CWM &amp; Location'!B:D, 2, FALSE), CONCATENATE(VLOOKUP('Master List'!#REF!, 'CWM &amp; Location'!B:D, 2, FALSE), " / ", VLOOKUP('Master List'!#REF!, 'CWM &amp; Location'!B:D, 2, FALSE)))</f>
        <v>#REF!</v>
      </c>
      <c r="AJ420" s="3" t="e">
        <f>IF('Programmes (ENG)'!AJ420="Supervisor to be confirmed", 'CWM &amp; Location'!$C$216, 'Programmes (ENG)'!AJ420)</f>
        <v>#REF!</v>
      </c>
      <c r="AK420" s="5" t="e">
        <f>IF('Programmes (ENG)'!AK420="","",VLOOKUP('Programmes (ENG)'!AK420,'CWM &amp; Location'!B:D,2,FALSE))</f>
        <v>#REF!</v>
      </c>
      <c r="AL420" s="5" t="e">
        <f>IF('Programmes (ENG)'!AL420="", "", VLOOKUP('Programmes (ENG)'!AL420, 'CWM &amp; Location'!B:D, 2, FALSE))</f>
        <v>#REF!</v>
      </c>
      <c r="AM420" s="5" t="e">
        <f>IF('Programmes (ENG)'!AM420="","",VLOOKUP('Programmes (ENG)'!AM420,'CWM &amp; Location'!B:D,2,FALSE))</f>
        <v>#REF!</v>
      </c>
      <c r="AN420" s="5" t="e">
        <f>IF('Programmes (ENG)'!AN420="Supervisor to be confirmed", 'CWM &amp; Location'!$C$216, 'Programmes (ENG)'!AN420)</f>
        <v>#REF!</v>
      </c>
    </row>
    <row r="421" spans="1:40" ht="33.75" customHeight="1" x14ac:dyDescent="0.25">
      <c r="A421" s="3" t="e">
        <f>'Master List'!#REF!</f>
        <v>#REF!</v>
      </c>
      <c r="B421" s="3" t="e">
        <f>'Master List'!#REF!</f>
        <v>#REF!</v>
      </c>
      <c r="C421" s="3" t="e">
        <f>'Master List'!#REF!</f>
        <v>#REF!</v>
      </c>
      <c r="D421" s="4">
        <f>'Programmes (ENG)'!D421</f>
        <v>1</v>
      </c>
      <c r="E421" s="9" t="e">
        <f>CONCATENATE("S1: ",J421,", ",N421,", ",R421,IF(V421="","",", "),IF(V421="","",V421),IF(V421="",""," ("),IF(V421="","",'Master List'!#REF!),IF(V421="","",")")," | S2: ",AA421,", ",AE421,", ",AI421,IF(AM421="","",", "),IF(AM421="","",AM421),IF(AM421="",""," ("),IF(AM421="","",'Master List'!#REF!),IF(AM421="","",")"))</f>
        <v>#REF!</v>
      </c>
      <c r="F421" s="5" t="e">
        <f>VLOOKUP('Programmes (ENG)'!F421, 'CWM &amp; Location'!B:D, 2, FALSE)</f>
        <v>#REF!</v>
      </c>
      <c r="G421" s="5" t="e">
        <f>IF('Programmes (ENG)'!G421="Supervisor to be confirmed", "Goruchwyliwr I'w Gadarnhau", 'Programmes (ENG)'!G421)</f>
        <v>#REF!</v>
      </c>
      <c r="H421" s="3" t="e">
        <f>VLOOKUP('Programmes (ENG)'!H421, 'CWM &amp; Location'!B:D, 2, FALSE)</f>
        <v>#REF!</v>
      </c>
      <c r="I421" s="3" t="e">
        <f>VLOOKUP('Programmes (ENG)'!I421, 'CWM &amp; Location'!B:D, 2, FALSE)</f>
        <v>#REF!</v>
      </c>
      <c r="J421" s="3" t="e">
        <f>IF('Master List'!#REF!="", VLOOKUP('Master List'!#REF!, 'CWM &amp; Location'!B:D, 2, FALSE), CONCATENATE(VLOOKUP('Master List'!#REF!, 'CWM &amp; Location'!B:D, 2, FALSE), " / ", VLOOKUP('Master List'!#REF!, 'CWM &amp; Location'!B:D, 2, FALSE)))</f>
        <v>#REF!</v>
      </c>
      <c r="K421" s="3" t="e">
        <f>IF('Programmes (ENG)'!K421="Supervisor to be confirmed", "Goruchwyliwr I'w Gadarnhau", 'Programmes (ENG)'!K421)</f>
        <v>#REF!</v>
      </c>
      <c r="L421" s="3" t="e">
        <f>VLOOKUP('Programmes (ENG)'!L421, 'CWM &amp; Location'!B:D, 2, FALSE)</f>
        <v>#REF!</v>
      </c>
      <c r="M421" s="3" t="e">
        <f>VLOOKUP('Programmes (ENG)'!M421, 'CWM &amp; Location'!B:D, 2, FALSE)</f>
        <v>#REF!</v>
      </c>
      <c r="N421" s="3" t="e">
        <f>IF('Master List'!#REF!="", VLOOKUP('Master List'!#REF!, 'CWM &amp; Location'!B:D, 2, FALSE), CONCATENATE(VLOOKUP('Master List'!#REF!, 'CWM &amp; Location'!B:D, 2, FALSE), " / ", VLOOKUP('Master List'!#REF!, 'CWM &amp; Location'!B:D, 2, FALSE)))</f>
        <v>#REF!</v>
      </c>
      <c r="O421" s="3" t="e">
        <f>IF('Programmes (ENG)'!O421="Supervisor to be confirmed", "Goruchwyliwr I'w Gadarnhau", 'Programmes (ENG)'!O421)</f>
        <v>#REF!</v>
      </c>
      <c r="P421" s="3" t="e">
        <f>VLOOKUP('Programmes (ENG)'!P421, 'CWM &amp; Location'!B:D, 2, FALSE)</f>
        <v>#REF!</v>
      </c>
      <c r="Q421" s="3" t="e">
        <f>VLOOKUP('Programmes (ENG)'!Q421, 'CWM &amp; Location'!B:D, 2, FALSE)</f>
        <v>#REF!</v>
      </c>
      <c r="R421" s="3" t="e">
        <f>IF('Master List'!#REF!="", VLOOKUP('Master List'!#REF!, 'CWM &amp; Location'!B:D, 2, FALSE), CONCATENATE(VLOOKUP('Master List'!#REF!, 'CWM &amp; Location'!B:D, 2, FALSE), " / ", VLOOKUP('Master List'!#REF!, 'CWM &amp; Location'!B:D, 2, FALSE)))</f>
        <v>#REF!</v>
      </c>
      <c r="S421" s="3" t="e">
        <f>IF('Programmes (ENG)'!S421="Supervisor to be confirmed", "Goruchwyliwr I'w Gadarnhau", 'Programmes (ENG)'!S421)</f>
        <v>#REF!</v>
      </c>
      <c r="T421" s="5" t="e">
        <f>IF('Master List'!#REF!="", "", VLOOKUP('Programmes (ENG)'!T421, 'CWM &amp; Location'!B:D, 2, FALSE))</f>
        <v>#REF!</v>
      </c>
      <c r="U421" s="5" t="e">
        <f>IF(T421="", "", VLOOKUP('Programmes (ENG)'!U421, 'CWM &amp; Location'!B:D, 2, FALSE))</f>
        <v>#REF!</v>
      </c>
      <c r="V421" s="5" t="e">
        <f>IF('Programmes (ENG)'!V421="", "", VLOOKUP('Programmes (ENG)'!V421, 'CWM &amp; Location'!B:D, 2, FALSE))</f>
        <v>#REF!</v>
      </c>
      <c r="W421" s="5" t="e">
        <f>IF('Programmes (ENG)'!W421="", "", IF('Programmes (ENG)'!W421="Supervisor to be confirmed", 'CWM &amp; Location'!$C$216, 'Programmes (ENG)'!W421))</f>
        <v>#REF!</v>
      </c>
      <c r="X421" s="5" t="e">
        <f>IF('Programmes (ENG)'!X421="Supervisor to be confirmed", "Goruchwyliwr I'w Gadarnhau", 'Programmes (ENG)'!X421)</f>
        <v>#REF!</v>
      </c>
      <c r="Y421" s="3" t="e">
        <f>VLOOKUP('Programmes (ENG)'!Y421, 'CWM &amp; Location'!B:D, 2, FALSE)</f>
        <v>#REF!</v>
      </c>
      <c r="Z421" s="3" t="e">
        <f>VLOOKUP('Programmes (ENG)'!Z421, 'CWM &amp; Location'!B:D, 2, FALSE)</f>
        <v>#REF!</v>
      </c>
      <c r="AA421" s="3" t="e">
        <f>IF('Master List'!#REF!="", VLOOKUP('Master List'!#REF!, 'CWM &amp; Location'!B:D, 2, FALSE), CONCATENATE(VLOOKUP('Master List'!#REF!, 'CWM &amp; Location'!B:D, 2, FALSE), " / ", VLOOKUP('Master List'!#REF!, 'CWM &amp; Location'!B:D, 2, FALSE)))</f>
        <v>#REF!</v>
      </c>
      <c r="AB421" s="3" t="e">
        <f>IF('Programmes (ENG)'!AB421="Supervisor to be confirmed", 'CWM &amp; Location'!$C$216, 'Programmes (ENG)'!AB421)</f>
        <v>#REF!</v>
      </c>
      <c r="AC421" s="3" t="e">
        <f>VLOOKUP('Programmes (ENG)'!AC421, 'CWM &amp; Location'!B:D, 2, FALSE)</f>
        <v>#REF!</v>
      </c>
      <c r="AD421" s="5" t="e">
        <f>VLOOKUP('Programmes (ENG)'!AD421, 'CWM &amp; Location'!B:D, 2, FALSE)</f>
        <v>#REF!</v>
      </c>
      <c r="AE421" s="3" t="e">
        <f>IF('Master List'!#REF!="", VLOOKUP('Master List'!#REF!, 'CWM &amp; Location'!B:D, 2, FALSE), CONCATENATE(VLOOKUP('Master List'!#REF!, 'CWM &amp; Location'!B:D, 2, FALSE), " / ", VLOOKUP('Master List'!#REF!, 'CWM &amp; Location'!B:D, 2, FALSE)))</f>
        <v>#REF!</v>
      </c>
      <c r="AF421" s="3" t="e">
        <f>IF('Programmes (ENG)'!AF421="Supervisor to be confirmed", 'CWM &amp; Location'!$C$216, 'Programmes (ENG)'!AF421)</f>
        <v>#REF!</v>
      </c>
      <c r="AG421" s="3" t="e">
        <f>VLOOKUP('Programmes (ENG)'!AG421, 'CWM &amp; Location'!B:D, 2, FALSE)</f>
        <v>#REF!</v>
      </c>
      <c r="AH421" s="3" t="e">
        <f>VLOOKUP('Programmes (ENG)'!AH421, 'CWM &amp; Location'!B:D, 2, FALSE)</f>
        <v>#REF!</v>
      </c>
      <c r="AI421" s="3" t="e">
        <f>IF('Master List'!#REF!="", VLOOKUP('Master List'!#REF!, 'CWM &amp; Location'!B:D, 2, FALSE), CONCATENATE(VLOOKUP('Master List'!#REF!, 'CWM &amp; Location'!B:D, 2, FALSE), " / ", VLOOKUP('Master List'!#REF!, 'CWM &amp; Location'!B:D, 2, FALSE)))</f>
        <v>#REF!</v>
      </c>
      <c r="AJ421" s="3" t="e">
        <f>IF('Programmes (ENG)'!AJ421="Supervisor to be confirmed", 'CWM &amp; Location'!$C$216, 'Programmes (ENG)'!AJ421)</f>
        <v>#REF!</v>
      </c>
      <c r="AK421" s="5" t="e">
        <f>IF('Programmes (ENG)'!AK421="","",VLOOKUP('Programmes (ENG)'!AK421,'CWM &amp; Location'!B:D,2,FALSE))</f>
        <v>#REF!</v>
      </c>
      <c r="AL421" s="5" t="e">
        <f>IF('Programmes (ENG)'!AL421="", "", VLOOKUP('Programmes (ENG)'!AL421, 'CWM &amp; Location'!B:D, 2, FALSE))</f>
        <v>#REF!</v>
      </c>
      <c r="AM421" s="5" t="e">
        <f>IF('Programmes (ENG)'!AM421="","",VLOOKUP('Programmes (ENG)'!AM421,'CWM &amp; Location'!B:D,2,FALSE))</f>
        <v>#REF!</v>
      </c>
      <c r="AN421" s="5" t="e">
        <f>IF('Programmes (ENG)'!AN421="Supervisor to be confirmed", 'CWM &amp; Location'!$C$216, 'Programmes (ENG)'!AN421)</f>
        <v>#REF!</v>
      </c>
    </row>
    <row r="422" spans="1:40" ht="33.75" customHeight="1" x14ac:dyDescent="0.25">
      <c r="A422" s="3" t="e">
        <f>'Master List'!#REF!</f>
        <v>#REF!</v>
      </c>
      <c r="B422" s="3" t="e">
        <f>'Master List'!#REF!</f>
        <v>#REF!</v>
      </c>
      <c r="C422" s="3" t="e">
        <f>'Master List'!#REF!</f>
        <v>#REF!</v>
      </c>
      <c r="D422" s="4">
        <f>'Programmes (ENG)'!D422</f>
        <v>1</v>
      </c>
      <c r="E422" s="9" t="e">
        <f>CONCATENATE("S1: ",J422,", ",N422,", ",R422,IF(V422="","",", "),IF(V422="","",V422),IF(V422="",""," ("),IF(V422="","",'Master List'!#REF!),IF(V422="","",")")," | S2: ",AA422,", ",AE422,", ",AI422,IF(AM422="","",", "),IF(AM422="","",AM422),IF(AM422="",""," ("),IF(AM422="","",'Master List'!#REF!),IF(AM422="","",")"))</f>
        <v>#REF!</v>
      </c>
      <c r="F422" s="5" t="e">
        <f>VLOOKUP('Programmes (ENG)'!F422, 'CWM &amp; Location'!B:D, 2, FALSE)</f>
        <v>#REF!</v>
      </c>
      <c r="G422" s="5" t="e">
        <f>IF('Programmes (ENG)'!G422="Supervisor to be confirmed", "Goruchwyliwr I'w Gadarnhau", 'Programmes (ENG)'!G422)</f>
        <v>#REF!</v>
      </c>
      <c r="H422" s="3" t="e">
        <f>VLOOKUP('Programmes (ENG)'!H422, 'CWM &amp; Location'!B:D, 2, FALSE)</f>
        <v>#REF!</v>
      </c>
      <c r="I422" s="3" t="e">
        <f>VLOOKUP('Programmes (ENG)'!I422, 'CWM &amp; Location'!B:D, 2, FALSE)</f>
        <v>#REF!</v>
      </c>
      <c r="J422" s="3" t="e">
        <f>IF('Master List'!#REF!="", VLOOKUP('Master List'!#REF!, 'CWM &amp; Location'!B:D, 2, FALSE), CONCATENATE(VLOOKUP('Master List'!#REF!, 'CWM &amp; Location'!B:D, 2, FALSE), " / ", VLOOKUP('Master List'!#REF!, 'CWM &amp; Location'!B:D, 2, FALSE)))</f>
        <v>#REF!</v>
      </c>
      <c r="K422" s="3" t="e">
        <f>IF('Programmes (ENG)'!K422="Supervisor to be confirmed", "Goruchwyliwr I'w Gadarnhau", 'Programmes (ENG)'!K422)</f>
        <v>#REF!</v>
      </c>
      <c r="L422" s="3" t="e">
        <f>VLOOKUP('Programmes (ENG)'!L422, 'CWM &amp; Location'!B:D, 2, FALSE)</f>
        <v>#REF!</v>
      </c>
      <c r="M422" s="3" t="e">
        <f>VLOOKUP('Programmes (ENG)'!M422, 'CWM &amp; Location'!B:D, 2, FALSE)</f>
        <v>#REF!</v>
      </c>
      <c r="N422" s="3" t="e">
        <f>IF('Master List'!#REF!="", VLOOKUP('Master List'!#REF!, 'CWM &amp; Location'!B:D, 2, FALSE), CONCATENATE(VLOOKUP('Master List'!#REF!, 'CWM &amp; Location'!B:D, 2, FALSE), " / ", VLOOKUP('Master List'!#REF!, 'CWM &amp; Location'!B:D, 2, FALSE)))</f>
        <v>#REF!</v>
      </c>
      <c r="O422" s="3" t="e">
        <f>IF('Programmes (ENG)'!O422="Supervisor to be confirmed", "Goruchwyliwr I'w Gadarnhau", 'Programmes (ENG)'!O422)</f>
        <v>#REF!</v>
      </c>
      <c r="P422" s="3" t="e">
        <f>VLOOKUP('Programmes (ENG)'!P422, 'CWM &amp; Location'!B:D, 2, FALSE)</f>
        <v>#REF!</v>
      </c>
      <c r="Q422" s="3" t="e">
        <f>VLOOKUP('Programmes (ENG)'!Q422, 'CWM &amp; Location'!B:D, 2, FALSE)</f>
        <v>#REF!</v>
      </c>
      <c r="R422" s="3" t="e">
        <f>IF('Master List'!#REF!="", VLOOKUP('Master List'!#REF!, 'CWM &amp; Location'!B:D, 2, FALSE), CONCATENATE(VLOOKUP('Master List'!#REF!, 'CWM &amp; Location'!B:D, 2, FALSE), " / ", VLOOKUP('Master List'!#REF!, 'CWM &amp; Location'!B:D, 2, FALSE)))</f>
        <v>#REF!</v>
      </c>
      <c r="S422" s="3" t="e">
        <f>IF('Programmes (ENG)'!S422="Supervisor to be confirmed", "Goruchwyliwr I'w Gadarnhau", 'Programmes (ENG)'!S422)</f>
        <v>#REF!</v>
      </c>
      <c r="T422" s="5" t="e">
        <f>IF('Master List'!#REF!="", "", VLOOKUP('Programmes (ENG)'!T422, 'CWM &amp; Location'!B:D, 2, FALSE))</f>
        <v>#REF!</v>
      </c>
      <c r="U422" s="5" t="e">
        <f>IF(T422="", "", VLOOKUP('Programmes (ENG)'!U422, 'CWM &amp; Location'!B:D, 2, FALSE))</f>
        <v>#REF!</v>
      </c>
      <c r="V422" s="5" t="e">
        <f>IF('Programmes (ENG)'!V422="", "", VLOOKUP('Programmes (ENG)'!V422, 'CWM &amp; Location'!B:D, 2, FALSE))</f>
        <v>#REF!</v>
      </c>
      <c r="W422" s="5" t="e">
        <f>IF('Programmes (ENG)'!W422="", "", IF('Programmes (ENG)'!W422="Supervisor to be confirmed", 'CWM &amp; Location'!$C$216, 'Programmes (ENG)'!W422))</f>
        <v>#REF!</v>
      </c>
      <c r="X422" s="5" t="e">
        <f>IF('Programmes (ENG)'!X422="Supervisor to be confirmed", "Goruchwyliwr I'w Gadarnhau", 'Programmes (ENG)'!X422)</f>
        <v>#REF!</v>
      </c>
      <c r="Y422" s="3" t="e">
        <f>VLOOKUP('Programmes (ENG)'!Y422, 'CWM &amp; Location'!B:D, 2, FALSE)</f>
        <v>#REF!</v>
      </c>
      <c r="Z422" s="3" t="e">
        <f>VLOOKUP('Programmes (ENG)'!Z422, 'CWM &amp; Location'!B:D, 2, FALSE)</f>
        <v>#REF!</v>
      </c>
      <c r="AA422" s="3" t="e">
        <f>IF('Master List'!#REF!="", VLOOKUP('Master List'!#REF!, 'CWM &amp; Location'!B:D, 2, FALSE), CONCATENATE(VLOOKUP('Master List'!#REF!, 'CWM &amp; Location'!B:D, 2, FALSE), " / ", VLOOKUP('Master List'!#REF!, 'CWM &amp; Location'!B:D, 2, FALSE)))</f>
        <v>#REF!</v>
      </c>
      <c r="AB422" s="3" t="e">
        <f>IF('Programmes (ENG)'!AB422="Supervisor to be confirmed", 'CWM &amp; Location'!$C$216, 'Programmes (ENG)'!AB422)</f>
        <v>#REF!</v>
      </c>
      <c r="AC422" s="3" t="e">
        <f>VLOOKUP('Programmes (ENG)'!AC422, 'CWM &amp; Location'!B:D, 2, FALSE)</f>
        <v>#REF!</v>
      </c>
      <c r="AD422" s="5" t="e">
        <f>VLOOKUP('Programmes (ENG)'!AD422, 'CWM &amp; Location'!B:D, 2, FALSE)</f>
        <v>#REF!</v>
      </c>
      <c r="AE422" s="3" t="e">
        <f>IF('Master List'!#REF!="", VLOOKUP('Master List'!#REF!, 'CWM &amp; Location'!B:D, 2, FALSE), CONCATENATE(VLOOKUP('Master List'!#REF!, 'CWM &amp; Location'!B:D, 2, FALSE), " / ", VLOOKUP('Master List'!#REF!, 'CWM &amp; Location'!B:D, 2, FALSE)))</f>
        <v>#REF!</v>
      </c>
      <c r="AF422" s="3" t="e">
        <f>IF('Programmes (ENG)'!AF422="Supervisor to be confirmed", 'CWM &amp; Location'!$C$216, 'Programmes (ENG)'!AF422)</f>
        <v>#REF!</v>
      </c>
      <c r="AG422" s="3" t="e">
        <f>VLOOKUP('Programmes (ENG)'!AG422, 'CWM &amp; Location'!B:D, 2, FALSE)</f>
        <v>#REF!</v>
      </c>
      <c r="AH422" s="3" t="e">
        <f>VLOOKUP('Programmes (ENG)'!AH422, 'CWM &amp; Location'!B:D, 2, FALSE)</f>
        <v>#REF!</v>
      </c>
      <c r="AI422" s="3" t="e">
        <f>IF('Master List'!#REF!="", VLOOKUP('Master List'!#REF!, 'CWM &amp; Location'!B:D, 2, FALSE), CONCATENATE(VLOOKUP('Master List'!#REF!, 'CWM &amp; Location'!B:D, 2, FALSE), " / ", VLOOKUP('Master List'!#REF!, 'CWM &amp; Location'!B:D, 2, FALSE)))</f>
        <v>#REF!</v>
      </c>
      <c r="AJ422" s="3" t="e">
        <f>IF('Programmes (ENG)'!AJ422="Supervisor to be confirmed", 'CWM &amp; Location'!$C$216, 'Programmes (ENG)'!AJ422)</f>
        <v>#REF!</v>
      </c>
      <c r="AK422" s="5" t="e">
        <f>IF('Programmes (ENG)'!AK422="","",VLOOKUP('Programmes (ENG)'!AK422,'CWM &amp; Location'!B:D,2,FALSE))</f>
        <v>#REF!</v>
      </c>
      <c r="AL422" s="5" t="e">
        <f>IF('Programmes (ENG)'!AL422="", "", VLOOKUP('Programmes (ENG)'!AL422, 'CWM &amp; Location'!B:D, 2, FALSE))</f>
        <v>#REF!</v>
      </c>
      <c r="AM422" s="5" t="e">
        <f>IF('Programmes (ENG)'!AM422="","",VLOOKUP('Programmes (ENG)'!AM422,'CWM &amp; Location'!B:D,2,FALSE))</f>
        <v>#REF!</v>
      </c>
      <c r="AN422" s="5" t="e">
        <f>IF('Programmes (ENG)'!AN422="Supervisor to be confirmed", 'CWM &amp; Location'!$C$216, 'Programmes (ENG)'!AN422)</f>
        <v>#REF!</v>
      </c>
    </row>
    <row r="423" spans="1:40" ht="33.75" customHeight="1" x14ac:dyDescent="0.25">
      <c r="A423" s="3" t="e">
        <f>'Master List'!#REF!</f>
        <v>#REF!</v>
      </c>
      <c r="B423" s="3" t="e">
        <f>'Master List'!#REF!</f>
        <v>#REF!</v>
      </c>
      <c r="C423" s="3" t="e">
        <f>'Master List'!#REF!</f>
        <v>#REF!</v>
      </c>
      <c r="D423" s="4">
        <f>'Programmes (ENG)'!D423</f>
        <v>1</v>
      </c>
      <c r="E423" s="9" t="e">
        <f>CONCATENATE("S1: ",J423,", ",N423,", ",R423,IF(V423="","",", "),IF(V423="","",V423),IF(V423="",""," ("),IF(V423="","",'Master List'!#REF!),IF(V423="","",")")," | S2: ",AA423,", ",AE423,", ",AI423,IF(AM423="","",", "),IF(AM423="","",AM423),IF(AM423="",""," ("),IF(AM423="","",'Master List'!#REF!),IF(AM423="","",")"))</f>
        <v>#REF!</v>
      </c>
      <c r="F423" s="5" t="e">
        <f>VLOOKUP('Programmes (ENG)'!F423, 'CWM &amp; Location'!B:D, 2, FALSE)</f>
        <v>#REF!</v>
      </c>
      <c r="G423" s="5" t="e">
        <f>IF('Programmes (ENG)'!G423="Supervisor to be confirmed", "Goruchwyliwr I'w Gadarnhau", 'Programmes (ENG)'!G423)</f>
        <v>#REF!</v>
      </c>
      <c r="H423" s="3" t="e">
        <f>VLOOKUP('Programmes (ENG)'!H423, 'CWM &amp; Location'!B:D, 2, FALSE)</f>
        <v>#REF!</v>
      </c>
      <c r="I423" s="3" t="e">
        <f>VLOOKUP('Programmes (ENG)'!I423, 'CWM &amp; Location'!B:D, 2, FALSE)</f>
        <v>#REF!</v>
      </c>
      <c r="J423" s="3" t="e">
        <f>IF('Master List'!#REF!="", VLOOKUP('Master List'!#REF!, 'CWM &amp; Location'!B:D, 2, FALSE), CONCATENATE(VLOOKUP('Master List'!#REF!, 'CWM &amp; Location'!B:D, 2, FALSE), " / ", VLOOKUP('Master List'!#REF!, 'CWM &amp; Location'!B:D, 2, FALSE)))</f>
        <v>#REF!</v>
      </c>
      <c r="K423" s="3" t="e">
        <f>IF('Programmes (ENG)'!K423="Supervisor to be confirmed", "Goruchwyliwr I'w Gadarnhau", 'Programmes (ENG)'!K423)</f>
        <v>#REF!</v>
      </c>
      <c r="L423" s="3" t="e">
        <f>VLOOKUP('Programmes (ENG)'!L423, 'CWM &amp; Location'!B:D, 2, FALSE)</f>
        <v>#REF!</v>
      </c>
      <c r="M423" s="3" t="e">
        <f>VLOOKUP('Programmes (ENG)'!M423, 'CWM &amp; Location'!B:D, 2, FALSE)</f>
        <v>#REF!</v>
      </c>
      <c r="N423" s="3" t="e">
        <f>IF('Master List'!#REF!="", VLOOKUP('Master List'!#REF!, 'CWM &amp; Location'!B:D, 2, FALSE), CONCATENATE(VLOOKUP('Master List'!#REF!, 'CWM &amp; Location'!B:D, 2, FALSE), " / ", VLOOKUP('Master List'!#REF!, 'CWM &amp; Location'!B:D, 2, FALSE)))</f>
        <v>#REF!</v>
      </c>
      <c r="O423" s="3" t="e">
        <f>IF('Programmes (ENG)'!O423="Supervisor to be confirmed", "Goruchwyliwr I'w Gadarnhau", 'Programmes (ENG)'!O423)</f>
        <v>#REF!</v>
      </c>
      <c r="P423" s="3" t="e">
        <f>VLOOKUP('Programmes (ENG)'!P423, 'CWM &amp; Location'!B:D, 2, FALSE)</f>
        <v>#REF!</v>
      </c>
      <c r="Q423" s="3" t="e">
        <f>VLOOKUP('Programmes (ENG)'!Q423, 'CWM &amp; Location'!B:D, 2, FALSE)</f>
        <v>#REF!</v>
      </c>
      <c r="R423" s="3" t="e">
        <f>IF('Master List'!#REF!="", VLOOKUP('Master List'!#REF!, 'CWM &amp; Location'!B:D, 2, FALSE), CONCATENATE(VLOOKUP('Master List'!#REF!, 'CWM &amp; Location'!B:D, 2, FALSE), " / ", VLOOKUP('Master List'!#REF!, 'CWM &amp; Location'!B:D, 2, FALSE)))</f>
        <v>#REF!</v>
      </c>
      <c r="S423" s="3" t="e">
        <f>IF('Programmes (ENG)'!S423="Supervisor to be confirmed", "Goruchwyliwr I'w Gadarnhau", 'Programmes (ENG)'!S423)</f>
        <v>#REF!</v>
      </c>
      <c r="T423" s="5" t="e">
        <f>IF('Master List'!#REF!="", "", VLOOKUP('Programmes (ENG)'!T423, 'CWM &amp; Location'!B:D, 2, FALSE))</f>
        <v>#REF!</v>
      </c>
      <c r="U423" s="5" t="e">
        <f>IF(T423="", "", VLOOKUP('Programmes (ENG)'!U423, 'CWM &amp; Location'!B:D, 2, FALSE))</f>
        <v>#REF!</v>
      </c>
      <c r="V423" s="5" t="e">
        <f>IF('Programmes (ENG)'!V423="", "", VLOOKUP('Programmes (ENG)'!V423, 'CWM &amp; Location'!B:D, 2, FALSE))</f>
        <v>#REF!</v>
      </c>
      <c r="W423" s="5" t="e">
        <f>IF('Programmes (ENG)'!W423="", "", IF('Programmes (ENG)'!W423="Supervisor to be confirmed", 'CWM &amp; Location'!$C$216, 'Programmes (ENG)'!W423))</f>
        <v>#REF!</v>
      </c>
      <c r="X423" s="5" t="e">
        <f>IF('Programmes (ENG)'!X423="Supervisor to be confirmed", "Goruchwyliwr I'w Gadarnhau", 'Programmes (ENG)'!X423)</f>
        <v>#REF!</v>
      </c>
      <c r="Y423" s="3" t="e">
        <f>VLOOKUP('Programmes (ENG)'!Y423, 'CWM &amp; Location'!B:D, 2, FALSE)</f>
        <v>#REF!</v>
      </c>
      <c r="Z423" s="3" t="e">
        <f>VLOOKUP('Programmes (ENG)'!Z423, 'CWM &amp; Location'!B:D, 2, FALSE)</f>
        <v>#REF!</v>
      </c>
      <c r="AA423" s="3" t="e">
        <f>IF('Master List'!#REF!="", VLOOKUP('Master List'!#REF!, 'CWM &amp; Location'!B:D, 2, FALSE), CONCATENATE(VLOOKUP('Master List'!#REF!, 'CWM &amp; Location'!B:D, 2, FALSE), " / ", VLOOKUP('Master List'!#REF!, 'CWM &amp; Location'!B:D, 2, FALSE)))</f>
        <v>#REF!</v>
      </c>
      <c r="AB423" s="3" t="e">
        <f>IF('Programmes (ENG)'!AB423="Supervisor to be confirmed", 'CWM &amp; Location'!$C$216, 'Programmes (ENG)'!AB423)</f>
        <v>#REF!</v>
      </c>
      <c r="AC423" s="3" t="e">
        <f>VLOOKUP('Programmes (ENG)'!AC423, 'CWM &amp; Location'!B:D, 2, FALSE)</f>
        <v>#REF!</v>
      </c>
      <c r="AD423" s="5" t="e">
        <f>VLOOKUP('Programmes (ENG)'!AD423, 'CWM &amp; Location'!B:D, 2, FALSE)</f>
        <v>#REF!</v>
      </c>
      <c r="AE423" s="3" t="e">
        <f>IF('Master List'!#REF!="", VLOOKUP('Master List'!#REF!, 'CWM &amp; Location'!B:D, 2, FALSE), CONCATENATE(VLOOKUP('Master List'!#REF!, 'CWM &amp; Location'!B:D, 2, FALSE), " / ", VLOOKUP('Master List'!#REF!, 'CWM &amp; Location'!B:D, 2, FALSE)))</f>
        <v>#REF!</v>
      </c>
      <c r="AF423" s="3" t="e">
        <f>IF('Programmes (ENG)'!AF423="Supervisor to be confirmed", 'CWM &amp; Location'!$C$216, 'Programmes (ENG)'!AF423)</f>
        <v>#REF!</v>
      </c>
      <c r="AG423" s="3" t="e">
        <f>VLOOKUP('Programmes (ENG)'!AG423, 'CWM &amp; Location'!B:D, 2, FALSE)</f>
        <v>#REF!</v>
      </c>
      <c r="AH423" s="3" t="e">
        <f>VLOOKUP('Programmes (ENG)'!AH423, 'CWM &amp; Location'!B:D, 2, FALSE)</f>
        <v>#REF!</v>
      </c>
      <c r="AI423" s="3" t="e">
        <f>IF('Master List'!#REF!="", VLOOKUP('Master List'!#REF!, 'CWM &amp; Location'!B:D, 2, FALSE), CONCATENATE(VLOOKUP('Master List'!#REF!, 'CWM &amp; Location'!B:D, 2, FALSE), " / ", VLOOKUP('Master List'!#REF!, 'CWM &amp; Location'!B:D, 2, FALSE)))</f>
        <v>#REF!</v>
      </c>
      <c r="AJ423" s="3" t="e">
        <f>IF('Programmes (ENG)'!AJ423="Supervisor to be confirmed", 'CWM &amp; Location'!$C$216, 'Programmes (ENG)'!AJ423)</f>
        <v>#REF!</v>
      </c>
      <c r="AK423" s="5" t="e">
        <f>IF('Programmes (ENG)'!AK423="","",VLOOKUP('Programmes (ENG)'!AK423,'CWM &amp; Location'!B:D,2,FALSE))</f>
        <v>#REF!</v>
      </c>
      <c r="AL423" s="5" t="e">
        <f>IF('Programmes (ENG)'!AL423="", "", VLOOKUP('Programmes (ENG)'!AL423, 'CWM &amp; Location'!B:D, 2, FALSE))</f>
        <v>#REF!</v>
      </c>
      <c r="AM423" s="5" t="e">
        <f>IF('Programmes (ENG)'!AM423="","",VLOOKUP('Programmes (ENG)'!AM423,'CWM &amp; Location'!B:D,2,FALSE))</f>
        <v>#REF!</v>
      </c>
      <c r="AN423" s="5" t="e">
        <f>IF('Programmes (ENG)'!AN423="Supervisor to be confirmed", 'CWM &amp; Location'!$C$216, 'Programmes (ENG)'!AN423)</f>
        <v>#REF!</v>
      </c>
    </row>
    <row r="424" spans="1:40" ht="33.75" customHeight="1" x14ac:dyDescent="0.25">
      <c r="A424" s="3" t="e">
        <f>'Master List'!#REF!</f>
        <v>#REF!</v>
      </c>
      <c r="B424" s="3" t="e">
        <f>'Master List'!#REF!</f>
        <v>#REF!</v>
      </c>
      <c r="C424" s="3" t="e">
        <f>'Master List'!#REF!</f>
        <v>#REF!</v>
      </c>
      <c r="D424" s="4">
        <f>'Programmes (ENG)'!D424</f>
        <v>1</v>
      </c>
      <c r="E424" s="9" t="e">
        <f>CONCATENATE("S1: ",J424,", ",N424,", ",R424,IF(V424="","",", "),IF(V424="","",V424),IF(V424="",""," ("),IF(V424="","",'Master List'!#REF!),IF(V424="","",")")," | S2: ",AA424,", ",AE424,", ",AI424,IF(AM424="","",", "),IF(AM424="","",AM424),IF(AM424="",""," ("),IF(AM424="","",'Master List'!#REF!),IF(AM424="","",")"))</f>
        <v>#REF!</v>
      </c>
      <c r="F424" s="5" t="e">
        <f>VLOOKUP('Programmes (ENG)'!F424, 'CWM &amp; Location'!B:D, 2, FALSE)</f>
        <v>#REF!</v>
      </c>
      <c r="G424" s="5" t="e">
        <f>IF('Programmes (ENG)'!G424="Supervisor to be confirmed", "Goruchwyliwr I'w Gadarnhau", 'Programmes (ENG)'!G424)</f>
        <v>#REF!</v>
      </c>
      <c r="H424" s="3" t="e">
        <f>VLOOKUP('Programmes (ENG)'!H424, 'CWM &amp; Location'!B:D, 2, FALSE)</f>
        <v>#REF!</v>
      </c>
      <c r="I424" s="3" t="e">
        <f>VLOOKUP('Programmes (ENG)'!I424, 'CWM &amp; Location'!B:D, 2, FALSE)</f>
        <v>#REF!</v>
      </c>
      <c r="J424" s="3" t="e">
        <f>IF('Master List'!#REF!="", VLOOKUP('Master List'!#REF!, 'CWM &amp; Location'!B:D, 2, FALSE), CONCATENATE(VLOOKUP('Master List'!#REF!, 'CWM &amp; Location'!B:D, 2, FALSE), " / ", VLOOKUP('Master List'!#REF!, 'CWM &amp; Location'!B:D, 2, FALSE)))</f>
        <v>#REF!</v>
      </c>
      <c r="K424" s="3" t="e">
        <f>IF('Programmes (ENG)'!K424="Supervisor to be confirmed", "Goruchwyliwr I'w Gadarnhau", 'Programmes (ENG)'!K424)</f>
        <v>#REF!</v>
      </c>
      <c r="L424" s="3" t="e">
        <f>VLOOKUP('Programmes (ENG)'!L424, 'CWM &amp; Location'!B:D, 2, FALSE)</f>
        <v>#REF!</v>
      </c>
      <c r="M424" s="3" t="e">
        <f>VLOOKUP('Programmes (ENG)'!M424, 'CWM &amp; Location'!B:D, 2, FALSE)</f>
        <v>#REF!</v>
      </c>
      <c r="N424" s="3" t="e">
        <f>IF('Master List'!#REF!="", VLOOKUP('Master List'!#REF!, 'CWM &amp; Location'!B:D, 2, FALSE), CONCATENATE(VLOOKUP('Master List'!#REF!, 'CWM &amp; Location'!B:D, 2, FALSE), " / ", VLOOKUP('Master List'!#REF!, 'CWM &amp; Location'!B:D, 2, FALSE)))</f>
        <v>#REF!</v>
      </c>
      <c r="O424" s="3" t="e">
        <f>IF('Programmes (ENG)'!O424="Supervisor to be confirmed", "Goruchwyliwr I'w Gadarnhau", 'Programmes (ENG)'!O424)</f>
        <v>#REF!</v>
      </c>
      <c r="P424" s="3" t="e">
        <f>VLOOKUP('Programmes (ENG)'!P424, 'CWM &amp; Location'!B:D, 2, FALSE)</f>
        <v>#REF!</v>
      </c>
      <c r="Q424" s="3" t="e">
        <f>VLOOKUP('Programmes (ENG)'!Q424, 'CWM &amp; Location'!B:D, 2, FALSE)</f>
        <v>#REF!</v>
      </c>
      <c r="R424" s="3" t="e">
        <f>IF('Master List'!#REF!="", VLOOKUP('Master List'!#REF!, 'CWM &amp; Location'!B:D, 2, FALSE), CONCATENATE(VLOOKUP('Master List'!#REF!, 'CWM &amp; Location'!B:D, 2, FALSE), " / ", VLOOKUP('Master List'!#REF!, 'CWM &amp; Location'!B:D, 2, FALSE)))</f>
        <v>#REF!</v>
      </c>
      <c r="S424" s="3" t="e">
        <f>IF('Programmes (ENG)'!S424="Supervisor to be confirmed", "Goruchwyliwr I'w Gadarnhau", 'Programmes (ENG)'!S424)</f>
        <v>#REF!</v>
      </c>
      <c r="T424" s="5" t="e">
        <f>IF('Master List'!#REF!="", "", VLOOKUP('Programmes (ENG)'!T424, 'CWM &amp; Location'!B:D, 2, FALSE))</f>
        <v>#REF!</v>
      </c>
      <c r="U424" s="5" t="e">
        <f>IF(T424="", "", VLOOKUP('Programmes (ENG)'!U424, 'CWM &amp; Location'!B:D, 2, FALSE))</f>
        <v>#REF!</v>
      </c>
      <c r="V424" s="5" t="e">
        <f>IF('Programmes (ENG)'!V424="", "", VLOOKUP('Programmes (ENG)'!V424, 'CWM &amp; Location'!B:D, 2, FALSE))</f>
        <v>#REF!</v>
      </c>
      <c r="W424" s="5" t="e">
        <f>IF('Programmes (ENG)'!W424="", "", IF('Programmes (ENG)'!W424="Supervisor to be confirmed", 'CWM &amp; Location'!$C$216, 'Programmes (ENG)'!W424))</f>
        <v>#REF!</v>
      </c>
      <c r="X424" s="5" t="e">
        <f>IF('Programmes (ENG)'!X424="Supervisor to be confirmed", "Goruchwyliwr I'w Gadarnhau", 'Programmes (ENG)'!X424)</f>
        <v>#REF!</v>
      </c>
      <c r="Y424" s="3" t="e">
        <f>VLOOKUP('Programmes (ENG)'!Y424, 'CWM &amp; Location'!B:D, 2, FALSE)</f>
        <v>#REF!</v>
      </c>
      <c r="Z424" s="3" t="e">
        <f>VLOOKUP('Programmes (ENG)'!Z424, 'CWM &amp; Location'!B:D, 2, FALSE)</f>
        <v>#REF!</v>
      </c>
      <c r="AA424" s="3" t="e">
        <f>IF('Master List'!#REF!="", VLOOKUP('Master List'!#REF!, 'CWM &amp; Location'!B:D, 2, FALSE), CONCATENATE(VLOOKUP('Master List'!#REF!, 'CWM &amp; Location'!B:D, 2, FALSE), " / ", VLOOKUP('Master List'!#REF!, 'CWM &amp; Location'!B:D, 2, FALSE)))</f>
        <v>#REF!</v>
      </c>
      <c r="AB424" s="3" t="e">
        <f>IF('Programmes (ENG)'!AB424="Supervisor to be confirmed", 'CWM &amp; Location'!$C$216, 'Programmes (ENG)'!AB424)</f>
        <v>#REF!</v>
      </c>
      <c r="AC424" s="3" t="e">
        <f>VLOOKUP('Programmes (ENG)'!AC424, 'CWM &amp; Location'!B:D, 2, FALSE)</f>
        <v>#REF!</v>
      </c>
      <c r="AD424" s="5" t="e">
        <f>VLOOKUP('Programmes (ENG)'!AD424, 'CWM &amp; Location'!B:D, 2, FALSE)</f>
        <v>#REF!</v>
      </c>
      <c r="AE424" s="3" t="e">
        <f>IF('Master List'!#REF!="", VLOOKUP('Master List'!#REF!, 'CWM &amp; Location'!B:D, 2, FALSE), CONCATENATE(VLOOKUP('Master List'!#REF!, 'CWM &amp; Location'!B:D, 2, FALSE), " / ", VLOOKUP('Master List'!#REF!, 'CWM &amp; Location'!B:D, 2, FALSE)))</f>
        <v>#REF!</v>
      </c>
      <c r="AF424" s="3" t="e">
        <f>IF('Programmes (ENG)'!AF424="Supervisor to be confirmed", 'CWM &amp; Location'!$C$216, 'Programmes (ENG)'!AF424)</f>
        <v>#REF!</v>
      </c>
      <c r="AG424" s="3" t="e">
        <f>VLOOKUP('Programmes (ENG)'!AG424, 'CWM &amp; Location'!B:D, 2, FALSE)</f>
        <v>#REF!</v>
      </c>
      <c r="AH424" s="3" t="e">
        <f>VLOOKUP('Programmes (ENG)'!AH424, 'CWM &amp; Location'!B:D, 2, FALSE)</f>
        <v>#REF!</v>
      </c>
      <c r="AI424" s="3" t="e">
        <f>IF('Master List'!#REF!="", VLOOKUP('Master List'!#REF!, 'CWM &amp; Location'!B:D, 2, FALSE), CONCATENATE(VLOOKUP('Master List'!#REF!, 'CWM &amp; Location'!B:D, 2, FALSE), " / ", VLOOKUP('Master List'!#REF!, 'CWM &amp; Location'!B:D, 2, FALSE)))</f>
        <v>#REF!</v>
      </c>
      <c r="AJ424" s="3" t="e">
        <f>IF('Programmes (ENG)'!AJ424="Supervisor to be confirmed", 'CWM &amp; Location'!$C$216, 'Programmes (ENG)'!AJ424)</f>
        <v>#REF!</v>
      </c>
      <c r="AK424" s="5" t="e">
        <f>IF('Programmes (ENG)'!AK424="","",VLOOKUP('Programmes (ENG)'!AK424,'CWM &amp; Location'!B:D,2,FALSE))</f>
        <v>#REF!</v>
      </c>
      <c r="AL424" s="5" t="e">
        <f>IF('Programmes (ENG)'!AL424="", "", VLOOKUP('Programmes (ENG)'!AL424, 'CWM &amp; Location'!B:D, 2, FALSE))</f>
        <v>#REF!</v>
      </c>
      <c r="AM424" s="5" t="e">
        <f>IF('Programmes (ENG)'!AM424="","",VLOOKUP('Programmes (ENG)'!AM424,'CWM &amp; Location'!B:D,2,FALSE))</f>
        <v>#REF!</v>
      </c>
      <c r="AN424" s="5" t="e">
        <f>IF('Programmes (ENG)'!AN424="Supervisor to be confirmed", 'CWM &amp; Location'!$C$216, 'Programmes (ENG)'!AN424)</f>
        <v>#REF!</v>
      </c>
    </row>
    <row r="425" spans="1:40" ht="33.75" customHeight="1" x14ac:dyDescent="0.25">
      <c r="A425" s="3" t="e">
        <f>'Master List'!#REF!</f>
        <v>#REF!</v>
      </c>
      <c r="B425" s="3" t="e">
        <f>'Master List'!#REF!</f>
        <v>#REF!</v>
      </c>
      <c r="C425" s="3" t="e">
        <f>'Master List'!#REF!</f>
        <v>#REF!</v>
      </c>
      <c r="D425" s="4">
        <f>'Programmes (ENG)'!D425</f>
        <v>1</v>
      </c>
      <c r="E425" s="9" t="e">
        <f>CONCATENATE("S1: ",J425,", ",N425,", ",R425,IF(V425="","",", "),IF(V425="","",V425),IF(V425="",""," ("),IF(V425="","",'Master List'!#REF!),IF(V425="","",")")," | S2: ",AA425,", ",AE425,", ",AI425,IF(AM425="","",", "),IF(AM425="","",AM425),IF(AM425="",""," ("),IF(AM425="","",'Master List'!#REF!),IF(AM425="","",")"))</f>
        <v>#REF!</v>
      </c>
      <c r="F425" s="5" t="e">
        <f>VLOOKUP('Programmes (ENG)'!F425, 'CWM &amp; Location'!B:D, 2, FALSE)</f>
        <v>#REF!</v>
      </c>
      <c r="G425" s="5" t="e">
        <f>IF('Programmes (ENG)'!G425="Supervisor to be confirmed", "Goruchwyliwr I'w Gadarnhau", 'Programmes (ENG)'!G425)</f>
        <v>#REF!</v>
      </c>
      <c r="H425" s="3" t="e">
        <f>VLOOKUP('Programmes (ENG)'!H425, 'CWM &amp; Location'!B:D, 2, FALSE)</f>
        <v>#REF!</v>
      </c>
      <c r="I425" s="3" t="e">
        <f>VLOOKUP('Programmes (ENG)'!I425, 'CWM &amp; Location'!B:D, 2, FALSE)</f>
        <v>#REF!</v>
      </c>
      <c r="J425" s="3" t="e">
        <f>IF('Master List'!#REF!="", VLOOKUP('Master List'!#REF!, 'CWM &amp; Location'!B:D, 2, FALSE), CONCATENATE(VLOOKUP('Master List'!#REF!, 'CWM &amp; Location'!B:D, 2, FALSE), " / ", VLOOKUP('Master List'!#REF!, 'CWM &amp; Location'!B:D, 2, FALSE)))</f>
        <v>#REF!</v>
      </c>
      <c r="K425" s="3" t="e">
        <f>IF('Programmes (ENG)'!K425="Supervisor to be confirmed", "Goruchwyliwr I'w Gadarnhau", 'Programmes (ENG)'!K425)</f>
        <v>#REF!</v>
      </c>
      <c r="L425" s="3" t="e">
        <f>VLOOKUP('Programmes (ENG)'!L425, 'CWM &amp; Location'!B:D, 2, FALSE)</f>
        <v>#REF!</v>
      </c>
      <c r="M425" s="3" t="e">
        <f>VLOOKUP('Programmes (ENG)'!M425, 'CWM &amp; Location'!B:D, 2, FALSE)</f>
        <v>#REF!</v>
      </c>
      <c r="N425" s="3" t="e">
        <f>IF('Master List'!#REF!="", VLOOKUP('Master List'!#REF!, 'CWM &amp; Location'!B:D, 2, FALSE), CONCATENATE(VLOOKUP('Master List'!#REF!, 'CWM &amp; Location'!B:D, 2, FALSE), " / ", VLOOKUP('Master List'!#REF!, 'CWM &amp; Location'!B:D, 2, FALSE)))</f>
        <v>#REF!</v>
      </c>
      <c r="O425" s="3" t="e">
        <f>IF('Programmes (ENG)'!O425="Supervisor to be confirmed", "Goruchwyliwr I'w Gadarnhau", 'Programmes (ENG)'!O425)</f>
        <v>#REF!</v>
      </c>
      <c r="P425" s="3" t="e">
        <f>VLOOKUP('Programmes (ENG)'!P425, 'CWM &amp; Location'!B:D, 2, FALSE)</f>
        <v>#REF!</v>
      </c>
      <c r="Q425" s="3" t="e">
        <f>VLOOKUP('Programmes (ENG)'!Q425, 'CWM &amp; Location'!B:D, 2, FALSE)</f>
        <v>#REF!</v>
      </c>
      <c r="R425" s="3" t="e">
        <f>IF('Master List'!#REF!="", VLOOKUP('Master List'!#REF!, 'CWM &amp; Location'!B:D, 2, FALSE), CONCATENATE(VLOOKUP('Master List'!#REF!, 'CWM &amp; Location'!B:D, 2, FALSE), " / ", VLOOKUP('Master List'!#REF!, 'CWM &amp; Location'!B:D, 2, FALSE)))</f>
        <v>#REF!</v>
      </c>
      <c r="S425" s="3" t="e">
        <f>IF('Programmes (ENG)'!S425="Supervisor to be confirmed", "Goruchwyliwr I'w Gadarnhau", 'Programmes (ENG)'!S425)</f>
        <v>#REF!</v>
      </c>
      <c r="T425" s="5" t="e">
        <f>IF('Master List'!#REF!="", "", VLOOKUP('Programmes (ENG)'!T425, 'CWM &amp; Location'!B:D, 2, FALSE))</f>
        <v>#REF!</v>
      </c>
      <c r="U425" s="5" t="e">
        <f>IF(T425="", "", VLOOKUP('Programmes (ENG)'!U425, 'CWM &amp; Location'!B:D, 2, FALSE))</f>
        <v>#REF!</v>
      </c>
      <c r="V425" s="5" t="e">
        <f>IF('Programmes (ENG)'!V425="", "", VLOOKUP('Programmes (ENG)'!V425, 'CWM &amp; Location'!B:D, 2, FALSE))</f>
        <v>#REF!</v>
      </c>
      <c r="W425" s="5" t="e">
        <f>IF('Programmes (ENG)'!W425="", "", IF('Programmes (ENG)'!W425="Supervisor to be confirmed", 'CWM &amp; Location'!$C$216, 'Programmes (ENG)'!W425))</f>
        <v>#REF!</v>
      </c>
      <c r="X425" s="5" t="e">
        <f>IF('Programmes (ENG)'!X425="Supervisor to be confirmed", "Goruchwyliwr I'w Gadarnhau", 'Programmes (ENG)'!X425)</f>
        <v>#REF!</v>
      </c>
      <c r="Y425" s="3" t="e">
        <f>VLOOKUP('Programmes (ENG)'!Y425, 'CWM &amp; Location'!B:D, 2, FALSE)</f>
        <v>#REF!</v>
      </c>
      <c r="Z425" s="3" t="e">
        <f>VLOOKUP('Programmes (ENG)'!Z425, 'CWM &amp; Location'!B:D, 2, FALSE)</f>
        <v>#REF!</v>
      </c>
      <c r="AA425" s="3" t="e">
        <f>IF('Master List'!#REF!="", VLOOKUP('Master List'!#REF!, 'CWM &amp; Location'!B:D, 2, FALSE), CONCATENATE(VLOOKUP('Master List'!#REF!, 'CWM &amp; Location'!B:D, 2, FALSE), " / ", VLOOKUP('Master List'!#REF!, 'CWM &amp; Location'!B:D, 2, FALSE)))</f>
        <v>#REF!</v>
      </c>
      <c r="AB425" s="3" t="e">
        <f>IF('Programmes (ENG)'!AB425="Supervisor to be confirmed", 'CWM &amp; Location'!$C$216, 'Programmes (ENG)'!AB425)</f>
        <v>#REF!</v>
      </c>
      <c r="AC425" s="3" t="e">
        <f>VLOOKUP('Programmes (ENG)'!AC425, 'CWM &amp; Location'!B:D, 2, FALSE)</f>
        <v>#REF!</v>
      </c>
      <c r="AD425" s="5" t="e">
        <f>VLOOKUP('Programmes (ENG)'!AD425, 'CWM &amp; Location'!B:D, 2, FALSE)</f>
        <v>#REF!</v>
      </c>
      <c r="AE425" s="3" t="e">
        <f>IF('Master List'!#REF!="", VLOOKUP('Master List'!#REF!, 'CWM &amp; Location'!B:D, 2, FALSE), CONCATENATE(VLOOKUP('Master List'!#REF!, 'CWM &amp; Location'!B:D, 2, FALSE), " / ", VLOOKUP('Master List'!#REF!, 'CWM &amp; Location'!B:D, 2, FALSE)))</f>
        <v>#REF!</v>
      </c>
      <c r="AF425" s="3" t="e">
        <f>IF('Programmes (ENG)'!AF425="Supervisor to be confirmed", 'CWM &amp; Location'!$C$216, 'Programmes (ENG)'!AF425)</f>
        <v>#REF!</v>
      </c>
      <c r="AG425" s="3" t="e">
        <f>VLOOKUP('Programmes (ENG)'!AG425, 'CWM &amp; Location'!B:D, 2, FALSE)</f>
        <v>#REF!</v>
      </c>
      <c r="AH425" s="3" t="e">
        <f>VLOOKUP('Programmes (ENG)'!AH425, 'CWM &amp; Location'!B:D, 2, FALSE)</f>
        <v>#REF!</v>
      </c>
      <c r="AI425" s="3" t="e">
        <f>IF('Master List'!#REF!="", VLOOKUP('Master List'!#REF!, 'CWM &amp; Location'!B:D, 2, FALSE), CONCATENATE(VLOOKUP('Master List'!#REF!, 'CWM &amp; Location'!B:D, 2, FALSE), " / ", VLOOKUP('Master List'!#REF!, 'CWM &amp; Location'!B:D, 2, FALSE)))</f>
        <v>#REF!</v>
      </c>
      <c r="AJ425" s="3" t="e">
        <f>IF('Programmes (ENG)'!AJ425="Supervisor to be confirmed", 'CWM &amp; Location'!$C$216, 'Programmes (ENG)'!AJ425)</f>
        <v>#REF!</v>
      </c>
      <c r="AK425" s="5" t="e">
        <f>IF('Programmes (ENG)'!AK425="","",VLOOKUP('Programmes (ENG)'!AK425,'CWM &amp; Location'!B:D,2,FALSE))</f>
        <v>#REF!</v>
      </c>
      <c r="AL425" s="5" t="e">
        <f>IF('Programmes (ENG)'!AL425="", "", VLOOKUP('Programmes (ENG)'!AL425, 'CWM &amp; Location'!B:D, 2, FALSE))</f>
        <v>#REF!</v>
      </c>
      <c r="AM425" s="5" t="e">
        <f>IF('Programmes (ENG)'!AM425="","",VLOOKUP('Programmes (ENG)'!AM425,'CWM &amp; Location'!B:D,2,FALSE))</f>
        <v>#REF!</v>
      </c>
      <c r="AN425" s="5" t="e">
        <f>IF('Programmes (ENG)'!AN425="Supervisor to be confirmed", 'CWM &amp; Location'!$C$216, 'Programmes (ENG)'!AN425)</f>
        <v>#REF!</v>
      </c>
    </row>
    <row r="426" spans="1:40" ht="33.75" customHeight="1" x14ac:dyDescent="0.25">
      <c r="A426" s="3" t="e">
        <f>'Master List'!#REF!</f>
        <v>#REF!</v>
      </c>
      <c r="B426" s="3" t="e">
        <f>'Master List'!#REF!</f>
        <v>#REF!</v>
      </c>
      <c r="C426" s="3" t="e">
        <f>'Master List'!#REF!</f>
        <v>#REF!</v>
      </c>
      <c r="D426" s="4">
        <f>'Programmes (ENG)'!D426</f>
        <v>1</v>
      </c>
      <c r="E426" s="9" t="e">
        <f>CONCATENATE("S1: ",J426,", ",N426,", ",R426,IF(V426="","",", "),IF(V426="","",V426),IF(V426="",""," ("),IF(V426="","",'Master List'!#REF!),IF(V426="","",")")," | S2: ",AA426,", ",AE426,", ",AI426,IF(AM426="","",", "),IF(AM426="","",AM426),IF(AM426="",""," ("),IF(AM426="","",'Master List'!#REF!),IF(AM426="","",")"))</f>
        <v>#REF!</v>
      </c>
      <c r="F426" s="5" t="e">
        <f>VLOOKUP('Programmes (ENG)'!F426, 'CWM &amp; Location'!B:D, 2, FALSE)</f>
        <v>#REF!</v>
      </c>
      <c r="G426" s="5" t="e">
        <f>IF('Programmes (ENG)'!G426="Supervisor to be confirmed", "Goruchwyliwr I'w Gadarnhau", 'Programmes (ENG)'!G426)</f>
        <v>#REF!</v>
      </c>
      <c r="H426" s="3" t="e">
        <f>VLOOKUP('Programmes (ENG)'!H426, 'CWM &amp; Location'!B:D, 2, FALSE)</f>
        <v>#REF!</v>
      </c>
      <c r="I426" s="3" t="e">
        <f>VLOOKUP('Programmes (ENG)'!I426, 'CWM &amp; Location'!B:D, 2, FALSE)</f>
        <v>#REF!</v>
      </c>
      <c r="J426" s="3" t="e">
        <f>IF('Master List'!#REF!="", VLOOKUP('Master List'!#REF!, 'CWM &amp; Location'!B:D, 2, FALSE), CONCATENATE(VLOOKUP('Master List'!#REF!, 'CWM &amp; Location'!B:D, 2, FALSE), " / ", VLOOKUP('Master List'!#REF!, 'CWM &amp; Location'!B:D, 2, FALSE)))</f>
        <v>#REF!</v>
      </c>
      <c r="K426" s="3" t="e">
        <f>IF('Programmes (ENG)'!K426="Supervisor to be confirmed", "Goruchwyliwr I'w Gadarnhau", 'Programmes (ENG)'!K426)</f>
        <v>#REF!</v>
      </c>
      <c r="L426" s="3" t="e">
        <f>VLOOKUP('Programmes (ENG)'!L426, 'CWM &amp; Location'!B:D, 2, FALSE)</f>
        <v>#REF!</v>
      </c>
      <c r="M426" s="3" t="e">
        <f>VLOOKUP('Programmes (ENG)'!M426, 'CWM &amp; Location'!B:D, 2, FALSE)</f>
        <v>#REF!</v>
      </c>
      <c r="N426" s="3" t="e">
        <f>IF('Master List'!#REF!="", VLOOKUP('Master List'!#REF!, 'CWM &amp; Location'!B:D, 2, FALSE), CONCATENATE(VLOOKUP('Master List'!#REF!, 'CWM &amp; Location'!B:D, 2, FALSE), " / ", VLOOKUP('Master List'!#REF!, 'CWM &amp; Location'!B:D, 2, FALSE)))</f>
        <v>#REF!</v>
      </c>
      <c r="O426" s="3" t="e">
        <f>IF('Programmes (ENG)'!O426="Supervisor to be confirmed", "Goruchwyliwr I'w Gadarnhau", 'Programmes (ENG)'!O426)</f>
        <v>#REF!</v>
      </c>
      <c r="P426" s="3" t="e">
        <f>VLOOKUP('Programmes (ENG)'!P426, 'CWM &amp; Location'!B:D, 2, FALSE)</f>
        <v>#REF!</v>
      </c>
      <c r="Q426" s="3" t="e">
        <f>VLOOKUP('Programmes (ENG)'!Q426, 'CWM &amp; Location'!B:D, 2, FALSE)</f>
        <v>#REF!</v>
      </c>
      <c r="R426" s="3" t="e">
        <f>IF('Master List'!#REF!="", VLOOKUP('Master List'!#REF!, 'CWM &amp; Location'!B:D, 2, FALSE), CONCATENATE(VLOOKUP('Master List'!#REF!, 'CWM &amp; Location'!B:D, 2, FALSE), " / ", VLOOKUP('Master List'!#REF!, 'CWM &amp; Location'!B:D, 2, FALSE)))</f>
        <v>#REF!</v>
      </c>
      <c r="S426" s="3" t="e">
        <f>IF('Programmes (ENG)'!S426="Supervisor to be confirmed", "Goruchwyliwr I'w Gadarnhau", 'Programmes (ENG)'!S426)</f>
        <v>#REF!</v>
      </c>
      <c r="T426" s="5" t="e">
        <f>IF('Master List'!#REF!="", "", VLOOKUP('Programmes (ENG)'!T426, 'CWM &amp; Location'!B:D, 2, FALSE))</f>
        <v>#REF!</v>
      </c>
      <c r="U426" s="5" t="e">
        <f>IF(T426="", "", VLOOKUP('Programmes (ENG)'!U426, 'CWM &amp; Location'!B:D, 2, FALSE))</f>
        <v>#REF!</v>
      </c>
      <c r="V426" s="5" t="e">
        <f>IF('Programmes (ENG)'!V426="", "", VLOOKUP('Programmes (ENG)'!V426, 'CWM &amp; Location'!B:D, 2, FALSE))</f>
        <v>#REF!</v>
      </c>
      <c r="W426" s="5" t="e">
        <f>IF('Programmes (ENG)'!W426="", "", IF('Programmes (ENG)'!W426="Supervisor to be confirmed", 'CWM &amp; Location'!$C$216, 'Programmes (ENG)'!W426))</f>
        <v>#REF!</v>
      </c>
      <c r="X426" s="5" t="e">
        <f>IF('Programmes (ENG)'!X426="Supervisor to be confirmed", "Goruchwyliwr I'w Gadarnhau", 'Programmes (ENG)'!X426)</f>
        <v>#REF!</v>
      </c>
      <c r="Y426" s="3" t="e">
        <f>VLOOKUP('Programmes (ENG)'!Y426, 'CWM &amp; Location'!B:D, 2, FALSE)</f>
        <v>#REF!</v>
      </c>
      <c r="Z426" s="3" t="e">
        <f>VLOOKUP('Programmes (ENG)'!Z426, 'CWM &amp; Location'!B:D, 2, FALSE)</f>
        <v>#REF!</v>
      </c>
      <c r="AA426" s="3" t="e">
        <f>IF('Master List'!#REF!="", VLOOKUP('Master List'!#REF!, 'CWM &amp; Location'!B:D, 2, FALSE), CONCATENATE(VLOOKUP('Master List'!#REF!, 'CWM &amp; Location'!B:D, 2, FALSE), " / ", VLOOKUP('Master List'!#REF!, 'CWM &amp; Location'!B:D, 2, FALSE)))</f>
        <v>#REF!</v>
      </c>
      <c r="AB426" s="3" t="e">
        <f>IF('Programmes (ENG)'!AB426="Supervisor to be confirmed", 'CWM &amp; Location'!$C$216, 'Programmes (ENG)'!AB426)</f>
        <v>#REF!</v>
      </c>
      <c r="AC426" s="3" t="e">
        <f>VLOOKUP('Programmes (ENG)'!AC426, 'CWM &amp; Location'!B:D, 2, FALSE)</f>
        <v>#REF!</v>
      </c>
      <c r="AD426" s="5" t="e">
        <f>VLOOKUP('Programmes (ENG)'!AD426, 'CWM &amp; Location'!B:D, 2, FALSE)</f>
        <v>#REF!</v>
      </c>
      <c r="AE426" s="3" t="e">
        <f>IF('Master List'!#REF!="", VLOOKUP('Master List'!#REF!, 'CWM &amp; Location'!B:D, 2, FALSE), CONCATENATE(VLOOKUP('Master List'!#REF!, 'CWM &amp; Location'!B:D, 2, FALSE), " / ", VLOOKUP('Master List'!#REF!, 'CWM &amp; Location'!B:D, 2, FALSE)))</f>
        <v>#REF!</v>
      </c>
      <c r="AF426" s="3" t="e">
        <f>IF('Programmes (ENG)'!AF426="Supervisor to be confirmed", 'CWM &amp; Location'!$C$216, 'Programmes (ENG)'!AF426)</f>
        <v>#REF!</v>
      </c>
      <c r="AG426" s="3" t="e">
        <f>VLOOKUP('Programmes (ENG)'!AG426, 'CWM &amp; Location'!B:D, 2, FALSE)</f>
        <v>#REF!</v>
      </c>
      <c r="AH426" s="3" t="e">
        <f>VLOOKUP('Programmes (ENG)'!AH426, 'CWM &amp; Location'!B:D, 2, FALSE)</f>
        <v>#REF!</v>
      </c>
      <c r="AI426" s="3" t="e">
        <f>IF('Master List'!#REF!="", VLOOKUP('Master List'!#REF!, 'CWM &amp; Location'!B:D, 2, FALSE), CONCATENATE(VLOOKUP('Master List'!#REF!, 'CWM &amp; Location'!B:D, 2, FALSE), " / ", VLOOKUP('Master List'!#REF!, 'CWM &amp; Location'!B:D, 2, FALSE)))</f>
        <v>#REF!</v>
      </c>
      <c r="AJ426" s="3" t="e">
        <f>IF('Programmes (ENG)'!AJ426="Supervisor to be confirmed", 'CWM &amp; Location'!$C$216, 'Programmes (ENG)'!AJ426)</f>
        <v>#REF!</v>
      </c>
      <c r="AK426" s="5" t="e">
        <f>IF('Programmes (ENG)'!AK426="","",VLOOKUP('Programmes (ENG)'!AK426,'CWM &amp; Location'!B:D,2,FALSE))</f>
        <v>#REF!</v>
      </c>
      <c r="AL426" s="5" t="e">
        <f>IF('Programmes (ENG)'!AL426="", "", VLOOKUP('Programmes (ENG)'!AL426, 'CWM &amp; Location'!B:D, 2, FALSE))</f>
        <v>#REF!</v>
      </c>
      <c r="AM426" s="5" t="e">
        <f>IF('Programmes (ENG)'!AM426="","",VLOOKUP('Programmes (ENG)'!AM426,'CWM &amp; Location'!B:D,2,FALSE))</f>
        <v>#REF!</v>
      </c>
      <c r="AN426" s="5" t="e">
        <f>IF('Programmes (ENG)'!AN426="Supervisor to be confirmed", 'CWM &amp; Location'!$C$216, 'Programmes (ENG)'!AN426)</f>
        <v>#REF!</v>
      </c>
    </row>
    <row r="427" spans="1:40" ht="33.75" customHeight="1" x14ac:dyDescent="0.25">
      <c r="A427" s="3" t="e">
        <f>'Master List'!#REF!</f>
        <v>#REF!</v>
      </c>
      <c r="B427" s="3" t="e">
        <f>'Master List'!#REF!</f>
        <v>#REF!</v>
      </c>
      <c r="C427" s="3" t="e">
        <f>'Master List'!#REF!</f>
        <v>#REF!</v>
      </c>
      <c r="D427" s="4">
        <f>'Programmes (ENG)'!D427</f>
        <v>1</v>
      </c>
      <c r="E427" s="9" t="e">
        <f>CONCATENATE("S1: ",J427,", ",N427,", ",R427,IF(V427="","",", "),IF(V427="","",V427),IF(V427="",""," ("),IF(V427="","",'Master List'!#REF!),IF(V427="","",")")," | S2: ",AA427,", ",AE427,", ",AI427,IF(AM427="","",", "),IF(AM427="","",AM427),IF(AM427="",""," ("),IF(AM427="","",'Master List'!#REF!),IF(AM427="","",")"))</f>
        <v>#REF!</v>
      </c>
      <c r="F427" s="5" t="e">
        <f>VLOOKUP('Programmes (ENG)'!F427, 'CWM &amp; Location'!B:D, 2, FALSE)</f>
        <v>#REF!</v>
      </c>
      <c r="G427" s="5" t="e">
        <f>IF('Programmes (ENG)'!G427="Supervisor to be confirmed", "Goruchwyliwr I'w Gadarnhau", 'Programmes (ENG)'!G427)</f>
        <v>#REF!</v>
      </c>
      <c r="H427" s="3" t="e">
        <f>VLOOKUP('Programmes (ENG)'!H427, 'CWM &amp; Location'!B:D, 2, FALSE)</f>
        <v>#REF!</v>
      </c>
      <c r="I427" s="3" t="e">
        <f>VLOOKUP('Programmes (ENG)'!I427, 'CWM &amp; Location'!B:D, 2, FALSE)</f>
        <v>#REF!</v>
      </c>
      <c r="J427" s="3" t="e">
        <f>IF('Master List'!#REF!="", VLOOKUP('Master List'!#REF!, 'CWM &amp; Location'!B:D, 2, FALSE), CONCATENATE(VLOOKUP('Master List'!#REF!, 'CWM &amp; Location'!B:D, 2, FALSE), " / ", VLOOKUP('Master List'!#REF!, 'CWM &amp; Location'!B:D, 2, FALSE)))</f>
        <v>#REF!</v>
      </c>
      <c r="K427" s="3" t="e">
        <f>IF('Programmes (ENG)'!K427="Supervisor to be confirmed", "Goruchwyliwr I'w Gadarnhau", 'Programmes (ENG)'!K427)</f>
        <v>#REF!</v>
      </c>
      <c r="L427" s="3" t="e">
        <f>VLOOKUP('Programmes (ENG)'!L427, 'CWM &amp; Location'!B:D, 2, FALSE)</f>
        <v>#REF!</v>
      </c>
      <c r="M427" s="3" t="e">
        <f>VLOOKUP('Programmes (ENG)'!M427, 'CWM &amp; Location'!B:D, 2, FALSE)</f>
        <v>#REF!</v>
      </c>
      <c r="N427" s="3" t="e">
        <f>IF('Master List'!#REF!="", VLOOKUP('Master List'!#REF!, 'CWM &amp; Location'!B:D, 2, FALSE), CONCATENATE(VLOOKUP('Master List'!#REF!, 'CWM &amp; Location'!B:D, 2, FALSE), " / ", VLOOKUP('Master List'!#REF!, 'CWM &amp; Location'!B:D, 2, FALSE)))</f>
        <v>#REF!</v>
      </c>
      <c r="O427" s="3" t="e">
        <f>IF('Programmes (ENG)'!O427="Supervisor to be confirmed", "Goruchwyliwr I'w Gadarnhau", 'Programmes (ENG)'!O427)</f>
        <v>#REF!</v>
      </c>
      <c r="P427" s="3" t="e">
        <f>VLOOKUP('Programmes (ENG)'!P427, 'CWM &amp; Location'!B:D, 2, FALSE)</f>
        <v>#REF!</v>
      </c>
      <c r="Q427" s="3" t="e">
        <f>VLOOKUP('Programmes (ENG)'!Q427, 'CWM &amp; Location'!B:D, 2, FALSE)</f>
        <v>#REF!</v>
      </c>
      <c r="R427" s="3" t="e">
        <f>IF('Master List'!#REF!="", VLOOKUP('Master List'!#REF!, 'CWM &amp; Location'!B:D, 2, FALSE), CONCATENATE(VLOOKUP('Master List'!#REF!, 'CWM &amp; Location'!B:D, 2, FALSE), " / ", VLOOKUP('Master List'!#REF!, 'CWM &amp; Location'!B:D, 2, FALSE)))</f>
        <v>#REF!</v>
      </c>
      <c r="S427" s="3" t="e">
        <f>IF('Programmes (ENG)'!S427="Supervisor to be confirmed", "Goruchwyliwr I'w Gadarnhau", 'Programmes (ENG)'!S427)</f>
        <v>#REF!</v>
      </c>
      <c r="T427" s="5" t="e">
        <f>IF('Master List'!#REF!="", "", VLOOKUP('Programmes (ENG)'!T427, 'CWM &amp; Location'!B:D, 2, FALSE))</f>
        <v>#REF!</v>
      </c>
      <c r="U427" s="5" t="e">
        <f>IF(T427="", "", VLOOKUP('Programmes (ENG)'!U427, 'CWM &amp; Location'!B:D, 2, FALSE))</f>
        <v>#REF!</v>
      </c>
      <c r="V427" s="5" t="e">
        <f>IF('Programmes (ENG)'!V427="", "", VLOOKUP('Programmes (ENG)'!V427, 'CWM &amp; Location'!B:D, 2, FALSE))</f>
        <v>#REF!</v>
      </c>
      <c r="W427" s="5" t="e">
        <f>IF('Programmes (ENG)'!W427="", "", IF('Programmes (ENG)'!W427="Supervisor to be confirmed", 'CWM &amp; Location'!$C$216, 'Programmes (ENG)'!W427))</f>
        <v>#REF!</v>
      </c>
      <c r="X427" s="5" t="e">
        <f>IF('Programmes (ENG)'!X427="Supervisor to be confirmed", "Goruchwyliwr I'w Gadarnhau", 'Programmes (ENG)'!X427)</f>
        <v>#REF!</v>
      </c>
      <c r="Y427" s="3" t="e">
        <f>VLOOKUP('Programmes (ENG)'!Y427, 'CWM &amp; Location'!B:D, 2, FALSE)</f>
        <v>#REF!</v>
      </c>
      <c r="Z427" s="3" t="e">
        <f>VLOOKUP('Programmes (ENG)'!Z427, 'CWM &amp; Location'!B:D, 2, FALSE)</f>
        <v>#REF!</v>
      </c>
      <c r="AA427" s="3" t="e">
        <f>IF('Master List'!#REF!="", VLOOKUP('Master List'!#REF!, 'CWM &amp; Location'!B:D, 2, FALSE), CONCATENATE(VLOOKUP('Master List'!#REF!, 'CWM &amp; Location'!B:D, 2, FALSE), " / ", VLOOKUP('Master List'!#REF!, 'CWM &amp; Location'!B:D, 2, FALSE)))</f>
        <v>#REF!</v>
      </c>
      <c r="AB427" s="3" t="e">
        <f>IF('Programmes (ENG)'!AB427="Supervisor to be confirmed", 'CWM &amp; Location'!$C$216, 'Programmes (ENG)'!AB427)</f>
        <v>#REF!</v>
      </c>
      <c r="AC427" s="3" t="e">
        <f>VLOOKUP('Programmes (ENG)'!AC427, 'CWM &amp; Location'!B:D, 2, FALSE)</f>
        <v>#REF!</v>
      </c>
      <c r="AD427" s="5" t="e">
        <f>VLOOKUP('Programmes (ENG)'!AD427, 'CWM &amp; Location'!B:D, 2, FALSE)</f>
        <v>#REF!</v>
      </c>
      <c r="AE427" s="3" t="e">
        <f>IF('Master List'!#REF!="", VLOOKUP('Master List'!#REF!, 'CWM &amp; Location'!B:D, 2, FALSE), CONCATENATE(VLOOKUP('Master List'!#REF!, 'CWM &amp; Location'!B:D, 2, FALSE), " / ", VLOOKUP('Master List'!#REF!, 'CWM &amp; Location'!B:D, 2, FALSE)))</f>
        <v>#REF!</v>
      </c>
      <c r="AF427" s="3" t="e">
        <f>IF('Programmes (ENG)'!AF427="Supervisor to be confirmed", 'CWM &amp; Location'!$C$216, 'Programmes (ENG)'!AF427)</f>
        <v>#REF!</v>
      </c>
      <c r="AG427" s="3" t="e">
        <f>VLOOKUP('Programmes (ENG)'!AG427, 'CWM &amp; Location'!B:D, 2, FALSE)</f>
        <v>#REF!</v>
      </c>
      <c r="AH427" s="3" t="e">
        <f>VLOOKUP('Programmes (ENG)'!AH427, 'CWM &amp; Location'!B:D, 2, FALSE)</f>
        <v>#REF!</v>
      </c>
      <c r="AI427" s="3" t="e">
        <f>IF('Master List'!#REF!="", VLOOKUP('Master List'!#REF!, 'CWM &amp; Location'!B:D, 2, FALSE), CONCATENATE(VLOOKUP('Master List'!#REF!, 'CWM &amp; Location'!B:D, 2, FALSE), " / ", VLOOKUP('Master List'!#REF!, 'CWM &amp; Location'!B:D, 2, FALSE)))</f>
        <v>#REF!</v>
      </c>
      <c r="AJ427" s="3" t="e">
        <f>IF('Programmes (ENG)'!AJ427="Supervisor to be confirmed", 'CWM &amp; Location'!$C$216, 'Programmes (ENG)'!AJ427)</f>
        <v>#REF!</v>
      </c>
      <c r="AK427" s="5" t="e">
        <f>IF('Programmes (ENG)'!AK427="","",VLOOKUP('Programmes (ENG)'!AK427,'CWM &amp; Location'!B:D,2,FALSE))</f>
        <v>#REF!</v>
      </c>
      <c r="AL427" s="5" t="e">
        <f>IF('Programmes (ENG)'!AL427="", "", VLOOKUP('Programmes (ENG)'!AL427, 'CWM &amp; Location'!B:D, 2, FALSE))</f>
        <v>#REF!</v>
      </c>
      <c r="AM427" s="5" t="e">
        <f>IF('Programmes (ENG)'!AM427="","",VLOOKUP('Programmes (ENG)'!AM427,'CWM &amp; Location'!B:D,2,FALSE))</f>
        <v>#REF!</v>
      </c>
      <c r="AN427" s="5" t="e">
        <f>IF('Programmes (ENG)'!AN427="Supervisor to be confirmed", 'CWM &amp; Location'!$C$216, 'Programmes (ENG)'!AN427)</f>
        <v>#REF!</v>
      </c>
    </row>
    <row r="428" spans="1:40" ht="33.75" customHeight="1" x14ac:dyDescent="0.25">
      <c r="A428" s="3" t="e">
        <f>'Master List'!#REF!</f>
        <v>#REF!</v>
      </c>
      <c r="B428" s="3" t="e">
        <f>'Master List'!#REF!</f>
        <v>#REF!</v>
      </c>
      <c r="C428" s="3" t="e">
        <f>'Master List'!#REF!</f>
        <v>#REF!</v>
      </c>
      <c r="D428" s="4">
        <f>'Programmes (ENG)'!D428</f>
        <v>1</v>
      </c>
      <c r="E428" s="9" t="e">
        <f>CONCATENATE("S1: ",J428,", ",N428,", ",R428,IF(V428="","",", "),IF(V428="","",V428),IF(V428="",""," ("),IF(V428="","",'Master List'!#REF!),IF(V428="","",")")," | S2: ",AA428,", ",AE428,", ",AI428,IF(AM428="","",", "),IF(AM428="","",AM428),IF(AM428="",""," ("),IF(AM428="","",'Master List'!#REF!),IF(AM428="","",")"))</f>
        <v>#REF!</v>
      </c>
      <c r="F428" s="5" t="e">
        <f>VLOOKUP('Programmes (ENG)'!F428, 'CWM &amp; Location'!B:D, 2, FALSE)</f>
        <v>#REF!</v>
      </c>
      <c r="G428" s="5" t="e">
        <f>IF('Programmes (ENG)'!G428="Supervisor to be confirmed", "Goruchwyliwr I'w Gadarnhau", 'Programmes (ENG)'!G428)</f>
        <v>#REF!</v>
      </c>
      <c r="H428" s="3" t="e">
        <f>VLOOKUP('Programmes (ENG)'!H428, 'CWM &amp; Location'!B:D, 2, FALSE)</f>
        <v>#REF!</v>
      </c>
      <c r="I428" s="3" t="e">
        <f>VLOOKUP('Programmes (ENG)'!I428, 'CWM &amp; Location'!B:D, 2, FALSE)</f>
        <v>#REF!</v>
      </c>
      <c r="J428" s="3" t="e">
        <f>IF('Master List'!#REF!="", VLOOKUP('Master List'!#REF!, 'CWM &amp; Location'!B:D, 2, FALSE), CONCATENATE(VLOOKUP('Master List'!#REF!, 'CWM &amp; Location'!B:D, 2, FALSE), " / ", VLOOKUP('Master List'!#REF!, 'CWM &amp; Location'!B:D, 2, FALSE)))</f>
        <v>#REF!</v>
      </c>
      <c r="K428" s="3" t="e">
        <f>IF('Programmes (ENG)'!K428="Supervisor to be confirmed", "Goruchwyliwr I'w Gadarnhau", 'Programmes (ENG)'!K428)</f>
        <v>#REF!</v>
      </c>
      <c r="L428" s="3" t="e">
        <f>VLOOKUP('Programmes (ENG)'!L428, 'CWM &amp; Location'!B:D, 2, FALSE)</f>
        <v>#REF!</v>
      </c>
      <c r="M428" s="3" t="e">
        <f>VLOOKUP('Programmes (ENG)'!M428, 'CWM &amp; Location'!B:D, 2, FALSE)</f>
        <v>#REF!</v>
      </c>
      <c r="N428" s="3" t="e">
        <f>IF('Master List'!#REF!="", VLOOKUP('Master List'!#REF!, 'CWM &amp; Location'!B:D, 2, FALSE), CONCATENATE(VLOOKUP('Master List'!#REF!, 'CWM &amp; Location'!B:D, 2, FALSE), " / ", VLOOKUP('Master List'!#REF!, 'CWM &amp; Location'!B:D, 2, FALSE)))</f>
        <v>#REF!</v>
      </c>
      <c r="O428" s="3" t="e">
        <f>IF('Programmes (ENG)'!O428="Supervisor to be confirmed", "Goruchwyliwr I'w Gadarnhau", 'Programmes (ENG)'!O428)</f>
        <v>#REF!</v>
      </c>
      <c r="P428" s="3" t="e">
        <f>VLOOKUP('Programmes (ENG)'!P428, 'CWM &amp; Location'!B:D, 2, FALSE)</f>
        <v>#REF!</v>
      </c>
      <c r="Q428" s="3" t="e">
        <f>VLOOKUP('Programmes (ENG)'!Q428, 'CWM &amp; Location'!B:D, 2, FALSE)</f>
        <v>#REF!</v>
      </c>
      <c r="R428" s="3" t="e">
        <f>IF('Master List'!#REF!="", VLOOKUP('Master List'!#REF!, 'CWM &amp; Location'!B:D, 2, FALSE), CONCATENATE(VLOOKUP('Master List'!#REF!, 'CWM &amp; Location'!B:D, 2, FALSE), " / ", VLOOKUP('Master List'!#REF!, 'CWM &amp; Location'!B:D, 2, FALSE)))</f>
        <v>#REF!</v>
      </c>
      <c r="S428" s="3" t="e">
        <f>IF('Programmes (ENG)'!S428="Supervisor to be confirmed", "Goruchwyliwr I'w Gadarnhau", 'Programmes (ENG)'!S428)</f>
        <v>#REF!</v>
      </c>
      <c r="T428" s="5" t="e">
        <f>IF('Master List'!#REF!="", "", VLOOKUP('Programmes (ENG)'!T428, 'CWM &amp; Location'!B:D, 2, FALSE))</f>
        <v>#REF!</v>
      </c>
      <c r="U428" s="5" t="e">
        <f>IF(T428="", "", VLOOKUP('Programmes (ENG)'!U428, 'CWM &amp; Location'!B:D, 2, FALSE))</f>
        <v>#REF!</v>
      </c>
      <c r="V428" s="5" t="e">
        <f>IF('Programmes (ENG)'!V428="", "", VLOOKUP('Programmes (ENG)'!V428, 'CWM &amp; Location'!B:D, 2, FALSE))</f>
        <v>#REF!</v>
      </c>
      <c r="W428" s="5" t="e">
        <f>IF('Programmes (ENG)'!W428="", "", IF('Programmes (ENG)'!W428="Supervisor to be confirmed", 'CWM &amp; Location'!$C$216, 'Programmes (ENG)'!W428))</f>
        <v>#REF!</v>
      </c>
      <c r="X428" s="5" t="e">
        <f>IF('Programmes (ENG)'!X428="Supervisor to be confirmed", "Goruchwyliwr I'w Gadarnhau", 'Programmes (ENG)'!X428)</f>
        <v>#REF!</v>
      </c>
      <c r="Y428" s="3" t="e">
        <f>VLOOKUP('Programmes (ENG)'!Y428, 'CWM &amp; Location'!B:D, 2, FALSE)</f>
        <v>#REF!</v>
      </c>
      <c r="Z428" s="3" t="e">
        <f>VLOOKUP('Programmes (ENG)'!Z428, 'CWM &amp; Location'!B:D, 2, FALSE)</f>
        <v>#REF!</v>
      </c>
      <c r="AA428" s="3" t="e">
        <f>IF('Master List'!#REF!="", VLOOKUP('Master List'!#REF!, 'CWM &amp; Location'!B:D, 2, FALSE), CONCATENATE(VLOOKUP('Master List'!#REF!, 'CWM &amp; Location'!B:D, 2, FALSE), " / ", VLOOKUP('Master List'!#REF!, 'CWM &amp; Location'!B:D, 2, FALSE)))</f>
        <v>#REF!</v>
      </c>
      <c r="AB428" s="3" t="e">
        <f>IF('Programmes (ENG)'!AB428="Supervisor to be confirmed", 'CWM &amp; Location'!$C$216, 'Programmes (ENG)'!AB428)</f>
        <v>#REF!</v>
      </c>
      <c r="AC428" s="3" t="e">
        <f>VLOOKUP('Programmes (ENG)'!AC428, 'CWM &amp; Location'!B:D, 2, FALSE)</f>
        <v>#REF!</v>
      </c>
      <c r="AD428" s="5" t="e">
        <f>VLOOKUP('Programmes (ENG)'!AD428, 'CWM &amp; Location'!B:D, 2, FALSE)</f>
        <v>#REF!</v>
      </c>
      <c r="AE428" s="3" t="e">
        <f>IF('Master List'!#REF!="", VLOOKUP('Master List'!#REF!, 'CWM &amp; Location'!B:D, 2, FALSE), CONCATENATE(VLOOKUP('Master List'!#REF!, 'CWM &amp; Location'!B:D, 2, FALSE), " / ", VLOOKUP('Master List'!#REF!, 'CWM &amp; Location'!B:D, 2, FALSE)))</f>
        <v>#REF!</v>
      </c>
      <c r="AF428" s="3" t="e">
        <f>IF('Programmes (ENG)'!AF428="Supervisor to be confirmed", 'CWM &amp; Location'!$C$216, 'Programmes (ENG)'!AF428)</f>
        <v>#REF!</v>
      </c>
      <c r="AG428" s="3" t="e">
        <f>VLOOKUP('Programmes (ENG)'!AG428, 'CWM &amp; Location'!B:D, 2, FALSE)</f>
        <v>#REF!</v>
      </c>
      <c r="AH428" s="3" t="e">
        <f>VLOOKUP('Programmes (ENG)'!AH428, 'CWM &amp; Location'!B:D, 2, FALSE)</f>
        <v>#REF!</v>
      </c>
      <c r="AI428" s="3" t="e">
        <f>IF('Master List'!#REF!="", VLOOKUP('Master List'!#REF!, 'CWM &amp; Location'!B:D, 2, FALSE), CONCATENATE(VLOOKUP('Master List'!#REF!, 'CWM &amp; Location'!B:D, 2, FALSE), " / ", VLOOKUP('Master List'!#REF!, 'CWM &amp; Location'!B:D, 2, FALSE)))</f>
        <v>#REF!</v>
      </c>
      <c r="AJ428" s="3" t="e">
        <f>IF('Programmes (ENG)'!AJ428="Supervisor to be confirmed", 'CWM &amp; Location'!$C$216, 'Programmes (ENG)'!AJ428)</f>
        <v>#REF!</v>
      </c>
      <c r="AK428" s="5" t="e">
        <f>IF('Programmes (ENG)'!AK428="","",VLOOKUP('Programmes (ENG)'!AK428,'CWM &amp; Location'!B:D,2,FALSE))</f>
        <v>#REF!</v>
      </c>
      <c r="AL428" s="5" t="e">
        <f>IF('Programmes (ENG)'!AL428="", "", VLOOKUP('Programmes (ENG)'!AL428, 'CWM &amp; Location'!B:D, 2, FALSE))</f>
        <v>#REF!</v>
      </c>
      <c r="AM428" s="5" t="e">
        <f>IF('Programmes (ENG)'!AM428="","",VLOOKUP('Programmes (ENG)'!AM428,'CWM &amp; Location'!B:D,2,FALSE))</f>
        <v>#REF!</v>
      </c>
      <c r="AN428" s="5" t="e">
        <f>IF('Programmes (ENG)'!AN428="Supervisor to be confirmed", 'CWM &amp; Location'!$C$216, 'Programmes (ENG)'!AN428)</f>
        <v>#REF!</v>
      </c>
    </row>
    <row r="429" spans="1:40" ht="33.75" customHeight="1" x14ac:dyDescent="0.25">
      <c r="A429" s="3" t="e">
        <f>'Master List'!#REF!</f>
        <v>#REF!</v>
      </c>
      <c r="B429" s="3" t="e">
        <f>'Master List'!#REF!</f>
        <v>#REF!</v>
      </c>
      <c r="C429" s="3" t="e">
        <f>'Master List'!#REF!</f>
        <v>#REF!</v>
      </c>
      <c r="D429" s="4">
        <f>'Programmes (ENG)'!D429</f>
        <v>1</v>
      </c>
      <c r="E429" s="9" t="e">
        <f>CONCATENATE("S1: ",J429,", ",N429,", ",R429,IF(V429="","",", "),IF(V429="","",V429),IF(V429="",""," ("),IF(V429="","",'Master List'!#REF!),IF(V429="","",")")," | S2: ",AA429,", ",AE429,", ",AI429,IF(AM429="","",", "),IF(AM429="","",AM429),IF(AM429="",""," ("),IF(AM429="","",'Master List'!#REF!),IF(AM429="","",")"))</f>
        <v>#REF!</v>
      </c>
      <c r="F429" s="5" t="e">
        <f>VLOOKUP('Programmes (ENG)'!F429, 'CWM &amp; Location'!B:D, 2, FALSE)</f>
        <v>#REF!</v>
      </c>
      <c r="G429" s="5" t="e">
        <f>IF('Programmes (ENG)'!G429="Supervisor to be confirmed", "Goruchwyliwr I'w Gadarnhau", 'Programmes (ENG)'!G429)</f>
        <v>#REF!</v>
      </c>
      <c r="H429" s="3" t="e">
        <f>VLOOKUP('Programmes (ENG)'!H429, 'CWM &amp; Location'!B:D, 2, FALSE)</f>
        <v>#REF!</v>
      </c>
      <c r="I429" s="3" t="e">
        <f>VLOOKUP('Programmes (ENG)'!I429, 'CWM &amp; Location'!B:D, 2, FALSE)</f>
        <v>#REF!</v>
      </c>
      <c r="J429" s="3" t="e">
        <f>IF('Master List'!#REF!="", VLOOKUP('Master List'!#REF!, 'CWM &amp; Location'!B:D, 2, FALSE), CONCATENATE(VLOOKUP('Master List'!#REF!, 'CWM &amp; Location'!B:D, 2, FALSE), " / ", VLOOKUP('Master List'!#REF!, 'CWM &amp; Location'!B:D, 2, FALSE)))</f>
        <v>#REF!</v>
      </c>
      <c r="K429" s="3" t="e">
        <f>IF('Programmes (ENG)'!K429="Supervisor to be confirmed", "Goruchwyliwr I'w Gadarnhau", 'Programmes (ENG)'!K429)</f>
        <v>#REF!</v>
      </c>
      <c r="L429" s="3" t="e">
        <f>VLOOKUP('Programmes (ENG)'!L429, 'CWM &amp; Location'!B:D, 2, FALSE)</f>
        <v>#REF!</v>
      </c>
      <c r="M429" s="3" t="e">
        <f>VLOOKUP('Programmes (ENG)'!M429, 'CWM &amp; Location'!B:D, 2, FALSE)</f>
        <v>#REF!</v>
      </c>
      <c r="N429" s="3" t="e">
        <f>IF('Master List'!#REF!="", VLOOKUP('Master List'!#REF!, 'CWM &amp; Location'!B:D, 2, FALSE), CONCATENATE(VLOOKUP('Master List'!#REF!, 'CWM &amp; Location'!B:D, 2, FALSE), " / ", VLOOKUP('Master List'!#REF!, 'CWM &amp; Location'!B:D, 2, FALSE)))</f>
        <v>#REF!</v>
      </c>
      <c r="O429" s="3" t="e">
        <f>IF('Programmes (ENG)'!O429="Supervisor to be confirmed", "Goruchwyliwr I'w Gadarnhau", 'Programmes (ENG)'!O429)</f>
        <v>#REF!</v>
      </c>
      <c r="P429" s="3" t="e">
        <f>VLOOKUP('Programmes (ENG)'!P429, 'CWM &amp; Location'!B:D, 2, FALSE)</f>
        <v>#REF!</v>
      </c>
      <c r="Q429" s="3" t="e">
        <f>VLOOKUP('Programmes (ENG)'!Q429, 'CWM &amp; Location'!B:D, 2, FALSE)</f>
        <v>#REF!</v>
      </c>
      <c r="R429" s="3" t="e">
        <f>IF('Master List'!#REF!="", VLOOKUP('Master List'!#REF!, 'CWM &amp; Location'!B:D, 2, FALSE), CONCATENATE(VLOOKUP('Master List'!#REF!, 'CWM &amp; Location'!B:D, 2, FALSE), " / ", VLOOKUP('Master List'!#REF!, 'CWM &amp; Location'!B:D, 2, FALSE)))</f>
        <v>#REF!</v>
      </c>
      <c r="S429" s="3" t="e">
        <f>IF('Programmes (ENG)'!S429="Supervisor to be confirmed", "Goruchwyliwr I'w Gadarnhau", 'Programmes (ENG)'!S429)</f>
        <v>#REF!</v>
      </c>
      <c r="T429" s="5" t="e">
        <f>IF('Master List'!#REF!="", "", VLOOKUP('Programmes (ENG)'!T429, 'CWM &amp; Location'!B:D, 2, FALSE))</f>
        <v>#REF!</v>
      </c>
      <c r="U429" s="5" t="e">
        <f>IF(T429="", "", VLOOKUP('Programmes (ENG)'!U429, 'CWM &amp; Location'!B:D, 2, FALSE))</f>
        <v>#REF!</v>
      </c>
      <c r="V429" s="5" t="e">
        <f>IF('Programmes (ENG)'!V429="", "", VLOOKUP('Programmes (ENG)'!V429, 'CWM &amp; Location'!B:D, 2, FALSE))</f>
        <v>#REF!</v>
      </c>
      <c r="W429" s="5" t="e">
        <f>IF('Programmes (ENG)'!W429="", "", IF('Programmes (ENG)'!W429="Supervisor to be confirmed", 'CWM &amp; Location'!$C$216, 'Programmes (ENG)'!W429))</f>
        <v>#REF!</v>
      </c>
      <c r="X429" s="5" t="e">
        <f>IF('Programmes (ENG)'!X429="Supervisor to be confirmed", "Goruchwyliwr I'w Gadarnhau", 'Programmes (ENG)'!X429)</f>
        <v>#REF!</v>
      </c>
      <c r="Y429" s="3" t="e">
        <f>VLOOKUP('Programmes (ENG)'!Y429, 'CWM &amp; Location'!B:D, 2, FALSE)</f>
        <v>#REF!</v>
      </c>
      <c r="Z429" s="3" t="e">
        <f>VLOOKUP('Programmes (ENG)'!Z429, 'CWM &amp; Location'!B:D, 2, FALSE)</f>
        <v>#REF!</v>
      </c>
      <c r="AA429" s="3" t="e">
        <f>IF('Master List'!#REF!="", VLOOKUP('Master List'!#REF!, 'CWM &amp; Location'!B:D, 2, FALSE), CONCATENATE(VLOOKUP('Master List'!#REF!, 'CWM &amp; Location'!B:D, 2, FALSE), " / ", VLOOKUP('Master List'!#REF!, 'CWM &amp; Location'!B:D, 2, FALSE)))</f>
        <v>#REF!</v>
      </c>
      <c r="AB429" s="3" t="e">
        <f>IF('Programmes (ENG)'!AB429="Supervisor to be confirmed", 'CWM &amp; Location'!$C$216, 'Programmes (ENG)'!AB429)</f>
        <v>#REF!</v>
      </c>
      <c r="AC429" s="3" t="e">
        <f>VLOOKUP('Programmes (ENG)'!AC429, 'CWM &amp; Location'!B:D, 2, FALSE)</f>
        <v>#REF!</v>
      </c>
      <c r="AD429" s="5" t="e">
        <f>VLOOKUP('Programmes (ENG)'!AD429, 'CWM &amp; Location'!B:D, 2, FALSE)</f>
        <v>#REF!</v>
      </c>
      <c r="AE429" s="3" t="e">
        <f>IF('Master List'!#REF!="", VLOOKUP('Master List'!#REF!, 'CWM &amp; Location'!B:D, 2, FALSE), CONCATENATE(VLOOKUP('Master List'!#REF!, 'CWM &amp; Location'!B:D, 2, FALSE), " / ", VLOOKUP('Master List'!#REF!, 'CWM &amp; Location'!B:D, 2, FALSE)))</f>
        <v>#REF!</v>
      </c>
      <c r="AF429" s="3" t="e">
        <f>IF('Programmes (ENG)'!AF429="Supervisor to be confirmed", 'CWM &amp; Location'!$C$216, 'Programmes (ENG)'!AF429)</f>
        <v>#REF!</v>
      </c>
      <c r="AG429" s="3" t="e">
        <f>VLOOKUP('Programmes (ENG)'!AG429, 'CWM &amp; Location'!B:D, 2, FALSE)</f>
        <v>#REF!</v>
      </c>
      <c r="AH429" s="3" t="e">
        <f>VLOOKUP('Programmes (ENG)'!AH429, 'CWM &amp; Location'!B:D, 2, FALSE)</f>
        <v>#REF!</v>
      </c>
      <c r="AI429" s="3" t="e">
        <f>IF('Master List'!#REF!="", VLOOKUP('Master List'!#REF!, 'CWM &amp; Location'!B:D, 2, FALSE), CONCATENATE(VLOOKUP('Master List'!#REF!, 'CWM &amp; Location'!B:D, 2, FALSE), " / ", VLOOKUP('Master List'!#REF!, 'CWM &amp; Location'!B:D, 2, FALSE)))</f>
        <v>#REF!</v>
      </c>
      <c r="AJ429" s="3" t="e">
        <f>IF('Programmes (ENG)'!AJ429="Supervisor to be confirmed", 'CWM &amp; Location'!$C$216, 'Programmes (ENG)'!AJ429)</f>
        <v>#REF!</v>
      </c>
      <c r="AK429" s="5" t="e">
        <f>IF('Programmes (ENG)'!AK429="","",VLOOKUP('Programmes (ENG)'!AK429,'CWM &amp; Location'!B:D,2,FALSE))</f>
        <v>#REF!</v>
      </c>
      <c r="AL429" s="5" t="e">
        <f>IF('Programmes (ENG)'!AL429="", "", VLOOKUP('Programmes (ENG)'!AL429, 'CWM &amp; Location'!B:D, 2, FALSE))</f>
        <v>#REF!</v>
      </c>
      <c r="AM429" s="5" t="e">
        <f>IF('Programmes (ENG)'!AM429="","",VLOOKUP('Programmes (ENG)'!AM429,'CWM &amp; Location'!B:D,2,FALSE))</f>
        <v>#REF!</v>
      </c>
      <c r="AN429" s="5" t="e">
        <f>IF('Programmes (ENG)'!AN429="Supervisor to be confirmed", 'CWM &amp; Location'!$C$216, 'Programmes (ENG)'!AN429)</f>
        <v>#REF!</v>
      </c>
    </row>
    <row r="430" spans="1:40" ht="33.75" customHeight="1" x14ac:dyDescent="0.25">
      <c r="A430" s="3" t="e">
        <f>'Master List'!#REF!</f>
        <v>#REF!</v>
      </c>
      <c r="B430" s="3" t="e">
        <f>'Master List'!#REF!</f>
        <v>#REF!</v>
      </c>
      <c r="C430" s="3" t="e">
        <f>'Master List'!#REF!</f>
        <v>#REF!</v>
      </c>
      <c r="D430" s="4">
        <f>'Programmes (ENG)'!D430</f>
        <v>1</v>
      </c>
      <c r="E430" s="9" t="e">
        <f>CONCATENATE("S1: ",J430,", ",N430,", ",R430,IF(V430="","",", "),IF(V430="","",V430),IF(V430="",""," ("),IF(V430="","",'Master List'!#REF!),IF(V430="","",")")," | S2: ",AA430,", ",AE430,", ",AI430,IF(AM430="","",", "),IF(AM430="","",AM430),IF(AM430="",""," ("),IF(AM430="","",'Master List'!#REF!),IF(AM430="","",")"))</f>
        <v>#REF!</v>
      </c>
      <c r="F430" s="5" t="e">
        <f>VLOOKUP('Programmes (ENG)'!F430, 'CWM &amp; Location'!B:D, 2, FALSE)</f>
        <v>#REF!</v>
      </c>
      <c r="G430" s="5" t="e">
        <f>IF('Programmes (ENG)'!G430="Supervisor to be confirmed", "Goruchwyliwr I'w Gadarnhau", 'Programmes (ENG)'!G430)</f>
        <v>#REF!</v>
      </c>
      <c r="H430" s="3" t="e">
        <f>VLOOKUP('Programmes (ENG)'!H430, 'CWM &amp; Location'!B:D, 2, FALSE)</f>
        <v>#REF!</v>
      </c>
      <c r="I430" s="3" t="e">
        <f>VLOOKUP('Programmes (ENG)'!I430, 'CWM &amp; Location'!B:D, 2, FALSE)</f>
        <v>#REF!</v>
      </c>
      <c r="J430" s="3" t="e">
        <f>IF('Master List'!#REF!="", VLOOKUP('Master List'!#REF!, 'CWM &amp; Location'!B:D, 2, FALSE), CONCATENATE(VLOOKUP('Master List'!#REF!, 'CWM &amp; Location'!B:D, 2, FALSE), " / ", VLOOKUP('Master List'!#REF!, 'CWM &amp; Location'!B:D, 2, FALSE)))</f>
        <v>#REF!</v>
      </c>
      <c r="K430" s="3" t="e">
        <f>IF('Programmes (ENG)'!K430="Supervisor to be confirmed", "Goruchwyliwr I'w Gadarnhau", 'Programmes (ENG)'!K430)</f>
        <v>#REF!</v>
      </c>
      <c r="L430" s="3" t="e">
        <f>VLOOKUP('Programmes (ENG)'!L430, 'CWM &amp; Location'!B:D, 2, FALSE)</f>
        <v>#REF!</v>
      </c>
      <c r="M430" s="3" t="e">
        <f>VLOOKUP('Programmes (ENG)'!M430, 'CWM &amp; Location'!B:D, 2, FALSE)</f>
        <v>#REF!</v>
      </c>
      <c r="N430" s="3" t="e">
        <f>IF('Master List'!#REF!="", VLOOKUP('Master List'!#REF!, 'CWM &amp; Location'!B:D, 2, FALSE), CONCATENATE(VLOOKUP('Master List'!#REF!, 'CWM &amp; Location'!B:D, 2, FALSE), " / ", VLOOKUP('Master List'!#REF!, 'CWM &amp; Location'!B:D, 2, FALSE)))</f>
        <v>#REF!</v>
      </c>
      <c r="O430" s="3" t="e">
        <f>IF('Programmes (ENG)'!O430="Supervisor to be confirmed", "Goruchwyliwr I'w Gadarnhau", 'Programmes (ENG)'!O430)</f>
        <v>#REF!</v>
      </c>
      <c r="P430" s="3" t="e">
        <f>VLOOKUP('Programmes (ENG)'!P430, 'CWM &amp; Location'!B:D, 2, FALSE)</f>
        <v>#REF!</v>
      </c>
      <c r="Q430" s="3" t="e">
        <f>VLOOKUP('Programmes (ENG)'!Q430, 'CWM &amp; Location'!B:D, 2, FALSE)</f>
        <v>#REF!</v>
      </c>
      <c r="R430" s="3" t="e">
        <f>IF('Master List'!#REF!="", VLOOKUP('Master List'!#REF!, 'CWM &amp; Location'!B:D, 2, FALSE), CONCATENATE(VLOOKUP('Master List'!#REF!, 'CWM &amp; Location'!B:D, 2, FALSE), " / ", VLOOKUP('Master List'!#REF!, 'CWM &amp; Location'!B:D, 2, FALSE)))</f>
        <v>#REF!</v>
      </c>
      <c r="S430" s="3" t="e">
        <f>IF('Programmes (ENG)'!S430="Supervisor to be confirmed", "Goruchwyliwr I'w Gadarnhau", 'Programmes (ENG)'!S430)</f>
        <v>#REF!</v>
      </c>
      <c r="T430" s="5" t="e">
        <f>IF('Master List'!#REF!="", "", VLOOKUP('Programmes (ENG)'!T430, 'CWM &amp; Location'!B:D, 2, FALSE))</f>
        <v>#REF!</v>
      </c>
      <c r="U430" s="5" t="e">
        <f>IF(T430="", "", VLOOKUP('Programmes (ENG)'!U430, 'CWM &amp; Location'!B:D, 2, FALSE))</f>
        <v>#REF!</v>
      </c>
      <c r="V430" s="5" t="e">
        <f>IF('Programmes (ENG)'!V430="", "", VLOOKUP('Programmes (ENG)'!V430, 'CWM &amp; Location'!B:D, 2, FALSE))</f>
        <v>#REF!</v>
      </c>
      <c r="W430" s="5" t="e">
        <f>IF('Programmes (ENG)'!W430="", "", IF('Programmes (ENG)'!W430="Supervisor to be confirmed", 'CWM &amp; Location'!$C$216, 'Programmes (ENG)'!W430))</f>
        <v>#REF!</v>
      </c>
      <c r="X430" s="5" t="e">
        <f>IF('Programmes (ENG)'!X430="Supervisor to be confirmed", "Goruchwyliwr I'w Gadarnhau", 'Programmes (ENG)'!X430)</f>
        <v>#REF!</v>
      </c>
      <c r="Y430" s="3" t="e">
        <f>VLOOKUP('Programmes (ENG)'!Y430, 'CWM &amp; Location'!B:D, 2, FALSE)</f>
        <v>#REF!</v>
      </c>
      <c r="Z430" s="3" t="e">
        <f>VLOOKUP('Programmes (ENG)'!Z430, 'CWM &amp; Location'!B:D, 2, FALSE)</f>
        <v>#REF!</v>
      </c>
      <c r="AA430" s="3" t="e">
        <f>IF('Master List'!#REF!="", VLOOKUP('Master List'!#REF!, 'CWM &amp; Location'!B:D, 2, FALSE), CONCATENATE(VLOOKUP('Master List'!#REF!, 'CWM &amp; Location'!B:D, 2, FALSE), " / ", VLOOKUP('Master List'!#REF!, 'CWM &amp; Location'!B:D, 2, FALSE)))</f>
        <v>#REF!</v>
      </c>
      <c r="AB430" s="3" t="e">
        <f>IF('Programmes (ENG)'!AB430="Supervisor to be confirmed", 'CWM &amp; Location'!$C$216, 'Programmes (ENG)'!AB430)</f>
        <v>#REF!</v>
      </c>
      <c r="AC430" s="3" t="e">
        <f>VLOOKUP('Programmes (ENG)'!AC430, 'CWM &amp; Location'!B:D, 2, FALSE)</f>
        <v>#REF!</v>
      </c>
      <c r="AD430" s="5" t="e">
        <f>VLOOKUP('Programmes (ENG)'!AD430, 'CWM &amp; Location'!B:D, 2, FALSE)</f>
        <v>#REF!</v>
      </c>
      <c r="AE430" s="3" t="e">
        <f>IF('Master List'!#REF!="", VLOOKUP('Master List'!#REF!, 'CWM &amp; Location'!B:D, 2, FALSE), CONCATENATE(VLOOKUP('Master List'!#REF!, 'CWM &amp; Location'!B:D, 2, FALSE), " / ", VLOOKUP('Master List'!#REF!, 'CWM &amp; Location'!B:D, 2, FALSE)))</f>
        <v>#REF!</v>
      </c>
      <c r="AF430" s="3" t="e">
        <f>IF('Programmes (ENG)'!AF430="Supervisor to be confirmed", 'CWM &amp; Location'!$C$216, 'Programmes (ENG)'!AF430)</f>
        <v>#REF!</v>
      </c>
      <c r="AG430" s="3" t="e">
        <f>VLOOKUP('Programmes (ENG)'!AG430, 'CWM &amp; Location'!B:D, 2, FALSE)</f>
        <v>#REF!</v>
      </c>
      <c r="AH430" s="3" t="e">
        <f>VLOOKUP('Programmes (ENG)'!AH430, 'CWM &amp; Location'!B:D, 2, FALSE)</f>
        <v>#REF!</v>
      </c>
      <c r="AI430" s="3" t="e">
        <f>IF('Master List'!#REF!="", VLOOKUP('Master List'!#REF!, 'CWM &amp; Location'!B:D, 2, FALSE), CONCATENATE(VLOOKUP('Master List'!#REF!, 'CWM &amp; Location'!B:D, 2, FALSE), " / ", VLOOKUP('Master List'!#REF!, 'CWM &amp; Location'!B:D, 2, FALSE)))</f>
        <v>#REF!</v>
      </c>
      <c r="AJ430" s="3" t="e">
        <f>IF('Programmes (ENG)'!AJ430="Supervisor to be confirmed", 'CWM &amp; Location'!$C$216, 'Programmes (ENG)'!AJ430)</f>
        <v>#REF!</v>
      </c>
      <c r="AK430" s="5" t="e">
        <f>IF('Programmes (ENG)'!AK430="","",VLOOKUP('Programmes (ENG)'!AK430,'CWM &amp; Location'!B:D,2,FALSE))</f>
        <v>#REF!</v>
      </c>
      <c r="AL430" s="5" t="e">
        <f>IF('Programmes (ENG)'!AL430="", "", VLOOKUP('Programmes (ENG)'!AL430, 'CWM &amp; Location'!B:D, 2, FALSE))</f>
        <v>#REF!</v>
      </c>
      <c r="AM430" s="5" t="e">
        <f>IF('Programmes (ENG)'!AM430="","",VLOOKUP('Programmes (ENG)'!AM430,'CWM &amp; Location'!B:D,2,FALSE))</f>
        <v>#REF!</v>
      </c>
      <c r="AN430" s="5" t="e">
        <f>IF('Programmes (ENG)'!AN430="Supervisor to be confirmed", 'CWM &amp; Location'!$C$216, 'Programmes (ENG)'!AN430)</f>
        <v>#REF!</v>
      </c>
    </row>
    <row r="431" spans="1:40" ht="33.75" customHeight="1" x14ac:dyDescent="0.25">
      <c r="A431" s="3" t="e">
        <f>'Master List'!#REF!</f>
        <v>#REF!</v>
      </c>
      <c r="B431" s="3" t="e">
        <f>'Master List'!#REF!</f>
        <v>#REF!</v>
      </c>
      <c r="C431" s="3" t="e">
        <f>'Master List'!#REF!</f>
        <v>#REF!</v>
      </c>
      <c r="D431" s="4">
        <f>'Programmes (ENG)'!D431</f>
        <v>1</v>
      </c>
      <c r="E431" s="9" t="e">
        <f>CONCATENATE("S1: ",J431,", ",N431,", ",R431,IF(V431="","",", "),IF(V431="","",V431),IF(V431="",""," ("),IF(V431="","",'Master List'!#REF!),IF(V431="","",")")," | S2: ",AA431,", ",AE431,", ",AI431,IF(AM431="","",", "),IF(AM431="","",AM431),IF(AM431="",""," ("),IF(AM431="","",'Master List'!#REF!),IF(AM431="","",")"))</f>
        <v>#REF!</v>
      </c>
      <c r="F431" s="5" t="e">
        <f>VLOOKUP('Programmes (ENG)'!F431, 'CWM &amp; Location'!B:D, 2, FALSE)</f>
        <v>#REF!</v>
      </c>
      <c r="G431" s="5" t="e">
        <f>IF('Programmes (ENG)'!G431="Supervisor to be confirmed", "Goruchwyliwr I'w Gadarnhau", 'Programmes (ENG)'!G431)</f>
        <v>#REF!</v>
      </c>
      <c r="H431" s="3" t="e">
        <f>VLOOKUP('Programmes (ENG)'!H431, 'CWM &amp; Location'!B:D, 2, FALSE)</f>
        <v>#REF!</v>
      </c>
      <c r="I431" s="3" t="e">
        <f>VLOOKUP('Programmes (ENG)'!I431, 'CWM &amp; Location'!B:D, 2, FALSE)</f>
        <v>#REF!</v>
      </c>
      <c r="J431" s="3" t="e">
        <f>IF('Master List'!#REF!="", VLOOKUP('Master List'!#REF!, 'CWM &amp; Location'!B:D, 2, FALSE), CONCATENATE(VLOOKUP('Master List'!#REF!, 'CWM &amp; Location'!B:D, 2, FALSE), " / ", VLOOKUP('Master List'!#REF!, 'CWM &amp; Location'!B:D, 2, FALSE)))</f>
        <v>#REF!</v>
      </c>
      <c r="K431" s="3" t="e">
        <f>IF('Programmes (ENG)'!K431="Supervisor to be confirmed", "Goruchwyliwr I'w Gadarnhau", 'Programmes (ENG)'!K431)</f>
        <v>#REF!</v>
      </c>
      <c r="L431" s="3" t="e">
        <f>VLOOKUP('Programmes (ENG)'!L431, 'CWM &amp; Location'!B:D, 2, FALSE)</f>
        <v>#REF!</v>
      </c>
      <c r="M431" s="3" t="e">
        <f>VLOOKUP('Programmes (ENG)'!M431, 'CWM &amp; Location'!B:D, 2, FALSE)</f>
        <v>#REF!</v>
      </c>
      <c r="N431" s="3" t="e">
        <f>IF('Master List'!#REF!="", VLOOKUP('Master List'!#REF!, 'CWM &amp; Location'!B:D, 2, FALSE), CONCATENATE(VLOOKUP('Master List'!#REF!, 'CWM &amp; Location'!B:D, 2, FALSE), " / ", VLOOKUP('Master List'!#REF!, 'CWM &amp; Location'!B:D, 2, FALSE)))</f>
        <v>#REF!</v>
      </c>
      <c r="O431" s="3" t="e">
        <f>IF('Programmes (ENG)'!O431="Supervisor to be confirmed", "Goruchwyliwr I'w Gadarnhau", 'Programmes (ENG)'!O431)</f>
        <v>#REF!</v>
      </c>
      <c r="P431" s="3" t="e">
        <f>VLOOKUP('Programmes (ENG)'!P431, 'CWM &amp; Location'!B:D, 2, FALSE)</f>
        <v>#REF!</v>
      </c>
      <c r="Q431" s="3" t="e">
        <f>VLOOKUP('Programmes (ENG)'!Q431, 'CWM &amp; Location'!B:D, 2, FALSE)</f>
        <v>#REF!</v>
      </c>
      <c r="R431" s="3" t="e">
        <f>IF('Master List'!#REF!="", VLOOKUP('Master List'!#REF!, 'CWM &amp; Location'!B:D, 2, FALSE), CONCATENATE(VLOOKUP('Master List'!#REF!, 'CWM &amp; Location'!B:D, 2, FALSE), " / ", VLOOKUP('Master List'!#REF!, 'CWM &amp; Location'!B:D, 2, FALSE)))</f>
        <v>#REF!</v>
      </c>
      <c r="S431" s="3" t="e">
        <f>IF('Programmes (ENG)'!S431="Supervisor to be confirmed", "Goruchwyliwr I'w Gadarnhau", 'Programmes (ENG)'!S431)</f>
        <v>#REF!</v>
      </c>
      <c r="T431" s="5" t="e">
        <f>IF('Master List'!#REF!="", "", VLOOKUP('Programmes (ENG)'!T431, 'CWM &amp; Location'!B:D, 2, FALSE))</f>
        <v>#REF!</v>
      </c>
      <c r="U431" s="5" t="e">
        <f>IF(T431="", "", VLOOKUP('Programmes (ENG)'!U431, 'CWM &amp; Location'!B:D, 2, FALSE))</f>
        <v>#REF!</v>
      </c>
      <c r="V431" s="5" t="e">
        <f>IF('Programmes (ENG)'!V431="", "", VLOOKUP('Programmes (ENG)'!V431, 'CWM &amp; Location'!B:D, 2, FALSE))</f>
        <v>#REF!</v>
      </c>
      <c r="W431" s="5" t="e">
        <f>IF('Programmes (ENG)'!W431="", "", IF('Programmes (ENG)'!W431="Supervisor to be confirmed", 'CWM &amp; Location'!$C$216, 'Programmes (ENG)'!W431))</f>
        <v>#REF!</v>
      </c>
      <c r="X431" s="5" t="e">
        <f>IF('Programmes (ENG)'!X431="Supervisor to be confirmed", "Goruchwyliwr I'w Gadarnhau", 'Programmes (ENG)'!X431)</f>
        <v>#REF!</v>
      </c>
      <c r="Y431" s="3" t="e">
        <f>VLOOKUP('Programmes (ENG)'!Y431, 'CWM &amp; Location'!B:D, 2, FALSE)</f>
        <v>#REF!</v>
      </c>
      <c r="Z431" s="3" t="e">
        <f>VLOOKUP('Programmes (ENG)'!Z431, 'CWM &amp; Location'!B:D, 2, FALSE)</f>
        <v>#REF!</v>
      </c>
      <c r="AA431" s="3" t="e">
        <f>IF('Master List'!#REF!="", VLOOKUP('Master List'!#REF!, 'CWM &amp; Location'!B:D, 2, FALSE), CONCATENATE(VLOOKUP('Master List'!#REF!, 'CWM &amp; Location'!B:D, 2, FALSE), " / ", VLOOKUP('Master List'!#REF!, 'CWM &amp; Location'!B:D, 2, FALSE)))</f>
        <v>#REF!</v>
      </c>
      <c r="AB431" s="3" t="e">
        <f>IF('Programmes (ENG)'!AB431="Supervisor to be confirmed", 'CWM &amp; Location'!$C$216, 'Programmes (ENG)'!AB431)</f>
        <v>#REF!</v>
      </c>
      <c r="AC431" s="3" t="e">
        <f>VLOOKUP('Programmes (ENG)'!AC431, 'CWM &amp; Location'!B:D, 2, FALSE)</f>
        <v>#REF!</v>
      </c>
      <c r="AD431" s="5" t="e">
        <f>VLOOKUP('Programmes (ENG)'!AD431, 'CWM &amp; Location'!B:D, 2, FALSE)</f>
        <v>#REF!</v>
      </c>
      <c r="AE431" s="3" t="e">
        <f>IF('Master List'!#REF!="", VLOOKUP('Master List'!#REF!, 'CWM &amp; Location'!B:D, 2, FALSE), CONCATENATE(VLOOKUP('Master List'!#REF!, 'CWM &amp; Location'!B:D, 2, FALSE), " / ", VLOOKUP('Master List'!#REF!, 'CWM &amp; Location'!B:D, 2, FALSE)))</f>
        <v>#REF!</v>
      </c>
      <c r="AF431" s="3" t="e">
        <f>IF('Programmes (ENG)'!AF431="Supervisor to be confirmed", 'CWM &amp; Location'!$C$216, 'Programmes (ENG)'!AF431)</f>
        <v>#REF!</v>
      </c>
      <c r="AG431" s="3" t="e">
        <f>VLOOKUP('Programmes (ENG)'!AG431, 'CWM &amp; Location'!B:D, 2, FALSE)</f>
        <v>#REF!</v>
      </c>
      <c r="AH431" s="3" t="e">
        <f>VLOOKUP('Programmes (ENG)'!AH431, 'CWM &amp; Location'!B:D, 2, FALSE)</f>
        <v>#REF!</v>
      </c>
      <c r="AI431" s="3" t="e">
        <f>IF('Master List'!#REF!="", VLOOKUP('Master List'!#REF!, 'CWM &amp; Location'!B:D, 2, FALSE), CONCATENATE(VLOOKUP('Master List'!#REF!, 'CWM &amp; Location'!B:D, 2, FALSE), " / ", VLOOKUP('Master List'!#REF!, 'CWM &amp; Location'!B:D, 2, FALSE)))</f>
        <v>#REF!</v>
      </c>
      <c r="AJ431" s="3" t="e">
        <f>IF('Programmes (ENG)'!AJ431="Supervisor to be confirmed", 'CWM &amp; Location'!$C$216, 'Programmes (ENG)'!AJ431)</f>
        <v>#REF!</v>
      </c>
      <c r="AK431" s="5" t="e">
        <f>IF('Programmes (ENG)'!AK431="","",VLOOKUP('Programmes (ENG)'!AK431,'CWM &amp; Location'!B:D,2,FALSE))</f>
        <v>#REF!</v>
      </c>
      <c r="AL431" s="5" t="e">
        <f>IF('Programmes (ENG)'!AL431="", "", VLOOKUP('Programmes (ENG)'!AL431, 'CWM &amp; Location'!B:D, 2, FALSE))</f>
        <v>#REF!</v>
      </c>
      <c r="AM431" s="5" t="e">
        <f>IF('Programmes (ENG)'!AM431="","",VLOOKUP('Programmes (ENG)'!AM431,'CWM &amp; Location'!B:D,2,FALSE))</f>
        <v>#REF!</v>
      </c>
      <c r="AN431" s="5" t="e">
        <f>IF('Programmes (ENG)'!AN431="Supervisor to be confirmed", 'CWM &amp; Location'!$C$216, 'Programmes (ENG)'!AN431)</f>
        <v>#REF!</v>
      </c>
    </row>
    <row r="432" spans="1:40" ht="33.75" customHeight="1" x14ac:dyDescent="0.25">
      <c r="A432" s="3" t="e">
        <f>'Master List'!#REF!</f>
        <v>#REF!</v>
      </c>
      <c r="B432" s="3" t="e">
        <f>'Master List'!#REF!</f>
        <v>#REF!</v>
      </c>
      <c r="C432" s="3" t="e">
        <f>'Master List'!#REF!</f>
        <v>#REF!</v>
      </c>
      <c r="D432" s="4">
        <f>'Programmes (ENG)'!D432</f>
        <v>1</v>
      </c>
      <c r="E432" s="9" t="e">
        <f>CONCATENATE("S1: ",J432,", ",N432,", ",R432,IF(V432="","",", "),IF(V432="","",V432),IF(V432="",""," ("),IF(V432="","",'Master List'!#REF!),IF(V432="","",")")," | S2: ",AA432,", ",AE432,", ",AI432,IF(AM432="","",", "),IF(AM432="","",AM432),IF(AM432="",""," ("),IF(AM432="","",'Master List'!#REF!),IF(AM432="","",")"))</f>
        <v>#REF!</v>
      </c>
      <c r="F432" s="5" t="e">
        <f>VLOOKUP('Programmes (ENG)'!F432, 'CWM &amp; Location'!B:D, 2, FALSE)</f>
        <v>#REF!</v>
      </c>
      <c r="G432" s="5" t="e">
        <f>IF('Programmes (ENG)'!G432="Supervisor to be confirmed", "Goruchwyliwr I'w Gadarnhau", 'Programmes (ENG)'!G432)</f>
        <v>#REF!</v>
      </c>
      <c r="H432" s="3" t="e">
        <f>VLOOKUP('Programmes (ENG)'!H432, 'CWM &amp; Location'!B:D, 2, FALSE)</f>
        <v>#REF!</v>
      </c>
      <c r="I432" s="3" t="e">
        <f>VLOOKUP('Programmes (ENG)'!I432, 'CWM &amp; Location'!B:D, 2, FALSE)</f>
        <v>#REF!</v>
      </c>
      <c r="J432" s="3" t="e">
        <f>IF('Master List'!#REF!="", VLOOKUP('Master List'!#REF!, 'CWM &amp; Location'!B:D, 2, FALSE), CONCATENATE(VLOOKUP('Master List'!#REF!, 'CWM &amp; Location'!B:D, 2, FALSE), " / ", VLOOKUP('Master List'!#REF!, 'CWM &amp; Location'!B:D, 2, FALSE)))</f>
        <v>#REF!</v>
      </c>
      <c r="K432" s="3" t="e">
        <f>IF('Programmes (ENG)'!K432="Supervisor to be confirmed", "Goruchwyliwr I'w Gadarnhau", 'Programmes (ENG)'!K432)</f>
        <v>#REF!</v>
      </c>
      <c r="L432" s="3" t="e">
        <f>VLOOKUP('Programmes (ENG)'!L432, 'CWM &amp; Location'!B:D, 2, FALSE)</f>
        <v>#REF!</v>
      </c>
      <c r="M432" s="3" t="e">
        <f>VLOOKUP('Programmes (ENG)'!M432, 'CWM &amp; Location'!B:D, 2, FALSE)</f>
        <v>#REF!</v>
      </c>
      <c r="N432" s="3" t="e">
        <f>IF('Master List'!#REF!="", VLOOKUP('Master List'!#REF!, 'CWM &amp; Location'!B:D, 2, FALSE), CONCATENATE(VLOOKUP('Master List'!#REF!, 'CWM &amp; Location'!B:D, 2, FALSE), " / ", VLOOKUP('Master List'!#REF!, 'CWM &amp; Location'!B:D, 2, FALSE)))</f>
        <v>#REF!</v>
      </c>
      <c r="O432" s="3" t="e">
        <f>IF('Programmes (ENG)'!O432="Supervisor to be confirmed", "Goruchwyliwr I'w Gadarnhau", 'Programmes (ENG)'!O432)</f>
        <v>#REF!</v>
      </c>
      <c r="P432" s="3" t="e">
        <f>VLOOKUP('Programmes (ENG)'!P432, 'CWM &amp; Location'!B:D, 2, FALSE)</f>
        <v>#REF!</v>
      </c>
      <c r="Q432" s="3" t="e">
        <f>VLOOKUP('Programmes (ENG)'!Q432, 'CWM &amp; Location'!B:D, 2, FALSE)</f>
        <v>#REF!</v>
      </c>
      <c r="R432" s="3" t="e">
        <f>IF('Master List'!#REF!="", VLOOKUP('Master List'!#REF!, 'CWM &amp; Location'!B:D, 2, FALSE), CONCATENATE(VLOOKUP('Master List'!#REF!, 'CWM &amp; Location'!B:D, 2, FALSE), " / ", VLOOKUP('Master List'!#REF!, 'CWM &amp; Location'!B:D, 2, FALSE)))</f>
        <v>#REF!</v>
      </c>
      <c r="S432" s="3" t="e">
        <f>IF('Programmes (ENG)'!S432="Supervisor to be confirmed", "Goruchwyliwr I'w Gadarnhau", 'Programmes (ENG)'!S432)</f>
        <v>#REF!</v>
      </c>
      <c r="T432" s="5" t="e">
        <f>IF('Master List'!#REF!="", "", VLOOKUP('Programmes (ENG)'!T432, 'CWM &amp; Location'!B:D, 2, FALSE))</f>
        <v>#REF!</v>
      </c>
      <c r="U432" s="5" t="e">
        <f>IF(T432="", "", VLOOKUP('Programmes (ENG)'!U432, 'CWM &amp; Location'!B:D, 2, FALSE))</f>
        <v>#REF!</v>
      </c>
      <c r="V432" s="5" t="e">
        <f>IF('Programmes (ENG)'!V432="", "", VLOOKUP('Programmes (ENG)'!V432, 'CWM &amp; Location'!B:D, 2, FALSE))</f>
        <v>#REF!</v>
      </c>
      <c r="W432" s="5" t="e">
        <f>IF('Programmes (ENG)'!W432="", "", IF('Programmes (ENG)'!W432="Supervisor to be confirmed", 'CWM &amp; Location'!$C$216, 'Programmes (ENG)'!W432))</f>
        <v>#REF!</v>
      </c>
      <c r="X432" s="5" t="e">
        <f>IF('Programmes (ENG)'!X432="Supervisor to be confirmed", "Goruchwyliwr I'w Gadarnhau", 'Programmes (ENG)'!X432)</f>
        <v>#REF!</v>
      </c>
      <c r="Y432" s="3" t="e">
        <f>VLOOKUP('Programmes (ENG)'!Y432, 'CWM &amp; Location'!B:D, 2, FALSE)</f>
        <v>#REF!</v>
      </c>
      <c r="Z432" s="3" t="e">
        <f>VLOOKUP('Programmes (ENG)'!Z432, 'CWM &amp; Location'!B:D, 2, FALSE)</f>
        <v>#REF!</v>
      </c>
      <c r="AA432" s="3" t="e">
        <f>IF('Master List'!#REF!="", VLOOKUP('Master List'!#REF!, 'CWM &amp; Location'!B:D, 2, FALSE), CONCATENATE(VLOOKUP('Master List'!#REF!, 'CWM &amp; Location'!B:D, 2, FALSE), " / ", VLOOKUP('Master List'!#REF!, 'CWM &amp; Location'!B:D, 2, FALSE)))</f>
        <v>#REF!</v>
      </c>
      <c r="AB432" s="3" t="e">
        <f>IF('Programmes (ENG)'!AB432="Supervisor to be confirmed", 'CWM &amp; Location'!$C$216, 'Programmes (ENG)'!AB432)</f>
        <v>#REF!</v>
      </c>
      <c r="AC432" s="3" t="e">
        <f>VLOOKUP('Programmes (ENG)'!AC432, 'CWM &amp; Location'!B:D, 2, FALSE)</f>
        <v>#REF!</v>
      </c>
      <c r="AD432" s="5" t="e">
        <f>VLOOKUP('Programmes (ENG)'!AD432, 'CWM &amp; Location'!B:D, 2, FALSE)</f>
        <v>#REF!</v>
      </c>
      <c r="AE432" s="3" t="e">
        <f>IF('Master List'!#REF!="", VLOOKUP('Master List'!#REF!, 'CWM &amp; Location'!B:D, 2, FALSE), CONCATENATE(VLOOKUP('Master List'!#REF!, 'CWM &amp; Location'!B:D, 2, FALSE), " / ", VLOOKUP('Master List'!#REF!, 'CWM &amp; Location'!B:D, 2, FALSE)))</f>
        <v>#REF!</v>
      </c>
      <c r="AF432" s="3" t="e">
        <f>IF('Programmes (ENG)'!AF432="Supervisor to be confirmed", 'CWM &amp; Location'!$C$216, 'Programmes (ENG)'!AF432)</f>
        <v>#REF!</v>
      </c>
      <c r="AG432" s="3" t="e">
        <f>VLOOKUP('Programmes (ENG)'!AG432, 'CWM &amp; Location'!B:D, 2, FALSE)</f>
        <v>#REF!</v>
      </c>
      <c r="AH432" s="3" t="e">
        <f>VLOOKUP('Programmes (ENG)'!AH432, 'CWM &amp; Location'!B:D, 2, FALSE)</f>
        <v>#REF!</v>
      </c>
      <c r="AI432" s="3" t="e">
        <f>IF('Master List'!#REF!="", VLOOKUP('Master List'!#REF!, 'CWM &amp; Location'!B:D, 2, FALSE), CONCATENATE(VLOOKUP('Master List'!#REF!, 'CWM &amp; Location'!B:D, 2, FALSE), " / ", VLOOKUP('Master List'!#REF!, 'CWM &amp; Location'!B:D, 2, FALSE)))</f>
        <v>#REF!</v>
      </c>
      <c r="AJ432" s="3" t="e">
        <f>IF('Programmes (ENG)'!AJ432="Supervisor to be confirmed", 'CWM &amp; Location'!$C$216, 'Programmes (ENG)'!AJ432)</f>
        <v>#REF!</v>
      </c>
      <c r="AK432" s="5" t="e">
        <f>IF('Programmes (ENG)'!AK432="","",VLOOKUP('Programmes (ENG)'!AK432,'CWM &amp; Location'!B:D,2,FALSE))</f>
        <v>#REF!</v>
      </c>
      <c r="AL432" s="5" t="e">
        <f>IF('Programmes (ENG)'!AL432="", "", VLOOKUP('Programmes (ENG)'!AL432, 'CWM &amp; Location'!B:D, 2, FALSE))</f>
        <v>#REF!</v>
      </c>
      <c r="AM432" s="5" t="e">
        <f>IF('Programmes (ENG)'!AM432="","",VLOOKUP('Programmes (ENG)'!AM432,'CWM &amp; Location'!B:D,2,FALSE))</f>
        <v>#REF!</v>
      </c>
      <c r="AN432" s="5" t="e">
        <f>IF('Programmes (ENG)'!AN432="Supervisor to be confirmed", 'CWM &amp; Location'!$C$216, 'Programmes (ENG)'!AN432)</f>
        <v>#REF!</v>
      </c>
    </row>
    <row r="433" spans="1:40" ht="33.75" customHeight="1" x14ac:dyDescent="0.25">
      <c r="A433" s="3" t="e">
        <f>'Master List'!#REF!</f>
        <v>#REF!</v>
      </c>
      <c r="B433" s="3" t="e">
        <f>'Master List'!#REF!</f>
        <v>#REF!</v>
      </c>
      <c r="C433" s="3" t="e">
        <f>'Master List'!#REF!</f>
        <v>#REF!</v>
      </c>
      <c r="D433" s="4">
        <f>'Programmes (ENG)'!D433</f>
        <v>1</v>
      </c>
      <c r="E433" s="9" t="e">
        <f>CONCATENATE("S1: ",J433,", ",N433,", ",R433,IF(V433="","",", "),IF(V433="","",V433),IF(V433="",""," ("),IF(V433="","",'Master List'!#REF!),IF(V433="","",")")," | S2: ",AA433,", ",AE433,", ",AI433,IF(AM433="","",", "),IF(AM433="","",AM433),IF(AM433="",""," ("),IF(AM433="","",'Master List'!#REF!),IF(AM433="","",")"))</f>
        <v>#REF!</v>
      </c>
      <c r="F433" s="5" t="e">
        <f>VLOOKUP('Programmes (ENG)'!F433, 'CWM &amp; Location'!B:D, 2, FALSE)</f>
        <v>#REF!</v>
      </c>
      <c r="G433" s="5" t="e">
        <f>IF('Programmes (ENG)'!G433="Supervisor to be confirmed", "Goruchwyliwr I'w Gadarnhau", 'Programmes (ENG)'!G433)</f>
        <v>#REF!</v>
      </c>
      <c r="H433" s="3" t="e">
        <f>VLOOKUP('Programmes (ENG)'!H433, 'CWM &amp; Location'!B:D, 2, FALSE)</f>
        <v>#REF!</v>
      </c>
      <c r="I433" s="3" t="e">
        <f>VLOOKUP('Programmes (ENG)'!I433, 'CWM &amp; Location'!B:D, 2, FALSE)</f>
        <v>#REF!</v>
      </c>
      <c r="J433" s="3" t="e">
        <f>IF('Master List'!#REF!="", VLOOKUP('Master List'!#REF!, 'CWM &amp; Location'!B:D, 2, FALSE), CONCATENATE(VLOOKUP('Master List'!#REF!, 'CWM &amp; Location'!B:D, 2, FALSE), " / ", VLOOKUP('Master List'!#REF!, 'CWM &amp; Location'!B:D, 2, FALSE)))</f>
        <v>#REF!</v>
      </c>
      <c r="K433" s="3" t="e">
        <f>IF('Programmes (ENG)'!K433="Supervisor to be confirmed", "Goruchwyliwr I'w Gadarnhau", 'Programmes (ENG)'!K433)</f>
        <v>#REF!</v>
      </c>
      <c r="L433" s="3" t="e">
        <f>VLOOKUP('Programmes (ENG)'!L433, 'CWM &amp; Location'!B:D, 2, FALSE)</f>
        <v>#REF!</v>
      </c>
      <c r="M433" s="3" t="e">
        <f>VLOOKUP('Programmes (ENG)'!M433, 'CWM &amp; Location'!B:D, 2, FALSE)</f>
        <v>#REF!</v>
      </c>
      <c r="N433" s="3" t="e">
        <f>IF('Master List'!#REF!="", VLOOKUP('Master List'!#REF!, 'CWM &amp; Location'!B:D, 2, FALSE), CONCATENATE(VLOOKUP('Master List'!#REF!, 'CWM &amp; Location'!B:D, 2, FALSE), " / ", VLOOKUP('Master List'!#REF!, 'CWM &amp; Location'!B:D, 2, FALSE)))</f>
        <v>#REF!</v>
      </c>
      <c r="O433" s="3" t="e">
        <f>IF('Programmes (ENG)'!O433="Supervisor to be confirmed", "Goruchwyliwr I'w Gadarnhau", 'Programmes (ENG)'!O433)</f>
        <v>#REF!</v>
      </c>
      <c r="P433" s="3" t="e">
        <f>VLOOKUP('Programmes (ENG)'!P433, 'CWM &amp; Location'!B:D, 2, FALSE)</f>
        <v>#REF!</v>
      </c>
      <c r="Q433" s="3" t="e">
        <f>VLOOKUP('Programmes (ENG)'!Q433, 'CWM &amp; Location'!B:D, 2, FALSE)</f>
        <v>#REF!</v>
      </c>
      <c r="R433" s="3" t="e">
        <f>IF('Master List'!#REF!="", VLOOKUP('Master List'!#REF!, 'CWM &amp; Location'!B:D, 2, FALSE), CONCATENATE(VLOOKUP('Master List'!#REF!, 'CWM &amp; Location'!B:D, 2, FALSE), " / ", VLOOKUP('Master List'!#REF!, 'CWM &amp; Location'!B:D, 2, FALSE)))</f>
        <v>#REF!</v>
      </c>
      <c r="S433" s="3" t="e">
        <f>IF('Programmes (ENG)'!S433="Supervisor to be confirmed", "Goruchwyliwr I'w Gadarnhau", 'Programmes (ENG)'!S433)</f>
        <v>#REF!</v>
      </c>
      <c r="T433" s="5" t="e">
        <f>IF('Master List'!#REF!="", "", VLOOKUP('Programmes (ENG)'!T433, 'CWM &amp; Location'!B:D, 2, FALSE))</f>
        <v>#REF!</v>
      </c>
      <c r="U433" s="5" t="e">
        <f>IF(T433="", "", VLOOKUP('Programmes (ENG)'!U433, 'CWM &amp; Location'!B:D, 2, FALSE))</f>
        <v>#REF!</v>
      </c>
      <c r="V433" s="5" t="e">
        <f>IF('Programmes (ENG)'!V433="", "", VLOOKUP('Programmes (ENG)'!V433, 'CWM &amp; Location'!B:D, 2, FALSE))</f>
        <v>#REF!</v>
      </c>
      <c r="W433" s="5" t="e">
        <f>IF('Programmes (ENG)'!W433="", "", IF('Programmes (ENG)'!W433="Supervisor to be confirmed", 'CWM &amp; Location'!$C$216, 'Programmes (ENG)'!W433))</f>
        <v>#REF!</v>
      </c>
      <c r="X433" s="5" t="e">
        <f>IF('Programmes (ENG)'!X433="Supervisor to be confirmed", "Goruchwyliwr I'w Gadarnhau", 'Programmes (ENG)'!X433)</f>
        <v>#REF!</v>
      </c>
      <c r="Y433" s="3" t="e">
        <f>VLOOKUP('Programmes (ENG)'!Y433, 'CWM &amp; Location'!B:D, 2, FALSE)</f>
        <v>#REF!</v>
      </c>
      <c r="Z433" s="3" t="e">
        <f>VLOOKUP('Programmes (ENG)'!Z433, 'CWM &amp; Location'!B:D, 2, FALSE)</f>
        <v>#REF!</v>
      </c>
      <c r="AA433" s="3" t="e">
        <f>IF('Master List'!#REF!="", VLOOKUP('Master List'!#REF!, 'CWM &amp; Location'!B:D, 2, FALSE), CONCATENATE(VLOOKUP('Master List'!#REF!, 'CWM &amp; Location'!B:D, 2, FALSE), " / ", VLOOKUP('Master List'!#REF!, 'CWM &amp; Location'!B:D, 2, FALSE)))</f>
        <v>#REF!</v>
      </c>
      <c r="AB433" s="3" t="e">
        <f>IF('Programmes (ENG)'!AB433="Supervisor to be confirmed", 'CWM &amp; Location'!$C$216, 'Programmes (ENG)'!AB433)</f>
        <v>#REF!</v>
      </c>
      <c r="AC433" s="3" t="e">
        <f>VLOOKUP('Programmes (ENG)'!AC433, 'CWM &amp; Location'!B:D, 2, FALSE)</f>
        <v>#REF!</v>
      </c>
      <c r="AD433" s="5" t="e">
        <f>VLOOKUP('Programmes (ENG)'!AD433, 'CWM &amp; Location'!B:D, 2, FALSE)</f>
        <v>#REF!</v>
      </c>
      <c r="AE433" s="3" t="e">
        <f>IF('Master List'!#REF!="", VLOOKUP('Master List'!#REF!, 'CWM &amp; Location'!B:D, 2, FALSE), CONCATENATE(VLOOKUP('Master List'!#REF!, 'CWM &amp; Location'!B:D, 2, FALSE), " / ", VLOOKUP('Master List'!#REF!, 'CWM &amp; Location'!B:D, 2, FALSE)))</f>
        <v>#REF!</v>
      </c>
      <c r="AF433" s="3" t="e">
        <f>IF('Programmes (ENG)'!AF433="Supervisor to be confirmed", 'CWM &amp; Location'!$C$216, 'Programmes (ENG)'!AF433)</f>
        <v>#REF!</v>
      </c>
      <c r="AG433" s="3" t="e">
        <f>VLOOKUP('Programmes (ENG)'!AG433, 'CWM &amp; Location'!B:D, 2, FALSE)</f>
        <v>#REF!</v>
      </c>
      <c r="AH433" s="3" t="e">
        <f>VLOOKUP('Programmes (ENG)'!AH433, 'CWM &amp; Location'!B:D, 2, FALSE)</f>
        <v>#REF!</v>
      </c>
      <c r="AI433" s="3" t="e">
        <f>IF('Master List'!#REF!="", VLOOKUP('Master List'!#REF!, 'CWM &amp; Location'!B:D, 2, FALSE), CONCATENATE(VLOOKUP('Master List'!#REF!, 'CWM &amp; Location'!B:D, 2, FALSE), " / ", VLOOKUP('Master List'!#REF!, 'CWM &amp; Location'!B:D, 2, FALSE)))</f>
        <v>#REF!</v>
      </c>
      <c r="AJ433" s="3" t="e">
        <f>IF('Programmes (ENG)'!AJ433="Supervisor to be confirmed", 'CWM &amp; Location'!$C$216, 'Programmes (ENG)'!AJ433)</f>
        <v>#REF!</v>
      </c>
      <c r="AK433" s="5" t="e">
        <f>IF('Programmes (ENG)'!AK433="","",VLOOKUP('Programmes (ENG)'!AK433,'CWM &amp; Location'!B:D,2,FALSE))</f>
        <v>#REF!</v>
      </c>
      <c r="AL433" s="5" t="e">
        <f>IF('Programmes (ENG)'!AL433="", "", VLOOKUP('Programmes (ENG)'!AL433, 'CWM &amp; Location'!B:D, 2, FALSE))</f>
        <v>#REF!</v>
      </c>
      <c r="AM433" s="5" t="e">
        <f>IF('Programmes (ENG)'!AM433="","",VLOOKUP('Programmes (ENG)'!AM433,'CWM &amp; Location'!B:D,2,FALSE))</f>
        <v>#REF!</v>
      </c>
      <c r="AN433" s="5" t="e">
        <f>IF('Programmes (ENG)'!AN433="Supervisor to be confirmed", 'CWM &amp; Location'!$C$216, 'Programmes (ENG)'!AN433)</f>
        <v>#REF!</v>
      </c>
    </row>
    <row r="434" spans="1:40" ht="33.75" customHeight="1" x14ac:dyDescent="0.25">
      <c r="A434" s="3" t="e">
        <f>'Master List'!#REF!</f>
        <v>#REF!</v>
      </c>
      <c r="B434" s="3" t="e">
        <f>'Master List'!#REF!</f>
        <v>#REF!</v>
      </c>
      <c r="C434" s="3" t="e">
        <f>'Master List'!#REF!</f>
        <v>#REF!</v>
      </c>
      <c r="D434" s="4">
        <f>'Programmes (ENG)'!D434</f>
        <v>1</v>
      </c>
      <c r="E434" s="9" t="e">
        <f>CONCATENATE("S1: ",J434,", ",N434,", ",R434,IF(V434="","",", "),IF(V434="","",V434),IF(V434="",""," ("),IF(V434="","",'Master List'!#REF!),IF(V434="","",")")," | S2: ",AA434,", ",AE434,", ",AI434,IF(AM434="","",", "),IF(AM434="","",AM434),IF(AM434="",""," ("),IF(AM434="","",'Master List'!#REF!),IF(AM434="","",")"))</f>
        <v>#REF!</v>
      </c>
      <c r="F434" s="5" t="e">
        <f>VLOOKUP('Programmes (ENG)'!F434, 'CWM &amp; Location'!B:D, 2, FALSE)</f>
        <v>#REF!</v>
      </c>
      <c r="G434" s="5" t="e">
        <f>IF('Programmes (ENG)'!G434="Supervisor to be confirmed", "Goruchwyliwr I'w Gadarnhau", 'Programmes (ENG)'!G434)</f>
        <v>#REF!</v>
      </c>
      <c r="H434" s="3" t="e">
        <f>VLOOKUP('Programmes (ENG)'!H434, 'CWM &amp; Location'!B:D, 2, FALSE)</f>
        <v>#REF!</v>
      </c>
      <c r="I434" s="3" t="e">
        <f>VLOOKUP('Programmes (ENG)'!I434, 'CWM &amp; Location'!B:D, 2, FALSE)</f>
        <v>#REF!</v>
      </c>
      <c r="J434" s="3" t="e">
        <f>IF('Master List'!#REF!="", VLOOKUP('Master List'!#REF!, 'CWM &amp; Location'!B:D, 2, FALSE), CONCATENATE(VLOOKUP('Master List'!#REF!, 'CWM &amp; Location'!B:D, 2, FALSE), " / ", VLOOKUP('Master List'!#REF!, 'CWM &amp; Location'!B:D, 2, FALSE)))</f>
        <v>#REF!</v>
      </c>
      <c r="K434" s="3" t="e">
        <f>IF('Programmes (ENG)'!K434="Supervisor to be confirmed", "Goruchwyliwr I'w Gadarnhau", 'Programmes (ENG)'!K434)</f>
        <v>#REF!</v>
      </c>
      <c r="L434" s="3" t="e">
        <f>VLOOKUP('Programmes (ENG)'!L434, 'CWM &amp; Location'!B:D, 2, FALSE)</f>
        <v>#REF!</v>
      </c>
      <c r="M434" s="3" t="e">
        <f>VLOOKUP('Programmes (ENG)'!M434, 'CWM &amp; Location'!B:D, 2, FALSE)</f>
        <v>#REF!</v>
      </c>
      <c r="N434" s="3" t="e">
        <f>IF('Master List'!#REF!="", VLOOKUP('Master List'!#REF!, 'CWM &amp; Location'!B:D, 2, FALSE), CONCATENATE(VLOOKUP('Master List'!#REF!, 'CWM &amp; Location'!B:D, 2, FALSE), " / ", VLOOKUP('Master List'!#REF!, 'CWM &amp; Location'!B:D, 2, FALSE)))</f>
        <v>#REF!</v>
      </c>
      <c r="O434" s="3" t="e">
        <f>IF('Programmes (ENG)'!O434="Supervisor to be confirmed", "Goruchwyliwr I'w Gadarnhau", 'Programmes (ENG)'!O434)</f>
        <v>#REF!</v>
      </c>
      <c r="P434" s="3" t="e">
        <f>VLOOKUP('Programmes (ENG)'!P434, 'CWM &amp; Location'!B:D, 2, FALSE)</f>
        <v>#REF!</v>
      </c>
      <c r="Q434" s="3" t="e">
        <f>VLOOKUP('Programmes (ENG)'!Q434, 'CWM &amp; Location'!B:D, 2, FALSE)</f>
        <v>#REF!</v>
      </c>
      <c r="R434" s="3" t="e">
        <f>IF('Master List'!#REF!="", VLOOKUP('Master List'!#REF!, 'CWM &amp; Location'!B:D, 2, FALSE), CONCATENATE(VLOOKUP('Master List'!#REF!, 'CWM &amp; Location'!B:D, 2, FALSE), " / ", VLOOKUP('Master List'!#REF!, 'CWM &amp; Location'!B:D, 2, FALSE)))</f>
        <v>#REF!</v>
      </c>
      <c r="S434" s="3" t="e">
        <f>IF('Programmes (ENG)'!S434="Supervisor to be confirmed", "Goruchwyliwr I'w Gadarnhau", 'Programmes (ENG)'!S434)</f>
        <v>#REF!</v>
      </c>
      <c r="T434" s="5" t="e">
        <f>IF('Master List'!#REF!="", "", VLOOKUP('Programmes (ENG)'!T434, 'CWM &amp; Location'!B:D, 2, FALSE))</f>
        <v>#REF!</v>
      </c>
      <c r="U434" s="5" t="e">
        <f>IF(T434="", "", VLOOKUP('Programmes (ENG)'!U434, 'CWM &amp; Location'!B:D, 2, FALSE))</f>
        <v>#REF!</v>
      </c>
      <c r="V434" s="5" t="e">
        <f>IF('Programmes (ENG)'!V434="", "", VLOOKUP('Programmes (ENG)'!V434, 'CWM &amp; Location'!B:D, 2, FALSE))</f>
        <v>#REF!</v>
      </c>
      <c r="W434" s="5" t="e">
        <f>IF('Programmes (ENG)'!W434="", "", IF('Programmes (ENG)'!W434="Supervisor to be confirmed", 'CWM &amp; Location'!$C$216, 'Programmes (ENG)'!W434))</f>
        <v>#REF!</v>
      </c>
      <c r="X434" s="5" t="e">
        <f>IF('Programmes (ENG)'!X434="Supervisor to be confirmed", "Goruchwyliwr I'w Gadarnhau", 'Programmes (ENG)'!X434)</f>
        <v>#REF!</v>
      </c>
      <c r="Y434" s="3" t="e">
        <f>VLOOKUP('Programmes (ENG)'!Y434, 'CWM &amp; Location'!B:D, 2, FALSE)</f>
        <v>#REF!</v>
      </c>
      <c r="Z434" s="3" t="e">
        <f>VLOOKUP('Programmes (ENG)'!Z434, 'CWM &amp; Location'!B:D, 2, FALSE)</f>
        <v>#REF!</v>
      </c>
      <c r="AA434" s="3" t="e">
        <f>IF('Master List'!#REF!="", VLOOKUP('Master List'!#REF!, 'CWM &amp; Location'!B:D, 2, FALSE), CONCATENATE(VLOOKUP('Master List'!#REF!, 'CWM &amp; Location'!B:D, 2, FALSE), " / ", VLOOKUP('Master List'!#REF!, 'CWM &amp; Location'!B:D, 2, FALSE)))</f>
        <v>#REF!</v>
      </c>
      <c r="AB434" s="3" t="e">
        <f>IF('Programmes (ENG)'!AB434="Supervisor to be confirmed", 'CWM &amp; Location'!$C$216, 'Programmes (ENG)'!AB434)</f>
        <v>#REF!</v>
      </c>
      <c r="AC434" s="3" t="e">
        <f>VLOOKUP('Programmes (ENG)'!AC434, 'CWM &amp; Location'!B:D, 2, FALSE)</f>
        <v>#REF!</v>
      </c>
      <c r="AD434" s="5" t="e">
        <f>VLOOKUP('Programmes (ENG)'!AD434, 'CWM &amp; Location'!B:D, 2, FALSE)</f>
        <v>#REF!</v>
      </c>
      <c r="AE434" s="3" t="e">
        <f>IF('Master List'!#REF!="", VLOOKUP('Master List'!#REF!, 'CWM &amp; Location'!B:D, 2, FALSE), CONCATENATE(VLOOKUP('Master List'!#REF!, 'CWM &amp; Location'!B:D, 2, FALSE), " / ", VLOOKUP('Master List'!#REF!, 'CWM &amp; Location'!B:D, 2, FALSE)))</f>
        <v>#REF!</v>
      </c>
      <c r="AF434" s="3" t="e">
        <f>IF('Programmes (ENG)'!AF434="Supervisor to be confirmed", 'CWM &amp; Location'!$C$216, 'Programmes (ENG)'!AF434)</f>
        <v>#REF!</v>
      </c>
      <c r="AG434" s="3" t="e">
        <f>VLOOKUP('Programmes (ENG)'!AG434, 'CWM &amp; Location'!B:D, 2, FALSE)</f>
        <v>#REF!</v>
      </c>
      <c r="AH434" s="3" t="e">
        <f>VLOOKUP('Programmes (ENG)'!AH434, 'CWM &amp; Location'!B:D, 2, FALSE)</f>
        <v>#REF!</v>
      </c>
      <c r="AI434" s="3" t="e">
        <f>IF('Master List'!#REF!="", VLOOKUP('Master List'!#REF!, 'CWM &amp; Location'!B:D, 2, FALSE), CONCATENATE(VLOOKUP('Master List'!#REF!, 'CWM &amp; Location'!B:D, 2, FALSE), " / ", VLOOKUP('Master List'!#REF!, 'CWM &amp; Location'!B:D, 2, FALSE)))</f>
        <v>#REF!</v>
      </c>
      <c r="AJ434" s="3" t="e">
        <f>IF('Programmes (ENG)'!AJ434="Supervisor to be confirmed", 'CWM &amp; Location'!$C$216, 'Programmes (ENG)'!AJ434)</f>
        <v>#REF!</v>
      </c>
      <c r="AK434" s="5" t="e">
        <f>IF('Programmes (ENG)'!AK434="","",VLOOKUP('Programmes (ENG)'!AK434,'CWM &amp; Location'!B:D,2,FALSE))</f>
        <v>#REF!</v>
      </c>
      <c r="AL434" s="5" t="e">
        <f>IF('Programmes (ENG)'!AL434="", "", VLOOKUP('Programmes (ENG)'!AL434, 'CWM &amp; Location'!B:D, 2, FALSE))</f>
        <v>#REF!</v>
      </c>
      <c r="AM434" s="5" t="e">
        <f>IF('Programmes (ENG)'!AM434="","",VLOOKUP('Programmes (ENG)'!AM434,'CWM &amp; Location'!B:D,2,FALSE))</f>
        <v>#REF!</v>
      </c>
      <c r="AN434" s="5" t="e">
        <f>IF('Programmes (ENG)'!AN434="Supervisor to be confirmed", 'CWM &amp; Location'!$C$216, 'Programmes (ENG)'!AN434)</f>
        <v>#REF!</v>
      </c>
    </row>
    <row r="435" spans="1:40" ht="33.75" customHeight="1" x14ac:dyDescent="0.25">
      <c r="A435" s="3" t="e">
        <f>'Master List'!#REF!</f>
        <v>#REF!</v>
      </c>
      <c r="B435" s="3" t="e">
        <f>'Master List'!#REF!</f>
        <v>#REF!</v>
      </c>
      <c r="C435" s="3" t="e">
        <f>'Master List'!#REF!</f>
        <v>#REF!</v>
      </c>
      <c r="D435" s="4">
        <f>'Programmes (ENG)'!D435</f>
        <v>1</v>
      </c>
      <c r="E435" s="9" t="e">
        <f>CONCATENATE("S1: ",J435,", ",N435,", ",R435,IF(V435="","",", "),IF(V435="","",V435),IF(V435="",""," ("),IF(V435="","",'Master List'!#REF!),IF(V435="","",")")," | S2: ",AA435,", ",AE435,", ",AI435,IF(AM435="","",", "),IF(AM435="","",AM435),IF(AM435="",""," ("),IF(AM435="","",'Master List'!#REF!),IF(AM435="","",")"))</f>
        <v>#REF!</v>
      </c>
      <c r="F435" s="5" t="e">
        <f>VLOOKUP('Programmes (ENG)'!F435, 'CWM &amp; Location'!B:D, 2, FALSE)</f>
        <v>#REF!</v>
      </c>
      <c r="G435" s="5" t="e">
        <f>IF('Programmes (ENG)'!G435="Supervisor to be confirmed", "Goruchwyliwr I'w Gadarnhau", 'Programmes (ENG)'!G435)</f>
        <v>#REF!</v>
      </c>
      <c r="H435" s="3" t="e">
        <f>VLOOKUP('Programmes (ENG)'!H435, 'CWM &amp; Location'!B:D, 2, FALSE)</f>
        <v>#REF!</v>
      </c>
      <c r="I435" s="3" t="e">
        <f>VLOOKUP('Programmes (ENG)'!I435, 'CWM &amp; Location'!B:D, 2, FALSE)</f>
        <v>#REF!</v>
      </c>
      <c r="J435" s="3" t="e">
        <f>IF('Master List'!#REF!="", VLOOKUP('Master List'!#REF!, 'CWM &amp; Location'!B:D, 2, FALSE), CONCATENATE(VLOOKUP('Master List'!#REF!, 'CWM &amp; Location'!B:D, 2, FALSE), " / ", VLOOKUP('Master List'!#REF!, 'CWM &amp; Location'!B:D, 2, FALSE)))</f>
        <v>#REF!</v>
      </c>
      <c r="K435" s="3" t="e">
        <f>IF('Programmes (ENG)'!K435="Supervisor to be confirmed", "Goruchwyliwr I'w Gadarnhau", 'Programmes (ENG)'!K435)</f>
        <v>#REF!</v>
      </c>
      <c r="L435" s="3" t="e">
        <f>VLOOKUP('Programmes (ENG)'!L435, 'CWM &amp; Location'!B:D, 2, FALSE)</f>
        <v>#REF!</v>
      </c>
      <c r="M435" s="3" t="e">
        <f>VLOOKUP('Programmes (ENG)'!M435, 'CWM &amp; Location'!B:D, 2, FALSE)</f>
        <v>#REF!</v>
      </c>
      <c r="N435" s="3" t="e">
        <f>IF('Master List'!#REF!="", VLOOKUP('Master List'!#REF!, 'CWM &amp; Location'!B:D, 2, FALSE), CONCATENATE(VLOOKUP('Master List'!#REF!, 'CWM &amp; Location'!B:D, 2, FALSE), " / ", VLOOKUP('Master List'!#REF!, 'CWM &amp; Location'!B:D, 2, FALSE)))</f>
        <v>#REF!</v>
      </c>
      <c r="O435" s="3" t="e">
        <f>IF('Programmes (ENG)'!O435="Supervisor to be confirmed", "Goruchwyliwr I'w Gadarnhau", 'Programmes (ENG)'!O435)</f>
        <v>#REF!</v>
      </c>
      <c r="P435" s="3" t="e">
        <f>VLOOKUP('Programmes (ENG)'!P435, 'CWM &amp; Location'!B:D, 2, FALSE)</f>
        <v>#REF!</v>
      </c>
      <c r="Q435" s="3" t="e">
        <f>VLOOKUP('Programmes (ENG)'!Q435, 'CWM &amp; Location'!B:D, 2, FALSE)</f>
        <v>#REF!</v>
      </c>
      <c r="R435" s="3" t="e">
        <f>IF('Master List'!#REF!="", VLOOKUP('Master List'!#REF!, 'CWM &amp; Location'!B:D, 2, FALSE), CONCATENATE(VLOOKUP('Master List'!#REF!, 'CWM &amp; Location'!B:D, 2, FALSE), " / ", VLOOKUP('Master List'!#REF!, 'CWM &amp; Location'!B:D, 2, FALSE)))</f>
        <v>#REF!</v>
      </c>
      <c r="S435" s="3" t="e">
        <f>IF('Programmes (ENG)'!S435="Supervisor to be confirmed", "Goruchwyliwr I'w Gadarnhau", 'Programmes (ENG)'!S435)</f>
        <v>#REF!</v>
      </c>
      <c r="T435" s="5" t="e">
        <f>IF('Master List'!#REF!="", "", VLOOKUP('Programmes (ENG)'!T435, 'CWM &amp; Location'!B:D, 2, FALSE))</f>
        <v>#REF!</v>
      </c>
      <c r="U435" s="5" t="e">
        <f>IF(T435="", "", VLOOKUP('Programmes (ENG)'!U435, 'CWM &amp; Location'!B:D, 2, FALSE))</f>
        <v>#REF!</v>
      </c>
      <c r="V435" s="5" t="e">
        <f>IF('Programmes (ENG)'!V435="", "", VLOOKUP('Programmes (ENG)'!V435, 'CWM &amp; Location'!B:D, 2, FALSE))</f>
        <v>#REF!</v>
      </c>
      <c r="W435" s="5" t="e">
        <f>IF('Programmes (ENG)'!W435="", "", IF('Programmes (ENG)'!W435="Supervisor to be confirmed", 'CWM &amp; Location'!$C$216, 'Programmes (ENG)'!W435))</f>
        <v>#REF!</v>
      </c>
      <c r="X435" s="5" t="e">
        <f>IF('Programmes (ENG)'!X435="Supervisor to be confirmed", "Goruchwyliwr I'w Gadarnhau", 'Programmes (ENG)'!X435)</f>
        <v>#REF!</v>
      </c>
      <c r="Y435" s="3" t="e">
        <f>VLOOKUP('Programmes (ENG)'!Y435, 'CWM &amp; Location'!B:D, 2, FALSE)</f>
        <v>#REF!</v>
      </c>
      <c r="Z435" s="3" t="e">
        <f>VLOOKUP('Programmes (ENG)'!Z435, 'CWM &amp; Location'!B:D, 2, FALSE)</f>
        <v>#REF!</v>
      </c>
      <c r="AA435" s="3" t="e">
        <f>IF('Master List'!#REF!="", VLOOKUP('Master List'!#REF!, 'CWM &amp; Location'!B:D, 2, FALSE), CONCATENATE(VLOOKUP('Master List'!#REF!, 'CWM &amp; Location'!B:D, 2, FALSE), " / ", VLOOKUP('Master List'!#REF!, 'CWM &amp; Location'!B:D, 2, FALSE)))</f>
        <v>#REF!</v>
      </c>
      <c r="AB435" s="3" t="e">
        <f>IF('Programmes (ENG)'!AB435="Supervisor to be confirmed", 'CWM &amp; Location'!$C$216, 'Programmes (ENG)'!AB435)</f>
        <v>#REF!</v>
      </c>
      <c r="AC435" s="3" t="e">
        <f>VLOOKUP('Programmes (ENG)'!AC435, 'CWM &amp; Location'!B:D, 2, FALSE)</f>
        <v>#REF!</v>
      </c>
      <c r="AD435" s="5" t="e">
        <f>VLOOKUP('Programmes (ENG)'!AD435, 'CWM &amp; Location'!B:D, 2, FALSE)</f>
        <v>#REF!</v>
      </c>
      <c r="AE435" s="3" t="e">
        <f>IF('Master List'!#REF!="", VLOOKUP('Master List'!#REF!, 'CWM &amp; Location'!B:D, 2, FALSE), CONCATENATE(VLOOKUP('Master List'!#REF!, 'CWM &amp; Location'!B:D, 2, FALSE), " / ", VLOOKUP('Master List'!#REF!, 'CWM &amp; Location'!B:D, 2, FALSE)))</f>
        <v>#REF!</v>
      </c>
      <c r="AF435" s="3" t="e">
        <f>IF('Programmes (ENG)'!AF435="Supervisor to be confirmed", 'CWM &amp; Location'!$C$216, 'Programmes (ENG)'!AF435)</f>
        <v>#REF!</v>
      </c>
      <c r="AG435" s="3" t="e">
        <f>VLOOKUP('Programmes (ENG)'!AG435, 'CWM &amp; Location'!B:D, 2, FALSE)</f>
        <v>#REF!</v>
      </c>
      <c r="AH435" s="3" t="e">
        <f>VLOOKUP('Programmes (ENG)'!AH435, 'CWM &amp; Location'!B:D, 2, FALSE)</f>
        <v>#REF!</v>
      </c>
      <c r="AI435" s="3" t="e">
        <f>IF('Master List'!#REF!="", VLOOKUP('Master List'!#REF!, 'CWM &amp; Location'!B:D, 2, FALSE), CONCATENATE(VLOOKUP('Master List'!#REF!, 'CWM &amp; Location'!B:D, 2, FALSE), " / ", VLOOKUP('Master List'!#REF!, 'CWM &amp; Location'!B:D, 2, FALSE)))</f>
        <v>#REF!</v>
      </c>
      <c r="AJ435" s="3" t="e">
        <f>IF('Programmes (ENG)'!AJ435="Supervisor to be confirmed", 'CWM &amp; Location'!$C$216, 'Programmes (ENG)'!AJ435)</f>
        <v>#REF!</v>
      </c>
      <c r="AK435" s="5" t="e">
        <f>IF('Programmes (ENG)'!AK435="","",VLOOKUP('Programmes (ENG)'!AK435,'CWM &amp; Location'!B:D,2,FALSE))</f>
        <v>#REF!</v>
      </c>
      <c r="AL435" s="5" t="e">
        <f>IF('Programmes (ENG)'!AL435="", "", VLOOKUP('Programmes (ENG)'!AL435, 'CWM &amp; Location'!B:D, 2, FALSE))</f>
        <v>#REF!</v>
      </c>
      <c r="AM435" s="5" t="e">
        <f>IF('Programmes (ENG)'!AM435="","",VLOOKUP('Programmes (ENG)'!AM435,'CWM &amp; Location'!B:D,2,FALSE))</f>
        <v>#REF!</v>
      </c>
      <c r="AN435" s="5" t="e">
        <f>IF('Programmes (ENG)'!AN435="Supervisor to be confirmed", 'CWM &amp; Location'!$C$216, 'Programmes (ENG)'!AN435)</f>
        <v>#REF!</v>
      </c>
    </row>
    <row r="436" spans="1:40" ht="33.75" customHeight="1" x14ac:dyDescent="0.25">
      <c r="A436" s="3" t="e">
        <f>'Master List'!#REF!</f>
        <v>#REF!</v>
      </c>
      <c r="B436" s="3" t="e">
        <f>'Master List'!#REF!</f>
        <v>#REF!</v>
      </c>
      <c r="C436" s="3" t="e">
        <f>'Master List'!#REF!</f>
        <v>#REF!</v>
      </c>
      <c r="D436" s="4">
        <f>'Programmes (ENG)'!D436</f>
        <v>1</v>
      </c>
      <c r="E436" s="9" t="e">
        <f>CONCATENATE("S1: ",J436,", ",N436,", ",R436,IF(V436="","",", "),IF(V436="","",V436),IF(V436="",""," ("),IF(V436="","",'Master List'!#REF!),IF(V436="","",")")," | S2: ",AA436,", ",AE436,", ",AI436,IF(AM436="","",", "),IF(AM436="","",AM436),IF(AM436="",""," ("),IF(AM436="","",'Master List'!#REF!),IF(AM436="","",")"))</f>
        <v>#REF!</v>
      </c>
      <c r="F436" s="5" t="e">
        <f>VLOOKUP('Programmes (ENG)'!F436, 'CWM &amp; Location'!B:D, 2, FALSE)</f>
        <v>#REF!</v>
      </c>
      <c r="G436" s="5" t="e">
        <f>IF('Programmes (ENG)'!G436="Supervisor to be confirmed", "Goruchwyliwr I'w Gadarnhau", 'Programmes (ENG)'!G436)</f>
        <v>#REF!</v>
      </c>
      <c r="H436" s="3" t="e">
        <f>VLOOKUP('Programmes (ENG)'!H436, 'CWM &amp; Location'!B:D, 2, FALSE)</f>
        <v>#REF!</v>
      </c>
      <c r="I436" s="3" t="e">
        <f>VLOOKUP('Programmes (ENG)'!I436, 'CWM &amp; Location'!B:D, 2, FALSE)</f>
        <v>#REF!</v>
      </c>
      <c r="J436" s="3" t="e">
        <f>IF('Master List'!#REF!="", VLOOKUP('Master List'!#REF!, 'CWM &amp; Location'!B:D, 2, FALSE), CONCATENATE(VLOOKUP('Master List'!#REF!, 'CWM &amp; Location'!B:D, 2, FALSE), " / ", VLOOKUP('Master List'!#REF!, 'CWM &amp; Location'!B:D, 2, FALSE)))</f>
        <v>#REF!</v>
      </c>
      <c r="K436" s="3" t="e">
        <f>IF('Programmes (ENG)'!K436="Supervisor to be confirmed", "Goruchwyliwr I'w Gadarnhau", 'Programmes (ENG)'!K436)</f>
        <v>#REF!</v>
      </c>
      <c r="L436" s="3" t="e">
        <f>VLOOKUP('Programmes (ENG)'!L436, 'CWM &amp; Location'!B:D, 2, FALSE)</f>
        <v>#REF!</v>
      </c>
      <c r="M436" s="3" t="e">
        <f>VLOOKUP('Programmes (ENG)'!M436, 'CWM &amp; Location'!B:D, 2, FALSE)</f>
        <v>#REF!</v>
      </c>
      <c r="N436" s="3" t="e">
        <f>IF('Master List'!#REF!="", VLOOKUP('Master List'!#REF!, 'CWM &amp; Location'!B:D, 2, FALSE), CONCATENATE(VLOOKUP('Master List'!#REF!, 'CWM &amp; Location'!B:D, 2, FALSE), " / ", VLOOKUP('Master List'!#REF!, 'CWM &amp; Location'!B:D, 2, FALSE)))</f>
        <v>#REF!</v>
      </c>
      <c r="O436" s="3" t="e">
        <f>IF('Programmes (ENG)'!O436="Supervisor to be confirmed", "Goruchwyliwr I'w Gadarnhau", 'Programmes (ENG)'!O436)</f>
        <v>#REF!</v>
      </c>
      <c r="P436" s="3" t="e">
        <f>VLOOKUP('Programmes (ENG)'!P436, 'CWM &amp; Location'!B:D, 2, FALSE)</f>
        <v>#REF!</v>
      </c>
      <c r="Q436" s="3" t="e">
        <f>VLOOKUP('Programmes (ENG)'!Q436, 'CWM &amp; Location'!B:D, 2, FALSE)</f>
        <v>#REF!</v>
      </c>
      <c r="R436" s="3" t="e">
        <f>IF('Master List'!#REF!="", VLOOKUP('Master List'!#REF!, 'CWM &amp; Location'!B:D, 2, FALSE), CONCATENATE(VLOOKUP('Master List'!#REF!, 'CWM &amp; Location'!B:D, 2, FALSE), " / ", VLOOKUP('Master List'!#REF!, 'CWM &amp; Location'!B:D, 2, FALSE)))</f>
        <v>#REF!</v>
      </c>
      <c r="S436" s="3" t="e">
        <f>IF('Programmes (ENG)'!S436="Supervisor to be confirmed", "Goruchwyliwr I'w Gadarnhau", 'Programmes (ENG)'!S436)</f>
        <v>#REF!</v>
      </c>
      <c r="T436" s="5" t="e">
        <f>IF('Master List'!#REF!="", "", VLOOKUP('Programmes (ENG)'!T436, 'CWM &amp; Location'!B:D, 2, FALSE))</f>
        <v>#REF!</v>
      </c>
      <c r="U436" s="5" t="e">
        <f>IF(T436="", "", VLOOKUP('Programmes (ENG)'!U436, 'CWM &amp; Location'!B:D, 2, FALSE))</f>
        <v>#REF!</v>
      </c>
      <c r="V436" s="5" t="e">
        <f>IF('Programmes (ENG)'!V436="", "", VLOOKUP('Programmes (ENG)'!V436, 'CWM &amp; Location'!B:D, 2, FALSE))</f>
        <v>#REF!</v>
      </c>
      <c r="W436" s="5" t="e">
        <f>IF('Programmes (ENG)'!W436="", "", IF('Programmes (ENG)'!W436="Supervisor to be confirmed", 'CWM &amp; Location'!$C$216, 'Programmes (ENG)'!W436))</f>
        <v>#REF!</v>
      </c>
      <c r="X436" s="5" t="e">
        <f>IF('Programmes (ENG)'!X436="Supervisor to be confirmed", "Goruchwyliwr I'w Gadarnhau", 'Programmes (ENG)'!X436)</f>
        <v>#REF!</v>
      </c>
      <c r="Y436" s="3" t="e">
        <f>VLOOKUP('Programmes (ENG)'!Y436, 'CWM &amp; Location'!B:D, 2, FALSE)</f>
        <v>#REF!</v>
      </c>
      <c r="Z436" s="3" t="e">
        <f>VLOOKUP('Programmes (ENG)'!Z436, 'CWM &amp; Location'!B:D, 2, FALSE)</f>
        <v>#REF!</v>
      </c>
      <c r="AA436" s="3" t="e">
        <f>IF('Master List'!#REF!="", VLOOKUP('Master List'!#REF!, 'CWM &amp; Location'!B:D, 2, FALSE), CONCATENATE(VLOOKUP('Master List'!#REF!, 'CWM &amp; Location'!B:D, 2, FALSE), " / ", VLOOKUP('Master List'!#REF!, 'CWM &amp; Location'!B:D, 2, FALSE)))</f>
        <v>#REF!</v>
      </c>
      <c r="AB436" s="3" t="e">
        <f>IF('Programmes (ENG)'!AB436="Supervisor to be confirmed", 'CWM &amp; Location'!$C$216, 'Programmes (ENG)'!AB436)</f>
        <v>#REF!</v>
      </c>
      <c r="AC436" s="3" t="e">
        <f>VLOOKUP('Programmes (ENG)'!AC436, 'CWM &amp; Location'!B:D, 2, FALSE)</f>
        <v>#REF!</v>
      </c>
      <c r="AD436" s="5" t="e">
        <f>VLOOKUP('Programmes (ENG)'!AD436, 'CWM &amp; Location'!B:D, 2, FALSE)</f>
        <v>#REF!</v>
      </c>
      <c r="AE436" s="3" t="e">
        <f>IF('Master List'!#REF!="", VLOOKUP('Master List'!#REF!, 'CWM &amp; Location'!B:D, 2, FALSE), CONCATENATE(VLOOKUP('Master List'!#REF!, 'CWM &amp; Location'!B:D, 2, FALSE), " / ", VLOOKUP('Master List'!#REF!, 'CWM &amp; Location'!B:D, 2, FALSE)))</f>
        <v>#REF!</v>
      </c>
      <c r="AF436" s="3" t="e">
        <f>IF('Programmes (ENG)'!AF436="Supervisor to be confirmed", 'CWM &amp; Location'!$C$216, 'Programmes (ENG)'!AF436)</f>
        <v>#REF!</v>
      </c>
      <c r="AG436" s="3" t="e">
        <f>VLOOKUP('Programmes (ENG)'!AG436, 'CWM &amp; Location'!B:D, 2, FALSE)</f>
        <v>#REF!</v>
      </c>
      <c r="AH436" s="3" t="e">
        <f>VLOOKUP('Programmes (ENG)'!AH436, 'CWM &amp; Location'!B:D, 2, FALSE)</f>
        <v>#REF!</v>
      </c>
      <c r="AI436" s="3" t="e">
        <f>IF('Master List'!#REF!="", VLOOKUP('Master List'!#REF!, 'CWM &amp; Location'!B:D, 2, FALSE), CONCATENATE(VLOOKUP('Master List'!#REF!, 'CWM &amp; Location'!B:D, 2, FALSE), " / ", VLOOKUP('Master List'!#REF!, 'CWM &amp; Location'!B:D, 2, FALSE)))</f>
        <v>#REF!</v>
      </c>
      <c r="AJ436" s="3" t="e">
        <f>IF('Programmes (ENG)'!AJ436="Supervisor to be confirmed", 'CWM &amp; Location'!$C$216, 'Programmes (ENG)'!AJ436)</f>
        <v>#REF!</v>
      </c>
      <c r="AK436" s="5" t="e">
        <f>IF('Programmes (ENG)'!AK436="","",VLOOKUP('Programmes (ENG)'!AK436,'CWM &amp; Location'!B:D,2,FALSE))</f>
        <v>#REF!</v>
      </c>
      <c r="AL436" s="5" t="e">
        <f>IF('Programmes (ENG)'!AL436="", "", VLOOKUP('Programmes (ENG)'!AL436, 'CWM &amp; Location'!B:D, 2, FALSE))</f>
        <v>#REF!</v>
      </c>
      <c r="AM436" s="5" t="e">
        <f>IF('Programmes (ENG)'!AM436="","",VLOOKUP('Programmes (ENG)'!AM436,'CWM &amp; Location'!B:D,2,FALSE))</f>
        <v>#REF!</v>
      </c>
      <c r="AN436" s="5" t="e">
        <f>IF('Programmes (ENG)'!AN436="Supervisor to be confirmed", 'CWM &amp; Location'!$C$216, 'Programmes (ENG)'!AN436)</f>
        <v>#REF!</v>
      </c>
    </row>
    <row r="437" spans="1:40" ht="33.75" customHeight="1" x14ac:dyDescent="0.25">
      <c r="A437" s="3" t="e">
        <f>'Master List'!#REF!</f>
        <v>#REF!</v>
      </c>
      <c r="B437" s="3" t="e">
        <f>'Master List'!#REF!</f>
        <v>#REF!</v>
      </c>
      <c r="C437" s="3" t="e">
        <f>'Master List'!#REF!</f>
        <v>#REF!</v>
      </c>
      <c r="D437" s="4">
        <f>'Programmes (ENG)'!D437</f>
        <v>1</v>
      </c>
      <c r="E437" s="9" t="e">
        <f>CONCATENATE("S1: ",J437,", ",N437,", ",R437,IF(V437="","",", "),IF(V437="","",V437),IF(V437="",""," ("),IF(V437="","",'Master List'!#REF!),IF(V437="","",")")," | S2: ",AA437,", ",AE437,", ",AI437,IF(AM437="","",", "),IF(AM437="","",AM437),IF(AM437="",""," ("),IF(AM437="","",'Master List'!#REF!),IF(AM437="","",")"))</f>
        <v>#REF!</v>
      </c>
      <c r="F437" s="5" t="e">
        <f>VLOOKUP('Programmes (ENG)'!F437, 'CWM &amp; Location'!B:D, 2, FALSE)</f>
        <v>#REF!</v>
      </c>
      <c r="G437" s="5" t="e">
        <f>IF('Programmes (ENG)'!G437="Supervisor to be confirmed", "Goruchwyliwr I'w Gadarnhau", 'Programmes (ENG)'!G437)</f>
        <v>#REF!</v>
      </c>
      <c r="H437" s="3" t="e">
        <f>VLOOKUP('Programmes (ENG)'!H437, 'CWM &amp; Location'!B:D, 2, FALSE)</f>
        <v>#REF!</v>
      </c>
      <c r="I437" s="3" t="e">
        <f>VLOOKUP('Programmes (ENG)'!I437, 'CWM &amp; Location'!B:D, 2, FALSE)</f>
        <v>#REF!</v>
      </c>
      <c r="J437" s="3" t="e">
        <f>IF('Master List'!#REF!="", VLOOKUP('Master List'!#REF!, 'CWM &amp; Location'!B:D, 2, FALSE), CONCATENATE(VLOOKUP('Master List'!#REF!, 'CWM &amp; Location'!B:D, 2, FALSE), " / ", VLOOKUP('Master List'!#REF!, 'CWM &amp; Location'!B:D, 2, FALSE)))</f>
        <v>#REF!</v>
      </c>
      <c r="K437" s="3" t="e">
        <f>IF('Programmes (ENG)'!K437="Supervisor to be confirmed", "Goruchwyliwr I'w Gadarnhau", 'Programmes (ENG)'!K437)</f>
        <v>#REF!</v>
      </c>
      <c r="L437" s="3" t="e">
        <f>VLOOKUP('Programmes (ENG)'!L437, 'CWM &amp; Location'!B:D, 2, FALSE)</f>
        <v>#REF!</v>
      </c>
      <c r="M437" s="3" t="e">
        <f>VLOOKUP('Programmes (ENG)'!M437, 'CWM &amp; Location'!B:D, 2, FALSE)</f>
        <v>#REF!</v>
      </c>
      <c r="N437" s="3" t="e">
        <f>IF('Master List'!#REF!="", VLOOKUP('Master List'!#REF!, 'CWM &amp; Location'!B:D, 2, FALSE), CONCATENATE(VLOOKUP('Master List'!#REF!, 'CWM &amp; Location'!B:D, 2, FALSE), " / ", VLOOKUP('Master List'!#REF!, 'CWM &amp; Location'!B:D, 2, FALSE)))</f>
        <v>#REF!</v>
      </c>
      <c r="O437" s="3" t="e">
        <f>IF('Programmes (ENG)'!O437="Supervisor to be confirmed", "Goruchwyliwr I'w Gadarnhau", 'Programmes (ENG)'!O437)</f>
        <v>#REF!</v>
      </c>
      <c r="P437" s="3" t="e">
        <f>VLOOKUP('Programmes (ENG)'!P437, 'CWM &amp; Location'!B:D, 2, FALSE)</f>
        <v>#REF!</v>
      </c>
      <c r="Q437" s="3" t="e">
        <f>VLOOKUP('Programmes (ENG)'!Q437, 'CWM &amp; Location'!B:D, 2, FALSE)</f>
        <v>#REF!</v>
      </c>
      <c r="R437" s="3" t="e">
        <f>IF('Master List'!#REF!="", VLOOKUP('Master List'!#REF!, 'CWM &amp; Location'!B:D, 2, FALSE), CONCATENATE(VLOOKUP('Master List'!#REF!, 'CWM &amp; Location'!B:D, 2, FALSE), " / ", VLOOKUP('Master List'!#REF!, 'CWM &amp; Location'!B:D, 2, FALSE)))</f>
        <v>#REF!</v>
      </c>
      <c r="S437" s="3" t="e">
        <f>IF('Programmes (ENG)'!S437="Supervisor to be confirmed", "Goruchwyliwr I'w Gadarnhau", 'Programmes (ENG)'!S437)</f>
        <v>#REF!</v>
      </c>
      <c r="T437" s="5" t="e">
        <f>IF('Master List'!#REF!="", "", VLOOKUP('Programmes (ENG)'!T437, 'CWM &amp; Location'!B:D, 2, FALSE))</f>
        <v>#REF!</v>
      </c>
      <c r="U437" s="5" t="e">
        <f>IF(T437="", "", VLOOKUP('Programmes (ENG)'!U437, 'CWM &amp; Location'!B:D, 2, FALSE))</f>
        <v>#REF!</v>
      </c>
      <c r="V437" s="5" t="e">
        <f>IF('Programmes (ENG)'!V437="", "", VLOOKUP('Programmes (ENG)'!V437, 'CWM &amp; Location'!B:D, 2, FALSE))</f>
        <v>#REF!</v>
      </c>
      <c r="W437" s="5" t="e">
        <f>IF('Programmes (ENG)'!W437="", "", IF('Programmes (ENG)'!W437="Supervisor to be confirmed", 'CWM &amp; Location'!$C$216, 'Programmes (ENG)'!W437))</f>
        <v>#REF!</v>
      </c>
      <c r="X437" s="5" t="e">
        <f>IF('Programmes (ENG)'!X437="Supervisor to be confirmed", "Goruchwyliwr I'w Gadarnhau", 'Programmes (ENG)'!X437)</f>
        <v>#REF!</v>
      </c>
      <c r="Y437" s="3" t="e">
        <f>VLOOKUP('Programmes (ENG)'!Y437, 'CWM &amp; Location'!B:D, 2, FALSE)</f>
        <v>#REF!</v>
      </c>
      <c r="Z437" s="3" t="e">
        <f>VLOOKUP('Programmes (ENG)'!Z437, 'CWM &amp; Location'!B:D, 2, FALSE)</f>
        <v>#REF!</v>
      </c>
      <c r="AA437" s="3" t="e">
        <f>IF('Master List'!#REF!="", VLOOKUP('Master List'!#REF!, 'CWM &amp; Location'!B:D, 2, FALSE), CONCATENATE(VLOOKUP('Master List'!#REF!, 'CWM &amp; Location'!B:D, 2, FALSE), " / ", VLOOKUP('Master List'!#REF!, 'CWM &amp; Location'!B:D, 2, FALSE)))</f>
        <v>#REF!</v>
      </c>
      <c r="AB437" s="3" t="e">
        <f>IF('Programmes (ENG)'!AB437="Supervisor to be confirmed", 'CWM &amp; Location'!$C$216, 'Programmes (ENG)'!AB437)</f>
        <v>#REF!</v>
      </c>
      <c r="AC437" s="3" t="e">
        <f>VLOOKUP('Programmes (ENG)'!AC437, 'CWM &amp; Location'!B:D, 2, FALSE)</f>
        <v>#REF!</v>
      </c>
      <c r="AD437" s="5" t="e">
        <f>VLOOKUP('Programmes (ENG)'!AD437, 'CWM &amp; Location'!B:D, 2, FALSE)</f>
        <v>#REF!</v>
      </c>
      <c r="AE437" s="3" t="e">
        <f>IF('Master List'!#REF!="", VLOOKUP('Master List'!#REF!, 'CWM &amp; Location'!B:D, 2, FALSE), CONCATENATE(VLOOKUP('Master List'!#REF!, 'CWM &amp; Location'!B:D, 2, FALSE), " / ", VLOOKUP('Master List'!#REF!, 'CWM &amp; Location'!B:D, 2, FALSE)))</f>
        <v>#REF!</v>
      </c>
      <c r="AF437" s="3" t="e">
        <f>IF('Programmes (ENG)'!AF437="Supervisor to be confirmed", 'CWM &amp; Location'!$C$216, 'Programmes (ENG)'!AF437)</f>
        <v>#REF!</v>
      </c>
      <c r="AG437" s="3" t="e">
        <f>VLOOKUP('Programmes (ENG)'!AG437, 'CWM &amp; Location'!B:D, 2, FALSE)</f>
        <v>#REF!</v>
      </c>
      <c r="AH437" s="3" t="e">
        <f>VLOOKUP('Programmes (ENG)'!AH437, 'CWM &amp; Location'!B:D, 2, FALSE)</f>
        <v>#REF!</v>
      </c>
      <c r="AI437" s="3" t="e">
        <f>IF('Master List'!#REF!="", VLOOKUP('Master List'!#REF!, 'CWM &amp; Location'!B:D, 2, FALSE), CONCATENATE(VLOOKUP('Master List'!#REF!, 'CWM &amp; Location'!B:D, 2, FALSE), " / ", VLOOKUP('Master List'!#REF!, 'CWM &amp; Location'!B:D, 2, FALSE)))</f>
        <v>#REF!</v>
      </c>
      <c r="AJ437" s="3" t="e">
        <f>IF('Programmes (ENG)'!AJ437="Supervisor to be confirmed", 'CWM &amp; Location'!$C$216, 'Programmes (ENG)'!AJ437)</f>
        <v>#REF!</v>
      </c>
      <c r="AK437" s="5" t="e">
        <f>IF('Programmes (ENG)'!AK437="","",VLOOKUP('Programmes (ENG)'!AK437,'CWM &amp; Location'!B:D,2,FALSE))</f>
        <v>#REF!</v>
      </c>
      <c r="AL437" s="5" t="e">
        <f>IF('Programmes (ENG)'!AL437="", "", VLOOKUP('Programmes (ENG)'!AL437, 'CWM &amp; Location'!B:D, 2, FALSE))</f>
        <v>#REF!</v>
      </c>
      <c r="AM437" s="5" t="e">
        <f>IF('Programmes (ENG)'!AM437="","",VLOOKUP('Programmes (ENG)'!AM437,'CWM &amp; Location'!B:D,2,FALSE))</f>
        <v>#REF!</v>
      </c>
      <c r="AN437" s="5" t="e">
        <f>IF('Programmes (ENG)'!AN437="Supervisor to be confirmed", 'CWM &amp; Location'!$C$216, 'Programmes (ENG)'!AN437)</f>
        <v>#REF!</v>
      </c>
    </row>
    <row r="438" spans="1:40" ht="33.75" customHeight="1" x14ac:dyDescent="0.25">
      <c r="A438" s="3" t="e">
        <f>'Master List'!#REF!</f>
        <v>#REF!</v>
      </c>
      <c r="B438" s="3" t="e">
        <f>'Master List'!#REF!</f>
        <v>#REF!</v>
      </c>
      <c r="C438" s="3" t="e">
        <f>'Master List'!#REF!</f>
        <v>#REF!</v>
      </c>
      <c r="D438" s="4">
        <f>'Programmes (ENG)'!D438</f>
        <v>1</v>
      </c>
      <c r="E438" s="9" t="e">
        <f>CONCATENATE("S1: ",J438,", ",N438,", ",R438,IF(V438="","",", "),IF(V438="","",V438),IF(V438="",""," ("),IF(V438="","",'Master List'!#REF!),IF(V438="","",")")," | S2: ",AA438,", ",AE438,", ",AI438,IF(AM438="","",", "),IF(AM438="","",AM438),IF(AM438="",""," ("),IF(AM438="","",'Master List'!#REF!),IF(AM438="","",")"))</f>
        <v>#REF!</v>
      </c>
      <c r="F438" s="5" t="e">
        <f>VLOOKUP('Programmes (ENG)'!F438, 'CWM &amp; Location'!B:D, 2, FALSE)</f>
        <v>#REF!</v>
      </c>
      <c r="G438" s="5" t="e">
        <f>IF('Programmes (ENG)'!G438="Supervisor to be confirmed", "Goruchwyliwr I'w Gadarnhau", 'Programmes (ENG)'!G438)</f>
        <v>#REF!</v>
      </c>
      <c r="H438" s="3" t="e">
        <f>VLOOKUP('Programmes (ENG)'!H438, 'CWM &amp; Location'!B:D, 2, FALSE)</f>
        <v>#REF!</v>
      </c>
      <c r="I438" s="3" t="e">
        <f>VLOOKUP('Programmes (ENG)'!I438, 'CWM &amp; Location'!B:D, 2, FALSE)</f>
        <v>#REF!</v>
      </c>
      <c r="J438" s="3" t="e">
        <f>IF('Master List'!#REF!="", VLOOKUP('Master List'!#REF!, 'CWM &amp; Location'!B:D, 2, FALSE), CONCATENATE(VLOOKUP('Master List'!#REF!, 'CWM &amp; Location'!B:D, 2, FALSE), " / ", VLOOKUP('Master List'!#REF!, 'CWM &amp; Location'!B:D, 2, FALSE)))</f>
        <v>#REF!</v>
      </c>
      <c r="K438" s="3" t="e">
        <f>IF('Programmes (ENG)'!K438="Supervisor to be confirmed", "Goruchwyliwr I'w Gadarnhau", 'Programmes (ENG)'!K438)</f>
        <v>#REF!</v>
      </c>
      <c r="L438" s="3" t="e">
        <f>VLOOKUP('Programmes (ENG)'!L438, 'CWM &amp; Location'!B:D, 2, FALSE)</f>
        <v>#REF!</v>
      </c>
      <c r="M438" s="3" t="e">
        <f>VLOOKUP('Programmes (ENG)'!M438, 'CWM &amp; Location'!B:D, 2, FALSE)</f>
        <v>#REF!</v>
      </c>
      <c r="N438" s="3" t="e">
        <f>IF('Master List'!#REF!="", VLOOKUP('Master List'!#REF!, 'CWM &amp; Location'!B:D, 2, FALSE), CONCATENATE(VLOOKUP('Master List'!#REF!, 'CWM &amp; Location'!B:D, 2, FALSE), " / ", VLOOKUP('Master List'!#REF!, 'CWM &amp; Location'!B:D, 2, FALSE)))</f>
        <v>#REF!</v>
      </c>
      <c r="O438" s="3" t="e">
        <f>IF('Programmes (ENG)'!O438="Supervisor to be confirmed", "Goruchwyliwr I'w Gadarnhau", 'Programmes (ENG)'!O438)</f>
        <v>#REF!</v>
      </c>
      <c r="P438" s="3" t="e">
        <f>VLOOKUP('Programmes (ENG)'!P438, 'CWM &amp; Location'!B:D, 2, FALSE)</f>
        <v>#REF!</v>
      </c>
      <c r="Q438" s="3" t="e">
        <f>VLOOKUP('Programmes (ENG)'!Q438, 'CWM &amp; Location'!B:D, 2, FALSE)</f>
        <v>#REF!</v>
      </c>
      <c r="R438" s="3" t="e">
        <f>IF('Master List'!#REF!="", VLOOKUP('Master List'!#REF!, 'CWM &amp; Location'!B:D, 2, FALSE), CONCATENATE(VLOOKUP('Master List'!#REF!, 'CWM &amp; Location'!B:D, 2, FALSE), " / ", VLOOKUP('Master List'!#REF!, 'CWM &amp; Location'!B:D, 2, FALSE)))</f>
        <v>#REF!</v>
      </c>
      <c r="S438" s="3" t="e">
        <f>IF('Programmes (ENG)'!S438="Supervisor to be confirmed", "Goruchwyliwr I'w Gadarnhau", 'Programmes (ENG)'!S438)</f>
        <v>#REF!</v>
      </c>
      <c r="T438" s="5" t="e">
        <f>IF('Master List'!#REF!="", "", VLOOKUP('Programmes (ENG)'!T438, 'CWM &amp; Location'!B:D, 2, FALSE))</f>
        <v>#REF!</v>
      </c>
      <c r="U438" s="5" t="e">
        <f>IF(T438="", "", VLOOKUP('Programmes (ENG)'!U438, 'CWM &amp; Location'!B:D, 2, FALSE))</f>
        <v>#REF!</v>
      </c>
      <c r="V438" s="5" t="e">
        <f>IF('Programmes (ENG)'!V438="", "", VLOOKUP('Programmes (ENG)'!V438, 'CWM &amp; Location'!B:D, 2, FALSE))</f>
        <v>#REF!</v>
      </c>
      <c r="W438" s="5" t="e">
        <f>IF('Programmes (ENG)'!W438="", "", IF('Programmes (ENG)'!W438="Supervisor to be confirmed", 'CWM &amp; Location'!$C$216, 'Programmes (ENG)'!W438))</f>
        <v>#REF!</v>
      </c>
      <c r="X438" s="5" t="e">
        <f>IF('Programmes (ENG)'!X438="Supervisor to be confirmed", "Goruchwyliwr I'w Gadarnhau", 'Programmes (ENG)'!X438)</f>
        <v>#REF!</v>
      </c>
      <c r="Y438" s="3" t="e">
        <f>VLOOKUP('Programmes (ENG)'!Y438, 'CWM &amp; Location'!B:D, 2, FALSE)</f>
        <v>#REF!</v>
      </c>
      <c r="Z438" s="3" t="e">
        <f>VLOOKUP('Programmes (ENG)'!Z438, 'CWM &amp; Location'!B:D, 2, FALSE)</f>
        <v>#REF!</v>
      </c>
      <c r="AA438" s="3" t="e">
        <f>IF('Master List'!#REF!="", VLOOKUP('Master List'!#REF!, 'CWM &amp; Location'!B:D, 2, FALSE), CONCATENATE(VLOOKUP('Master List'!#REF!, 'CWM &amp; Location'!B:D, 2, FALSE), " / ", VLOOKUP('Master List'!#REF!, 'CWM &amp; Location'!B:D, 2, FALSE)))</f>
        <v>#REF!</v>
      </c>
      <c r="AB438" s="3" t="e">
        <f>IF('Programmes (ENG)'!AB438="Supervisor to be confirmed", 'CWM &amp; Location'!$C$216, 'Programmes (ENG)'!AB438)</f>
        <v>#REF!</v>
      </c>
      <c r="AC438" s="3" t="e">
        <f>VLOOKUP('Programmes (ENG)'!AC438, 'CWM &amp; Location'!B:D, 2, FALSE)</f>
        <v>#REF!</v>
      </c>
      <c r="AD438" s="5" t="e">
        <f>VLOOKUP('Programmes (ENG)'!AD438, 'CWM &amp; Location'!B:D, 2, FALSE)</f>
        <v>#REF!</v>
      </c>
      <c r="AE438" s="3" t="e">
        <f>IF('Master List'!#REF!="", VLOOKUP('Master List'!#REF!, 'CWM &amp; Location'!B:D, 2, FALSE), CONCATENATE(VLOOKUP('Master List'!#REF!, 'CWM &amp; Location'!B:D, 2, FALSE), " / ", VLOOKUP('Master List'!#REF!, 'CWM &amp; Location'!B:D, 2, FALSE)))</f>
        <v>#REF!</v>
      </c>
      <c r="AF438" s="3" t="e">
        <f>IF('Programmes (ENG)'!AF438="Supervisor to be confirmed", 'CWM &amp; Location'!$C$216, 'Programmes (ENG)'!AF438)</f>
        <v>#REF!</v>
      </c>
      <c r="AG438" s="3" t="e">
        <f>VLOOKUP('Programmes (ENG)'!AG438, 'CWM &amp; Location'!B:D, 2, FALSE)</f>
        <v>#REF!</v>
      </c>
      <c r="AH438" s="3" t="e">
        <f>VLOOKUP('Programmes (ENG)'!AH438, 'CWM &amp; Location'!B:D, 2, FALSE)</f>
        <v>#REF!</v>
      </c>
      <c r="AI438" s="3" t="e">
        <f>IF('Master List'!#REF!="", VLOOKUP('Master List'!#REF!, 'CWM &amp; Location'!B:D, 2, FALSE), CONCATENATE(VLOOKUP('Master List'!#REF!, 'CWM &amp; Location'!B:D, 2, FALSE), " / ", VLOOKUP('Master List'!#REF!, 'CWM &amp; Location'!B:D, 2, FALSE)))</f>
        <v>#REF!</v>
      </c>
      <c r="AJ438" s="3" t="e">
        <f>IF('Programmes (ENG)'!AJ438="Supervisor to be confirmed", 'CWM &amp; Location'!$C$216, 'Programmes (ENG)'!AJ438)</f>
        <v>#REF!</v>
      </c>
      <c r="AK438" s="5" t="e">
        <f>IF('Programmes (ENG)'!AK438="","",VLOOKUP('Programmes (ENG)'!AK438,'CWM &amp; Location'!B:D,2,FALSE))</f>
        <v>#REF!</v>
      </c>
      <c r="AL438" s="5" t="e">
        <f>IF('Programmes (ENG)'!AL438="", "", VLOOKUP('Programmes (ENG)'!AL438, 'CWM &amp; Location'!B:D, 2, FALSE))</f>
        <v>#REF!</v>
      </c>
      <c r="AM438" s="5" t="e">
        <f>IF('Programmes (ENG)'!AM438="","",VLOOKUP('Programmes (ENG)'!AM438,'CWM &amp; Location'!B:D,2,FALSE))</f>
        <v>#REF!</v>
      </c>
      <c r="AN438" s="5" t="e">
        <f>IF('Programmes (ENG)'!AN438="Supervisor to be confirmed", 'CWM &amp; Location'!$C$216, 'Programmes (ENG)'!AN438)</f>
        <v>#REF!</v>
      </c>
    </row>
    <row r="439" spans="1:40" ht="33.75" customHeight="1" x14ac:dyDescent="0.25">
      <c r="A439" s="3" t="e">
        <f>'Master List'!#REF!</f>
        <v>#REF!</v>
      </c>
      <c r="B439" s="3" t="e">
        <f>'Master List'!#REF!</f>
        <v>#REF!</v>
      </c>
      <c r="C439" s="3" t="e">
        <f>'Master List'!#REF!</f>
        <v>#REF!</v>
      </c>
      <c r="D439" s="4">
        <f>'Programmes (ENG)'!D439</f>
        <v>1</v>
      </c>
      <c r="E439" s="9" t="e">
        <f>CONCATENATE("S1: ",J439,", ",N439,", ",R439,IF(V439="","",", "),IF(V439="","",V439),IF(V439="",""," ("),IF(V439="","",'Master List'!#REF!),IF(V439="","",")")," | S2: ",AA439,", ",AE439,", ",AI439,IF(AM439="","",", "),IF(AM439="","",AM439),IF(AM439="",""," ("),IF(AM439="","",'Master List'!#REF!),IF(AM439="","",")"))</f>
        <v>#REF!</v>
      </c>
      <c r="F439" s="5" t="e">
        <f>VLOOKUP('Programmes (ENG)'!F439, 'CWM &amp; Location'!B:D, 2, FALSE)</f>
        <v>#REF!</v>
      </c>
      <c r="G439" s="5" t="e">
        <f>IF('Programmes (ENG)'!G439="Supervisor to be confirmed", "Goruchwyliwr I'w Gadarnhau", 'Programmes (ENG)'!G439)</f>
        <v>#REF!</v>
      </c>
      <c r="H439" s="3" t="e">
        <f>VLOOKUP('Programmes (ENG)'!H439, 'CWM &amp; Location'!B:D, 2, FALSE)</f>
        <v>#REF!</v>
      </c>
      <c r="I439" s="3" t="e">
        <f>VLOOKUP('Programmes (ENG)'!I439, 'CWM &amp; Location'!B:D, 2, FALSE)</f>
        <v>#REF!</v>
      </c>
      <c r="J439" s="3" t="e">
        <f>IF('Master List'!#REF!="", VLOOKUP('Master List'!#REF!, 'CWM &amp; Location'!B:D, 2, FALSE), CONCATENATE(VLOOKUP('Master List'!#REF!, 'CWM &amp; Location'!B:D, 2, FALSE), " / ", VLOOKUP('Master List'!#REF!, 'CWM &amp; Location'!B:D, 2, FALSE)))</f>
        <v>#REF!</v>
      </c>
      <c r="K439" s="3" t="e">
        <f>IF('Programmes (ENG)'!K439="Supervisor to be confirmed", "Goruchwyliwr I'w Gadarnhau", 'Programmes (ENG)'!K439)</f>
        <v>#REF!</v>
      </c>
      <c r="L439" s="3" t="e">
        <f>VLOOKUP('Programmes (ENG)'!L439, 'CWM &amp; Location'!B:D, 2, FALSE)</f>
        <v>#REF!</v>
      </c>
      <c r="M439" s="3" t="e">
        <f>VLOOKUP('Programmes (ENG)'!M439, 'CWM &amp; Location'!B:D, 2, FALSE)</f>
        <v>#REF!</v>
      </c>
      <c r="N439" s="3" t="e">
        <f>IF('Master List'!#REF!="", VLOOKUP('Master List'!#REF!, 'CWM &amp; Location'!B:D, 2, FALSE), CONCATENATE(VLOOKUP('Master List'!#REF!, 'CWM &amp; Location'!B:D, 2, FALSE), " / ", VLOOKUP('Master List'!#REF!, 'CWM &amp; Location'!B:D, 2, FALSE)))</f>
        <v>#REF!</v>
      </c>
      <c r="O439" s="3" t="e">
        <f>IF('Programmes (ENG)'!O439="Supervisor to be confirmed", "Goruchwyliwr I'w Gadarnhau", 'Programmes (ENG)'!O439)</f>
        <v>#REF!</v>
      </c>
      <c r="P439" s="3" t="e">
        <f>VLOOKUP('Programmes (ENG)'!P439, 'CWM &amp; Location'!B:D, 2, FALSE)</f>
        <v>#REF!</v>
      </c>
      <c r="Q439" s="3" t="e">
        <f>VLOOKUP('Programmes (ENG)'!Q439, 'CWM &amp; Location'!B:D, 2, FALSE)</f>
        <v>#REF!</v>
      </c>
      <c r="R439" s="3" t="e">
        <f>IF('Master List'!#REF!="", VLOOKUP('Master List'!#REF!, 'CWM &amp; Location'!B:D, 2, FALSE), CONCATENATE(VLOOKUP('Master List'!#REF!, 'CWM &amp; Location'!B:D, 2, FALSE), " / ", VLOOKUP('Master List'!#REF!, 'CWM &amp; Location'!B:D, 2, FALSE)))</f>
        <v>#REF!</v>
      </c>
      <c r="S439" s="3" t="e">
        <f>IF('Programmes (ENG)'!S439="Supervisor to be confirmed", "Goruchwyliwr I'w Gadarnhau", 'Programmes (ENG)'!S439)</f>
        <v>#REF!</v>
      </c>
      <c r="T439" s="5" t="e">
        <f>IF('Master List'!#REF!="", "", VLOOKUP('Programmes (ENG)'!T439, 'CWM &amp; Location'!B:D, 2, FALSE))</f>
        <v>#REF!</v>
      </c>
      <c r="U439" s="5" t="e">
        <f>IF(T439="", "", VLOOKUP('Programmes (ENG)'!U439, 'CWM &amp; Location'!B:D, 2, FALSE))</f>
        <v>#REF!</v>
      </c>
      <c r="V439" s="5" t="e">
        <f>IF('Programmes (ENG)'!V439="", "", VLOOKUP('Programmes (ENG)'!V439, 'CWM &amp; Location'!B:D, 2, FALSE))</f>
        <v>#REF!</v>
      </c>
      <c r="W439" s="5" t="e">
        <f>IF('Programmes (ENG)'!W439="", "", IF('Programmes (ENG)'!W439="Supervisor to be confirmed", 'CWM &amp; Location'!$C$216, 'Programmes (ENG)'!W439))</f>
        <v>#REF!</v>
      </c>
      <c r="X439" s="5" t="e">
        <f>IF('Programmes (ENG)'!X439="Supervisor to be confirmed", "Goruchwyliwr I'w Gadarnhau", 'Programmes (ENG)'!X439)</f>
        <v>#REF!</v>
      </c>
      <c r="Y439" s="3" t="e">
        <f>VLOOKUP('Programmes (ENG)'!Y439, 'CWM &amp; Location'!B:D, 2, FALSE)</f>
        <v>#REF!</v>
      </c>
      <c r="Z439" s="3" t="e">
        <f>VLOOKUP('Programmes (ENG)'!Z439, 'CWM &amp; Location'!B:D, 2, FALSE)</f>
        <v>#REF!</v>
      </c>
      <c r="AA439" s="3" t="e">
        <f>IF('Master List'!#REF!="", VLOOKUP('Master List'!#REF!, 'CWM &amp; Location'!B:D, 2, FALSE), CONCATENATE(VLOOKUP('Master List'!#REF!, 'CWM &amp; Location'!B:D, 2, FALSE), " / ", VLOOKUP('Master List'!#REF!, 'CWM &amp; Location'!B:D, 2, FALSE)))</f>
        <v>#REF!</v>
      </c>
      <c r="AB439" s="3" t="e">
        <f>IF('Programmes (ENG)'!AB439="Supervisor to be confirmed", 'CWM &amp; Location'!$C$216, 'Programmes (ENG)'!AB439)</f>
        <v>#REF!</v>
      </c>
      <c r="AC439" s="3" t="e">
        <f>VLOOKUP('Programmes (ENG)'!AC439, 'CWM &amp; Location'!B:D, 2, FALSE)</f>
        <v>#REF!</v>
      </c>
      <c r="AD439" s="5" t="e">
        <f>VLOOKUP('Programmes (ENG)'!AD439, 'CWM &amp; Location'!B:D, 2, FALSE)</f>
        <v>#REF!</v>
      </c>
      <c r="AE439" s="3" t="e">
        <f>IF('Master List'!#REF!="", VLOOKUP('Master List'!#REF!, 'CWM &amp; Location'!B:D, 2, FALSE), CONCATENATE(VLOOKUP('Master List'!#REF!, 'CWM &amp; Location'!B:D, 2, FALSE), " / ", VLOOKUP('Master List'!#REF!, 'CWM &amp; Location'!B:D, 2, FALSE)))</f>
        <v>#REF!</v>
      </c>
      <c r="AF439" s="3" t="e">
        <f>IF('Programmes (ENG)'!AF439="Supervisor to be confirmed", 'CWM &amp; Location'!$C$216, 'Programmes (ENG)'!AF439)</f>
        <v>#REF!</v>
      </c>
      <c r="AG439" s="3" t="e">
        <f>VLOOKUP('Programmes (ENG)'!AG439, 'CWM &amp; Location'!B:D, 2, FALSE)</f>
        <v>#REF!</v>
      </c>
      <c r="AH439" s="3" t="e">
        <f>VLOOKUP('Programmes (ENG)'!AH439, 'CWM &amp; Location'!B:D, 2, FALSE)</f>
        <v>#REF!</v>
      </c>
      <c r="AI439" s="3" t="e">
        <f>IF('Master List'!#REF!="", VLOOKUP('Master List'!#REF!, 'CWM &amp; Location'!B:D, 2, FALSE), CONCATENATE(VLOOKUP('Master List'!#REF!, 'CWM &amp; Location'!B:D, 2, FALSE), " / ", VLOOKUP('Master List'!#REF!, 'CWM &amp; Location'!B:D, 2, FALSE)))</f>
        <v>#REF!</v>
      </c>
      <c r="AJ439" s="3" t="e">
        <f>IF('Programmes (ENG)'!AJ439="Supervisor to be confirmed", 'CWM &amp; Location'!$C$216, 'Programmes (ENG)'!AJ439)</f>
        <v>#REF!</v>
      </c>
      <c r="AK439" s="5" t="e">
        <f>IF('Programmes (ENG)'!AK439="","",VLOOKUP('Programmes (ENG)'!AK439,'CWM &amp; Location'!B:D,2,FALSE))</f>
        <v>#REF!</v>
      </c>
      <c r="AL439" s="5" t="e">
        <f>IF('Programmes (ENG)'!AL439="", "", VLOOKUP('Programmes (ENG)'!AL439, 'CWM &amp; Location'!B:D, 2, FALSE))</f>
        <v>#REF!</v>
      </c>
      <c r="AM439" s="5" t="e">
        <f>IF('Programmes (ENG)'!AM439="","",VLOOKUP('Programmes (ENG)'!AM439,'CWM &amp; Location'!B:D,2,FALSE))</f>
        <v>#REF!</v>
      </c>
      <c r="AN439" s="5" t="e">
        <f>IF('Programmes (ENG)'!AN439="Supervisor to be confirmed", 'CWM &amp; Location'!$C$216, 'Programmes (ENG)'!AN439)</f>
        <v>#REF!</v>
      </c>
    </row>
    <row r="440" spans="1:40" ht="33.75" customHeight="1" x14ac:dyDescent="0.25">
      <c r="A440" s="3" t="e">
        <f>'Master List'!#REF!</f>
        <v>#REF!</v>
      </c>
      <c r="B440" s="3" t="e">
        <f>'Master List'!#REF!</f>
        <v>#REF!</v>
      </c>
      <c r="C440" s="3" t="e">
        <f>'Master List'!#REF!</f>
        <v>#REF!</v>
      </c>
      <c r="D440" s="4">
        <f>'Programmes (ENG)'!D440</f>
        <v>1</v>
      </c>
      <c r="E440" s="9" t="e">
        <f>CONCATENATE("S1: ",J440,", ",N440,", ",R440,IF(V440="","",", "),IF(V440="","",V440),IF(V440="",""," ("),IF(V440="","",'Master List'!#REF!),IF(V440="","",")")," | S2: ",AA440,", ",AE440,", ",AI440,IF(AM440="","",", "),IF(AM440="","",AM440),IF(AM440="",""," ("),IF(AM440="","",'Master List'!#REF!),IF(AM440="","",")"))</f>
        <v>#REF!</v>
      </c>
      <c r="F440" s="5" t="e">
        <f>VLOOKUP('Programmes (ENG)'!F440, 'CWM &amp; Location'!B:D, 2, FALSE)</f>
        <v>#REF!</v>
      </c>
      <c r="G440" s="5" t="e">
        <f>IF('Programmes (ENG)'!G440="Supervisor to be confirmed", "Goruchwyliwr I'w Gadarnhau", 'Programmes (ENG)'!G440)</f>
        <v>#REF!</v>
      </c>
      <c r="H440" s="3" t="e">
        <f>VLOOKUP('Programmes (ENG)'!H440, 'CWM &amp; Location'!B:D, 2, FALSE)</f>
        <v>#REF!</v>
      </c>
      <c r="I440" s="3" t="e">
        <f>VLOOKUP('Programmes (ENG)'!I440, 'CWM &amp; Location'!B:D, 2, FALSE)</f>
        <v>#REF!</v>
      </c>
      <c r="J440" s="3" t="e">
        <f>IF('Master List'!#REF!="", VLOOKUP('Master List'!#REF!, 'CWM &amp; Location'!B:D, 2, FALSE), CONCATENATE(VLOOKUP('Master List'!#REF!, 'CWM &amp; Location'!B:D, 2, FALSE), " / ", VLOOKUP('Master List'!#REF!, 'CWM &amp; Location'!B:D, 2, FALSE)))</f>
        <v>#REF!</v>
      </c>
      <c r="K440" s="3" t="e">
        <f>IF('Programmes (ENG)'!K440="Supervisor to be confirmed", "Goruchwyliwr I'w Gadarnhau", 'Programmes (ENG)'!K440)</f>
        <v>#REF!</v>
      </c>
      <c r="L440" s="3" t="e">
        <f>VLOOKUP('Programmes (ENG)'!L440, 'CWM &amp; Location'!B:D, 2, FALSE)</f>
        <v>#REF!</v>
      </c>
      <c r="M440" s="3" t="e">
        <f>VLOOKUP('Programmes (ENG)'!M440, 'CWM &amp; Location'!B:D, 2, FALSE)</f>
        <v>#REF!</v>
      </c>
      <c r="N440" s="3" t="e">
        <f>IF('Master List'!#REF!="", VLOOKUP('Master List'!#REF!, 'CWM &amp; Location'!B:D, 2, FALSE), CONCATENATE(VLOOKUP('Master List'!#REF!, 'CWM &amp; Location'!B:D, 2, FALSE), " / ", VLOOKUP('Master List'!#REF!, 'CWM &amp; Location'!B:D, 2, FALSE)))</f>
        <v>#REF!</v>
      </c>
      <c r="O440" s="3" t="e">
        <f>IF('Programmes (ENG)'!O440="Supervisor to be confirmed", "Goruchwyliwr I'w Gadarnhau", 'Programmes (ENG)'!O440)</f>
        <v>#REF!</v>
      </c>
      <c r="P440" s="3" t="e">
        <f>VLOOKUP('Programmes (ENG)'!P440, 'CWM &amp; Location'!B:D, 2, FALSE)</f>
        <v>#REF!</v>
      </c>
      <c r="Q440" s="3" t="e">
        <f>VLOOKUP('Programmes (ENG)'!Q440, 'CWM &amp; Location'!B:D, 2, FALSE)</f>
        <v>#REF!</v>
      </c>
      <c r="R440" s="3" t="e">
        <f>IF('Master List'!#REF!="", VLOOKUP('Master List'!#REF!, 'CWM &amp; Location'!B:D, 2, FALSE), CONCATENATE(VLOOKUP('Master List'!#REF!, 'CWM &amp; Location'!B:D, 2, FALSE), " / ", VLOOKUP('Master List'!#REF!, 'CWM &amp; Location'!B:D, 2, FALSE)))</f>
        <v>#REF!</v>
      </c>
      <c r="S440" s="3" t="e">
        <f>IF('Programmes (ENG)'!S440="Supervisor to be confirmed", "Goruchwyliwr I'w Gadarnhau", 'Programmes (ENG)'!S440)</f>
        <v>#REF!</v>
      </c>
      <c r="T440" s="5" t="e">
        <f>IF('Master List'!#REF!="", "", VLOOKUP('Programmes (ENG)'!T440, 'CWM &amp; Location'!B:D, 2, FALSE))</f>
        <v>#REF!</v>
      </c>
      <c r="U440" s="5" t="e">
        <f>IF(T440="", "", VLOOKUP('Programmes (ENG)'!U440, 'CWM &amp; Location'!B:D, 2, FALSE))</f>
        <v>#REF!</v>
      </c>
      <c r="V440" s="5" t="e">
        <f>IF('Programmes (ENG)'!V440="", "", VLOOKUP('Programmes (ENG)'!V440, 'CWM &amp; Location'!B:D, 2, FALSE))</f>
        <v>#REF!</v>
      </c>
      <c r="W440" s="5" t="e">
        <f>IF('Programmes (ENG)'!W440="", "", IF('Programmes (ENG)'!W440="Supervisor to be confirmed", 'CWM &amp; Location'!$C$216, 'Programmes (ENG)'!W440))</f>
        <v>#REF!</v>
      </c>
      <c r="X440" s="5" t="e">
        <f>IF('Programmes (ENG)'!X440="Supervisor to be confirmed", "Goruchwyliwr I'w Gadarnhau", 'Programmes (ENG)'!X440)</f>
        <v>#REF!</v>
      </c>
      <c r="Y440" s="3" t="e">
        <f>VLOOKUP('Programmes (ENG)'!Y440, 'CWM &amp; Location'!B:D, 2, FALSE)</f>
        <v>#REF!</v>
      </c>
      <c r="Z440" s="3" t="e">
        <f>VLOOKUP('Programmes (ENG)'!Z440, 'CWM &amp; Location'!B:D, 2, FALSE)</f>
        <v>#REF!</v>
      </c>
      <c r="AA440" s="3" t="e">
        <f>IF('Master List'!#REF!="", VLOOKUP('Master List'!#REF!, 'CWM &amp; Location'!B:D, 2, FALSE), CONCATENATE(VLOOKUP('Master List'!#REF!, 'CWM &amp; Location'!B:D, 2, FALSE), " / ", VLOOKUP('Master List'!#REF!, 'CWM &amp; Location'!B:D, 2, FALSE)))</f>
        <v>#REF!</v>
      </c>
      <c r="AB440" s="3" t="e">
        <f>IF('Programmes (ENG)'!AB440="Supervisor to be confirmed", 'CWM &amp; Location'!$C$216, 'Programmes (ENG)'!AB440)</f>
        <v>#REF!</v>
      </c>
      <c r="AC440" s="3" t="e">
        <f>VLOOKUP('Programmes (ENG)'!AC440, 'CWM &amp; Location'!B:D, 2, FALSE)</f>
        <v>#REF!</v>
      </c>
      <c r="AD440" s="5" t="e">
        <f>VLOOKUP('Programmes (ENG)'!AD440, 'CWM &amp; Location'!B:D, 2, FALSE)</f>
        <v>#REF!</v>
      </c>
      <c r="AE440" s="3" t="e">
        <f>IF('Master List'!#REF!="", VLOOKUP('Master List'!#REF!, 'CWM &amp; Location'!B:D, 2, FALSE), CONCATENATE(VLOOKUP('Master List'!#REF!, 'CWM &amp; Location'!B:D, 2, FALSE), " / ", VLOOKUP('Master List'!#REF!, 'CWM &amp; Location'!B:D, 2, FALSE)))</f>
        <v>#REF!</v>
      </c>
      <c r="AF440" s="3" t="e">
        <f>IF('Programmes (ENG)'!AF440="Supervisor to be confirmed", 'CWM &amp; Location'!$C$216, 'Programmes (ENG)'!AF440)</f>
        <v>#REF!</v>
      </c>
      <c r="AG440" s="3" t="e">
        <f>VLOOKUP('Programmes (ENG)'!AG440, 'CWM &amp; Location'!B:D, 2, FALSE)</f>
        <v>#REF!</v>
      </c>
      <c r="AH440" s="3" t="e">
        <f>VLOOKUP('Programmes (ENG)'!AH440, 'CWM &amp; Location'!B:D, 2, FALSE)</f>
        <v>#REF!</v>
      </c>
      <c r="AI440" s="3" t="e">
        <f>IF('Master List'!#REF!="", VLOOKUP('Master List'!#REF!, 'CWM &amp; Location'!B:D, 2, FALSE), CONCATENATE(VLOOKUP('Master List'!#REF!, 'CWM &amp; Location'!B:D, 2, FALSE), " / ", VLOOKUP('Master List'!#REF!, 'CWM &amp; Location'!B:D, 2, FALSE)))</f>
        <v>#REF!</v>
      </c>
      <c r="AJ440" s="3" t="e">
        <f>IF('Programmes (ENG)'!AJ440="Supervisor to be confirmed", 'CWM &amp; Location'!$C$216, 'Programmes (ENG)'!AJ440)</f>
        <v>#REF!</v>
      </c>
      <c r="AK440" s="5" t="e">
        <f>IF('Programmes (ENG)'!AK440="","",VLOOKUP('Programmes (ENG)'!AK440,'CWM &amp; Location'!B:D,2,FALSE))</f>
        <v>#REF!</v>
      </c>
      <c r="AL440" s="5" t="e">
        <f>IF('Programmes (ENG)'!AL440="", "", VLOOKUP('Programmes (ENG)'!AL440, 'CWM &amp; Location'!B:D, 2, FALSE))</f>
        <v>#REF!</v>
      </c>
      <c r="AM440" s="5" t="e">
        <f>IF('Programmes (ENG)'!AM440="","",VLOOKUP('Programmes (ENG)'!AM440,'CWM &amp; Location'!B:D,2,FALSE))</f>
        <v>#REF!</v>
      </c>
      <c r="AN440" s="5" t="e">
        <f>IF('Programmes (ENG)'!AN440="Supervisor to be confirmed", 'CWM &amp; Location'!$C$216, 'Programmes (ENG)'!AN440)</f>
        <v>#REF!</v>
      </c>
    </row>
    <row r="441" spans="1:40" ht="33.75" customHeight="1" x14ac:dyDescent="0.25">
      <c r="A441" s="3" t="e">
        <f>'Master List'!#REF!</f>
        <v>#REF!</v>
      </c>
      <c r="B441" s="3" t="e">
        <f>'Master List'!#REF!</f>
        <v>#REF!</v>
      </c>
      <c r="C441" s="3" t="e">
        <f>'Master List'!#REF!</f>
        <v>#REF!</v>
      </c>
      <c r="D441" s="4">
        <f>'Programmes (ENG)'!D441</f>
        <v>1</v>
      </c>
      <c r="E441" s="9" t="e">
        <f>CONCATENATE("S1: ",J441,", ",N441,", ",R441,IF(V441="","",", "),IF(V441="","",V441),IF(V441="",""," ("),IF(V441="","",'Master List'!#REF!),IF(V441="","",")")," | S2: ",AA441,", ",AE441,", ",AI441,IF(AM441="","",", "),IF(AM441="","",AM441),IF(AM441="",""," ("),IF(AM441="","",'Master List'!#REF!),IF(AM441="","",")"))</f>
        <v>#REF!</v>
      </c>
      <c r="F441" s="5" t="e">
        <f>VLOOKUP('Programmes (ENG)'!F441, 'CWM &amp; Location'!B:D, 2, FALSE)</f>
        <v>#REF!</v>
      </c>
      <c r="G441" s="5" t="e">
        <f>IF('Programmes (ENG)'!G441="Supervisor to be confirmed", "Goruchwyliwr I'w Gadarnhau", 'Programmes (ENG)'!G441)</f>
        <v>#REF!</v>
      </c>
      <c r="H441" s="3" t="e">
        <f>VLOOKUP('Programmes (ENG)'!H441, 'CWM &amp; Location'!B:D, 2, FALSE)</f>
        <v>#REF!</v>
      </c>
      <c r="I441" s="3" t="e">
        <f>VLOOKUP('Programmes (ENG)'!I441, 'CWM &amp; Location'!B:D, 2, FALSE)</f>
        <v>#REF!</v>
      </c>
      <c r="J441" s="3" t="e">
        <f>IF('Master List'!#REF!="", VLOOKUP('Master List'!#REF!, 'CWM &amp; Location'!B:D, 2, FALSE), CONCATENATE(VLOOKUP('Master List'!#REF!, 'CWM &amp; Location'!B:D, 2, FALSE), " / ", VLOOKUP('Master List'!#REF!, 'CWM &amp; Location'!B:D, 2, FALSE)))</f>
        <v>#REF!</v>
      </c>
      <c r="K441" s="3" t="e">
        <f>IF('Programmes (ENG)'!K441="Supervisor to be confirmed", "Goruchwyliwr I'w Gadarnhau", 'Programmes (ENG)'!K441)</f>
        <v>#REF!</v>
      </c>
      <c r="L441" s="3" t="e">
        <f>VLOOKUP('Programmes (ENG)'!L441, 'CWM &amp; Location'!B:D, 2, FALSE)</f>
        <v>#REF!</v>
      </c>
      <c r="M441" s="3" t="e">
        <f>VLOOKUP('Programmes (ENG)'!M441, 'CWM &amp; Location'!B:D, 2, FALSE)</f>
        <v>#REF!</v>
      </c>
      <c r="N441" s="3" t="e">
        <f>IF('Master List'!#REF!="", VLOOKUP('Master List'!#REF!, 'CWM &amp; Location'!B:D, 2, FALSE), CONCATENATE(VLOOKUP('Master List'!#REF!, 'CWM &amp; Location'!B:D, 2, FALSE), " / ", VLOOKUP('Master List'!#REF!, 'CWM &amp; Location'!B:D, 2, FALSE)))</f>
        <v>#REF!</v>
      </c>
      <c r="O441" s="3" t="e">
        <f>IF('Programmes (ENG)'!O441="Supervisor to be confirmed", "Goruchwyliwr I'w Gadarnhau", 'Programmes (ENG)'!O441)</f>
        <v>#REF!</v>
      </c>
      <c r="P441" s="3" t="e">
        <f>VLOOKUP('Programmes (ENG)'!P441, 'CWM &amp; Location'!B:D, 2, FALSE)</f>
        <v>#REF!</v>
      </c>
      <c r="Q441" s="3" t="e">
        <f>VLOOKUP('Programmes (ENG)'!Q441, 'CWM &amp; Location'!B:D, 2, FALSE)</f>
        <v>#REF!</v>
      </c>
      <c r="R441" s="3" t="e">
        <f>IF('Master List'!#REF!="", VLOOKUP('Master List'!#REF!, 'CWM &amp; Location'!B:D, 2, FALSE), CONCATENATE(VLOOKUP('Master List'!#REF!, 'CWM &amp; Location'!B:D, 2, FALSE), " / ", VLOOKUP('Master List'!#REF!, 'CWM &amp; Location'!B:D, 2, FALSE)))</f>
        <v>#REF!</v>
      </c>
      <c r="S441" s="3" t="e">
        <f>IF('Programmes (ENG)'!S441="Supervisor to be confirmed", "Goruchwyliwr I'w Gadarnhau", 'Programmes (ENG)'!S441)</f>
        <v>#REF!</v>
      </c>
      <c r="T441" s="5" t="e">
        <f>IF('Master List'!#REF!="", "", VLOOKUP('Programmes (ENG)'!T441, 'CWM &amp; Location'!B:D, 2, FALSE))</f>
        <v>#REF!</v>
      </c>
      <c r="U441" s="5" t="e">
        <f>IF(T441="", "", VLOOKUP('Programmes (ENG)'!U441, 'CWM &amp; Location'!B:D, 2, FALSE))</f>
        <v>#REF!</v>
      </c>
      <c r="V441" s="5" t="e">
        <f>IF('Programmes (ENG)'!V441="", "", VLOOKUP('Programmes (ENG)'!V441, 'CWM &amp; Location'!B:D, 2, FALSE))</f>
        <v>#REF!</v>
      </c>
      <c r="W441" s="5" t="e">
        <f>IF('Programmes (ENG)'!W441="", "", IF('Programmes (ENG)'!W441="Supervisor to be confirmed", 'CWM &amp; Location'!$C$216, 'Programmes (ENG)'!W441))</f>
        <v>#REF!</v>
      </c>
      <c r="X441" s="5" t="e">
        <f>IF('Programmes (ENG)'!X441="Supervisor to be confirmed", "Goruchwyliwr I'w Gadarnhau", 'Programmes (ENG)'!X441)</f>
        <v>#REF!</v>
      </c>
      <c r="Y441" s="3" t="e">
        <f>VLOOKUP('Programmes (ENG)'!Y441, 'CWM &amp; Location'!B:D, 2, FALSE)</f>
        <v>#REF!</v>
      </c>
      <c r="Z441" s="3" t="e">
        <f>VLOOKUP('Programmes (ENG)'!Z441, 'CWM &amp; Location'!B:D, 2, FALSE)</f>
        <v>#REF!</v>
      </c>
      <c r="AA441" s="3" t="e">
        <f>IF('Master List'!#REF!="", VLOOKUP('Master List'!#REF!, 'CWM &amp; Location'!B:D, 2, FALSE), CONCATENATE(VLOOKUP('Master List'!#REF!, 'CWM &amp; Location'!B:D, 2, FALSE), " / ", VLOOKUP('Master List'!#REF!, 'CWM &amp; Location'!B:D, 2, FALSE)))</f>
        <v>#REF!</v>
      </c>
      <c r="AB441" s="3" t="e">
        <f>IF('Programmes (ENG)'!AB441="Supervisor to be confirmed", 'CWM &amp; Location'!$C$216, 'Programmes (ENG)'!AB441)</f>
        <v>#REF!</v>
      </c>
      <c r="AC441" s="3" t="e">
        <f>VLOOKUP('Programmes (ENG)'!AC441, 'CWM &amp; Location'!B:D, 2, FALSE)</f>
        <v>#REF!</v>
      </c>
      <c r="AD441" s="5" t="e">
        <f>VLOOKUP('Programmes (ENG)'!AD441, 'CWM &amp; Location'!B:D, 2, FALSE)</f>
        <v>#REF!</v>
      </c>
      <c r="AE441" s="3" t="e">
        <f>IF('Master List'!#REF!="", VLOOKUP('Master List'!#REF!, 'CWM &amp; Location'!B:D, 2, FALSE), CONCATENATE(VLOOKUP('Master List'!#REF!, 'CWM &amp; Location'!B:D, 2, FALSE), " / ", VLOOKUP('Master List'!#REF!, 'CWM &amp; Location'!B:D, 2, FALSE)))</f>
        <v>#REF!</v>
      </c>
      <c r="AF441" s="3" t="e">
        <f>IF('Programmes (ENG)'!AF441="Supervisor to be confirmed", 'CWM &amp; Location'!$C$216, 'Programmes (ENG)'!AF441)</f>
        <v>#REF!</v>
      </c>
      <c r="AG441" s="3" t="e">
        <f>VLOOKUP('Programmes (ENG)'!AG441, 'CWM &amp; Location'!B:D, 2, FALSE)</f>
        <v>#REF!</v>
      </c>
      <c r="AH441" s="3" t="e">
        <f>VLOOKUP('Programmes (ENG)'!AH441, 'CWM &amp; Location'!B:D, 2, FALSE)</f>
        <v>#REF!</v>
      </c>
      <c r="AI441" s="3" t="e">
        <f>IF('Master List'!#REF!="", VLOOKUP('Master List'!#REF!, 'CWM &amp; Location'!B:D, 2, FALSE), CONCATENATE(VLOOKUP('Master List'!#REF!, 'CWM &amp; Location'!B:D, 2, FALSE), " / ", VLOOKUP('Master List'!#REF!, 'CWM &amp; Location'!B:D, 2, FALSE)))</f>
        <v>#REF!</v>
      </c>
      <c r="AJ441" s="3" t="e">
        <f>IF('Programmes (ENG)'!AJ441="Supervisor to be confirmed", 'CWM &amp; Location'!$C$216, 'Programmes (ENG)'!AJ441)</f>
        <v>#REF!</v>
      </c>
      <c r="AK441" s="5" t="e">
        <f>IF('Programmes (ENG)'!AK441="","",VLOOKUP('Programmes (ENG)'!AK441,'CWM &amp; Location'!B:D,2,FALSE))</f>
        <v>#REF!</v>
      </c>
      <c r="AL441" s="5" t="e">
        <f>IF('Programmes (ENG)'!AL441="", "", VLOOKUP('Programmes (ENG)'!AL441, 'CWM &amp; Location'!B:D, 2, FALSE))</f>
        <v>#REF!</v>
      </c>
      <c r="AM441" s="5" t="e">
        <f>IF('Programmes (ENG)'!AM441="","",VLOOKUP('Programmes (ENG)'!AM441,'CWM &amp; Location'!B:D,2,FALSE))</f>
        <v>#REF!</v>
      </c>
      <c r="AN441" s="5" t="e">
        <f>IF('Programmes (ENG)'!AN441="Supervisor to be confirmed", 'CWM &amp; Location'!$C$216, 'Programmes (ENG)'!AN441)</f>
        <v>#REF!</v>
      </c>
    </row>
    <row r="442" spans="1:40" ht="33.75" customHeight="1" x14ac:dyDescent="0.25">
      <c r="A442" s="3" t="e">
        <f>'Master List'!#REF!</f>
        <v>#REF!</v>
      </c>
      <c r="B442" s="3" t="e">
        <f>'Master List'!#REF!</f>
        <v>#REF!</v>
      </c>
      <c r="C442" s="3" t="e">
        <f>'Master List'!#REF!</f>
        <v>#REF!</v>
      </c>
      <c r="D442" s="4">
        <f>'Programmes (ENG)'!D442</f>
        <v>1</v>
      </c>
      <c r="E442" s="9" t="e">
        <f>CONCATENATE("S1: ",J442,", ",N442,", ",R442,IF(V442="","",", "),IF(V442="","",V442),IF(V442="",""," ("),IF(V442="","",'Master List'!#REF!),IF(V442="","",")")," | S2: ",AA442,", ",AE442,", ",AI442,IF(AM442="","",", "),IF(AM442="","",AM442),IF(AM442="",""," ("),IF(AM442="","",'Master List'!#REF!),IF(AM442="","",")"))</f>
        <v>#REF!</v>
      </c>
      <c r="F442" s="5" t="e">
        <f>VLOOKUP('Programmes (ENG)'!F442, 'CWM &amp; Location'!B:D, 2, FALSE)</f>
        <v>#REF!</v>
      </c>
      <c r="G442" s="5" t="e">
        <f>IF('Programmes (ENG)'!G442="Supervisor to be confirmed", "Goruchwyliwr I'w Gadarnhau", 'Programmes (ENG)'!G442)</f>
        <v>#REF!</v>
      </c>
      <c r="H442" s="3" t="e">
        <f>VLOOKUP('Programmes (ENG)'!H442, 'CWM &amp; Location'!B:D, 2, FALSE)</f>
        <v>#REF!</v>
      </c>
      <c r="I442" s="3" t="e">
        <f>VLOOKUP('Programmes (ENG)'!I442, 'CWM &amp; Location'!B:D, 2, FALSE)</f>
        <v>#REF!</v>
      </c>
      <c r="J442" s="3" t="e">
        <f>IF('Master List'!#REF!="", VLOOKUP('Master List'!#REF!, 'CWM &amp; Location'!B:D, 2, FALSE), CONCATENATE(VLOOKUP('Master List'!#REF!, 'CWM &amp; Location'!B:D, 2, FALSE), " / ", VLOOKUP('Master List'!#REF!, 'CWM &amp; Location'!B:D, 2, FALSE)))</f>
        <v>#REF!</v>
      </c>
      <c r="K442" s="3" t="e">
        <f>IF('Programmes (ENG)'!K442="Supervisor to be confirmed", "Goruchwyliwr I'w Gadarnhau", 'Programmes (ENG)'!K442)</f>
        <v>#REF!</v>
      </c>
      <c r="L442" s="3" t="e">
        <f>VLOOKUP('Programmes (ENG)'!L442, 'CWM &amp; Location'!B:D, 2, FALSE)</f>
        <v>#REF!</v>
      </c>
      <c r="M442" s="3" t="e">
        <f>VLOOKUP('Programmes (ENG)'!M442, 'CWM &amp; Location'!B:D, 2, FALSE)</f>
        <v>#REF!</v>
      </c>
      <c r="N442" s="3" t="e">
        <f>IF('Master List'!#REF!="", VLOOKUP('Master List'!#REF!, 'CWM &amp; Location'!B:D, 2, FALSE), CONCATENATE(VLOOKUP('Master List'!#REF!, 'CWM &amp; Location'!B:D, 2, FALSE), " / ", VLOOKUP('Master List'!#REF!, 'CWM &amp; Location'!B:D, 2, FALSE)))</f>
        <v>#REF!</v>
      </c>
      <c r="O442" s="3" t="e">
        <f>IF('Programmes (ENG)'!O442="Supervisor to be confirmed", "Goruchwyliwr I'w Gadarnhau", 'Programmes (ENG)'!O442)</f>
        <v>#REF!</v>
      </c>
      <c r="P442" s="3" t="e">
        <f>VLOOKUP('Programmes (ENG)'!P442, 'CWM &amp; Location'!B:D, 2, FALSE)</f>
        <v>#REF!</v>
      </c>
      <c r="Q442" s="3" t="e">
        <f>VLOOKUP('Programmes (ENG)'!Q442, 'CWM &amp; Location'!B:D, 2, FALSE)</f>
        <v>#REF!</v>
      </c>
      <c r="R442" s="3" t="e">
        <f>IF('Master List'!#REF!="", VLOOKUP('Master List'!#REF!, 'CWM &amp; Location'!B:D, 2, FALSE), CONCATENATE(VLOOKUP('Master List'!#REF!, 'CWM &amp; Location'!B:D, 2, FALSE), " / ", VLOOKUP('Master List'!#REF!, 'CWM &amp; Location'!B:D, 2, FALSE)))</f>
        <v>#REF!</v>
      </c>
      <c r="S442" s="3" t="e">
        <f>IF('Programmes (ENG)'!S442="Supervisor to be confirmed", "Goruchwyliwr I'w Gadarnhau", 'Programmes (ENG)'!S442)</f>
        <v>#REF!</v>
      </c>
      <c r="T442" s="5" t="e">
        <f>IF('Master List'!#REF!="", "", VLOOKUP('Programmes (ENG)'!T442, 'CWM &amp; Location'!B:D, 2, FALSE))</f>
        <v>#REF!</v>
      </c>
      <c r="U442" s="5" t="e">
        <f>IF(T442="", "", VLOOKUP('Programmes (ENG)'!U442, 'CWM &amp; Location'!B:D, 2, FALSE))</f>
        <v>#REF!</v>
      </c>
      <c r="V442" s="5" t="e">
        <f>IF('Programmes (ENG)'!V442="", "", VLOOKUP('Programmes (ENG)'!V442, 'CWM &amp; Location'!B:D, 2, FALSE))</f>
        <v>#REF!</v>
      </c>
      <c r="W442" s="5" t="e">
        <f>IF('Programmes (ENG)'!W442="", "", IF('Programmes (ENG)'!W442="Supervisor to be confirmed", 'CWM &amp; Location'!$C$216, 'Programmes (ENG)'!W442))</f>
        <v>#REF!</v>
      </c>
      <c r="X442" s="5" t="e">
        <f>IF('Programmes (ENG)'!X442="Supervisor to be confirmed", "Goruchwyliwr I'w Gadarnhau", 'Programmes (ENG)'!X442)</f>
        <v>#REF!</v>
      </c>
      <c r="Y442" s="3" t="e">
        <f>VLOOKUP('Programmes (ENG)'!Y442, 'CWM &amp; Location'!B:D, 2, FALSE)</f>
        <v>#REF!</v>
      </c>
      <c r="Z442" s="3" t="e">
        <f>VLOOKUP('Programmes (ENG)'!Z442, 'CWM &amp; Location'!B:D, 2, FALSE)</f>
        <v>#REF!</v>
      </c>
      <c r="AA442" s="3" t="e">
        <f>IF('Master List'!#REF!="", VLOOKUP('Master List'!#REF!, 'CWM &amp; Location'!B:D, 2, FALSE), CONCATENATE(VLOOKUP('Master List'!#REF!, 'CWM &amp; Location'!B:D, 2, FALSE), " / ", VLOOKUP('Master List'!#REF!, 'CWM &amp; Location'!B:D, 2, FALSE)))</f>
        <v>#REF!</v>
      </c>
      <c r="AB442" s="3" t="e">
        <f>IF('Programmes (ENG)'!AB442="Supervisor to be confirmed", 'CWM &amp; Location'!$C$216, 'Programmes (ENG)'!AB442)</f>
        <v>#REF!</v>
      </c>
      <c r="AC442" s="3" t="e">
        <f>VLOOKUP('Programmes (ENG)'!AC442, 'CWM &amp; Location'!B:D, 2, FALSE)</f>
        <v>#REF!</v>
      </c>
      <c r="AD442" s="5" t="e">
        <f>VLOOKUP('Programmes (ENG)'!AD442, 'CWM &amp; Location'!B:D, 2, FALSE)</f>
        <v>#REF!</v>
      </c>
      <c r="AE442" s="3" t="e">
        <f>IF('Master List'!#REF!="", VLOOKUP('Master List'!#REF!, 'CWM &amp; Location'!B:D, 2, FALSE), CONCATENATE(VLOOKUP('Master List'!#REF!, 'CWM &amp; Location'!B:D, 2, FALSE), " / ", VLOOKUP('Master List'!#REF!, 'CWM &amp; Location'!B:D, 2, FALSE)))</f>
        <v>#REF!</v>
      </c>
      <c r="AF442" s="3" t="e">
        <f>IF('Programmes (ENG)'!AF442="Supervisor to be confirmed", 'CWM &amp; Location'!$C$216, 'Programmes (ENG)'!AF442)</f>
        <v>#REF!</v>
      </c>
      <c r="AG442" s="3" t="e">
        <f>VLOOKUP('Programmes (ENG)'!AG442, 'CWM &amp; Location'!B:D, 2, FALSE)</f>
        <v>#REF!</v>
      </c>
      <c r="AH442" s="3" t="e">
        <f>VLOOKUP('Programmes (ENG)'!AH442, 'CWM &amp; Location'!B:D, 2, FALSE)</f>
        <v>#REF!</v>
      </c>
      <c r="AI442" s="3" t="e">
        <f>IF('Master List'!#REF!="", VLOOKUP('Master List'!#REF!, 'CWM &amp; Location'!B:D, 2, FALSE), CONCATENATE(VLOOKUP('Master List'!#REF!, 'CWM &amp; Location'!B:D, 2, FALSE), " / ", VLOOKUP('Master List'!#REF!, 'CWM &amp; Location'!B:D, 2, FALSE)))</f>
        <v>#REF!</v>
      </c>
      <c r="AJ442" s="3" t="e">
        <f>IF('Programmes (ENG)'!AJ442="Supervisor to be confirmed", 'CWM &amp; Location'!$C$216, 'Programmes (ENG)'!AJ442)</f>
        <v>#REF!</v>
      </c>
      <c r="AK442" s="5" t="e">
        <f>IF('Programmes (ENG)'!AK442="","",VLOOKUP('Programmes (ENG)'!AK442,'CWM &amp; Location'!B:D,2,FALSE))</f>
        <v>#REF!</v>
      </c>
      <c r="AL442" s="5" t="e">
        <f>IF('Programmes (ENG)'!AL442="", "", VLOOKUP('Programmes (ENG)'!AL442, 'CWM &amp; Location'!B:D, 2, FALSE))</f>
        <v>#REF!</v>
      </c>
      <c r="AM442" s="5" t="e">
        <f>IF('Programmes (ENG)'!AM442="","",VLOOKUP('Programmes (ENG)'!AM442,'CWM &amp; Location'!B:D,2,FALSE))</f>
        <v>#REF!</v>
      </c>
      <c r="AN442" s="5" t="e">
        <f>IF('Programmes (ENG)'!AN442="Supervisor to be confirmed", 'CWM &amp; Location'!$C$216, 'Programmes (ENG)'!AN442)</f>
        <v>#REF!</v>
      </c>
    </row>
    <row r="443" spans="1:40" ht="33.75" customHeight="1" x14ac:dyDescent="0.25">
      <c r="A443" s="3" t="e">
        <f>'Master List'!#REF!</f>
        <v>#REF!</v>
      </c>
      <c r="B443" s="3" t="e">
        <f>'Master List'!#REF!</f>
        <v>#REF!</v>
      </c>
      <c r="C443" s="3" t="e">
        <f>'Master List'!#REF!</f>
        <v>#REF!</v>
      </c>
      <c r="D443" s="4">
        <f>'Programmes (ENG)'!D443</f>
        <v>1</v>
      </c>
      <c r="E443" s="9" t="e">
        <f>CONCATENATE("S1: ",J443,", ",N443,", ",R443,IF(V443="","",", "),IF(V443="","",V443),IF(V443="",""," ("),IF(V443="","",'Master List'!#REF!),IF(V443="","",")")," | S2: ",AA443,", ",AE443,", ",AI443,IF(AM443="","",", "),IF(AM443="","",AM443),IF(AM443="",""," ("),IF(AM443="","",'Master List'!#REF!),IF(AM443="","",")"))</f>
        <v>#REF!</v>
      </c>
      <c r="F443" s="5" t="e">
        <f>VLOOKUP('Programmes (ENG)'!F443, 'CWM &amp; Location'!B:D, 2, FALSE)</f>
        <v>#REF!</v>
      </c>
      <c r="G443" s="5" t="e">
        <f>IF('Programmes (ENG)'!G443="Supervisor to be confirmed", "Goruchwyliwr I'w Gadarnhau", 'Programmes (ENG)'!G443)</f>
        <v>#REF!</v>
      </c>
      <c r="H443" s="3" t="e">
        <f>VLOOKUP('Programmes (ENG)'!H443, 'CWM &amp; Location'!B:D, 2, FALSE)</f>
        <v>#REF!</v>
      </c>
      <c r="I443" s="3" t="e">
        <f>VLOOKUP('Programmes (ENG)'!I443, 'CWM &amp; Location'!B:D, 2, FALSE)</f>
        <v>#REF!</v>
      </c>
      <c r="J443" s="3" t="e">
        <f>IF('Master List'!#REF!="", VLOOKUP('Master List'!#REF!, 'CWM &amp; Location'!B:D, 2, FALSE), CONCATENATE(VLOOKUP('Master List'!#REF!, 'CWM &amp; Location'!B:D, 2, FALSE), " / ", VLOOKUP('Master List'!#REF!, 'CWM &amp; Location'!B:D, 2, FALSE)))</f>
        <v>#REF!</v>
      </c>
      <c r="K443" s="3" t="e">
        <f>IF('Programmes (ENG)'!K443="Supervisor to be confirmed", "Goruchwyliwr I'w Gadarnhau", 'Programmes (ENG)'!K443)</f>
        <v>#REF!</v>
      </c>
      <c r="L443" s="3" t="e">
        <f>VLOOKUP('Programmes (ENG)'!L443, 'CWM &amp; Location'!B:D, 2, FALSE)</f>
        <v>#REF!</v>
      </c>
      <c r="M443" s="3" t="e">
        <f>VLOOKUP('Programmes (ENG)'!M443, 'CWM &amp; Location'!B:D, 2, FALSE)</f>
        <v>#REF!</v>
      </c>
      <c r="N443" s="3" t="e">
        <f>IF('Master List'!#REF!="", VLOOKUP('Master List'!#REF!, 'CWM &amp; Location'!B:D, 2, FALSE), CONCATENATE(VLOOKUP('Master List'!#REF!, 'CWM &amp; Location'!B:D, 2, FALSE), " / ", VLOOKUP('Master List'!#REF!, 'CWM &amp; Location'!B:D, 2, FALSE)))</f>
        <v>#REF!</v>
      </c>
      <c r="O443" s="3" t="e">
        <f>IF('Programmes (ENG)'!O443="Supervisor to be confirmed", "Goruchwyliwr I'w Gadarnhau", 'Programmes (ENG)'!O443)</f>
        <v>#REF!</v>
      </c>
      <c r="P443" s="3" t="e">
        <f>VLOOKUP('Programmes (ENG)'!P443, 'CWM &amp; Location'!B:D, 2, FALSE)</f>
        <v>#REF!</v>
      </c>
      <c r="Q443" s="3" t="e">
        <f>VLOOKUP('Programmes (ENG)'!Q443, 'CWM &amp; Location'!B:D, 2, FALSE)</f>
        <v>#REF!</v>
      </c>
      <c r="R443" s="3" t="e">
        <f>IF('Master List'!#REF!="", VLOOKUP('Master List'!#REF!, 'CWM &amp; Location'!B:D, 2, FALSE), CONCATENATE(VLOOKUP('Master List'!#REF!, 'CWM &amp; Location'!B:D, 2, FALSE), " / ", VLOOKUP('Master List'!#REF!, 'CWM &amp; Location'!B:D, 2, FALSE)))</f>
        <v>#REF!</v>
      </c>
      <c r="S443" s="3" t="e">
        <f>IF('Programmes (ENG)'!S443="Supervisor to be confirmed", "Goruchwyliwr I'w Gadarnhau", 'Programmes (ENG)'!S443)</f>
        <v>#REF!</v>
      </c>
      <c r="T443" s="5" t="e">
        <f>IF('Master List'!#REF!="", "", VLOOKUP('Programmes (ENG)'!T443, 'CWM &amp; Location'!B:D, 2, FALSE))</f>
        <v>#REF!</v>
      </c>
      <c r="U443" s="5" t="e">
        <f>IF(T443="", "", VLOOKUP('Programmes (ENG)'!U443, 'CWM &amp; Location'!B:D, 2, FALSE))</f>
        <v>#REF!</v>
      </c>
      <c r="V443" s="5" t="e">
        <f>IF('Programmes (ENG)'!V443="", "", VLOOKUP('Programmes (ENG)'!V443, 'CWM &amp; Location'!B:D, 2, FALSE))</f>
        <v>#REF!</v>
      </c>
      <c r="W443" s="5" t="e">
        <f>IF('Programmes (ENG)'!W443="", "", IF('Programmes (ENG)'!W443="Supervisor to be confirmed", 'CWM &amp; Location'!$C$216, 'Programmes (ENG)'!W443))</f>
        <v>#REF!</v>
      </c>
      <c r="X443" s="5" t="e">
        <f>IF('Programmes (ENG)'!X443="Supervisor to be confirmed", "Goruchwyliwr I'w Gadarnhau", 'Programmes (ENG)'!X443)</f>
        <v>#REF!</v>
      </c>
      <c r="Y443" s="3" t="e">
        <f>VLOOKUP('Programmes (ENG)'!Y443, 'CWM &amp; Location'!B:D, 2, FALSE)</f>
        <v>#REF!</v>
      </c>
      <c r="Z443" s="3" t="e">
        <f>VLOOKUP('Programmes (ENG)'!Z443, 'CWM &amp; Location'!B:D, 2, FALSE)</f>
        <v>#REF!</v>
      </c>
      <c r="AA443" s="3" t="e">
        <f>IF('Master List'!#REF!="", VLOOKUP('Master List'!#REF!, 'CWM &amp; Location'!B:D, 2, FALSE), CONCATENATE(VLOOKUP('Master List'!#REF!, 'CWM &amp; Location'!B:D, 2, FALSE), " / ", VLOOKUP('Master List'!#REF!, 'CWM &amp; Location'!B:D, 2, FALSE)))</f>
        <v>#REF!</v>
      </c>
      <c r="AB443" s="3" t="e">
        <f>IF('Programmes (ENG)'!AB443="Supervisor to be confirmed", 'CWM &amp; Location'!$C$216, 'Programmes (ENG)'!AB443)</f>
        <v>#REF!</v>
      </c>
      <c r="AC443" s="3" t="e">
        <f>VLOOKUP('Programmes (ENG)'!AC443, 'CWM &amp; Location'!B:D, 2, FALSE)</f>
        <v>#REF!</v>
      </c>
      <c r="AD443" s="5" t="e">
        <f>VLOOKUP('Programmes (ENG)'!AD443, 'CWM &amp; Location'!B:D, 2, FALSE)</f>
        <v>#REF!</v>
      </c>
      <c r="AE443" s="3" t="e">
        <f>IF('Master List'!#REF!="", VLOOKUP('Master List'!#REF!, 'CWM &amp; Location'!B:D, 2, FALSE), CONCATENATE(VLOOKUP('Master List'!#REF!, 'CWM &amp; Location'!B:D, 2, FALSE), " / ", VLOOKUP('Master List'!#REF!, 'CWM &amp; Location'!B:D, 2, FALSE)))</f>
        <v>#REF!</v>
      </c>
      <c r="AF443" s="3" t="e">
        <f>IF('Programmes (ENG)'!AF443="Supervisor to be confirmed", 'CWM &amp; Location'!$C$216, 'Programmes (ENG)'!AF443)</f>
        <v>#REF!</v>
      </c>
      <c r="AG443" s="3" t="e">
        <f>VLOOKUP('Programmes (ENG)'!AG443, 'CWM &amp; Location'!B:D, 2, FALSE)</f>
        <v>#REF!</v>
      </c>
      <c r="AH443" s="3" t="e">
        <f>VLOOKUP('Programmes (ENG)'!AH443, 'CWM &amp; Location'!B:D, 2, FALSE)</f>
        <v>#REF!</v>
      </c>
      <c r="AI443" s="3" t="e">
        <f>IF('Master List'!#REF!="", VLOOKUP('Master List'!#REF!, 'CWM &amp; Location'!B:D, 2, FALSE), CONCATENATE(VLOOKUP('Master List'!#REF!, 'CWM &amp; Location'!B:D, 2, FALSE), " / ", VLOOKUP('Master List'!#REF!, 'CWM &amp; Location'!B:D, 2, FALSE)))</f>
        <v>#REF!</v>
      </c>
      <c r="AJ443" s="3" t="e">
        <f>IF('Programmes (ENG)'!AJ443="Supervisor to be confirmed", 'CWM &amp; Location'!$C$216, 'Programmes (ENG)'!AJ443)</f>
        <v>#REF!</v>
      </c>
      <c r="AK443" s="5" t="e">
        <f>IF('Programmes (ENG)'!AK443="","",VLOOKUP('Programmes (ENG)'!AK443,'CWM &amp; Location'!B:D,2,FALSE))</f>
        <v>#REF!</v>
      </c>
      <c r="AL443" s="5" t="e">
        <f>IF('Programmes (ENG)'!AL443="", "", VLOOKUP('Programmes (ENG)'!AL443, 'CWM &amp; Location'!B:D, 2, FALSE))</f>
        <v>#REF!</v>
      </c>
      <c r="AM443" s="5" t="e">
        <f>IF('Programmes (ENG)'!AM443="","",VLOOKUP('Programmes (ENG)'!AM443,'CWM &amp; Location'!B:D,2,FALSE))</f>
        <v>#REF!</v>
      </c>
      <c r="AN443" s="5" t="e">
        <f>IF('Programmes (ENG)'!AN443="Supervisor to be confirmed", 'CWM &amp; Location'!$C$216, 'Programmes (ENG)'!AN443)</f>
        <v>#REF!</v>
      </c>
    </row>
    <row r="444" spans="1:40" ht="33.75" customHeight="1" x14ac:dyDescent="0.25">
      <c r="A444" s="3" t="e">
        <f>'Master List'!#REF!</f>
        <v>#REF!</v>
      </c>
      <c r="B444" s="3" t="e">
        <f>'Master List'!#REF!</f>
        <v>#REF!</v>
      </c>
      <c r="C444" s="3" t="e">
        <f>'Master List'!#REF!</f>
        <v>#REF!</v>
      </c>
      <c r="D444" s="4">
        <f>'Programmes (ENG)'!D444</f>
        <v>1</v>
      </c>
      <c r="E444" s="9" t="e">
        <f>CONCATENATE("S1: ",J444,", ",N444,", ",R444,IF(V444="","",", "),IF(V444="","",V444),IF(V444="",""," ("),IF(V444="","",'Master List'!#REF!),IF(V444="","",")")," | S2: ",AA444,", ",AE444,", ",AI444,IF(AM444="","",", "),IF(AM444="","",AM444),IF(AM444="",""," ("),IF(AM444="","",'Master List'!#REF!),IF(AM444="","",")"))</f>
        <v>#REF!</v>
      </c>
      <c r="F444" s="5" t="e">
        <f>VLOOKUP('Programmes (ENG)'!F444, 'CWM &amp; Location'!B:D, 2, FALSE)</f>
        <v>#REF!</v>
      </c>
      <c r="G444" s="5" t="e">
        <f>IF('Programmes (ENG)'!G444="Supervisor to be confirmed", "Goruchwyliwr I'w Gadarnhau", 'Programmes (ENG)'!G444)</f>
        <v>#REF!</v>
      </c>
      <c r="H444" s="3" t="e">
        <f>VLOOKUP('Programmes (ENG)'!H444, 'CWM &amp; Location'!B:D, 2, FALSE)</f>
        <v>#REF!</v>
      </c>
      <c r="I444" s="3" t="e">
        <f>VLOOKUP('Programmes (ENG)'!I444, 'CWM &amp; Location'!B:D, 2, FALSE)</f>
        <v>#REF!</v>
      </c>
      <c r="J444" s="3" t="e">
        <f>IF('Master List'!#REF!="", VLOOKUP('Master List'!#REF!, 'CWM &amp; Location'!B:D, 2, FALSE), CONCATENATE(VLOOKUP('Master List'!#REF!, 'CWM &amp; Location'!B:D, 2, FALSE), " / ", VLOOKUP('Master List'!#REF!, 'CWM &amp; Location'!B:D, 2, FALSE)))</f>
        <v>#REF!</v>
      </c>
      <c r="K444" s="3" t="e">
        <f>IF('Programmes (ENG)'!K444="Supervisor to be confirmed", "Goruchwyliwr I'w Gadarnhau", 'Programmes (ENG)'!K444)</f>
        <v>#REF!</v>
      </c>
      <c r="L444" s="3" t="e">
        <f>VLOOKUP('Programmes (ENG)'!L444, 'CWM &amp; Location'!B:D, 2, FALSE)</f>
        <v>#REF!</v>
      </c>
      <c r="M444" s="3" t="e">
        <f>VLOOKUP('Programmes (ENG)'!M444, 'CWM &amp; Location'!B:D, 2, FALSE)</f>
        <v>#REF!</v>
      </c>
      <c r="N444" s="3" t="e">
        <f>IF('Master List'!#REF!="", VLOOKUP('Master List'!#REF!, 'CWM &amp; Location'!B:D, 2, FALSE), CONCATENATE(VLOOKUP('Master List'!#REF!, 'CWM &amp; Location'!B:D, 2, FALSE), " / ", VLOOKUP('Master List'!#REF!, 'CWM &amp; Location'!B:D, 2, FALSE)))</f>
        <v>#REF!</v>
      </c>
      <c r="O444" s="3" t="e">
        <f>IF('Programmes (ENG)'!O444="Supervisor to be confirmed", "Goruchwyliwr I'w Gadarnhau", 'Programmes (ENG)'!O444)</f>
        <v>#REF!</v>
      </c>
      <c r="P444" s="3" t="e">
        <f>VLOOKUP('Programmes (ENG)'!P444, 'CWM &amp; Location'!B:D, 2, FALSE)</f>
        <v>#REF!</v>
      </c>
      <c r="Q444" s="3" t="e">
        <f>VLOOKUP('Programmes (ENG)'!Q444, 'CWM &amp; Location'!B:D, 2, FALSE)</f>
        <v>#REF!</v>
      </c>
      <c r="R444" s="3" t="e">
        <f>IF('Master List'!#REF!="", VLOOKUP('Master List'!#REF!, 'CWM &amp; Location'!B:D, 2, FALSE), CONCATENATE(VLOOKUP('Master List'!#REF!, 'CWM &amp; Location'!B:D, 2, FALSE), " / ", VLOOKUP('Master List'!#REF!, 'CWM &amp; Location'!B:D, 2, FALSE)))</f>
        <v>#REF!</v>
      </c>
      <c r="S444" s="3" t="e">
        <f>IF('Programmes (ENG)'!S444="Supervisor to be confirmed", "Goruchwyliwr I'w Gadarnhau", 'Programmes (ENG)'!S444)</f>
        <v>#REF!</v>
      </c>
      <c r="T444" s="5" t="e">
        <f>IF('Master List'!#REF!="", "", VLOOKUP('Programmes (ENG)'!T444, 'CWM &amp; Location'!B:D, 2, FALSE))</f>
        <v>#REF!</v>
      </c>
      <c r="U444" s="5" t="e">
        <f>IF(T444="", "", VLOOKUP('Programmes (ENG)'!U444, 'CWM &amp; Location'!B:D, 2, FALSE))</f>
        <v>#REF!</v>
      </c>
      <c r="V444" s="5" t="e">
        <f>IF('Programmes (ENG)'!V444="", "", VLOOKUP('Programmes (ENG)'!V444, 'CWM &amp; Location'!B:D, 2, FALSE))</f>
        <v>#REF!</v>
      </c>
      <c r="W444" s="5" t="e">
        <f>IF('Programmes (ENG)'!W444="", "", IF('Programmes (ENG)'!W444="Supervisor to be confirmed", 'CWM &amp; Location'!$C$216, 'Programmes (ENG)'!W444))</f>
        <v>#REF!</v>
      </c>
      <c r="X444" s="5" t="e">
        <f>IF('Programmes (ENG)'!X444="Supervisor to be confirmed", "Goruchwyliwr I'w Gadarnhau", 'Programmes (ENG)'!X444)</f>
        <v>#REF!</v>
      </c>
      <c r="Y444" s="3" t="e">
        <f>VLOOKUP('Programmes (ENG)'!Y444, 'CWM &amp; Location'!B:D, 2, FALSE)</f>
        <v>#REF!</v>
      </c>
      <c r="Z444" s="3" t="e">
        <f>VLOOKUP('Programmes (ENG)'!Z444, 'CWM &amp; Location'!B:D, 2, FALSE)</f>
        <v>#REF!</v>
      </c>
      <c r="AA444" s="3" t="e">
        <f>IF('Master List'!#REF!="", VLOOKUP('Master List'!#REF!, 'CWM &amp; Location'!B:D, 2, FALSE), CONCATENATE(VLOOKUP('Master List'!#REF!, 'CWM &amp; Location'!B:D, 2, FALSE), " / ", VLOOKUP('Master List'!#REF!, 'CWM &amp; Location'!B:D, 2, FALSE)))</f>
        <v>#REF!</v>
      </c>
      <c r="AB444" s="3" t="e">
        <f>IF('Programmes (ENG)'!AB444="Supervisor to be confirmed", 'CWM &amp; Location'!$C$216, 'Programmes (ENG)'!AB444)</f>
        <v>#REF!</v>
      </c>
      <c r="AC444" s="3" t="e">
        <f>VLOOKUP('Programmes (ENG)'!AC444, 'CWM &amp; Location'!B:D, 2, FALSE)</f>
        <v>#REF!</v>
      </c>
      <c r="AD444" s="5" t="e">
        <f>VLOOKUP('Programmes (ENG)'!AD444, 'CWM &amp; Location'!B:D, 2, FALSE)</f>
        <v>#REF!</v>
      </c>
      <c r="AE444" s="3" t="e">
        <f>IF('Master List'!#REF!="", VLOOKUP('Master List'!#REF!, 'CWM &amp; Location'!B:D, 2, FALSE), CONCATENATE(VLOOKUP('Master List'!#REF!, 'CWM &amp; Location'!B:D, 2, FALSE), " / ", VLOOKUP('Master List'!#REF!, 'CWM &amp; Location'!B:D, 2, FALSE)))</f>
        <v>#REF!</v>
      </c>
      <c r="AF444" s="3" t="e">
        <f>IF('Programmes (ENG)'!AF444="Supervisor to be confirmed", 'CWM &amp; Location'!$C$216, 'Programmes (ENG)'!AF444)</f>
        <v>#REF!</v>
      </c>
      <c r="AG444" s="3" t="e">
        <f>VLOOKUP('Programmes (ENG)'!AG444, 'CWM &amp; Location'!B:D, 2, FALSE)</f>
        <v>#REF!</v>
      </c>
      <c r="AH444" s="3" t="e">
        <f>VLOOKUP('Programmes (ENG)'!AH444, 'CWM &amp; Location'!B:D, 2, FALSE)</f>
        <v>#REF!</v>
      </c>
      <c r="AI444" s="3" t="e">
        <f>IF('Master List'!#REF!="", VLOOKUP('Master List'!#REF!, 'CWM &amp; Location'!B:D, 2, FALSE), CONCATENATE(VLOOKUP('Master List'!#REF!, 'CWM &amp; Location'!B:D, 2, FALSE), " / ", VLOOKUP('Master List'!#REF!, 'CWM &amp; Location'!B:D, 2, FALSE)))</f>
        <v>#REF!</v>
      </c>
      <c r="AJ444" s="3" t="e">
        <f>IF('Programmes (ENG)'!AJ444="Supervisor to be confirmed", 'CWM &amp; Location'!$C$216, 'Programmes (ENG)'!AJ444)</f>
        <v>#REF!</v>
      </c>
      <c r="AK444" s="5" t="e">
        <f>IF('Programmes (ENG)'!AK444="","",VLOOKUP('Programmes (ENG)'!AK444,'CWM &amp; Location'!B:D,2,FALSE))</f>
        <v>#REF!</v>
      </c>
      <c r="AL444" s="5" t="e">
        <f>IF('Programmes (ENG)'!AL444="", "", VLOOKUP('Programmes (ENG)'!AL444, 'CWM &amp; Location'!B:D, 2, FALSE))</f>
        <v>#REF!</v>
      </c>
      <c r="AM444" s="5" t="e">
        <f>IF('Programmes (ENG)'!AM444="","",VLOOKUP('Programmes (ENG)'!AM444,'CWM &amp; Location'!B:D,2,FALSE))</f>
        <v>#REF!</v>
      </c>
      <c r="AN444" s="5" t="e">
        <f>IF('Programmes (ENG)'!AN444="Supervisor to be confirmed", 'CWM &amp; Location'!$C$216, 'Programmes (ENG)'!AN444)</f>
        <v>#REF!</v>
      </c>
    </row>
    <row r="445" spans="1:40" ht="33.75" customHeight="1" x14ac:dyDescent="0.25">
      <c r="A445" s="3" t="e">
        <f>'Master List'!#REF!</f>
        <v>#REF!</v>
      </c>
      <c r="B445" s="3" t="e">
        <f>'Master List'!#REF!</f>
        <v>#REF!</v>
      </c>
      <c r="C445" s="3" t="e">
        <f>'Master List'!#REF!</f>
        <v>#REF!</v>
      </c>
      <c r="D445" s="4">
        <f>'Programmes (ENG)'!D445</f>
        <v>1</v>
      </c>
      <c r="E445" s="9" t="e">
        <f>CONCATENATE("S1: ",J445,", ",N445,", ",R445,IF(V445="","",", "),IF(V445="","",V445),IF(V445="",""," ("),IF(V445="","",'Master List'!#REF!),IF(V445="","",")")," | S2: ",AA445,", ",AE445,", ",AI445,IF(AM445="","",", "),IF(AM445="","",AM445),IF(AM445="",""," ("),IF(AM445="","",'Master List'!#REF!),IF(AM445="","",")"))</f>
        <v>#REF!</v>
      </c>
      <c r="F445" s="5" t="e">
        <f>VLOOKUP('Programmes (ENG)'!F445, 'CWM &amp; Location'!B:D, 2, FALSE)</f>
        <v>#REF!</v>
      </c>
      <c r="G445" s="5" t="e">
        <f>IF('Programmes (ENG)'!G445="Supervisor to be confirmed", "Goruchwyliwr I'w Gadarnhau", 'Programmes (ENG)'!G445)</f>
        <v>#REF!</v>
      </c>
      <c r="H445" s="3" t="e">
        <f>VLOOKUP('Programmes (ENG)'!H445, 'CWM &amp; Location'!B:D, 2, FALSE)</f>
        <v>#REF!</v>
      </c>
      <c r="I445" s="3" t="e">
        <f>VLOOKUP('Programmes (ENG)'!I445, 'CWM &amp; Location'!B:D, 2, FALSE)</f>
        <v>#REF!</v>
      </c>
      <c r="J445" s="3" t="e">
        <f>IF('Master List'!#REF!="", VLOOKUP('Master List'!#REF!, 'CWM &amp; Location'!B:D, 2, FALSE), CONCATENATE(VLOOKUP('Master List'!#REF!, 'CWM &amp; Location'!B:D, 2, FALSE), " / ", VLOOKUP('Master List'!#REF!, 'CWM &amp; Location'!B:D, 2, FALSE)))</f>
        <v>#REF!</v>
      </c>
      <c r="K445" s="3" t="e">
        <f>IF('Programmes (ENG)'!K445="Supervisor to be confirmed", "Goruchwyliwr I'w Gadarnhau", 'Programmes (ENG)'!K445)</f>
        <v>#REF!</v>
      </c>
      <c r="L445" s="3" t="e">
        <f>VLOOKUP('Programmes (ENG)'!L445, 'CWM &amp; Location'!B:D, 2, FALSE)</f>
        <v>#REF!</v>
      </c>
      <c r="M445" s="3" t="e">
        <f>VLOOKUP('Programmes (ENG)'!M445, 'CWM &amp; Location'!B:D, 2, FALSE)</f>
        <v>#REF!</v>
      </c>
      <c r="N445" s="3" t="e">
        <f>IF('Master List'!#REF!="", VLOOKUP('Master List'!#REF!, 'CWM &amp; Location'!B:D, 2, FALSE), CONCATENATE(VLOOKUP('Master List'!#REF!, 'CWM &amp; Location'!B:D, 2, FALSE), " / ", VLOOKUP('Master List'!#REF!, 'CWM &amp; Location'!B:D, 2, FALSE)))</f>
        <v>#REF!</v>
      </c>
      <c r="O445" s="3" t="e">
        <f>IF('Programmes (ENG)'!O445="Supervisor to be confirmed", "Goruchwyliwr I'w Gadarnhau", 'Programmes (ENG)'!O445)</f>
        <v>#REF!</v>
      </c>
      <c r="P445" s="3" t="e">
        <f>VLOOKUP('Programmes (ENG)'!P445, 'CWM &amp; Location'!B:D, 2, FALSE)</f>
        <v>#REF!</v>
      </c>
      <c r="Q445" s="3" t="e">
        <f>VLOOKUP('Programmes (ENG)'!Q445, 'CWM &amp; Location'!B:D, 2, FALSE)</f>
        <v>#REF!</v>
      </c>
      <c r="R445" s="3" t="e">
        <f>IF('Master List'!#REF!="", VLOOKUP('Master List'!#REF!, 'CWM &amp; Location'!B:D, 2, FALSE), CONCATENATE(VLOOKUP('Master List'!#REF!, 'CWM &amp; Location'!B:D, 2, FALSE), " / ", VLOOKUP('Master List'!#REF!, 'CWM &amp; Location'!B:D, 2, FALSE)))</f>
        <v>#REF!</v>
      </c>
      <c r="S445" s="3" t="e">
        <f>IF('Programmes (ENG)'!S445="Supervisor to be confirmed", "Goruchwyliwr I'w Gadarnhau", 'Programmes (ENG)'!S445)</f>
        <v>#REF!</v>
      </c>
      <c r="T445" s="5" t="e">
        <f>IF('Master List'!#REF!="", "", VLOOKUP('Programmes (ENG)'!T445, 'CWM &amp; Location'!B:D, 2, FALSE))</f>
        <v>#REF!</v>
      </c>
      <c r="U445" s="5" t="e">
        <f>IF(T445="", "", VLOOKUP('Programmes (ENG)'!U445, 'CWM &amp; Location'!B:D, 2, FALSE))</f>
        <v>#REF!</v>
      </c>
      <c r="V445" s="5" t="e">
        <f>IF('Programmes (ENG)'!V445="", "", VLOOKUP('Programmes (ENG)'!V445, 'CWM &amp; Location'!B:D, 2, FALSE))</f>
        <v>#REF!</v>
      </c>
      <c r="W445" s="5" t="e">
        <f>IF('Programmes (ENG)'!W445="", "", IF('Programmes (ENG)'!W445="Supervisor to be confirmed", 'CWM &amp; Location'!$C$216, 'Programmes (ENG)'!W445))</f>
        <v>#REF!</v>
      </c>
      <c r="X445" s="5" t="e">
        <f>IF('Programmes (ENG)'!X445="Supervisor to be confirmed", "Goruchwyliwr I'w Gadarnhau", 'Programmes (ENG)'!X445)</f>
        <v>#REF!</v>
      </c>
      <c r="Y445" s="3" t="e">
        <f>VLOOKUP('Programmes (ENG)'!Y445, 'CWM &amp; Location'!B:D, 2, FALSE)</f>
        <v>#REF!</v>
      </c>
      <c r="Z445" s="3" t="e">
        <f>VLOOKUP('Programmes (ENG)'!Z445, 'CWM &amp; Location'!B:D, 2, FALSE)</f>
        <v>#REF!</v>
      </c>
      <c r="AA445" s="3" t="e">
        <f>IF('Master List'!#REF!="", VLOOKUP('Master List'!#REF!, 'CWM &amp; Location'!B:D, 2, FALSE), CONCATENATE(VLOOKUP('Master List'!#REF!, 'CWM &amp; Location'!B:D, 2, FALSE), " / ", VLOOKUP('Master List'!#REF!, 'CWM &amp; Location'!B:D, 2, FALSE)))</f>
        <v>#REF!</v>
      </c>
      <c r="AB445" s="3" t="e">
        <f>IF('Programmes (ENG)'!AB445="Supervisor to be confirmed", 'CWM &amp; Location'!$C$216, 'Programmes (ENG)'!AB445)</f>
        <v>#REF!</v>
      </c>
      <c r="AC445" s="3" t="e">
        <f>VLOOKUP('Programmes (ENG)'!AC445, 'CWM &amp; Location'!B:D, 2, FALSE)</f>
        <v>#REF!</v>
      </c>
      <c r="AD445" s="5" t="e">
        <f>VLOOKUP('Programmes (ENG)'!AD445, 'CWM &amp; Location'!B:D, 2, FALSE)</f>
        <v>#REF!</v>
      </c>
      <c r="AE445" s="3" t="e">
        <f>IF('Master List'!#REF!="", VLOOKUP('Master List'!#REF!, 'CWM &amp; Location'!B:D, 2, FALSE), CONCATENATE(VLOOKUP('Master List'!#REF!, 'CWM &amp; Location'!B:D, 2, FALSE), " / ", VLOOKUP('Master List'!#REF!, 'CWM &amp; Location'!B:D, 2, FALSE)))</f>
        <v>#REF!</v>
      </c>
      <c r="AF445" s="3" t="e">
        <f>IF('Programmes (ENG)'!AF445="Supervisor to be confirmed", 'CWM &amp; Location'!$C$216, 'Programmes (ENG)'!AF445)</f>
        <v>#REF!</v>
      </c>
      <c r="AG445" s="3" t="e">
        <f>VLOOKUP('Programmes (ENG)'!AG445, 'CWM &amp; Location'!B:D, 2, FALSE)</f>
        <v>#REF!</v>
      </c>
      <c r="AH445" s="3" t="e">
        <f>VLOOKUP('Programmes (ENG)'!AH445, 'CWM &amp; Location'!B:D, 2, FALSE)</f>
        <v>#REF!</v>
      </c>
      <c r="AI445" s="3" t="e">
        <f>IF('Master List'!#REF!="", VLOOKUP('Master List'!#REF!, 'CWM &amp; Location'!B:D, 2, FALSE), CONCATENATE(VLOOKUP('Master List'!#REF!, 'CWM &amp; Location'!B:D, 2, FALSE), " / ", VLOOKUP('Master List'!#REF!, 'CWM &amp; Location'!B:D, 2, FALSE)))</f>
        <v>#REF!</v>
      </c>
      <c r="AJ445" s="3" t="e">
        <f>IF('Programmes (ENG)'!AJ445="Supervisor to be confirmed", 'CWM &amp; Location'!$C$216, 'Programmes (ENG)'!AJ445)</f>
        <v>#REF!</v>
      </c>
      <c r="AK445" s="5" t="e">
        <f>IF('Programmes (ENG)'!AK445="","",VLOOKUP('Programmes (ENG)'!AK445,'CWM &amp; Location'!B:D,2,FALSE))</f>
        <v>#REF!</v>
      </c>
      <c r="AL445" s="5" t="e">
        <f>IF('Programmes (ENG)'!AL445="", "", VLOOKUP('Programmes (ENG)'!AL445, 'CWM &amp; Location'!B:D, 2, FALSE))</f>
        <v>#REF!</v>
      </c>
      <c r="AM445" s="5" t="e">
        <f>IF('Programmes (ENG)'!AM445="","",VLOOKUP('Programmes (ENG)'!AM445,'CWM &amp; Location'!B:D,2,FALSE))</f>
        <v>#REF!</v>
      </c>
      <c r="AN445" s="5" t="e">
        <f>IF('Programmes (ENG)'!AN445="Supervisor to be confirmed", 'CWM &amp; Location'!$C$216, 'Programmes (ENG)'!AN445)</f>
        <v>#REF!</v>
      </c>
    </row>
    <row r="446" spans="1:40" ht="33.75" customHeight="1" x14ac:dyDescent="0.25">
      <c r="A446" s="3" t="e">
        <f>'Master List'!#REF!</f>
        <v>#REF!</v>
      </c>
      <c r="B446" s="3" t="e">
        <f>'Master List'!#REF!</f>
        <v>#REF!</v>
      </c>
      <c r="C446" s="3" t="e">
        <f>'Master List'!#REF!</f>
        <v>#REF!</v>
      </c>
      <c r="D446" s="4">
        <f>'Programmes (ENG)'!D446</f>
        <v>1</v>
      </c>
      <c r="E446" s="9" t="e">
        <f>CONCATENATE("S1: ",J446,", ",N446,", ",R446,IF(V446="","",", "),IF(V446="","",V446),IF(V446="",""," ("),IF(V446="","",'Master List'!#REF!),IF(V446="","",")")," | S2: ",AA446,", ",AE446,", ",AI446,IF(AM446="","",", "),IF(AM446="","",AM446),IF(AM446="",""," ("),IF(AM446="","",'Master List'!#REF!),IF(AM446="","",")"))</f>
        <v>#REF!</v>
      </c>
      <c r="F446" s="5" t="e">
        <f>VLOOKUP('Programmes (ENG)'!F446, 'CWM &amp; Location'!B:D, 2, FALSE)</f>
        <v>#REF!</v>
      </c>
      <c r="G446" s="5" t="e">
        <f>IF('Programmes (ENG)'!G446="Supervisor to be confirmed", "Goruchwyliwr I'w Gadarnhau", 'Programmes (ENG)'!G446)</f>
        <v>#REF!</v>
      </c>
      <c r="H446" s="3" t="e">
        <f>VLOOKUP('Programmes (ENG)'!H446, 'CWM &amp; Location'!B:D, 2, FALSE)</f>
        <v>#REF!</v>
      </c>
      <c r="I446" s="3" t="e">
        <f>VLOOKUP('Programmes (ENG)'!I446, 'CWM &amp; Location'!B:D, 2, FALSE)</f>
        <v>#REF!</v>
      </c>
      <c r="J446" s="3" t="e">
        <f>IF('Master List'!#REF!="", VLOOKUP('Master List'!#REF!, 'CWM &amp; Location'!B:D, 2, FALSE), CONCATENATE(VLOOKUP('Master List'!#REF!, 'CWM &amp; Location'!B:D, 2, FALSE), " / ", VLOOKUP('Master List'!#REF!, 'CWM &amp; Location'!B:D, 2, FALSE)))</f>
        <v>#REF!</v>
      </c>
      <c r="K446" s="3" t="e">
        <f>IF('Programmes (ENG)'!K446="Supervisor to be confirmed", "Goruchwyliwr I'w Gadarnhau", 'Programmes (ENG)'!K446)</f>
        <v>#REF!</v>
      </c>
      <c r="L446" s="3" t="e">
        <f>VLOOKUP('Programmes (ENG)'!L446, 'CWM &amp; Location'!B:D, 2, FALSE)</f>
        <v>#REF!</v>
      </c>
      <c r="M446" s="3" t="e">
        <f>VLOOKUP('Programmes (ENG)'!M446, 'CWM &amp; Location'!B:D, 2, FALSE)</f>
        <v>#REF!</v>
      </c>
      <c r="N446" s="3" t="e">
        <f>IF('Master List'!#REF!="", VLOOKUP('Master List'!#REF!, 'CWM &amp; Location'!B:D, 2, FALSE), CONCATENATE(VLOOKUP('Master List'!#REF!, 'CWM &amp; Location'!B:D, 2, FALSE), " / ", VLOOKUP('Master List'!#REF!, 'CWM &amp; Location'!B:D, 2, FALSE)))</f>
        <v>#REF!</v>
      </c>
      <c r="O446" s="3" t="e">
        <f>IF('Programmes (ENG)'!O446="Supervisor to be confirmed", "Goruchwyliwr I'w Gadarnhau", 'Programmes (ENG)'!O446)</f>
        <v>#REF!</v>
      </c>
      <c r="P446" s="3" t="e">
        <f>VLOOKUP('Programmes (ENG)'!P446, 'CWM &amp; Location'!B:D, 2, FALSE)</f>
        <v>#REF!</v>
      </c>
      <c r="Q446" s="3" t="e">
        <f>VLOOKUP('Programmes (ENG)'!Q446, 'CWM &amp; Location'!B:D, 2, FALSE)</f>
        <v>#REF!</v>
      </c>
      <c r="R446" s="3" t="e">
        <f>IF('Master List'!#REF!="", VLOOKUP('Master List'!#REF!, 'CWM &amp; Location'!B:D, 2, FALSE), CONCATENATE(VLOOKUP('Master List'!#REF!, 'CWM &amp; Location'!B:D, 2, FALSE), " / ", VLOOKUP('Master List'!#REF!, 'CWM &amp; Location'!B:D, 2, FALSE)))</f>
        <v>#REF!</v>
      </c>
      <c r="S446" s="3" t="e">
        <f>IF('Programmes (ENG)'!S446="Supervisor to be confirmed", "Goruchwyliwr I'w Gadarnhau", 'Programmes (ENG)'!S446)</f>
        <v>#REF!</v>
      </c>
      <c r="T446" s="5" t="e">
        <f>IF('Master List'!#REF!="", "", VLOOKUP('Programmes (ENG)'!T446, 'CWM &amp; Location'!B:D, 2, FALSE))</f>
        <v>#REF!</v>
      </c>
      <c r="U446" s="5" t="e">
        <f>IF(T446="", "", VLOOKUP('Programmes (ENG)'!U446, 'CWM &amp; Location'!B:D, 2, FALSE))</f>
        <v>#REF!</v>
      </c>
      <c r="V446" s="5" t="e">
        <f>IF('Programmes (ENG)'!V446="", "", VLOOKUP('Programmes (ENG)'!V446, 'CWM &amp; Location'!B:D, 2, FALSE))</f>
        <v>#REF!</v>
      </c>
      <c r="W446" s="5" t="e">
        <f>IF('Programmes (ENG)'!W446="", "", IF('Programmes (ENG)'!W446="Supervisor to be confirmed", 'CWM &amp; Location'!$C$216, 'Programmes (ENG)'!W446))</f>
        <v>#REF!</v>
      </c>
      <c r="X446" s="5" t="e">
        <f>IF('Programmes (ENG)'!X446="Supervisor to be confirmed", "Goruchwyliwr I'w Gadarnhau", 'Programmes (ENG)'!X446)</f>
        <v>#REF!</v>
      </c>
      <c r="Y446" s="3" t="e">
        <f>VLOOKUP('Programmes (ENG)'!Y446, 'CWM &amp; Location'!B:D, 2, FALSE)</f>
        <v>#REF!</v>
      </c>
      <c r="Z446" s="3" t="e">
        <f>VLOOKUP('Programmes (ENG)'!Z446, 'CWM &amp; Location'!B:D, 2, FALSE)</f>
        <v>#REF!</v>
      </c>
      <c r="AA446" s="3" t="e">
        <f>IF('Master List'!#REF!="", VLOOKUP('Master List'!#REF!, 'CWM &amp; Location'!B:D, 2, FALSE), CONCATENATE(VLOOKUP('Master List'!#REF!, 'CWM &amp; Location'!B:D, 2, FALSE), " / ", VLOOKUP('Master List'!#REF!, 'CWM &amp; Location'!B:D, 2, FALSE)))</f>
        <v>#REF!</v>
      </c>
      <c r="AB446" s="3" t="e">
        <f>IF('Programmes (ENG)'!AB446="Supervisor to be confirmed", 'CWM &amp; Location'!$C$216, 'Programmes (ENG)'!AB446)</f>
        <v>#REF!</v>
      </c>
      <c r="AC446" s="3" t="e">
        <f>VLOOKUP('Programmes (ENG)'!AC446, 'CWM &amp; Location'!B:D, 2, FALSE)</f>
        <v>#REF!</v>
      </c>
      <c r="AD446" s="5" t="e">
        <f>VLOOKUP('Programmes (ENG)'!AD446, 'CWM &amp; Location'!B:D, 2, FALSE)</f>
        <v>#REF!</v>
      </c>
      <c r="AE446" s="3" t="e">
        <f>IF('Master List'!#REF!="", VLOOKUP('Master List'!#REF!, 'CWM &amp; Location'!B:D, 2, FALSE), CONCATENATE(VLOOKUP('Master List'!#REF!, 'CWM &amp; Location'!B:D, 2, FALSE), " / ", VLOOKUP('Master List'!#REF!, 'CWM &amp; Location'!B:D, 2, FALSE)))</f>
        <v>#REF!</v>
      </c>
      <c r="AF446" s="3" t="e">
        <f>IF('Programmes (ENG)'!AF446="Supervisor to be confirmed", 'CWM &amp; Location'!$C$216, 'Programmes (ENG)'!AF446)</f>
        <v>#REF!</v>
      </c>
      <c r="AG446" s="3" t="e">
        <f>VLOOKUP('Programmes (ENG)'!AG446, 'CWM &amp; Location'!B:D, 2, FALSE)</f>
        <v>#REF!</v>
      </c>
      <c r="AH446" s="3" t="e">
        <f>VLOOKUP('Programmes (ENG)'!AH446, 'CWM &amp; Location'!B:D, 2, FALSE)</f>
        <v>#REF!</v>
      </c>
      <c r="AI446" s="3" t="e">
        <f>IF('Master List'!#REF!="", VLOOKUP('Master List'!#REF!, 'CWM &amp; Location'!B:D, 2, FALSE), CONCATENATE(VLOOKUP('Master List'!#REF!, 'CWM &amp; Location'!B:D, 2, FALSE), " / ", VLOOKUP('Master List'!#REF!, 'CWM &amp; Location'!B:D, 2, FALSE)))</f>
        <v>#REF!</v>
      </c>
      <c r="AJ446" s="3" t="e">
        <f>IF('Programmes (ENG)'!AJ446="Supervisor to be confirmed", 'CWM &amp; Location'!$C$216, 'Programmes (ENG)'!AJ446)</f>
        <v>#REF!</v>
      </c>
      <c r="AK446" s="5" t="e">
        <f>IF('Programmes (ENG)'!AK446="","",VLOOKUP('Programmes (ENG)'!AK446,'CWM &amp; Location'!B:D,2,FALSE))</f>
        <v>#REF!</v>
      </c>
      <c r="AL446" s="5" t="e">
        <f>IF('Programmes (ENG)'!AL446="", "", VLOOKUP('Programmes (ENG)'!AL446, 'CWM &amp; Location'!B:D, 2, FALSE))</f>
        <v>#REF!</v>
      </c>
      <c r="AM446" s="5" t="e">
        <f>IF('Programmes (ENG)'!AM446="","",VLOOKUP('Programmes (ENG)'!AM446,'CWM &amp; Location'!B:D,2,FALSE))</f>
        <v>#REF!</v>
      </c>
      <c r="AN446" s="5" t="e">
        <f>IF('Programmes (ENG)'!AN446="Supervisor to be confirmed", 'CWM &amp; Location'!$C$216, 'Programmes (ENG)'!AN446)</f>
        <v>#REF!</v>
      </c>
    </row>
    <row r="447" spans="1:40" ht="33.75" customHeight="1" x14ac:dyDescent="0.25">
      <c r="A447" s="3" t="e">
        <f>'Master List'!#REF!</f>
        <v>#REF!</v>
      </c>
      <c r="B447" s="3" t="e">
        <f>'Master List'!#REF!</f>
        <v>#REF!</v>
      </c>
      <c r="C447" s="3" t="e">
        <f>'Master List'!#REF!</f>
        <v>#REF!</v>
      </c>
      <c r="D447" s="4">
        <f>'Programmes (ENG)'!D447</f>
        <v>1</v>
      </c>
      <c r="E447" s="9" t="e">
        <f>CONCATENATE("S1: ",J447,", ",N447,", ",R447,IF(V447="","",", "),IF(V447="","",V447),IF(V447="",""," ("),IF(V447="","",'Master List'!#REF!),IF(V447="","",")")," | S2: ",AA447,", ",AE447,", ",AI447,IF(AM447="","",", "),IF(AM447="","",AM447),IF(AM447="",""," ("),IF(AM447="","",'Master List'!#REF!),IF(AM447="","",")"))</f>
        <v>#REF!</v>
      </c>
      <c r="F447" s="5" t="e">
        <f>VLOOKUP('Programmes (ENG)'!F447, 'CWM &amp; Location'!B:D, 2, FALSE)</f>
        <v>#REF!</v>
      </c>
      <c r="G447" s="5" t="e">
        <f>IF('Programmes (ENG)'!G447="Supervisor to be confirmed", "Goruchwyliwr I'w Gadarnhau", 'Programmes (ENG)'!G447)</f>
        <v>#REF!</v>
      </c>
      <c r="H447" s="3" t="e">
        <f>VLOOKUP('Programmes (ENG)'!H447, 'CWM &amp; Location'!B:D, 2, FALSE)</f>
        <v>#REF!</v>
      </c>
      <c r="I447" s="3" t="e">
        <f>VLOOKUP('Programmes (ENG)'!I447, 'CWM &amp; Location'!B:D, 2, FALSE)</f>
        <v>#REF!</v>
      </c>
      <c r="J447" s="3" t="e">
        <f>IF('Master List'!#REF!="", VLOOKUP('Master List'!#REF!, 'CWM &amp; Location'!B:D, 2, FALSE), CONCATENATE(VLOOKUP('Master List'!#REF!, 'CWM &amp; Location'!B:D, 2, FALSE), " / ", VLOOKUP('Master List'!#REF!, 'CWM &amp; Location'!B:D, 2, FALSE)))</f>
        <v>#REF!</v>
      </c>
      <c r="K447" s="3" t="e">
        <f>IF('Programmes (ENG)'!K447="Supervisor to be confirmed", "Goruchwyliwr I'w Gadarnhau", 'Programmes (ENG)'!K447)</f>
        <v>#REF!</v>
      </c>
      <c r="L447" s="3" t="e">
        <f>VLOOKUP('Programmes (ENG)'!L447, 'CWM &amp; Location'!B:D, 2, FALSE)</f>
        <v>#REF!</v>
      </c>
      <c r="M447" s="3" t="e">
        <f>VLOOKUP('Programmes (ENG)'!M447, 'CWM &amp; Location'!B:D, 2, FALSE)</f>
        <v>#REF!</v>
      </c>
      <c r="N447" s="3" t="e">
        <f>IF('Master List'!#REF!="", VLOOKUP('Master List'!#REF!, 'CWM &amp; Location'!B:D, 2, FALSE), CONCATENATE(VLOOKUP('Master List'!#REF!, 'CWM &amp; Location'!B:D, 2, FALSE), " / ", VLOOKUP('Master List'!#REF!, 'CWM &amp; Location'!B:D, 2, FALSE)))</f>
        <v>#REF!</v>
      </c>
      <c r="O447" s="3" t="e">
        <f>IF('Programmes (ENG)'!O447="Supervisor to be confirmed", "Goruchwyliwr I'w Gadarnhau", 'Programmes (ENG)'!O447)</f>
        <v>#REF!</v>
      </c>
      <c r="P447" s="3" t="e">
        <f>VLOOKUP('Programmes (ENG)'!P447, 'CWM &amp; Location'!B:D, 2, FALSE)</f>
        <v>#REF!</v>
      </c>
      <c r="Q447" s="3" t="e">
        <f>VLOOKUP('Programmes (ENG)'!Q447, 'CWM &amp; Location'!B:D, 2, FALSE)</f>
        <v>#REF!</v>
      </c>
      <c r="R447" s="3" t="e">
        <f>IF('Master List'!#REF!="", VLOOKUP('Master List'!#REF!, 'CWM &amp; Location'!B:D, 2, FALSE), CONCATENATE(VLOOKUP('Master List'!#REF!, 'CWM &amp; Location'!B:D, 2, FALSE), " / ", VLOOKUP('Master List'!#REF!, 'CWM &amp; Location'!B:D, 2, FALSE)))</f>
        <v>#REF!</v>
      </c>
      <c r="S447" s="3" t="e">
        <f>IF('Programmes (ENG)'!S447="Supervisor to be confirmed", "Goruchwyliwr I'w Gadarnhau", 'Programmes (ENG)'!S447)</f>
        <v>#REF!</v>
      </c>
      <c r="T447" s="5" t="e">
        <f>IF('Master List'!#REF!="", "", VLOOKUP('Programmes (ENG)'!T447, 'CWM &amp; Location'!B:D, 2, FALSE))</f>
        <v>#REF!</v>
      </c>
      <c r="U447" s="5" t="e">
        <f>IF(T447="", "", VLOOKUP('Programmes (ENG)'!U447, 'CWM &amp; Location'!B:D, 2, FALSE))</f>
        <v>#REF!</v>
      </c>
      <c r="V447" s="5" t="e">
        <f>IF('Programmes (ENG)'!V447="", "", VLOOKUP('Programmes (ENG)'!V447, 'CWM &amp; Location'!B:D, 2, FALSE))</f>
        <v>#REF!</v>
      </c>
      <c r="W447" s="5" t="e">
        <f>IF('Programmes (ENG)'!W447="", "", IF('Programmes (ENG)'!W447="Supervisor to be confirmed", 'CWM &amp; Location'!$C$216, 'Programmes (ENG)'!W447))</f>
        <v>#REF!</v>
      </c>
      <c r="X447" s="5" t="e">
        <f>IF('Programmes (ENG)'!X447="Supervisor to be confirmed", "Goruchwyliwr I'w Gadarnhau", 'Programmes (ENG)'!X447)</f>
        <v>#REF!</v>
      </c>
      <c r="Y447" s="3" t="e">
        <f>VLOOKUP('Programmes (ENG)'!Y447, 'CWM &amp; Location'!B:D, 2, FALSE)</f>
        <v>#REF!</v>
      </c>
      <c r="Z447" s="3" t="e">
        <f>VLOOKUP('Programmes (ENG)'!Z447, 'CWM &amp; Location'!B:D, 2, FALSE)</f>
        <v>#REF!</v>
      </c>
      <c r="AA447" s="3" t="e">
        <f>IF('Master List'!#REF!="", VLOOKUP('Master List'!#REF!, 'CWM &amp; Location'!B:D, 2, FALSE), CONCATENATE(VLOOKUP('Master List'!#REF!, 'CWM &amp; Location'!B:D, 2, FALSE), " / ", VLOOKUP('Master List'!#REF!, 'CWM &amp; Location'!B:D, 2, FALSE)))</f>
        <v>#REF!</v>
      </c>
      <c r="AB447" s="3" t="e">
        <f>IF('Programmes (ENG)'!AB447="Supervisor to be confirmed", 'CWM &amp; Location'!$C$216, 'Programmes (ENG)'!AB447)</f>
        <v>#REF!</v>
      </c>
      <c r="AC447" s="3" t="e">
        <f>VLOOKUP('Programmes (ENG)'!AC447, 'CWM &amp; Location'!B:D, 2, FALSE)</f>
        <v>#REF!</v>
      </c>
      <c r="AD447" s="5" t="e">
        <f>VLOOKUP('Programmes (ENG)'!AD447, 'CWM &amp; Location'!B:D, 2, FALSE)</f>
        <v>#REF!</v>
      </c>
      <c r="AE447" s="3" t="e">
        <f>IF('Master List'!#REF!="", VLOOKUP('Master List'!#REF!, 'CWM &amp; Location'!B:D, 2, FALSE), CONCATENATE(VLOOKUP('Master List'!#REF!, 'CWM &amp; Location'!B:D, 2, FALSE), " / ", VLOOKUP('Master List'!#REF!, 'CWM &amp; Location'!B:D, 2, FALSE)))</f>
        <v>#REF!</v>
      </c>
      <c r="AF447" s="3" t="e">
        <f>IF('Programmes (ENG)'!AF447="Supervisor to be confirmed", 'CWM &amp; Location'!$C$216, 'Programmes (ENG)'!AF447)</f>
        <v>#REF!</v>
      </c>
      <c r="AG447" s="3" t="e">
        <f>VLOOKUP('Programmes (ENG)'!AG447, 'CWM &amp; Location'!B:D, 2, FALSE)</f>
        <v>#REF!</v>
      </c>
      <c r="AH447" s="3" t="e">
        <f>VLOOKUP('Programmes (ENG)'!AH447, 'CWM &amp; Location'!B:D, 2, FALSE)</f>
        <v>#REF!</v>
      </c>
      <c r="AI447" s="3" t="e">
        <f>IF('Master List'!#REF!="", VLOOKUP('Master List'!#REF!, 'CWM &amp; Location'!B:D, 2, FALSE), CONCATENATE(VLOOKUP('Master List'!#REF!, 'CWM &amp; Location'!B:D, 2, FALSE), " / ", VLOOKUP('Master List'!#REF!, 'CWM &amp; Location'!B:D, 2, FALSE)))</f>
        <v>#REF!</v>
      </c>
      <c r="AJ447" s="3" t="e">
        <f>IF('Programmes (ENG)'!AJ447="Supervisor to be confirmed", 'CWM &amp; Location'!$C$216, 'Programmes (ENG)'!AJ447)</f>
        <v>#REF!</v>
      </c>
      <c r="AK447" s="5" t="e">
        <f>IF('Programmes (ENG)'!AK447="","",VLOOKUP('Programmes (ENG)'!AK447,'CWM &amp; Location'!B:D,2,FALSE))</f>
        <v>#REF!</v>
      </c>
      <c r="AL447" s="5" t="e">
        <f>IF('Programmes (ENG)'!AL447="", "", VLOOKUP('Programmes (ENG)'!AL447, 'CWM &amp; Location'!B:D, 2, FALSE))</f>
        <v>#REF!</v>
      </c>
      <c r="AM447" s="5" t="e">
        <f>IF('Programmes (ENG)'!AM447="","",VLOOKUP('Programmes (ENG)'!AM447,'CWM &amp; Location'!B:D,2,FALSE))</f>
        <v>#REF!</v>
      </c>
      <c r="AN447" s="5" t="e">
        <f>IF('Programmes (ENG)'!AN447="Supervisor to be confirmed", 'CWM &amp; Location'!$C$216, 'Programmes (ENG)'!AN447)</f>
        <v>#REF!</v>
      </c>
    </row>
    <row r="448" spans="1:40" ht="33.75" customHeight="1" x14ac:dyDescent="0.25">
      <c r="A448" s="3" t="e">
        <f>'Master List'!#REF!</f>
        <v>#REF!</v>
      </c>
      <c r="B448" s="3" t="e">
        <f>'Master List'!#REF!</f>
        <v>#REF!</v>
      </c>
      <c r="C448" s="3" t="e">
        <f>'Master List'!#REF!</f>
        <v>#REF!</v>
      </c>
      <c r="D448" s="4">
        <f>'Programmes (ENG)'!D448</f>
        <v>1</v>
      </c>
      <c r="E448" s="9" t="e">
        <f>CONCATENATE("S1: ",J448,", ",N448,", ",R448,IF(V448="","",", "),IF(V448="","",V448),IF(V448="",""," ("),IF(V448="","",'Master List'!#REF!),IF(V448="","",")")," | S2: ",AA448,", ",AE448,", ",AI448,IF(AM448="","",", "),IF(AM448="","",AM448),IF(AM448="",""," ("),IF(AM448="","",'Master List'!#REF!),IF(AM448="","",")"))</f>
        <v>#REF!</v>
      </c>
      <c r="F448" s="5" t="e">
        <f>VLOOKUP('Programmes (ENG)'!F448, 'CWM &amp; Location'!B:D, 2, FALSE)</f>
        <v>#REF!</v>
      </c>
      <c r="G448" s="5" t="e">
        <f>IF('Programmes (ENG)'!G448="Supervisor to be confirmed", "Goruchwyliwr I'w Gadarnhau", 'Programmes (ENG)'!G448)</f>
        <v>#REF!</v>
      </c>
      <c r="H448" s="3" t="e">
        <f>VLOOKUP('Programmes (ENG)'!H448, 'CWM &amp; Location'!B:D, 2, FALSE)</f>
        <v>#REF!</v>
      </c>
      <c r="I448" s="3" t="e">
        <f>VLOOKUP('Programmes (ENG)'!I448, 'CWM &amp; Location'!B:D, 2, FALSE)</f>
        <v>#REF!</v>
      </c>
      <c r="J448" s="3" t="e">
        <f>IF('Master List'!#REF!="", VLOOKUP('Master List'!#REF!, 'CWM &amp; Location'!B:D, 2, FALSE), CONCATENATE(VLOOKUP('Master List'!#REF!, 'CWM &amp; Location'!B:D, 2, FALSE), " / ", VLOOKUP('Master List'!#REF!, 'CWM &amp; Location'!B:D, 2, FALSE)))</f>
        <v>#REF!</v>
      </c>
      <c r="K448" s="3" t="e">
        <f>IF('Programmes (ENG)'!K448="Supervisor to be confirmed", "Goruchwyliwr I'w Gadarnhau", 'Programmes (ENG)'!K448)</f>
        <v>#REF!</v>
      </c>
      <c r="L448" s="3" t="e">
        <f>VLOOKUP('Programmes (ENG)'!L448, 'CWM &amp; Location'!B:D, 2, FALSE)</f>
        <v>#REF!</v>
      </c>
      <c r="M448" s="3" t="e">
        <f>VLOOKUP('Programmes (ENG)'!M448, 'CWM &amp; Location'!B:D, 2, FALSE)</f>
        <v>#REF!</v>
      </c>
      <c r="N448" s="3" t="e">
        <f>IF('Master List'!#REF!="", VLOOKUP('Master List'!#REF!, 'CWM &amp; Location'!B:D, 2, FALSE), CONCATENATE(VLOOKUP('Master List'!#REF!, 'CWM &amp; Location'!B:D, 2, FALSE), " / ", VLOOKUP('Master List'!#REF!, 'CWM &amp; Location'!B:D, 2, FALSE)))</f>
        <v>#REF!</v>
      </c>
      <c r="O448" s="3" t="e">
        <f>IF('Programmes (ENG)'!O448="Supervisor to be confirmed", "Goruchwyliwr I'w Gadarnhau", 'Programmes (ENG)'!O448)</f>
        <v>#REF!</v>
      </c>
      <c r="P448" s="3" t="e">
        <f>VLOOKUP('Programmes (ENG)'!P448, 'CWM &amp; Location'!B:D, 2, FALSE)</f>
        <v>#REF!</v>
      </c>
      <c r="Q448" s="3" t="e">
        <f>VLOOKUP('Programmes (ENG)'!Q448, 'CWM &amp; Location'!B:D, 2, FALSE)</f>
        <v>#REF!</v>
      </c>
      <c r="R448" s="3" t="e">
        <f>IF('Master List'!#REF!="", VLOOKUP('Master List'!#REF!, 'CWM &amp; Location'!B:D, 2, FALSE), CONCATENATE(VLOOKUP('Master List'!#REF!, 'CWM &amp; Location'!B:D, 2, FALSE), " / ", VLOOKUP('Master List'!#REF!, 'CWM &amp; Location'!B:D, 2, FALSE)))</f>
        <v>#REF!</v>
      </c>
      <c r="S448" s="3" t="e">
        <f>IF('Programmes (ENG)'!S448="Supervisor to be confirmed", "Goruchwyliwr I'w Gadarnhau", 'Programmes (ENG)'!S448)</f>
        <v>#REF!</v>
      </c>
      <c r="T448" s="5" t="e">
        <f>IF('Master List'!#REF!="", "", VLOOKUP('Programmes (ENG)'!T448, 'CWM &amp; Location'!B:D, 2, FALSE))</f>
        <v>#REF!</v>
      </c>
      <c r="U448" s="5" t="e">
        <f>IF(T448="", "", VLOOKUP('Programmes (ENG)'!U448, 'CWM &amp; Location'!B:D, 2, FALSE))</f>
        <v>#REF!</v>
      </c>
      <c r="V448" s="5" t="e">
        <f>IF('Programmes (ENG)'!V448="", "", VLOOKUP('Programmes (ENG)'!V448, 'CWM &amp; Location'!B:D, 2, FALSE))</f>
        <v>#REF!</v>
      </c>
      <c r="W448" s="5" t="e">
        <f>IF('Programmes (ENG)'!W448="", "", IF('Programmes (ENG)'!W448="Supervisor to be confirmed", 'CWM &amp; Location'!$C$216, 'Programmes (ENG)'!W448))</f>
        <v>#REF!</v>
      </c>
      <c r="X448" s="5" t="e">
        <f>IF('Programmes (ENG)'!X448="Supervisor to be confirmed", "Goruchwyliwr I'w Gadarnhau", 'Programmes (ENG)'!X448)</f>
        <v>#REF!</v>
      </c>
      <c r="Y448" s="3" t="e">
        <f>VLOOKUP('Programmes (ENG)'!Y448, 'CWM &amp; Location'!B:D, 2, FALSE)</f>
        <v>#REF!</v>
      </c>
      <c r="Z448" s="3" t="e">
        <f>VLOOKUP('Programmes (ENG)'!Z448, 'CWM &amp; Location'!B:D, 2, FALSE)</f>
        <v>#REF!</v>
      </c>
      <c r="AA448" s="3" t="e">
        <f>IF('Master List'!#REF!="", VLOOKUP('Master List'!#REF!, 'CWM &amp; Location'!B:D, 2, FALSE), CONCATENATE(VLOOKUP('Master List'!#REF!, 'CWM &amp; Location'!B:D, 2, FALSE), " / ", VLOOKUP('Master List'!#REF!, 'CWM &amp; Location'!B:D, 2, FALSE)))</f>
        <v>#REF!</v>
      </c>
      <c r="AB448" s="3" t="e">
        <f>IF('Programmes (ENG)'!AB448="Supervisor to be confirmed", 'CWM &amp; Location'!$C$216, 'Programmes (ENG)'!AB448)</f>
        <v>#REF!</v>
      </c>
      <c r="AC448" s="3" t="e">
        <f>VLOOKUP('Programmes (ENG)'!AC448, 'CWM &amp; Location'!B:D, 2, FALSE)</f>
        <v>#REF!</v>
      </c>
      <c r="AD448" s="5" t="e">
        <f>VLOOKUP('Programmes (ENG)'!AD448, 'CWM &amp; Location'!B:D, 2, FALSE)</f>
        <v>#REF!</v>
      </c>
      <c r="AE448" s="3" t="e">
        <f>IF('Master List'!#REF!="", VLOOKUP('Master List'!#REF!, 'CWM &amp; Location'!B:D, 2, FALSE), CONCATENATE(VLOOKUP('Master List'!#REF!, 'CWM &amp; Location'!B:D, 2, FALSE), " / ", VLOOKUP('Master List'!#REF!, 'CWM &amp; Location'!B:D, 2, FALSE)))</f>
        <v>#REF!</v>
      </c>
      <c r="AF448" s="3" t="e">
        <f>IF('Programmes (ENG)'!AF448="Supervisor to be confirmed", 'CWM &amp; Location'!$C$216, 'Programmes (ENG)'!AF448)</f>
        <v>#REF!</v>
      </c>
      <c r="AG448" s="3" t="e">
        <f>VLOOKUP('Programmes (ENG)'!AG448, 'CWM &amp; Location'!B:D, 2, FALSE)</f>
        <v>#REF!</v>
      </c>
      <c r="AH448" s="3" t="e">
        <f>VLOOKUP('Programmes (ENG)'!AH448, 'CWM &amp; Location'!B:D, 2, FALSE)</f>
        <v>#REF!</v>
      </c>
      <c r="AI448" s="3" t="e">
        <f>IF('Master List'!#REF!="", VLOOKUP('Master List'!#REF!, 'CWM &amp; Location'!B:D, 2, FALSE), CONCATENATE(VLOOKUP('Master List'!#REF!, 'CWM &amp; Location'!B:D, 2, FALSE), " / ", VLOOKUP('Master List'!#REF!, 'CWM &amp; Location'!B:D, 2, FALSE)))</f>
        <v>#REF!</v>
      </c>
      <c r="AJ448" s="3" t="e">
        <f>IF('Programmes (ENG)'!AJ448="Supervisor to be confirmed", 'CWM &amp; Location'!$C$216, 'Programmes (ENG)'!AJ448)</f>
        <v>#REF!</v>
      </c>
      <c r="AK448" s="5" t="e">
        <f>IF('Programmes (ENG)'!AK448="","",VLOOKUP('Programmes (ENG)'!AK448,'CWM &amp; Location'!B:D,2,FALSE))</f>
        <v>#REF!</v>
      </c>
      <c r="AL448" s="5" t="e">
        <f>IF('Programmes (ENG)'!AL448="", "", VLOOKUP('Programmes (ENG)'!AL448, 'CWM &amp; Location'!B:D, 2, FALSE))</f>
        <v>#REF!</v>
      </c>
      <c r="AM448" s="5" t="e">
        <f>IF('Programmes (ENG)'!AM448="","",VLOOKUP('Programmes (ENG)'!AM448,'CWM &amp; Location'!B:D,2,FALSE))</f>
        <v>#REF!</v>
      </c>
      <c r="AN448" s="5" t="e">
        <f>IF('Programmes (ENG)'!AN448="Supervisor to be confirmed", 'CWM &amp; Location'!$C$216, 'Programmes (ENG)'!AN448)</f>
        <v>#REF!</v>
      </c>
    </row>
    <row r="449" spans="1:40" ht="33.75" customHeight="1" x14ac:dyDescent="0.25">
      <c r="A449" s="3" t="e">
        <f>'Master List'!#REF!</f>
        <v>#REF!</v>
      </c>
      <c r="B449" s="3" t="e">
        <f>'Master List'!#REF!</f>
        <v>#REF!</v>
      </c>
      <c r="C449" s="3" t="e">
        <f>'Master List'!#REF!</f>
        <v>#REF!</v>
      </c>
      <c r="D449" s="4">
        <f>'Programmes (ENG)'!D449</f>
        <v>1</v>
      </c>
      <c r="E449" s="9" t="e">
        <f>CONCATENATE("S1: ",J449,", ",N449,", ",R449,IF(V449="","",", "),IF(V449="","",V449),IF(V449="",""," ("),IF(V449="","",'Master List'!#REF!),IF(V449="","",")")," | S2: ",AA449,", ",AE449,", ",AI449,IF(AM449="","",", "),IF(AM449="","",AM449),IF(AM449="",""," ("),IF(AM449="","",'Master List'!#REF!),IF(AM449="","",")"))</f>
        <v>#REF!</v>
      </c>
      <c r="F449" s="5" t="e">
        <f>VLOOKUP('Programmes (ENG)'!F449, 'CWM &amp; Location'!B:D, 2, FALSE)</f>
        <v>#REF!</v>
      </c>
      <c r="G449" s="5" t="e">
        <f>IF('Programmes (ENG)'!G449="Supervisor to be confirmed", "Goruchwyliwr I'w Gadarnhau", 'Programmes (ENG)'!G449)</f>
        <v>#REF!</v>
      </c>
      <c r="H449" s="3" t="e">
        <f>VLOOKUP('Programmes (ENG)'!H449, 'CWM &amp; Location'!B:D, 2, FALSE)</f>
        <v>#REF!</v>
      </c>
      <c r="I449" s="3" t="e">
        <f>VLOOKUP('Programmes (ENG)'!I449, 'CWM &amp; Location'!B:D, 2, FALSE)</f>
        <v>#REF!</v>
      </c>
      <c r="J449" s="3" t="e">
        <f>IF('Master List'!#REF!="", VLOOKUP('Master List'!#REF!, 'CWM &amp; Location'!B:D, 2, FALSE), CONCATENATE(VLOOKUP('Master List'!#REF!, 'CWM &amp; Location'!B:D, 2, FALSE), " / ", VLOOKUP('Master List'!#REF!, 'CWM &amp; Location'!B:D, 2, FALSE)))</f>
        <v>#REF!</v>
      </c>
      <c r="K449" s="3" t="e">
        <f>IF('Programmes (ENG)'!K449="Supervisor to be confirmed", "Goruchwyliwr I'w Gadarnhau", 'Programmes (ENG)'!K449)</f>
        <v>#REF!</v>
      </c>
      <c r="L449" s="3" t="e">
        <f>VLOOKUP('Programmes (ENG)'!L449, 'CWM &amp; Location'!B:D, 2, FALSE)</f>
        <v>#REF!</v>
      </c>
      <c r="M449" s="3" t="e">
        <f>VLOOKUP('Programmes (ENG)'!M449, 'CWM &amp; Location'!B:D, 2, FALSE)</f>
        <v>#REF!</v>
      </c>
      <c r="N449" s="3" t="e">
        <f>IF('Master List'!#REF!="", VLOOKUP('Master List'!#REF!, 'CWM &amp; Location'!B:D, 2, FALSE), CONCATENATE(VLOOKUP('Master List'!#REF!, 'CWM &amp; Location'!B:D, 2, FALSE), " / ", VLOOKUP('Master List'!#REF!, 'CWM &amp; Location'!B:D, 2, FALSE)))</f>
        <v>#REF!</v>
      </c>
      <c r="O449" s="3" t="e">
        <f>IF('Programmes (ENG)'!O449="Supervisor to be confirmed", "Goruchwyliwr I'w Gadarnhau", 'Programmes (ENG)'!O449)</f>
        <v>#REF!</v>
      </c>
      <c r="P449" s="3" t="e">
        <f>VLOOKUP('Programmes (ENG)'!P449, 'CWM &amp; Location'!B:D, 2, FALSE)</f>
        <v>#REF!</v>
      </c>
      <c r="Q449" s="3" t="e">
        <f>VLOOKUP('Programmes (ENG)'!Q449, 'CWM &amp; Location'!B:D, 2, FALSE)</f>
        <v>#REF!</v>
      </c>
      <c r="R449" s="3" t="e">
        <f>IF('Master List'!#REF!="", VLOOKUP('Master List'!#REF!, 'CWM &amp; Location'!B:D, 2, FALSE), CONCATENATE(VLOOKUP('Master List'!#REF!, 'CWM &amp; Location'!B:D, 2, FALSE), " / ", VLOOKUP('Master List'!#REF!, 'CWM &amp; Location'!B:D, 2, FALSE)))</f>
        <v>#REF!</v>
      </c>
      <c r="S449" s="3" t="e">
        <f>IF('Programmes (ENG)'!S449="Supervisor to be confirmed", "Goruchwyliwr I'w Gadarnhau", 'Programmes (ENG)'!S449)</f>
        <v>#REF!</v>
      </c>
      <c r="T449" s="5" t="e">
        <f>IF('Master List'!#REF!="", "", VLOOKUP('Programmes (ENG)'!T449, 'CWM &amp; Location'!B:D, 2, FALSE))</f>
        <v>#REF!</v>
      </c>
      <c r="U449" s="5" t="e">
        <f>IF(T449="", "", VLOOKUP('Programmes (ENG)'!U449, 'CWM &amp; Location'!B:D, 2, FALSE))</f>
        <v>#REF!</v>
      </c>
      <c r="V449" s="5" t="e">
        <f>IF('Programmes (ENG)'!V449="", "", VLOOKUP('Programmes (ENG)'!V449, 'CWM &amp; Location'!B:D, 2, FALSE))</f>
        <v>#REF!</v>
      </c>
      <c r="W449" s="5" t="e">
        <f>IF('Programmes (ENG)'!W449="", "", IF('Programmes (ENG)'!W449="Supervisor to be confirmed", 'CWM &amp; Location'!$C$216, 'Programmes (ENG)'!W449))</f>
        <v>#REF!</v>
      </c>
      <c r="X449" s="5" t="e">
        <f>IF('Programmes (ENG)'!X449="Supervisor to be confirmed", "Goruchwyliwr I'w Gadarnhau", 'Programmes (ENG)'!X449)</f>
        <v>#REF!</v>
      </c>
      <c r="Y449" s="3" t="e">
        <f>VLOOKUP('Programmes (ENG)'!Y449, 'CWM &amp; Location'!B:D, 2, FALSE)</f>
        <v>#REF!</v>
      </c>
      <c r="Z449" s="3" t="e">
        <f>VLOOKUP('Programmes (ENG)'!Z449, 'CWM &amp; Location'!B:D, 2, FALSE)</f>
        <v>#REF!</v>
      </c>
      <c r="AA449" s="3" t="e">
        <f>IF('Master List'!#REF!="", VLOOKUP('Master List'!#REF!, 'CWM &amp; Location'!B:D, 2, FALSE), CONCATENATE(VLOOKUP('Master List'!#REF!, 'CWM &amp; Location'!B:D, 2, FALSE), " / ", VLOOKUP('Master List'!#REF!, 'CWM &amp; Location'!B:D, 2, FALSE)))</f>
        <v>#REF!</v>
      </c>
      <c r="AB449" s="3" t="e">
        <f>IF('Programmes (ENG)'!AB449="Supervisor to be confirmed", 'CWM &amp; Location'!$C$216, 'Programmes (ENG)'!AB449)</f>
        <v>#REF!</v>
      </c>
      <c r="AC449" s="3" t="e">
        <f>VLOOKUP('Programmes (ENG)'!AC449, 'CWM &amp; Location'!B:D, 2, FALSE)</f>
        <v>#REF!</v>
      </c>
      <c r="AD449" s="5" t="e">
        <f>VLOOKUP('Programmes (ENG)'!AD449, 'CWM &amp; Location'!B:D, 2, FALSE)</f>
        <v>#REF!</v>
      </c>
      <c r="AE449" s="3" t="e">
        <f>IF('Master List'!#REF!="", VLOOKUP('Master List'!#REF!, 'CWM &amp; Location'!B:D, 2, FALSE), CONCATENATE(VLOOKUP('Master List'!#REF!, 'CWM &amp; Location'!B:D, 2, FALSE), " / ", VLOOKUP('Master List'!#REF!, 'CWM &amp; Location'!B:D, 2, FALSE)))</f>
        <v>#REF!</v>
      </c>
      <c r="AF449" s="3" t="e">
        <f>IF('Programmes (ENG)'!AF449="Supervisor to be confirmed", 'CWM &amp; Location'!$C$216, 'Programmes (ENG)'!AF449)</f>
        <v>#REF!</v>
      </c>
      <c r="AG449" s="3" t="e">
        <f>VLOOKUP('Programmes (ENG)'!AG449, 'CWM &amp; Location'!B:D, 2, FALSE)</f>
        <v>#REF!</v>
      </c>
      <c r="AH449" s="3" t="e">
        <f>VLOOKUP('Programmes (ENG)'!AH449, 'CWM &amp; Location'!B:D, 2, FALSE)</f>
        <v>#REF!</v>
      </c>
      <c r="AI449" s="3" t="e">
        <f>IF('Master List'!#REF!="", VLOOKUP('Master List'!#REF!, 'CWM &amp; Location'!B:D, 2, FALSE), CONCATENATE(VLOOKUP('Master List'!#REF!, 'CWM &amp; Location'!B:D, 2, FALSE), " / ", VLOOKUP('Master List'!#REF!, 'CWM &amp; Location'!B:D, 2, FALSE)))</f>
        <v>#REF!</v>
      </c>
      <c r="AJ449" s="3" t="e">
        <f>IF('Programmes (ENG)'!AJ449="Supervisor to be confirmed", 'CWM &amp; Location'!$C$216, 'Programmes (ENG)'!AJ449)</f>
        <v>#REF!</v>
      </c>
      <c r="AK449" s="5" t="e">
        <f>IF('Programmes (ENG)'!AK449="","",VLOOKUP('Programmes (ENG)'!AK449,'CWM &amp; Location'!B:D,2,FALSE))</f>
        <v>#REF!</v>
      </c>
      <c r="AL449" s="5" t="e">
        <f>IF('Programmes (ENG)'!AL449="", "", VLOOKUP('Programmes (ENG)'!AL449, 'CWM &amp; Location'!B:D, 2, FALSE))</f>
        <v>#REF!</v>
      </c>
      <c r="AM449" s="5" t="e">
        <f>IF('Programmes (ENG)'!AM449="","",VLOOKUP('Programmes (ENG)'!AM449,'CWM &amp; Location'!B:D,2,FALSE))</f>
        <v>#REF!</v>
      </c>
      <c r="AN449" s="5" t="e">
        <f>IF('Programmes (ENG)'!AN449="Supervisor to be confirmed", 'CWM &amp; Location'!$C$216, 'Programmes (ENG)'!AN449)</f>
        <v>#REF!</v>
      </c>
    </row>
    <row r="450" spans="1:40" ht="33.75" customHeight="1" x14ac:dyDescent="0.25">
      <c r="A450" s="3" t="e">
        <f>'Master List'!#REF!</f>
        <v>#REF!</v>
      </c>
      <c r="B450" s="3" t="e">
        <f>'Master List'!#REF!</f>
        <v>#REF!</v>
      </c>
      <c r="C450" s="3" t="e">
        <f>'Master List'!#REF!</f>
        <v>#REF!</v>
      </c>
      <c r="D450" s="4">
        <f>'Programmes (ENG)'!D450</f>
        <v>1</v>
      </c>
      <c r="E450" s="9" t="e">
        <f>CONCATENATE("S1: ",J450,", ",N450,", ",R450,IF(V450="","",", "),IF(V450="","",V450),IF(V450="",""," ("),IF(V450="","",'Master List'!#REF!),IF(V450="","",")")," | S2: ",AA450,", ",AE450,", ",AI450,IF(AM450="","",", "),IF(AM450="","",AM450),IF(AM450="",""," ("),IF(AM450="","",'Master List'!#REF!),IF(AM450="","",")"))</f>
        <v>#REF!</v>
      </c>
      <c r="F450" s="5" t="e">
        <f>VLOOKUP('Programmes (ENG)'!F450, 'CWM &amp; Location'!B:D, 2, FALSE)</f>
        <v>#REF!</v>
      </c>
      <c r="G450" s="5" t="e">
        <f>IF('Programmes (ENG)'!G450="Supervisor to be confirmed", "Goruchwyliwr I'w Gadarnhau", 'Programmes (ENG)'!G450)</f>
        <v>#REF!</v>
      </c>
      <c r="H450" s="3" t="e">
        <f>VLOOKUP('Programmes (ENG)'!H450, 'CWM &amp; Location'!B:D, 2, FALSE)</f>
        <v>#REF!</v>
      </c>
      <c r="I450" s="3" t="e">
        <f>VLOOKUP('Programmes (ENG)'!I450, 'CWM &amp; Location'!B:D, 2, FALSE)</f>
        <v>#REF!</v>
      </c>
      <c r="J450" s="3" t="e">
        <f>IF('Master List'!#REF!="", VLOOKUP('Master List'!#REF!, 'CWM &amp; Location'!B:D, 2, FALSE), CONCATENATE(VLOOKUP('Master List'!#REF!, 'CWM &amp; Location'!B:D, 2, FALSE), " / ", VLOOKUP('Master List'!#REF!, 'CWM &amp; Location'!B:D, 2, FALSE)))</f>
        <v>#REF!</v>
      </c>
      <c r="K450" s="3" t="e">
        <f>IF('Programmes (ENG)'!K450="Supervisor to be confirmed", "Goruchwyliwr I'w Gadarnhau", 'Programmes (ENG)'!K450)</f>
        <v>#REF!</v>
      </c>
      <c r="L450" s="3" t="e">
        <f>VLOOKUP('Programmes (ENG)'!L450, 'CWM &amp; Location'!B:D, 2, FALSE)</f>
        <v>#REF!</v>
      </c>
      <c r="M450" s="3" t="e">
        <f>VLOOKUP('Programmes (ENG)'!M450, 'CWM &amp; Location'!B:D, 2, FALSE)</f>
        <v>#REF!</v>
      </c>
      <c r="N450" s="3" t="e">
        <f>IF('Master List'!#REF!="", VLOOKUP('Master List'!#REF!, 'CWM &amp; Location'!B:D, 2, FALSE), CONCATENATE(VLOOKUP('Master List'!#REF!, 'CWM &amp; Location'!B:D, 2, FALSE), " / ", VLOOKUP('Master List'!#REF!, 'CWM &amp; Location'!B:D, 2, FALSE)))</f>
        <v>#REF!</v>
      </c>
      <c r="O450" s="3" t="e">
        <f>IF('Programmes (ENG)'!O450="Supervisor to be confirmed", "Goruchwyliwr I'w Gadarnhau", 'Programmes (ENG)'!O450)</f>
        <v>#REF!</v>
      </c>
      <c r="P450" s="3" t="e">
        <f>VLOOKUP('Programmes (ENG)'!P450, 'CWM &amp; Location'!B:D, 2, FALSE)</f>
        <v>#REF!</v>
      </c>
      <c r="Q450" s="3" t="e">
        <f>VLOOKUP('Programmes (ENG)'!Q450, 'CWM &amp; Location'!B:D, 2, FALSE)</f>
        <v>#REF!</v>
      </c>
      <c r="R450" s="3" t="e">
        <f>IF('Master List'!#REF!="", VLOOKUP('Master List'!#REF!, 'CWM &amp; Location'!B:D, 2, FALSE), CONCATENATE(VLOOKUP('Master List'!#REF!, 'CWM &amp; Location'!B:D, 2, FALSE), " / ", VLOOKUP('Master List'!#REF!, 'CWM &amp; Location'!B:D, 2, FALSE)))</f>
        <v>#REF!</v>
      </c>
      <c r="S450" s="3" t="e">
        <f>IF('Programmes (ENG)'!S450="Supervisor to be confirmed", "Goruchwyliwr I'w Gadarnhau", 'Programmes (ENG)'!S450)</f>
        <v>#REF!</v>
      </c>
      <c r="T450" s="5" t="e">
        <f>IF('Master List'!#REF!="", "", VLOOKUP('Programmes (ENG)'!T450, 'CWM &amp; Location'!B:D, 2, FALSE))</f>
        <v>#REF!</v>
      </c>
      <c r="U450" s="5" t="e">
        <f>IF(T450="", "", VLOOKUP('Programmes (ENG)'!U450, 'CWM &amp; Location'!B:D, 2, FALSE))</f>
        <v>#REF!</v>
      </c>
      <c r="V450" s="5" t="e">
        <f>IF('Programmes (ENG)'!V450="", "", VLOOKUP('Programmes (ENG)'!V450, 'CWM &amp; Location'!B:D, 2, FALSE))</f>
        <v>#REF!</v>
      </c>
      <c r="W450" s="5" t="e">
        <f>IF('Programmes (ENG)'!W450="", "", IF('Programmes (ENG)'!W450="Supervisor to be confirmed", 'CWM &amp; Location'!$C$216, 'Programmes (ENG)'!W450))</f>
        <v>#REF!</v>
      </c>
      <c r="X450" s="5" t="e">
        <f>IF('Programmes (ENG)'!X450="Supervisor to be confirmed", "Goruchwyliwr I'w Gadarnhau", 'Programmes (ENG)'!X450)</f>
        <v>#REF!</v>
      </c>
      <c r="Y450" s="3" t="e">
        <f>VLOOKUP('Programmes (ENG)'!Y450, 'CWM &amp; Location'!B:D, 2, FALSE)</f>
        <v>#REF!</v>
      </c>
      <c r="Z450" s="3" t="e">
        <f>VLOOKUP('Programmes (ENG)'!Z450, 'CWM &amp; Location'!B:D, 2, FALSE)</f>
        <v>#REF!</v>
      </c>
      <c r="AA450" s="3" t="e">
        <f>IF('Master List'!#REF!="", VLOOKUP('Master List'!#REF!, 'CWM &amp; Location'!B:D, 2, FALSE), CONCATENATE(VLOOKUP('Master List'!#REF!, 'CWM &amp; Location'!B:D, 2, FALSE), " / ", VLOOKUP('Master List'!#REF!, 'CWM &amp; Location'!B:D, 2, FALSE)))</f>
        <v>#REF!</v>
      </c>
      <c r="AB450" s="3" t="e">
        <f>IF('Programmes (ENG)'!AB450="Supervisor to be confirmed", 'CWM &amp; Location'!$C$216, 'Programmes (ENG)'!AB450)</f>
        <v>#REF!</v>
      </c>
      <c r="AC450" s="3" t="e">
        <f>VLOOKUP('Programmes (ENG)'!AC450, 'CWM &amp; Location'!B:D, 2, FALSE)</f>
        <v>#REF!</v>
      </c>
      <c r="AD450" s="5" t="e">
        <f>VLOOKUP('Programmes (ENG)'!AD450, 'CWM &amp; Location'!B:D, 2, FALSE)</f>
        <v>#REF!</v>
      </c>
      <c r="AE450" s="3" t="e">
        <f>IF('Master List'!#REF!="", VLOOKUP('Master List'!#REF!, 'CWM &amp; Location'!B:D, 2, FALSE), CONCATENATE(VLOOKUP('Master List'!#REF!, 'CWM &amp; Location'!B:D, 2, FALSE), " / ", VLOOKUP('Master List'!#REF!, 'CWM &amp; Location'!B:D, 2, FALSE)))</f>
        <v>#REF!</v>
      </c>
      <c r="AF450" s="3" t="e">
        <f>IF('Programmes (ENG)'!AF450="Supervisor to be confirmed", 'CWM &amp; Location'!$C$216, 'Programmes (ENG)'!AF450)</f>
        <v>#REF!</v>
      </c>
      <c r="AG450" s="3" t="e">
        <f>VLOOKUP('Programmes (ENG)'!AG450, 'CWM &amp; Location'!B:D, 2, FALSE)</f>
        <v>#REF!</v>
      </c>
      <c r="AH450" s="3" t="e">
        <f>VLOOKUP('Programmes (ENG)'!AH450, 'CWM &amp; Location'!B:D, 2, FALSE)</f>
        <v>#REF!</v>
      </c>
      <c r="AI450" s="3" t="e">
        <f>IF('Master List'!#REF!="", VLOOKUP('Master List'!#REF!, 'CWM &amp; Location'!B:D, 2, FALSE), CONCATENATE(VLOOKUP('Master List'!#REF!, 'CWM &amp; Location'!B:D, 2, FALSE), " / ", VLOOKUP('Master List'!#REF!, 'CWM &amp; Location'!B:D, 2, FALSE)))</f>
        <v>#REF!</v>
      </c>
      <c r="AJ450" s="3" t="e">
        <f>IF('Programmes (ENG)'!AJ450="Supervisor to be confirmed", 'CWM &amp; Location'!$C$216, 'Programmes (ENG)'!AJ450)</f>
        <v>#REF!</v>
      </c>
      <c r="AK450" s="5" t="e">
        <f>IF('Programmes (ENG)'!AK450="","",VLOOKUP('Programmes (ENG)'!AK450,'CWM &amp; Location'!B:D,2,FALSE))</f>
        <v>#REF!</v>
      </c>
      <c r="AL450" s="5" t="e">
        <f>IF('Programmes (ENG)'!AL450="", "", VLOOKUP('Programmes (ENG)'!AL450, 'CWM &amp; Location'!B:D, 2, FALSE))</f>
        <v>#REF!</v>
      </c>
      <c r="AM450" s="5" t="e">
        <f>IF('Programmes (ENG)'!AM450="","",VLOOKUP('Programmes (ENG)'!AM450,'CWM &amp; Location'!B:D,2,FALSE))</f>
        <v>#REF!</v>
      </c>
      <c r="AN450" s="5" t="e">
        <f>IF('Programmes (ENG)'!AN450="Supervisor to be confirmed", 'CWM &amp; Location'!$C$216, 'Programmes (ENG)'!AN450)</f>
        <v>#REF!</v>
      </c>
    </row>
    <row r="451" spans="1:40" ht="33.75" customHeight="1" x14ac:dyDescent="0.25">
      <c r="A451" s="3" t="e">
        <f>'Master List'!#REF!</f>
        <v>#REF!</v>
      </c>
      <c r="B451" s="3" t="e">
        <f>'Master List'!#REF!</f>
        <v>#REF!</v>
      </c>
      <c r="C451" s="3" t="e">
        <f>'Master List'!#REF!</f>
        <v>#REF!</v>
      </c>
      <c r="D451" s="4">
        <f>'Programmes (ENG)'!D451</f>
        <v>1</v>
      </c>
      <c r="E451" s="9" t="e">
        <f>CONCATENATE("S1: ",J451,", ",N451,", ",R451,IF(V451="","",", "),IF(V451="","",V451),IF(V451="",""," ("),IF(V451="","",'Master List'!#REF!),IF(V451="","",")")," | S2: ",AA451,", ",AE451,", ",AI451,IF(AM451="","",", "),IF(AM451="","",AM451),IF(AM451="",""," ("),IF(AM451="","",'Master List'!#REF!),IF(AM451="","",")"))</f>
        <v>#REF!</v>
      </c>
      <c r="F451" s="5" t="e">
        <f>VLOOKUP('Programmes (ENG)'!F451, 'CWM &amp; Location'!B:D, 2, FALSE)</f>
        <v>#REF!</v>
      </c>
      <c r="G451" s="5" t="e">
        <f>IF('Programmes (ENG)'!G451="Supervisor to be confirmed", "Goruchwyliwr I'w Gadarnhau", 'Programmes (ENG)'!G451)</f>
        <v>#REF!</v>
      </c>
      <c r="H451" s="3" t="e">
        <f>VLOOKUP('Programmes (ENG)'!H451, 'CWM &amp; Location'!B:D, 2, FALSE)</f>
        <v>#REF!</v>
      </c>
      <c r="I451" s="3" t="e">
        <f>VLOOKUP('Programmes (ENG)'!I451, 'CWM &amp; Location'!B:D, 2, FALSE)</f>
        <v>#REF!</v>
      </c>
      <c r="J451" s="3" t="e">
        <f>IF('Master List'!#REF!="", VLOOKUP('Master List'!#REF!, 'CWM &amp; Location'!B:D, 2, FALSE), CONCATENATE(VLOOKUP('Master List'!#REF!, 'CWM &amp; Location'!B:D, 2, FALSE), " / ", VLOOKUP('Master List'!#REF!, 'CWM &amp; Location'!B:D, 2, FALSE)))</f>
        <v>#REF!</v>
      </c>
      <c r="K451" s="3" t="e">
        <f>IF('Programmes (ENG)'!K451="Supervisor to be confirmed", "Goruchwyliwr I'w Gadarnhau", 'Programmes (ENG)'!K451)</f>
        <v>#REF!</v>
      </c>
      <c r="L451" s="3" t="e">
        <f>VLOOKUP('Programmes (ENG)'!L451, 'CWM &amp; Location'!B:D, 2, FALSE)</f>
        <v>#REF!</v>
      </c>
      <c r="M451" s="3" t="e">
        <f>VLOOKUP('Programmes (ENG)'!M451, 'CWM &amp; Location'!B:D, 2, FALSE)</f>
        <v>#REF!</v>
      </c>
      <c r="N451" s="3" t="e">
        <f>IF('Master List'!#REF!="", VLOOKUP('Master List'!#REF!, 'CWM &amp; Location'!B:D, 2, FALSE), CONCATENATE(VLOOKUP('Master List'!#REF!, 'CWM &amp; Location'!B:D, 2, FALSE), " / ", VLOOKUP('Master List'!#REF!, 'CWM &amp; Location'!B:D, 2, FALSE)))</f>
        <v>#REF!</v>
      </c>
      <c r="O451" s="3" t="e">
        <f>IF('Programmes (ENG)'!O451="Supervisor to be confirmed", "Goruchwyliwr I'w Gadarnhau", 'Programmes (ENG)'!O451)</f>
        <v>#REF!</v>
      </c>
      <c r="P451" s="3" t="e">
        <f>VLOOKUP('Programmes (ENG)'!P451, 'CWM &amp; Location'!B:D, 2, FALSE)</f>
        <v>#REF!</v>
      </c>
      <c r="Q451" s="3" t="e">
        <f>VLOOKUP('Programmes (ENG)'!Q451, 'CWM &amp; Location'!B:D, 2, FALSE)</f>
        <v>#REF!</v>
      </c>
      <c r="R451" s="3" t="e">
        <f>IF('Master List'!#REF!="", VLOOKUP('Master List'!#REF!, 'CWM &amp; Location'!B:D, 2, FALSE), CONCATENATE(VLOOKUP('Master List'!#REF!, 'CWM &amp; Location'!B:D, 2, FALSE), " / ", VLOOKUP('Master List'!#REF!, 'CWM &amp; Location'!B:D, 2, FALSE)))</f>
        <v>#REF!</v>
      </c>
      <c r="S451" s="3" t="e">
        <f>IF('Programmes (ENG)'!S451="Supervisor to be confirmed", "Goruchwyliwr I'w Gadarnhau", 'Programmes (ENG)'!S451)</f>
        <v>#REF!</v>
      </c>
      <c r="T451" s="5" t="e">
        <f>IF('Master List'!#REF!="", "", VLOOKUP('Programmes (ENG)'!T451, 'CWM &amp; Location'!B:D, 2, FALSE))</f>
        <v>#REF!</v>
      </c>
      <c r="U451" s="5" t="e">
        <f>IF(T451="", "", VLOOKUP('Programmes (ENG)'!U451, 'CWM &amp; Location'!B:D, 2, FALSE))</f>
        <v>#REF!</v>
      </c>
      <c r="V451" s="5" t="e">
        <f>IF('Programmes (ENG)'!V451="", "", VLOOKUP('Programmes (ENG)'!V451, 'CWM &amp; Location'!B:D, 2, FALSE))</f>
        <v>#REF!</v>
      </c>
      <c r="W451" s="5" t="e">
        <f>IF('Programmes (ENG)'!W451="", "", IF('Programmes (ENG)'!W451="Supervisor to be confirmed", 'CWM &amp; Location'!$C$216, 'Programmes (ENG)'!W451))</f>
        <v>#REF!</v>
      </c>
      <c r="X451" s="5" t="e">
        <f>IF('Programmes (ENG)'!X451="Supervisor to be confirmed", "Goruchwyliwr I'w Gadarnhau", 'Programmes (ENG)'!X451)</f>
        <v>#REF!</v>
      </c>
      <c r="Y451" s="3" t="e">
        <f>VLOOKUP('Programmes (ENG)'!Y451, 'CWM &amp; Location'!B:D, 2, FALSE)</f>
        <v>#REF!</v>
      </c>
      <c r="Z451" s="3" t="e">
        <f>VLOOKUP('Programmes (ENG)'!Z451, 'CWM &amp; Location'!B:D, 2, FALSE)</f>
        <v>#REF!</v>
      </c>
      <c r="AA451" s="3" t="e">
        <f>IF('Master List'!#REF!="", VLOOKUP('Master List'!#REF!, 'CWM &amp; Location'!B:D, 2, FALSE), CONCATENATE(VLOOKUP('Master List'!#REF!, 'CWM &amp; Location'!B:D, 2, FALSE), " / ", VLOOKUP('Master List'!#REF!, 'CWM &amp; Location'!B:D, 2, FALSE)))</f>
        <v>#REF!</v>
      </c>
      <c r="AB451" s="3" t="e">
        <f>IF('Programmes (ENG)'!AB451="Supervisor to be confirmed", 'CWM &amp; Location'!$C$216, 'Programmes (ENG)'!AB451)</f>
        <v>#REF!</v>
      </c>
      <c r="AC451" s="3" t="e">
        <f>VLOOKUP('Programmes (ENG)'!AC451, 'CWM &amp; Location'!B:D, 2, FALSE)</f>
        <v>#REF!</v>
      </c>
      <c r="AD451" s="5" t="e">
        <f>VLOOKUP('Programmes (ENG)'!AD451, 'CWM &amp; Location'!B:D, 2, FALSE)</f>
        <v>#REF!</v>
      </c>
      <c r="AE451" s="3" t="e">
        <f>IF('Master List'!#REF!="", VLOOKUP('Master List'!#REF!, 'CWM &amp; Location'!B:D, 2, FALSE), CONCATENATE(VLOOKUP('Master List'!#REF!, 'CWM &amp; Location'!B:D, 2, FALSE), " / ", VLOOKUP('Master List'!#REF!, 'CWM &amp; Location'!B:D, 2, FALSE)))</f>
        <v>#REF!</v>
      </c>
      <c r="AF451" s="3" t="e">
        <f>IF('Programmes (ENG)'!AF451="Supervisor to be confirmed", 'CWM &amp; Location'!$C$216, 'Programmes (ENG)'!AF451)</f>
        <v>#REF!</v>
      </c>
      <c r="AG451" s="3" t="e">
        <f>VLOOKUP('Programmes (ENG)'!AG451, 'CWM &amp; Location'!B:D, 2, FALSE)</f>
        <v>#REF!</v>
      </c>
      <c r="AH451" s="3" t="e">
        <f>VLOOKUP('Programmes (ENG)'!AH451, 'CWM &amp; Location'!B:D, 2, FALSE)</f>
        <v>#REF!</v>
      </c>
      <c r="AI451" s="3" t="e">
        <f>IF('Master List'!#REF!="", VLOOKUP('Master List'!#REF!, 'CWM &amp; Location'!B:D, 2, FALSE), CONCATENATE(VLOOKUP('Master List'!#REF!, 'CWM &amp; Location'!B:D, 2, FALSE), " / ", VLOOKUP('Master List'!#REF!, 'CWM &amp; Location'!B:D, 2, FALSE)))</f>
        <v>#REF!</v>
      </c>
      <c r="AJ451" s="3" t="e">
        <f>IF('Programmes (ENG)'!AJ451="Supervisor to be confirmed", 'CWM &amp; Location'!$C$216, 'Programmes (ENG)'!AJ451)</f>
        <v>#REF!</v>
      </c>
      <c r="AK451" s="5" t="e">
        <f>IF('Programmes (ENG)'!AK451="","",VLOOKUP('Programmes (ENG)'!AK451,'CWM &amp; Location'!B:D,2,FALSE))</f>
        <v>#REF!</v>
      </c>
      <c r="AL451" s="5" t="e">
        <f>IF('Programmes (ENG)'!AL451="", "", VLOOKUP('Programmes (ENG)'!AL451, 'CWM &amp; Location'!B:D, 2, FALSE))</f>
        <v>#REF!</v>
      </c>
      <c r="AM451" s="5" t="e">
        <f>IF('Programmes (ENG)'!AM451="","",VLOOKUP('Programmes (ENG)'!AM451,'CWM &amp; Location'!B:D,2,FALSE))</f>
        <v>#REF!</v>
      </c>
      <c r="AN451" s="5" t="e">
        <f>IF('Programmes (ENG)'!AN451="Supervisor to be confirmed", 'CWM &amp; Location'!$C$216, 'Programmes (ENG)'!AN451)</f>
        <v>#REF!</v>
      </c>
    </row>
  </sheetData>
  <sheetProtection formatCells="0" formatColumns="0" formatRows="0" insertColumns="0" insertRows="0" deleteColumns="0" deleteRows="0" sort="0" autoFilter="0"/>
  <autoFilter ref="A1:AN451" xr:uid="{63311820-5E75-433B-AA2E-82DC75A7A69B}"/>
  <conditionalFormatting sqref="A2:AN600">
    <cfRule type="expression" dxfId="7" priority="1">
      <formula>$A2="LIFT/SFP-Other"</formula>
    </cfRule>
    <cfRule type="expression" dxfId="6" priority="2">
      <formula>$A2="FPP/LIFT"</formula>
    </cfRule>
    <cfRule type="expression" dxfId="5" priority="3">
      <formula>$A2="FP-Cross"</formula>
    </cfRule>
    <cfRule type="expression" dxfId="4" priority="4">
      <formula>$A2="LIFT/FP-Cross"</formula>
    </cfRule>
    <cfRule type="expression" dxfId="3" priority="5">
      <formula>$A2="FPP"</formula>
    </cfRule>
    <cfRule type="expression" dxfId="2" priority="6">
      <formula>$A2="LIFT"</formula>
    </cfRule>
    <cfRule type="expression" dxfId="1" priority="7">
      <formula>$A2="SFP-Edu"</formula>
    </cfRule>
    <cfRule type="expression" dxfId="0" priority="8">
      <formula>$A2="SFP-Res"</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B1D9BBF78070343825AC322C150D363" ma:contentTypeVersion="13" ma:contentTypeDescription="Create a new document." ma:contentTypeScope="" ma:versionID="39fffcd7707217efc46097dbcf610db9">
  <xsd:schema xmlns:xsd="http://www.w3.org/2001/XMLSchema" xmlns:xs="http://www.w3.org/2001/XMLSchema" xmlns:p="http://schemas.microsoft.com/office/2006/metadata/properties" xmlns:ns2="7eacf8fe-a9ce-4374-92f5-581b210b570f" xmlns:ns3="93534921-1956-43a9-9498-463b2729836f" targetNamespace="http://schemas.microsoft.com/office/2006/metadata/properties" ma:root="true" ma:fieldsID="2e13b1403480af79d9d7a2f3811650e1" ns2:_="" ns3:_="">
    <xsd:import namespace="7eacf8fe-a9ce-4374-92f5-581b210b570f"/>
    <xsd:import namespace="93534921-1956-43a9-9498-463b2729836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acf8fe-a9ce-4374-92f5-581b210b57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3534921-1956-43a9-9498-463b2729836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d981bf-af7a-4709-ab7e-e3b14146c9a6}" ma:internalName="TaxCatchAll" ma:showField="CatchAllData" ma:web="93534921-1956-43a9-9498-463b2729836f">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eacf8fe-a9ce-4374-92f5-581b210b570f">
      <Terms xmlns="http://schemas.microsoft.com/office/infopath/2007/PartnerControls"/>
    </lcf76f155ced4ddcb4097134ff3c332f>
    <TaxCatchAll xmlns="93534921-1956-43a9-9498-463b2729836f" xsi:nil="true"/>
    <SharedWithUsers xmlns="93534921-1956-43a9-9498-463b2729836f">
      <UserInfo>
        <DisplayName>Sioned Edwards (HEIW)</DisplayName>
        <AccountId>243</AccountId>
        <AccountType/>
      </UserInfo>
      <UserInfo>
        <DisplayName>Alison Ingham (HEIW)</DisplayName>
        <AccountId>2166</AccountId>
        <AccountType/>
      </UserInfo>
    </SharedWithUsers>
  </documentManagement>
</p:properties>
</file>

<file path=customXml/itemProps1.xml><?xml version="1.0" encoding="utf-8"?>
<ds:datastoreItem xmlns:ds="http://schemas.openxmlformats.org/officeDocument/2006/customXml" ds:itemID="{089544AB-9D2A-41A4-B705-84CD528C9505}">
  <ds:schemaRefs>
    <ds:schemaRef ds:uri="http://schemas.microsoft.com/sharepoint/v3/contenttype/forms"/>
  </ds:schemaRefs>
</ds:datastoreItem>
</file>

<file path=customXml/itemProps2.xml><?xml version="1.0" encoding="utf-8"?>
<ds:datastoreItem xmlns:ds="http://schemas.openxmlformats.org/officeDocument/2006/customXml" ds:itemID="{E597AB72-2862-4199-A57C-C05E7B7E5C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acf8fe-a9ce-4374-92f5-581b210b570f"/>
    <ds:schemaRef ds:uri="93534921-1956-43a9-9498-463b272983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E2C44B-D302-47D8-8042-7C6C651BD3B4}">
  <ds:schemaRefs>
    <ds:schemaRef ds:uri="http://schemas.microsoft.com/office/2006/documentManagement/types"/>
    <ds:schemaRef ds:uri="93534921-1956-43a9-9498-463b2729836f"/>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http://purl.org/dc/terms/"/>
    <ds:schemaRef ds:uri="7eacf8fe-a9ce-4374-92f5-581b210b570f"/>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Master List</vt:lpstr>
      <vt:lpstr>CWM &amp; Location</vt:lpstr>
      <vt:lpstr>Welcome</vt:lpstr>
      <vt:lpstr>Programmes (ENG)</vt:lpstr>
      <vt:lpstr>Rhaglen (CYM)</vt:lpstr>
      <vt:lpstr>Welcome!Print_Area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dc:creator>
  <cp:keywords/>
  <dc:description/>
  <cp:lastModifiedBy>Sarah Edwards</cp:lastModifiedBy>
  <cp:revision/>
  <dcterms:created xsi:type="dcterms:W3CDTF">2012-03-23T18:54:29Z</dcterms:created>
  <dcterms:modified xsi:type="dcterms:W3CDTF">2023-01-06T12:46:02Z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0x010100AB1D9BBF78070343825AC322C150D363</vt:lpwstr>
  </property>
  <property fmtid="{D5CDD505-2E9C-101B-9397-08002B2CF9AE}" pid="3" name="Order">
    <vt:r8>85400</vt:r8>
  </property>
  <property fmtid="{D5CDD505-2E9C-101B-9397-08002B2CF9AE}" pid="4" name="AuthorIds_UIVersion_15360">
    <vt:lpwstr>243</vt:lpwstr>
  </property>
  <property fmtid="{D5CDD505-2E9C-101B-9397-08002B2CF9AE}" pid="5" name="MediaServiceImageTags">
    <vt:lpwstr/>
  </property>
  <property fmtid="{D5CDD505-2E9C-101B-9397-08002B2CF9AE}" pid="6" name="_ExtendedDescription">
    <vt:lpwstr/>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TriggerFlowInfo">
    <vt:lpwstr/>
  </property>
  <property fmtid="{D5CDD505-2E9C-101B-9397-08002B2CF9AE}" pid="11" name="xd_Signature">
    <vt:bool>false</vt:bool>
  </property>
  <property fmtid="{D5CDD505-2E9C-101B-9397-08002B2CF9AE}" pid="12" name="SharedWithUsers">
    <vt:lpwstr>243;#Sioned Edwards (HEIW);#2166;#Alison Ingham (HEIW)</vt:lpwstr>
  </property>
</Properties>
</file>